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4400" windowHeight="6330" activeTab="6"/>
  </bookViews>
  <sheets>
    <sheet name="Jan2017" sheetId="2" r:id="rId1"/>
    <sheet name="Feb2017" sheetId="1" r:id="rId2"/>
    <sheet name="Mar2017" sheetId="3" r:id="rId3"/>
    <sheet name="Apr2017" sheetId="4" r:id="rId4"/>
    <sheet name="May2017" sheetId="5" r:id="rId5"/>
    <sheet name="Jun2017" sheetId="6" r:id="rId6"/>
    <sheet name="Jul2017" sheetId="7" r:id="rId7"/>
    <sheet name="Aug2017" sheetId="13" r:id="rId8"/>
    <sheet name="Sep2017" sheetId="9" r:id="rId9"/>
    <sheet name="Oct2017" sheetId="10" r:id="rId10"/>
    <sheet name="Nov2017" sheetId="11" r:id="rId11"/>
    <sheet name="Dec2017" sheetId="12" r:id="rId12"/>
  </sheets>
  <calcPr calcId="145621"/>
</workbook>
</file>

<file path=xl/calcChain.xml><?xml version="1.0" encoding="utf-8"?>
<calcChain xmlns="http://schemas.openxmlformats.org/spreadsheetml/2006/main">
  <c r="L18" i="7" l="1"/>
  <c r="L17" i="7"/>
  <c r="O11" i="7" l="1"/>
  <c r="P11" i="7"/>
  <c r="M11" i="7"/>
  <c r="C11" i="7"/>
  <c r="D11" i="7"/>
  <c r="E11" i="7"/>
  <c r="F11" i="7"/>
  <c r="G11" i="7"/>
  <c r="H11" i="7"/>
  <c r="I11" i="7"/>
  <c r="J11" i="7"/>
  <c r="K11" i="7"/>
  <c r="L11" i="7"/>
  <c r="B11" i="7"/>
  <c r="B34" i="6" l="1"/>
  <c r="B27" i="6"/>
  <c r="N42" i="5" l="1"/>
  <c r="O42" i="5"/>
  <c r="O43" i="5" s="1"/>
  <c r="P42" i="5"/>
  <c r="P43" i="5" s="1"/>
  <c r="M42" i="5"/>
  <c r="C42" i="5"/>
  <c r="D42" i="5"/>
  <c r="D43" i="5" s="1"/>
  <c r="E42" i="5"/>
  <c r="E43" i="5" s="1"/>
  <c r="F42" i="5"/>
  <c r="G42" i="5"/>
  <c r="H42" i="5"/>
  <c r="H43" i="5" s="1"/>
  <c r="I42" i="5"/>
  <c r="I43" i="5" s="1"/>
  <c r="J42" i="5"/>
  <c r="K42" i="5"/>
  <c r="L42" i="5"/>
  <c r="L43" i="5" s="1"/>
  <c r="B42" i="5"/>
  <c r="M37" i="5"/>
  <c r="M25" i="5"/>
  <c r="M32" i="5"/>
  <c r="N43" i="5"/>
  <c r="M43" i="5"/>
  <c r="C43" i="5"/>
  <c r="F43" i="5"/>
  <c r="G43" i="5"/>
  <c r="J43" i="5"/>
  <c r="K43" i="5"/>
  <c r="B43" i="5"/>
  <c r="B37" i="5"/>
  <c r="N36" i="4" l="1"/>
  <c r="O36" i="4"/>
  <c r="P36" i="4"/>
  <c r="M36" i="4"/>
  <c r="C36" i="4"/>
  <c r="D36" i="4"/>
  <c r="E36" i="4"/>
  <c r="F36" i="4"/>
  <c r="G36" i="4"/>
  <c r="H36" i="4"/>
  <c r="I36" i="4"/>
  <c r="J36" i="4"/>
  <c r="K36" i="4"/>
  <c r="L36" i="4"/>
  <c r="B36" i="4"/>
  <c r="N35" i="4"/>
  <c r="O35" i="4"/>
  <c r="P35" i="4"/>
  <c r="M35" i="4"/>
  <c r="C35" i="4"/>
  <c r="D35" i="4"/>
  <c r="E35" i="4"/>
  <c r="F35" i="4"/>
  <c r="G35" i="4"/>
  <c r="H35" i="4"/>
  <c r="I35" i="4"/>
  <c r="J35" i="4"/>
  <c r="K35" i="4"/>
  <c r="L35" i="4"/>
  <c r="B35" i="4"/>
  <c r="B44" i="3"/>
  <c r="N43" i="3"/>
  <c r="O43" i="3"/>
  <c r="P43" i="3"/>
  <c r="M43" i="3"/>
  <c r="C43" i="3"/>
  <c r="D43" i="3"/>
  <c r="E43" i="3"/>
  <c r="F43" i="3"/>
  <c r="G43" i="3"/>
  <c r="H43" i="3"/>
  <c r="I43" i="3"/>
  <c r="J43" i="3"/>
  <c r="K43" i="3"/>
  <c r="L43" i="3"/>
  <c r="B43" i="3"/>
  <c r="N42" i="3"/>
  <c r="O42" i="3"/>
  <c r="P42" i="3"/>
  <c r="M42" i="3"/>
  <c r="C42" i="3"/>
  <c r="D42" i="3"/>
  <c r="E42" i="3"/>
  <c r="F42" i="3"/>
  <c r="G42" i="3"/>
  <c r="H42" i="3"/>
  <c r="I42" i="3"/>
  <c r="J42" i="3"/>
  <c r="K42" i="3"/>
  <c r="L42" i="3"/>
  <c r="B42" i="3"/>
  <c r="L24" i="1"/>
  <c r="L23" i="1"/>
  <c r="N40" i="1"/>
  <c r="O40" i="1"/>
  <c r="P40" i="1"/>
  <c r="M40" i="1"/>
  <c r="C40" i="1"/>
  <c r="D40" i="1"/>
  <c r="E40" i="1"/>
  <c r="F40" i="1"/>
  <c r="G40" i="1"/>
  <c r="H40" i="1"/>
  <c r="I40" i="1"/>
  <c r="J40" i="1"/>
  <c r="K40" i="1"/>
  <c r="L40" i="1"/>
  <c r="B40" i="1"/>
  <c r="B41" i="1" s="1"/>
  <c r="N39" i="1"/>
  <c r="O39" i="1"/>
  <c r="P39" i="1"/>
  <c r="M39" i="1"/>
  <c r="C39" i="1"/>
  <c r="D39" i="1"/>
  <c r="E39" i="1"/>
  <c r="F39" i="1"/>
  <c r="G39" i="1"/>
  <c r="H39" i="1"/>
  <c r="I39" i="1"/>
  <c r="J39" i="1"/>
  <c r="K39" i="1"/>
  <c r="L39" i="1"/>
  <c r="B39" i="1"/>
  <c r="B41" i="2"/>
  <c r="B42" i="2"/>
  <c r="B30" i="4" l="1"/>
  <c r="N23" i="4" l="1"/>
  <c r="N24" i="4" l="1"/>
  <c r="N31" i="3" l="1"/>
  <c r="O31" i="3"/>
  <c r="P31" i="3"/>
  <c r="M31" i="3"/>
  <c r="L31" i="3"/>
  <c r="C31" i="3"/>
  <c r="E31" i="3"/>
  <c r="F31" i="3"/>
  <c r="G31" i="3"/>
  <c r="H31" i="3"/>
  <c r="I31" i="3"/>
  <c r="J31" i="3"/>
  <c r="K31" i="3"/>
  <c r="B31" i="3"/>
  <c r="B30" i="3"/>
  <c r="N41" i="2" l="1"/>
  <c r="N42" i="2" s="1"/>
  <c r="O41" i="2"/>
  <c r="O42" i="2" s="1"/>
  <c r="P41" i="2"/>
  <c r="P42" i="2" s="1"/>
  <c r="M41" i="2"/>
  <c r="M42" i="2" s="1"/>
  <c r="C41" i="2"/>
  <c r="C42" i="2" s="1"/>
  <c r="D41" i="2"/>
  <c r="D42" i="2" s="1"/>
  <c r="E41" i="2"/>
  <c r="E42" i="2" s="1"/>
  <c r="F41" i="2"/>
  <c r="F42" i="2" s="1"/>
  <c r="G41" i="2"/>
  <c r="G42" i="2" s="1"/>
  <c r="H41" i="2"/>
  <c r="H42" i="2" s="1"/>
  <c r="I41" i="2"/>
  <c r="I42" i="2" s="1"/>
  <c r="J41" i="2"/>
  <c r="J42" i="2" s="1"/>
  <c r="K41" i="2"/>
  <c r="K42" i="2" s="1"/>
  <c r="L41" i="2"/>
  <c r="L42" i="2" s="1"/>
  <c r="B43" i="2"/>
  <c r="B18" i="2"/>
  <c r="L36" i="12" l="1"/>
  <c r="L37" i="12" s="1"/>
  <c r="L38" i="12" s="1"/>
  <c r="L25" i="12"/>
  <c r="L26" i="12" s="1"/>
  <c r="L31" i="12" s="1"/>
  <c r="L32" i="12" s="1"/>
  <c r="L18" i="12"/>
  <c r="L19" i="12" s="1"/>
  <c r="P36" i="12" l="1"/>
  <c r="O36" i="12"/>
  <c r="N36" i="12"/>
  <c r="M36" i="12"/>
  <c r="K36" i="12"/>
  <c r="J36" i="12"/>
  <c r="I36" i="12"/>
  <c r="H36" i="12"/>
  <c r="G36" i="12"/>
  <c r="F36" i="12"/>
  <c r="E36" i="12"/>
  <c r="D36" i="12"/>
  <c r="C36" i="12"/>
  <c r="B36" i="12"/>
  <c r="P43" i="11" l="1"/>
  <c r="O43" i="11"/>
  <c r="N43" i="11"/>
  <c r="M43" i="11"/>
  <c r="K43" i="11"/>
  <c r="J43" i="11"/>
  <c r="I43" i="11"/>
  <c r="H43" i="11"/>
  <c r="G43" i="11"/>
  <c r="F43" i="11"/>
  <c r="E43" i="11"/>
  <c r="D43" i="11"/>
  <c r="C43" i="11"/>
  <c r="B43" i="11"/>
  <c r="L31" i="11" l="1"/>
  <c r="L32" i="11" s="1"/>
  <c r="L24" i="11" l="1"/>
  <c r="L25" i="11" s="1"/>
  <c r="L17" i="11" l="1"/>
  <c r="L18" i="11" s="1"/>
  <c r="M40" i="10" l="1"/>
  <c r="M41" i="10" s="1"/>
  <c r="M42" i="10" s="1"/>
  <c r="N40" i="10"/>
  <c r="N41" i="10" s="1"/>
  <c r="N42" i="10" s="1"/>
  <c r="O40" i="10"/>
  <c r="O41" i="10" s="1"/>
  <c r="O42" i="10" s="1"/>
  <c r="P40" i="10"/>
  <c r="P41" i="10" s="1"/>
  <c r="P42" i="10" s="1"/>
  <c r="D40" i="10"/>
  <c r="D41" i="10" s="1"/>
  <c r="D42" i="10" s="1"/>
  <c r="E40" i="10"/>
  <c r="E41" i="10" s="1"/>
  <c r="E42" i="10" s="1"/>
  <c r="F40" i="10"/>
  <c r="F41" i="10" s="1"/>
  <c r="F42" i="10" s="1"/>
  <c r="G40" i="10"/>
  <c r="G41" i="10" s="1"/>
  <c r="G42" i="10" s="1"/>
  <c r="H40" i="10"/>
  <c r="H41" i="10" s="1"/>
  <c r="H42" i="10" s="1"/>
  <c r="I40" i="10"/>
  <c r="I41" i="10" s="1"/>
  <c r="I42" i="10" s="1"/>
  <c r="J40" i="10"/>
  <c r="J41" i="10" s="1"/>
  <c r="J42" i="10" s="1"/>
  <c r="K40" i="10"/>
  <c r="K41" i="10" s="1"/>
  <c r="K42" i="10" s="1"/>
  <c r="L40" i="10"/>
  <c r="L41" i="10" s="1"/>
  <c r="L42" i="10" s="1"/>
  <c r="C40" i="10"/>
  <c r="B40" i="10"/>
  <c r="D44" i="13"/>
  <c r="D45" i="13" s="1"/>
  <c r="E44" i="13"/>
  <c r="E45" i="13" s="1"/>
  <c r="F44" i="13"/>
  <c r="F45" i="13" s="1"/>
  <c r="G44" i="13"/>
  <c r="G45" i="13" s="1"/>
  <c r="H44" i="13"/>
  <c r="H45" i="13" s="1"/>
  <c r="I44" i="13"/>
  <c r="I45" i="13" s="1"/>
  <c r="J44" i="13"/>
  <c r="J45" i="13" s="1"/>
  <c r="K44" i="13"/>
  <c r="K45" i="13" s="1"/>
  <c r="L44" i="13"/>
  <c r="L45" i="13" s="1"/>
  <c r="M44" i="13"/>
  <c r="M45" i="13" s="1"/>
  <c r="N44" i="13"/>
  <c r="N45" i="13" s="1"/>
  <c r="O44" i="13"/>
  <c r="O45" i="13" s="1"/>
  <c r="P44" i="13"/>
  <c r="P45" i="13" s="1"/>
  <c r="C44" i="13"/>
  <c r="C45" i="13" s="1"/>
  <c r="B44" i="13"/>
  <c r="B45" i="13" s="1"/>
  <c r="D43" i="7"/>
  <c r="D44" i="7" s="1"/>
  <c r="E43" i="7"/>
  <c r="E44" i="7" s="1"/>
  <c r="F43" i="7"/>
  <c r="F44" i="7" s="1"/>
  <c r="G43" i="7"/>
  <c r="G44" i="7" s="1"/>
  <c r="H43" i="7"/>
  <c r="H44" i="7" s="1"/>
  <c r="I43" i="7"/>
  <c r="I44" i="7" s="1"/>
  <c r="J43" i="7"/>
  <c r="J44" i="7" s="1"/>
  <c r="K43" i="7"/>
  <c r="K44" i="7" s="1"/>
  <c r="L43" i="7"/>
  <c r="L44" i="7" s="1"/>
  <c r="C43" i="7"/>
  <c r="C44" i="7" s="1"/>
  <c r="B43" i="7"/>
  <c r="B44" i="7" s="1"/>
  <c r="B37" i="3"/>
  <c r="B38" i="3" s="1"/>
  <c r="L32" i="10" l="1"/>
  <c r="L33" i="10" s="1"/>
  <c r="L35" i="10" s="1"/>
  <c r="L36" i="10" s="1"/>
  <c r="L25" i="10"/>
  <c r="L26" i="10" s="1"/>
  <c r="L18" i="10"/>
  <c r="L19" i="10" s="1"/>
  <c r="L41" i="9" l="1"/>
  <c r="L42" i="9" s="1"/>
  <c r="L43" i="9" s="1"/>
  <c r="L37" i="9"/>
  <c r="L36" i="9"/>
  <c r="L46" i="13"/>
  <c r="L39" i="13"/>
  <c r="L40" i="13" s="1"/>
  <c r="L45" i="7"/>
  <c r="L31" i="7"/>
  <c r="L32" i="7" s="1"/>
  <c r="L34" i="6"/>
  <c r="L35" i="6" s="1"/>
  <c r="L39" i="6"/>
  <c r="L40" i="6" s="1"/>
  <c r="L41" i="6" s="1"/>
  <c r="L44" i="5"/>
  <c r="L37" i="5"/>
  <c r="L38" i="5" s="1"/>
  <c r="B37" i="4"/>
  <c r="L37" i="4"/>
  <c r="L30" i="4"/>
  <c r="L31" i="4" s="1"/>
  <c r="B41" i="10" l="1"/>
  <c r="C41" i="9"/>
  <c r="C42" i="9" s="1"/>
  <c r="D41" i="9"/>
  <c r="D42" i="9" s="1"/>
  <c r="E41" i="9"/>
  <c r="E42" i="9" s="1"/>
  <c r="F41" i="9"/>
  <c r="F42" i="9" s="1"/>
  <c r="G41" i="9"/>
  <c r="G42" i="9" s="1"/>
  <c r="H41" i="9"/>
  <c r="H42" i="9" s="1"/>
  <c r="I41" i="9"/>
  <c r="I42" i="9" s="1"/>
  <c r="J41" i="9"/>
  <c r="J42" i="9" s="1"/>
  <c r="K41" i="9"/>
  <c r="K42" i="9" s="1"/>
  <c r="M41" i="9"/>
  <c r="M42" i="9" s="1"/>
  <c r="N41" i="9"/>
  <c r="N42" i="9" s="1"/>
  <c r="O41" i="9"/>
  <c r="O42" i="9" s="1"/>
  <c r="P41" i="9"/>
  <c r="P42" i="9" s="1"/>
  <c r="B41" i="9"/>
  <c r="B42" i="9" s="1"/>
  <c r="M39" i="6"/>
  <c r="M40" i="6" s="1"/>
  <c r="C39" i="6"/>
  <c r="C40" i="6" s="1"/>
  <c r="D39" i="6"/>
  <c r="D40" i="6" s="1"/>
  <c r="E39" i="6"/>
  <c r="E40" i="6" s="1"/>
  <c r="F39" i="6"/>
  <c r="F40" i="6" s="1"/>
  <c r="G39" i="6"/>
  <c r="G40" i="6" s="1"/>
  <c r="H39" i="6"/>
  <c r="H40" i="6" s="1"/>
  <c r="I39" i="6"/>
  <c r="I40" i="6" s="1"/>
  <c r="J39" i="6"/>
  <c r="J40" i="6" s="1"/>
  <c r="K39" i="6"/>
  <c r="K40" i="6" s="1"/>
  <c r="N39" i="6"/>
  <c r="N40" i="6" s="1"/>
  <c r="O39" i="6"/>
  <c r="O40" i="6" s="1"/>
  <c r="P39" i="6"/>
  <c r="P40" i="6" s="1"/>
  <c r="B39" i="6"/>
  <c r="B40" i="6" s="1"/>
  <c r="B41" i="6" s="1"/>
  <c r="E30" i="9" l="1"/>
  <c r="C29" i="9"/>
  <c r="C30" i="9" s="1"/>
  <c r="D29" i="9"/>
  <c r="D30" i="9" s="1"/>
  <c r="E29" i="9"/>
  <c r="F29" i="9"/>
  <c r="F30" i="9" s="1"/>
  <c r="G29" i="9"/>
  <c r="G30" i="9" s="1"/>
  <c r="H29" i="9"/>
  <c r="H30" i="9" s="1"/>
  <c r="I29" i="9"/>
  <c r="I30" i="9" s="1"/>
  <c r="J29" i="9"/>
  <c r="J30" i="9" s="1"/>
  <c r="K29" i="9"/>
  <c r="K30" i="9" s="1"/>
  <c r="L29" i="9"/>
  <c r="L30" i="9" s="1"/>
  <c r="M29" i="9"/>
  <c r="N29" i="9"/>
  <c r="O29" i="9"/>
  <c r="P29" i="9"/>
  <c r="L15" i="9" l="1"/>
  <c r="L16" i="9" s="1"/>
  <c r="C32" i="13" l="1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L32" i="13"/>
  <c r="L33" i="13" s="1"/>
  <c r="L25" i="13" l="1"/>
  <c r="L26" i="13" s="1"/>
  <c r="L18" i="13" l="1"/>
  <c r="L19" i="13" s="1"/>
  <c r="P46" i="13" l="1"/>
  <c r="O46" i="13"/>
  <c r="N46" i="13"/>
  <c r="M46" i="13"/>
  <c r="K46" i="13"/>
  <c r="J46" i="13"/>
  <c r="I46" i="13"/>
  <c r="H46" i="13"/>
  <c r="G46" i="13"/>
  <c r="F46" i="13"/>
  <c r="E46" i="13"/>
  <c r="D46" i="13"/>
  <c r="C46" i="13"/>
  <c r="B46" i="13"/>
  <c r="P39" i="13"/>
  <c r="P40" i="13" s="1"/>
  <c r="O39" i="13"/>
  <c r="O40" i="13" s="1"/>
  <c r="N39" i="13"/>
  <c r="N40" i="13" s="1"/>
  <c r="M39" i="13"/>
  <c r="M40" i="13" s="1"/>
  <c r="K39" i="13"/>
  <c r="K40" i="13" s="1"/>
  <c r="J39" i="13"/>
  <c r="J40" i="13" s="1"/>
  <c r="I39" i="13"/>
  <c r="I40" i="13" s="1"/>
  <c r="H39" i="13"/>
  <c r="H40" i="13" s="1"/>
  <c r="G39" i="13"/>
  <c r="G40" i="13" s="1"/>
  <c r="F39" i="13"/>
  <c r="F40" i="13" s="1"/>
  <c r="E39" i="13"/>
  <c r="E40" i="13" s="1"/>
  <c r="D39" i="13"/>
  <c r="D40" i="13" s="1"/>
  <c r="C39" i="13"/>
  <c r="C40" i="13" s="1"/>
  <c r="B39" i="13"/>
  <c r="B40" i="13" s="1"/>
  <c r="P32" i="13"/>
  <c r="P33" i="13" s="1"/>
  <c r="O32" i="13"/>
  <c r="O33" i="13" s="1"/>
  <c r="N32" i="13"/>
  <c r="N33" i="13" s="1"/>
  <c r="M32" i="13"/>
  <c r="M33" i="13" s="1"/>
  <c r="B32" i="13"/>
  <c r="B33" i="13" s="1"/>
  <c r="P25" i="13"/>
  <c r="P26" i="13" s="1"/>
  <c r="O25" i="13"/>
  <c r="O26" i="13" s="1"/>
  <c r="N25" i="13"/>
  <c r="N26" i="13" s="1"/>
  <c r="M25" i="13"/>
  <c r="M26" i="13" s="1"/>
  <c r="K25" i="13"/>
  <c r="K26" i="13" s="1"/>
  <c r="J25" i="13"/>
  <c r="J26" i="13" s="1"/>
  <c r="I25" i="13"/>
  <c r="I26" i="13" s="1"/>
  <c r="H25" i="13"/>
  <c r="H26" i="13" s="1"/>
  <c r="G25" i="13"/>
  <c r="G26" i="13" s="1"/>
  <c r="F25" i="13"/>
  <c r="F26" i="13" s="1"/>
  <c r="E25" i="13"/>
  <c r="E26" i="13" s="1"/>
  <c r="D25" i="13"/>
  <c r="D26" i="13" s="1"/>
  <c r="C25" i="13"/>
  <c r="C26" i="13" s="1"/>
  <c r="B25" i="13"/>
  <c r="B26" i="13" s="1"/>
  <c r="P18" i="13"/>
  <c r="P19" i="13" s="1"/>
  <c r="O18" i="13"/>
  <c r="O19" i="13" s="1"/>
  <c r="N18" i="13"/>
  <c r="N19" i="13" s="1"/>
  <c r="M18" i="13"/>
  <c r="M19" i="13" s="1"/>
  <c r="K18" i="13"/>
  <c r="K19" i="13" s="1"/>
  <c r="J18" i="13"/>
  <c r="J19" i="13" s="1"/>
  <c r="I18" i="13"/>
  <c r="I19" i="13" s="1"/>
  <c r="H18" i="13"/>
  <c r="H19" i="13" s="1"/>
  <c r="G18" i="13"/>
  <c r="G19" i="13" s="1"/>
  <c r="F18" i="13"/>
  <c r="F19" i="13" s="1"/>
  <c r="E18" i="13"/>
  <c r="E19" i="13" s="1"/>
  <c r="D18" i="13"/>
  <c r="D19" i="13" s="1"/>
  <c r="C18" i="13"/>
  <c r="C19" i="13" s="1"/>
  <c r="B18" i="13"/>
  <c r="B19" i="13" s="1"/>
  <c r="P11" i="13"/>
  <c r="P12" i="13" s="1"/>
  <c r="O11" i="13"/>
  <c r="O12" i="13" s="1"/>
  <c r="N11" i="13"/>
  <c r="N12" i="13" s="1"/>
  <c r="M11" i="13"/>
  <c r="M12" i="13" s="1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D11" i="13"/>
  <c r="D12" i="13" s="1"/>
  <c r="C11" i="13"/>
  <c r="C12" i="13" s="1"/>
  <c r="B11" i="13"/>
  <c r="B12" i="13" s="1"/>
  <c r="L24" i="7" l="1"/>
  <c r="L25" i="7" s="1"/>
  <c r="L27" i="6" l="1"/>
  <c r="L28" i="6" s="1"/>
  <c r="L20" i="6" l="1"/>
  <c r="L21" i="6" s="1"/>
  <c r="L14" i="6"/>
  <c r="L15" i="6" s="1"/>
  <c r="L32" i="5" l="1"/>
  <c r="L33" i="5" s="1"/>
  <c r="L25" i="5"/>
  <c r="L26" i="5" s="1"/>
  <c r="L18" i="5"/>
  <c r="L19" i="5" s="1"/>
  <c r="L30" i="3" l="1"/>
  <c r="L37" i="3"/>
  <c r="L38" i="3" s="1"/>
  <c r="L16" i="3"/>
  <c r="L17" i="3" s="1"/>
  <c r="L23" i="4" l="1"/>
  <c r="L24" i="4" s="1"/>
  <c r="L17" i="4"/>
  <c r="L18" i="4" s="1"/>
  <c r="C44" i="3" l="1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M23" i="3" l="1"/>
  <c r="M24" i="3" s="1"/>
  <c r="N23" i="3"/>
  <c r="N24" i="3" s="1"/>
  <c r="O23" i="3"/>
  <c r="O24" i="3" s="1"/>
  <c r="P23" i="3"/>
  <c r="P24" i="3" s="1"/>
  <c r="C23" i="3"/>
  <c r="D23" i="3"/>
  <c r="E23" i="3"/>
  <c r="F23" i="3"/>
  <c r="G23" i="3"/>
  <c r="H23" i="3"/>
  <c r="I23" i="3"/>
  <c r="J23" i="3"/>
  <c r="K23" i="3"/>
  <c r="L23" i="3"/>
  <c r="L24" i="3" s="1"/>
  <c r="L32" i="2" l="1"/>
  <c r="L25" i="2"/>
  <c r="L26" i="2" s="1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M41" i="1"/>
  <c r="N41" i="1"/>
  <c r="O41" i="1"/>
  <c r="P41" i="1"/>
  <c r="K41" i="1"/>
  <c r="C41" i="1"/>
  <c r="D41" i="1"/>
  <c r="E41" i="1"/>
  <c r="F41" i="1"/>
  <c r="G41" i="1"/>
  <c r="H41" i="1"/>
  <c r="I41" i="1"/>
  <c r="J41" i="1"/>
  <c r="L41" i="1"/>
  <c r="L16" i="1"/>
  <c r="L17" i="1" s="1"/>
  <c r="L30" i="1"/>
  <c r="L31" i="1" s="1"/>
  <c r="L34" i="1"/>
  <c r="L35" i="1" s="1"/>
  <c r="L33" i="2" l="1"/>
  <c r="L36" i="2" s="1"/>
  <c r="L37" i="2" s="1"/>
  <c r="L18" i="2"/>
  <c r="L19" i="2" s="1"/>
  <c r="P37" i="12" l="1"/>
  <c r="P38" i="12" s="1"/>
  <c r="O37" i="12"/>
  <c r="O38" i="12" s="1"/>
  <c r="N37" i="12"/>
  <c r="N38" i="12" s="1"/>
  <c r="M37" i="12"/>
  <c r="M38" i="12" s="1"/>
  <c r="K37" i="12"/>
  <c r="K38" i="12" s="1"/>
  <c r="J37" i="12"/>
  <c r="J38" i="12" s="1"/>
  <c r="I37" i="12"/>
  <c r="I38" i="12" s="1"/>
  <c r="H37" i="12"/>
  <c r="H38" i="12" s="1"/>
  <c r="G37" i="12"/>
  <c r="G38" i="12" s="1"/>
  <c r="F37" i="12"/>
  <c r="F38" i="12" s="1"/>
  <c r="E37" i="12"/>
  <c r="E38" i="12" s="1"/>
  <c r="D37" i="12"/>
  <c r="D38" i="12" s="1"/>
  <c r="C37" i="12"/>
  <c r="C38" i="12" s="1"/>
  <c r="B37" i="12"/>
  <c r="B38" i="12" s="1"/>
  <c r="P31" i="12"/>
  <c r="P32" i="12" s="1"/>
  <c r="O31" i="12"/>
  <c r="O32" i="12" s="1"/>
  <c r="N31" i="12"/>
  <c r="N32" i="12" s="1"/>
  <c r="M31" i="12"/>
  <c r="M32" i="12" s="1"/>
  <c r="K31" i="12"/>
  <c r="K32" i="12" s="1"/>
  <c r="J31" i="12"/>
  <c r="J32" i="12" s="1"/>
  <c r="I31" i="12"/>
  <c r="I32" i="12" s="1"/>
  <c r="H31" i="12"/>
  <c r="H32" i="12" s="1"/>
  <c r="G31" i="12"/>
  <c r="G32" i="12" s="1"/>
  <c r="F31" i="12"/>
  <c r="F32" i="12" s="1"/>
  <c r="E31" i="12"/>
  <c r="E32" i="12" s="1"/>
  <c r="D31" i="12"/>
  <c r="D32" i="12" s="1"/>
  <c r="C31" i="12"/>
  <c r="C32" i="12" s="1"/>
  <c r="B31" i="12"/>
  <c r="B32" i="12" s="1"/>
  <c r="P25" i="12"/>
  <c r="P26" i="12" s="1"/>
  <c r="O25" i="12"/>
  <c r="O26" i="12" s="1"/>
  <c r="N25" i="12"/>
  <c r="N26" i="12" s="1"/>
  <c r="M25" i="12"/>
  <c r="M26" i="12" s="1"/>
  <c r="K25" i="12"/>
  <c r="K26" i="12" s="1"/>
  <c r="J25" i="12"/>
  <c r="J26" i="12" s="1"/>
  <c r="I25" i="12"/>
  <c r="I26" i="12" s="1"/>
  <c r="H25" i="12"/>
  <c r="H26" i="12" s="1"/>
  <c r="G25" i="12"/>
  <c r="G26" i="12" s="1"/>
  <c r="F25" i="12"/>
  <c r="F26" i="12" s="1"/>
  <c r="E25" i="12"/>
  <c r="E26" i="12" s="1"/>
  <c r="D25" i="12"/>
  <c r="D26" i="12" s="1"/>
  <c r="C25" i="12"/>
  <c r="C26" i="12" s="1"/>
  <c r="B25" i="12"/>
  <c r="B26" i="12" s="1"/>
  <c r="P18" i="12"/>
  <c r="P19" i="12" s="1"/>
  <c r="O18" i="12"/>
  <c r="O19" i="12" s="1"/>
  <c r="N18" i="12"/>
  <c r="N19" i="12" s="1"/>
  <c r="M18" i="12"/>
  <c r="M19" i="12" s="1"/>
  <c r="K18" i="12"/>
  <c r="K19" i="12" s="1"/>
  <c r="J18" i="12"/>
  <c r="J19" i="12" s="1"/>
  <c r="I18" i="12"/>
  <c r="I19" i="12" s="1"/>
  <c r="H18" i="12"/>
  <c r="H19" i="12" s="1"/>
  <c r="G18" i="12"/>
  <c r="G19" i="12" s="1"/>
  <c r="F18" i="12"/>
  <c r="F19" i="12" s="1"/>
  <c r="E18" i="12"/>
  <c r="E19" i="12" s="1"/>
  <c r="D18" i="12"/>
  <c r="D19" i="12" s="1"/>
  <c r="C18" i="12"/>
  <c r="C19" i="12" s="1"/>
  <c r="B18" i="12"/>
  <c r="B19" i="12" s="1"/>
  <c r="P11" i="12"/>
  <c r="P12" i="12" s="1"/>
  <c r="O11" i="12"/>
  <c r="O12" i="12" s="1"/>
  <c r="N11" i="12"/>
  <c r="N12" i="12" s="1"/>
  <c r="M11" i="12"/>
  <c r="M12" i="12" s="1"/>
  <c r="L11" i="12"/>
  <c r="L12" i="12" s="1"/>
  <c r="K11" i="12"/>
  <c r="K12" i="12" s="1"/>
  <c r="J11" i="12"/>
  <c r="J12" i="12" s="1"/>
  <c r="I11" i="12"/>
  <c r="I12" i="12" s="1"/>
  <c r="H11" i="12"/>
  <c r="H12" i="12" s="1"/>
  <c r="G11" i="12"/>
  <c r="G12" i="12" s="1"/>
  <c r="F11" i="12"/>
  <c r="F12" i="12" s="1"/>
  <c r="E11" i="12"/>
  <c r="E12" i="12" s="1"/>
  <c r="D11" i="12"/>
  <c r="D12" i="12" s="1"/>
  <c r="C11" i="12"/>
  <c r="C12" i="12" s="1"/>
  <c r="B11" i="12"/>
  <c r="B12" i="12" s="1"/>
  <c r="P44" i="11"/>
  <c r="P45" i="11" s="1"/>
  <c r="O44" i="11"/>
  <c r="O45" i="11" s="1"/>
  <c r="N44" i="11"/>
  <c r="N45" i="11" s="1"/>
  <c r="M44" i="11"/>
  <c r="M45" i="11" s="1"/>
  <c r="K44" i="11"/>
  <c r="K45" i="11" s="1"/>
  <c r="J44" i="11"/>
  <c r="J45" i="11" s="1"/>
  <c r="I44" i="11"/>
  <c r="I45" i="11" s="1"/>
  <c r="H44" i="11"/>
  <c r="H45" i="11" s="1"/>
  <c r="G44" i="11"/>
  <c r="G45" i="11" s="1"/>
  <c r="F44" i="11"/>
  <c r="F45" i="11" s="1"/>
  <c r="E44" i="11"/>
  <c r="E45" i="11" s="1"/>
  <c r="D44" i="11"/>
  <c r="D45" i="11" s="1"/>
  <c r="C44" i="11"/>
  <c r="C45" i="11" s="1"/>
  <c r="B44" i="11"/>
  <c r="B45" i="11" s="1"/>
  <c r="P38" i="11"/>
  <c r="P39" i="11" s="1"/>
  <c r="O38" i="11"/>
  <c r="O39" i="11" s="1"/>
  <c r="N38" i="11"/>
  <c r="N39" i="11" s="1"/>
  <c r="M38" i="11"/>
  <c r="M39" i="11" s="1"/>
  <c r="K38" i="11"/>
  <c r="K39" i="11" s="1"/>
  <c r="J38" i="11"/>
  <c r="J39" i="11" s="1"/>
  <c r="I38" i="11"/>
  <c r="I39" i="11" s="1"/>
  <c r="H38" i="11"/>
  <c r="H39" i="11" s="1"/>
  <c r="G38" i="11"/>
  <c r="G39" i="11" s="1"/>
  <c r="F38" i="11"/>
  <c r="F39" i="11" s="1"/>
  <c r="E38" i="11"/>
  <c r="E39" i="11" s="1"/>
  <c r="D38" i="11"/>
  <c r="D39" i="11" s="1"/>
  <c r="C38" i="11"/>
  <c r="C39" i="11" s="1"/>
  <c r="B38" i="11"/>
  <c r="B39" i="11" s="1"/>
  <c r="P31" i="11"/>
  <c r="P32" i="11" s="1"/>
  <c r="O31" i="11"/>
  <c r="O32" i="11" s="1"/>
  <c r="N31" i="11"/>
  <c r="N32" i="11" s="1"/>
  <c r="M31" i="11"/>
  <c r="M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31" i="11"/>
  <c r="C32" i="11" s="1"/>
  <c r="B31" i="11"/>
  <c r="B32" i="11" s="1"/>
  <c r="P24" i="11"/>
  <c r="P25" i="11" s="1"/>
  <c r="O24" i="11"/>
  <c r="O25" i="11" s="1"/>
  <c r="N24" i="11"/>
  <c r="N25" i="11" s="1"/>
  <c r="M24" i="11"/>
  <c r="M25" i="11" s="1"/>
  <c r="K24" i="11"/>
  <c r="K25" i="11" s="1"/>
  <c r="J24" i="11"/>
  <c r="J25" i="11" s="1"/>
  <c r="I24" i="11"/>
  <c r="I25" i="11" s="1"/>
  <c r="H24" i="11"/>
  <c r="H25" i="11" s="1"/>
  <c r="G24" i="11"/>
  <c r="G25" i="11" s="1"/>
  <c r="F24" i="11"/>
  <c r="F25" i="11" s="1"/>
  <c r="E24" i="11"/>
  <c r="E25" i="11" s="1"/>
  <c r="D24" i="11"/>
  <c r="D25" i="11" s="1"/>
  <c r="C24" i="11"/>
  <c r="C25" i="11" s="1"/>
  <c r="B24" i="11"/>
  <c r="B25" i="11" s="1"/>
  <c r="P17" i="11"/>
  <c r="P18" i="11" s="1"/>
  <c r="O17" i="11"/>
  <c r="O18" i="11" s="1"/>
  <c r="N17" i="11"/>
  <c r="N18" i="11" s="1"/>
  <c r="M17" i="11"/>
  <c r="M18" i="11" s="1"/>
  <c r="K17" i="11"/>
  <c r="K18" i="11" s="1"/>
  <c r="J17" i="11"/>
  <c r="J18" i="11" s="1"/>
  <c r="I17" i="11"/>
  <c r="I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B17" i="11"/>
  <c r="B18" i="11" s="1"/>
  <c r="P10" i="11"/>
  <c r="P11" i="11" s="1"/>
  <c r="O10" i="11"/>
  <c r="O11" i="11" s="1"/>
  <c r="N10" i="11"/>
  <c r="N11" i="11" s="1"/>
  <c r="M10" i="11"/>
  <c r="M11" i="11" s="1"/>
  <c r="L10" i="11"/>
  <c r="L11" i="11" s="1"/>
  <c r="K10" i="11"/>
  <c r="K11" i="11" s="1"/>
  <c r="J10" i="11"/>
  <c r="J11" i="11" s="1"/>
  <c r="I10" i="11"/>
  <c r="I11" i="11" s="1"/>
  <c r="H10" i="11"/>
  <c r="H11" i="11" s="1"/>
  <c r="G10" i="11"/>
  <c r="G11" i="11" s="1"/>
  <c r="F10" i="11"/>
  <c r="F11" i="11" s="1"/>
  <c r="E10" i="11"/>
  <c r="E11" i="11" s="1"/>
  <c r="D10" i="11"/>
  <c r="D11" i="11" s="1"/>
  <c r="C10" i="11"/>
  <c r="C11" i="11" s="1"/>
  <c r="B10" i="11"/>
  <c r="B11" i="11" s="1"/>
  <c r="C41" i="10"/>
  <c r="C42" i="10" s="1"/>
  <c r="B42" i="10"/>
  <c r="P35" i="10"/>
  <c r="P36" i="10" s="1"/>
  <c r="O35" i="10"/>
  <c r="O36" i="10" s="1"/>
  <c r="N35" i="10"/>
  <c r="N36" i="10" s="1"/>
  <c r="M35" i="10"/>
  <c r="M36" i="10" s="1"/>
  <c r="K35" i="10"/>
  <c r="K36" i="10" s="1"/>
  <c r="J35" i="10"/>
  <c r="J36" i="10" s="1"/>
  <c r="I35" i="10"/>
  <c r="I36" i="10" s="1"/>
  <c r="H35" i="10"/>
  <c r="H36" i="10" s="1"/>
  <c r="G35" i="10"/>
  <c r="G36" i="10" s="1"/>
  <c r="F35" i="10"/>
  <c r="F36" i="10" s="1"/>
  <c r="E35" i="10"/>
  <c r="E36" i="10" s="1"/>
  <c r="D35" i="10"/>
  <c r="D36" i="10" s="1"/>
  <c r="C35" i="10"/>
  <c r="C36" i="10" s="1"/>
  <c r="B35" i="10"/>
  <c r="B36" i="10" s="1"/>
  <c r="P32" i="10"/>
  <c r="P33" i="10" s="1"/>
  <c r="O32" i="10"/>
  <c r="O33" i="10" s="1"/>
  <c r="N32" i="10"/>
  <c r="N33" i="10" s="1"/>
  <c r="M32" i="10"/>
  <c r="M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B33" i="10" s="1"/>
  <c r="P25" i="10"/>
  <c r="P26" i="10" s="1"/>
  <c r="O25" i="10"/>
  <c r="O26" i="10" s="1"/>
  <c r="N25" i="10"/>
  <c r="N26" i="10" s="1"/>
  <c r="M25" i="10"/>
  <c r="M26" i="10" s="1"/>
  <c r="K25" i="10"/>
  <c r="K26" i="10" s="1"/>
  <c r="J25" i="10"/>
  <c r="J26" i="10" s="1"/>
  <c r="I25" i="10"/>
  <c r="I26" i="10" s="1"/>
  <c r="H25" i="10"/>
  <c r="H26" i="10" s="1"/>
  <c r="G25" i="10"/>
  <c r="G26" i="10" s="1"/>
  <c r="F25" i="10"/>
  <c r="F26" i="10" s="1"/>
  <c r="E25" i="10"/>
  <c r="E26" i="10" s="1"/>
  <c r="D25" i="10"/>
  <c r="D26" i="10" s="1"/>
  <c r="C25" i="10"/>
  <c r="C26" i="10" s="1"/>
  <c r="B25" i="10"/>
  <c r="B26" i="10" s="1"/>
  <c r="P18" i="10"/>
  <c r="P19" i="10" s="1"/>
  <c r="O18" i="10"/>
  <c r="O19" i="10" s="1"/>
  <c r="N18" i="10"/>
  <c r="N19" i="10" s="1"/>
  <c r="M18" i="10"/>
  <c r="M19" i="10" s="1"/>
  <c r="K18" i="10"/>
  <c r="K19" i="10" s="1"/>
  <c r="J18" i="10"/>
  <c r="J19" i="10" s="1"/>
  <c r="I18" i="10"/>
  <c r="I19" i="10" s="1"/>
  <c r="H18" i="10"/>
  <c r="H19" i="10" s="1"/>
  <c r="G18" i="10"/>
  <c r="G19" i="10" s="1"/>
  <c r="F18" i="10"/>
  <c r="F19" i="10" s="1"/>
  <c r="E18" i="10"/>
  <c r="E19" i="10" s="1"/>
  <c r="D18" i="10"/>
  <c r="D19" i="10" s="1"/>
  <c r="C18" i="10"/>
  <c r="C19" i="10" s="1"/>
  <c r="B18" i="10"/>
  <c r="B19" i="10" s="1"/>
  <c r="P11" i="10"/>
  <c r="P12" i="10" s="1"/>
  <c r="O11" i="10"/>
  <c r="O12" i="10" s="1"/>
  <c r="N11" i="10"/>
  <c r="N12" i="10" s="1"/>
  <c r="M11" i="10"/>
  <c r="M12" i="10" s="1"/>
  <c r="L11" i="10"/>
  <c r="L12" i="10" s="1"/>
  <c r="K11" i="10"/>
  <c r="K12" i="10" s="1"/>
  <c r="J11" i="10"/>
  <c r="J12" i="10" s="1"/>
  <c r="I11" i="10"/>
  <c r="I12" i="10" s="1"/>
  <c r="H11" i="10"/>
  <c r="H12" i="10" s="1"/>
  <c r="G11" i="10"/>
  <c r="G12" i="10" s="1"/>
  <c r="F11" i="10"/>
  <c r="F12" i="10" s="1"/>
  <c r="E11" i="10"/>
  <c r="E12" i="10" s="1"/>
  <c r="D11" i="10"/>
  <c r="D12" i="10" s="1"/>
  <c r="C11" i="10"/>
  <c r="C12" i="10" s="1"/>
  <c r="B11" i="10"/>
  <c r="B12" i="10" s="1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36" i="9"/>
  <c r="P37" i="9" s="1"/>
  <c r="O36" i="9"/>
  <c r="O37" i="9" s="1"/>
  <c r="N36" i="9"/>
  <c r="N37" i="9" s="1"/>
  <c r="M36" i="9"/>
  <c r="M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C36" i="9"/>
  <c r="C37" i="9" s="1"/>
  <c r="B36" i="9"/>
  <c r="B37" i="9" s="1"/>
  <c r="P30" i="9"/>
  <c r="O30" i="9"/>
  <c r="N30" i="9"/>
  <c r="M30" i="9"/>
  <c r="B29" i="9"/>
  <c r="B30" i="9" s="1"/>
  <c r="P22" i="9"/>
  <c r="P23" i="9" s="1"/>
  <c r="O22" i="9"/>
  <c r="O23" i="9" s="1"/>
  <c r="N22" i="9"/>
  <c r="N23" i="9" s="1"/>
  <c r="M22" i="9"/>
  <c r="M23" i="9" s="1"/>
  <c r="K22" i="9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P15" i="9"/>
  <c r="P16" i="9" s="1"/>
  <c r="O15" i="9"/>
  <c r="O16" i="9" s="1"/>
  <c r="N15" i="9"/>
  <c r="N16" i="9" s="1"/>
  <c r="M15" i="9"/>
  <c r="M16" i="9" s="1"/>
  <c r="K15" i="9"/>
  <c r="K16" i="9" s="1"/>
  <c r="J15" i="9"/>
  <c r="J16" i="9" s="1"/>
  <c r="I15" i="9"/>
  <c r="I16" i="9" s="1"/>
  <c r="H15" i="9"/>
  <c r="H16" i="9" s="1"/>
  <c r="G15" i="9"/>
  <c r="G16" i="9" s="1"/>
  <c r="F15" i="9"/>
  <c r="F16" i="9" s="1"/>
  <c r="E15" i="9"/>
  <c r="E16" i="9" s="1"/>
  <c r="D15" i="9"/>
  <c r="D16" i="9" s="1"/>
  <c r="C15" i="9"/>
  <c r="C16" i="9" s="1"/>
  <c r="B15" i="9"/>
  <c r="B16" i="9" s="1"/>
  <c r="P8" i="9"/>
  <c r="P9" i="9" s="1"/>
  <c r="O8" i="9"/>
  <c r="O9" i="9" s="1"/>
  <c r="N8" i="9"/>
  <c r="N9" i="9" s="1"/>
  <c r="M8" i="9"/>
  <c r="M9" i="9" s="1"/>
  <c r="L8" i="9"/>
  <c r="L9" i="9" s="1"/>
  <c r="K8" i="9"/>
  <c r="K9" i="9" s="1"/>
  <c r="J8" i="9"/>
  <c r="J9" i="9" s="1"/>
  <c r="I8" i="9"/>
  <c r="I9" i="9" s="1"/>
  <c r="H8" i="9"/>
  <c r="H9" i="9" s="1"/>
  <c r="G8" i="9"/>
  <c r="G9" i="9" s="1"/>
  <c r="F8" i="9"/>
  <c r="F9" i="9" s="1"/>
  <c r="E8" i="9"/>
  <c r="E9" i="9" s="1"/>
  <c r="D8" i="9"/>
  <c r="D9" i="9" s="1"/>
  <c r="C8" i="9"/>
  <c r="C9" i="9" s="1"/>
  <c r="B8" i="9"/>
  <c r="B9" i="9" s="1"/>
  <c r="P43" i="7"/>
  <c r="P44" i="7" s="1"/>
  <c r="P45" i="7" s="1"/>
  <c r="O43" i="7"/>
  <c r="O44" i="7" s="1"/>
  <c r="O45" i="7" s="1"/>
  <c r="N43" i="7"/>
  <c r="N44" i="7" s="1"/>
  <c r="N45" i="7" s="1"/>
  <c r="M43" i="7"/>
  <c r="M44" i="7" s="1"/>
  <c r="M45" i="7" s="1"/>
  <c r="K45" i="7"/>
  <c r="J45" i="7"/>
  <c r="I45" i="7"/>
  <c r="H45" i="7"/>
  <c r="G45" i="7"/>
  <c r="F45" i="7"/>
  <c r="E45" i="7"/>
  <c r="D45" i="7"/>
  <c r="C45" i="7"/>
  <c r="B45" i="7"/>
  <c r="P38" i="7"/>
  <c r="P39" i="7" s="1"/>
  <c r="O38" i="7"/>
  <c r="O39" i="7" s="1"/>
  <c r="N38" i="7"/>
  <c r="N39" i="7" s="1"/>
  <c r="M38" i="7"/>
  <c r="M39" i="7" s="1"/>
  <c r="K38" i="7"/>
  <c r="K39" i="7" s="1"/>
  <c r="J38" i="7"/>
  <c r="J39" i="7" s="1"/>
  <c r="I38" i="7"/>
  <c r="I39" i="7" s="1"/>
  <c r="H38" i="7"/>
  <c r="H39" i="7" s="1"/>
  <c r="G38" i="7"/>
  <c r="G39" i="7" s="1"/>
  <c r="F38" i="7"/>
  <c r="F39" i="7" s="1"/>
  <c r="E38" i="7"/>
  <c r="E39" i="7" s="1"/>
  <c r="D38" i="7"/>
  <c r="D39" i="7" s="1"/>
  <c r="C38" i="7"/>
  <c r="C39" i="7" s="1"/>
  <c r="B38" i="7"/>
  <c r="B39" i="7" s="1"/>
  <c r="P31" i="7"/>
  <c r="P32" i="7" s="1"/>
  <c r="O31" i="7"/>
  <c r="O32" i="7" s="1"/>
  <c r="N31" i="7"/>
  <c r="N32" i="7" s="1"/>
  <c r="M31" i="7"/>
  <c r="M32" i="7" s="1"/>
  <c r="K31" i="7"/>
  <c r="K32" i="7" s="1"/>
  <c r="J31" i="7"/>
  <c r="J32" i="7" s="1"/>
  <c r="I31" i="7"/>
  <c r="I32" i="7" s="1"/>
  <c r="H31" i="7"/>
  <c r="H32" i="7" s="1"/>
  <c r="G31" i="7"/>
  <c r="G32" i="7" s="1"/>
  <c r="F31" i="7"/>
  <c r="F32" i="7" s="1"/>
  <c r="E31" i="7"/>
  <c r="E32" i="7" s="1"/>
  <c r="D31" i="7"/>
  <c r="D32" i="7" s="1"/>
  <c r="C31" i="7"/>
  <c r="C32" i="7" s="1"/>
  <c r="B31" i="7"/>
  <c r="B32" i="7" s="1"/>
  <c r="P24" i="7"/>
  <c r="P25" i="7" s="1"/>
  <c r="O24" i="7"/>
  <c r="O25" i="7" s="1"/>
  <c r="N24" i="7"/>
  <c r="N25" i="7" s="1"/>
  <c r="M24" i="7"/>
  <c r="M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C24" i="7"/>
  <c r="C25" i="7" s="1"/>
  <c r="B24" i="7"/>
  <c r="B25" i="7" s="1"/>
  <c r="P17" i="7"/>
  <c r="P18" i="7" s="1"/>
  <c r="O17" i="7"/>
  <c r="O18" i="7" s="1"/>
  <c r="N17" i="7"/>
  <c r="N18" i="7" s="1"/>
  <c r="M17" i="7"/>
  <c r="M18" i="7" s="1"/>
  <c r="K17" i="7"/>
  <c r="K18" i="7" s="1"/>
  <c r="J17" i="7"/>
  <c r="J18" i="7" s="1"/>
  <c r="I17" i="7"/>
  <c r="I18" i="7" s="1"/>
  <c r="H17" i="7"/>
  <c r="H18" i="7" s="1"/>
  <c r="G17" i="7"/>
  <c r="G18" i="7" s="1"/>
  <c r="F17" i="7"/>
  <c r="F18" i="7" s="1"/>
  <c r="E17" i="7"/>
  <c r="E18" i="7" s="1"/>
  <c r="D17" i="7"/>
  <c r="D18" i="7" s="1"/>
  <c r="C17" i="7"/>
  <c r="C18" i="7" s="1"/>
  <c r="B17" i="7"/>
  <c r="B18" i="7" s="1"/>
  <c r="P10" i="7"/>
  <c r="O10" i="7"/>
  <c r="N10" i="7"/>
  <c r="N11" i="7" s="1"/>
  <c r="M10" i="7"/>
  <c r="L10" i="7"/>
  <c r="K10" i="7"/>
  <c r="J10" i="7"/>
  <c r="I10" i="7"/>
  <c r="H10" i="7"/>
  <c r="G10" i="7"/>
  <c r="F10" i="7"/>
  <c r="E10" i="7"/>
  <c r="D10" i="7"/>
  <c r="C10" i="7"/>
  <c r="B10" i="7"/>
  <c r="P41" i="6"/>
  <c r="O41" i="6"/>
  <c r="N41" i="6"/>
  <c r="M41" i="6"/>
  <c r="K41" i="6"/>
  <c r="J41" i="6"/>
  <c r="I41" i="6"/>
  <c r="H41" i="6"/>
  <c r="G41" i="6"/>
  <c r="F41" i="6"/>
  <c r="E41" i="6"/>
  <c r="D41" i="6"/>
  <c r="C41" i="6"/>
  <c r="P34" i="6"/>
  <c r="P35" i="6" s="1"/>
  <c r="O34" i="6"/>
  <c r="O35" i="6" s="1"/>
  <c r="N34" i="6"/>
  <c r="N35" i="6" s="1"/>
  <c r="M34" i="6"/>
  <c r="M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B35" i="6"/>
  <c r="P27" i="6"/>
  <c r="P28" i="6" s="1"/>
  <c r="O27" i="6"/>
  <c r="O28" i="6" s="1"/>
  <c r="N27" i="6"/>
  <c r="N28" i="6" s="1"/>
  <c r="M27" i="6"/>
  <c r="M28" i="6" s="1"/>
  <c r="K27" i="6"/>
  <c r="K28" i="6" s="1"/>
  <c r="J27" i="6"/>
  <c r="J28" i="6" s="1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B28" i="6"/>
  <c r="P20" i="6"/>
  <c r="P21" i="6" s="1"/>
  <c r="O20" i="6"/>
  <c r="O21" i="6" s="1"/>
  <c r="N20" i="6"/>
  <c r="N21" i="6" s="1"/>
  <c r="M20" i="6"/>
  <c r="M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D21" i="6" s="1"/>
  <c r="C20" i="6"/>
  <c r="C21" i="6" s="1"/>
  <c r="B20" i="6"/>
  <c r="B21" i="6" s="1"/>
  <c r="P14" i="6"/>
  <c r="P15" i="6" s="1"/>
  <c r="O14" i="6"/>
  <c r="O15" i="6" s="1"/>
  <c r="N14" i="6"/>
  <c r="N15" i="6" s="1"/>
  <c r="M14" i="6"/>
  <c r="M15" i="6" s="1"/>
  <c r="K14" i="6"/>
  <c r="K15" i="6" s="1"/>
  <c r="J14" i="6"/>
  <c r="J15" i="6" s="1"/>
  <c r="I14" i="6"/>
  <c r="I15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B14" i="6"/>
  <c r="B15" i="6" s="1"/>
  <c r="P8" i="6"/>
  <c r="P9" i="6" s="1"/>
  <c r="O8" i="6"/>
  <c r="O9" i="6" s="1"/>
  <c r="N8" i="6"/>
  <c r="N9" i="6" s="1"/>
  <c r="M8" i="6"/>
  <c r="M9" i="6" s="1"/>
  <c r="L8" i="6"/>
  <c r="L9" i="6" s="1"/>
  <c r="K8" i="6"/>
  <c r="K9" i="6" s="1"/>
  <c r="J8" i="6"/>
  <c r="J9" i="6" s="1"/>
  <c r="I8" i="6"/>
  <c r="I9" i="6" s="1"/>
  <c r="H8" i="6"/>
  <c r="H9" i="6" s="1"/>
  <c r="G8" i="6"/>
  <c r="G9" i="6" s="1"/>
  <c r="F8" i="6"/>
  <c r="F9" i="6" s="1"/>
  <c r="E8" i="6"/>
  <c r="E9" i="6" s="1"/>
  <c r="D8" i="6"/>
  <c r="D9" i="6" s="1"/>
  <c r="C8" i="6"/>
  <c r="C9" i="6" s="1"/>
  <c r="B8" i="6"/>
  <c r="B9" i="6" s="1"/>
  <c r="P44" i="5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37" i="5"/>
  <c r="P38" i="5" s="1"/>
  <c r="O37" i="5"/>
  <c r="O38" i="5" s="1"/>
  <c r="N37" i="5"/>
  <c r="N38" i="5" s="1"/>
  <c r="M38" i="5"/>
  <c r="K37" i="5"/>
  <c r="K38" i="5" s="1"/>
  <c r="J37" i="5"/>
  <c r="J38" i="5" s="1"/>
  <c r="I37" i="5"/>
  <c r="I38" i="5" s="1"/>
  <c r="H37" i="5"/>
  <c r="H38" i="5" s="1"/>
  <c r="G37" i="5"/>
  <c r="G38" i="5" s="1"/>
  <c r="F37" i="5"/>
  <c r="F38" i="5" s="1"/>
  <c r="E37" i="5"/>
  <c r="E38" i="5" s="1"/>
  <c r="D37" i="5"/>
  <c r="D38" i="5" s="1"/>
  <c r="C37" i="5"/>
  <c r="C38" i="5" s="1"/>
  <c r="B38" i="5"/>
  <c r="P32" i="5"/>
  <c r="P33" i="5" s="1"/>
  <c r="O32" i="5"/>
  <c r="O33" i="5" s="1"/>
  <c r="N32" i="5"/>
  <c r="N33" i="5" s="1"/>
  <c r="M33" i="5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B32" i="5"/>
  <c r="B33" i="5" s="1"/>
  <c r="P25" i="5"/>
  <c r="P26" i="5" s="1"/>
  <c r="O25" i="5"/>
  <c r="O26" i="5" s="1"/>
  <c r="N25" i="5"/>
  <c r="N26" i="5" s="1"/>
  <c r="M26" i="5"/>
  <c r="K25" i="5"/>
  <c r="K26" i="5" s="1"/>
  <c r="J25" i="5"/>
  <c r="J26" i="5" s="1"/>
  <c r="I25" i="5"/>
  <c r="I26" i="5" s="1"/>
  <c r="H25" i="5"/>
  <c r="H26" i="5" s="1"/>
  <c r="G25" i="5"/>
  <c r="G26" i="5" s="1"/>
  <c r="F25" i="5"/>
  <c r="F26" i="5" s="1"/>
  <c r="E25" i="5"/>
  <c r="E26" i="5" s="1"/>
  <c r="D25" i="5"/>
  <c r="D26" i="5" s="1"/>
  <c r="C25" i="5"/>
  <c r="C26" i="5" s="1"/>
  <c r="B25" i="5"/>
  <c r="B26" i="5" s="1"/>
  <c r="P18" i="5"/>
  <c r="P19" i="5" s="1"/>
  <c r="O18" i="5"/>
  <c r="O19" i="5" s="1"/>
  <c r="N18" i="5"/>
  <c r="N19" i="5" s="1"/>
  <c r="M18" i="5"/>
  <c r="M19" i="5" s="1"/>
  <c r="K18" i="5"/>
  <c r="K19" i="5" s="1"/>
  <c r="J18" i="5"/>
  <c r="J19" i="5" s="1"/>
  <c r="I18" i="5"/>
  <c r="I19" i="5" s="1"/>
  <c r="H18" i="5"/>
  <c r="H19" i="5" s="1"/>
  <c r="G18" i="5"/>
  <c r="G19" i="5" s="1"/>
  <c r="F18" i="5"/>
  <c r="F19" i="5" s="1"/>
  <c r="E18" i="5"/>
  <c r="E19" i="5" s="1"/>
  <c r="D18" i="5"/>
  <c r="D19" i="5" s="1"/>
  <c r="C18" i="5"/>
  <c r="C19" i="5" s="1"/>
  <c r="B18" i="5"/>
  <c r="B19" i="5" s="1"/>
  <c r="P11" i="5"/>
  <c r="P12" i="5" s="1"/>
  <c r="O11" i="5"/>
  <c r="O12" i="5" s="1"/>
  <c r="N11" i="5"/>
  <c r="N12" i="5" s="1"/>
  <c r="M11" i="5"/>
  <c r="M12" i="5" s="1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B11" i="5"/>
  <c r="B12" i="5" s="1"/>
  <c r="P37" i="4"/>
  <c r="O37" i="4"/>
  <c r="N37" i="4"/>
  <c r="M37" i="4"/>
  <c r="K37" i="4"/>
  <c r="J37" i="4"/>
  <c r="I37" i="4"/>
  <c r="H37" i="4"/>
  <c r="G37" i="4"/>
  <c r="F37" i="4"/>
  <c r="E37" i="4"/>
  <c r="D37" i="4"/>
  <c r="C37" i="4"/>
  <c r="P30" i="4"/>
  <c r="P31" i="4" s="1"/>
  <c r="O30" i="4"/>
  <c r="O31" i="4" s="1"/>
  <c r="N30" i="4"/>
  <c r="N31" i="4" s="1"/>
  <c r="M30" i="4"/>
  <c r="M31" i="4" s="1"/>
  <c r="K30" i="4"/>
  <c r="K31" i="4" s="1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0" i="4"/>
  <c r="C31" i="4" s="1"/>
  <c r="B31" i="4"/>
  <c r="P23" i="4"/>
  <c r="P24" i="4" s="1"/>
  <c r="O23" i="4"/>
  <c r="O24" i="4" s="1"/>
  <c r="M23" i="4"/>
  <c r="M24" i="4" s="1"/>
  <c r="K23" i="4"/>
  <c r="K24" i="4" s="1"/>
  <c r="J23" i="4"/>
  <c r="J24" i="4" s="1"/>
  <c r="I23" i="4"/>
  <c r="I24" i="4" s="1"/>
  <c r="H23" i="4"/>
  <c r="H24" i="4" s="1"/>
  <c r="G23" i="4"/>
  <c r="G24" i="4" s="1"/>
  <c r="F23" i="4"/>
  <c r="F24" i="4" s="1"/>
  <c r="E23" i="4"/>
  <c r="E24" i="4" s="1"/>
  <c r="D23" i="4"/>
  <c r="D24" i="4" s="1"/>
  <c r="C23" i="4"/>
  <c r="C24" i="4" s="1"/>
  <c r="B23" i="4"/>
  <c r="B24" i="4" s="1"/>
  <c r="P17" i="4"/>
  <c r="P18" i="4" s="1"/>
  <c r="O17" i="4"/>
  <c r="O18" i="4" s="1"/>
  <c r="N17" i="4"/>
  <c r="N18" i="4" s="1"/>
  <c r="M17" i="4"/>
  <c r="M18" i="4" s="1"/>
  <c r="K17" i="4"/>
  <c r="K18" i="4" s="1"/>
  <c r="J17" i="4"/>
  <c r="J18" i="4" s="1"/>
  <c r="I17" i="4"/>
  <c r="I18" i="4" s="1"/>
  <c r="H17" i="4"/>
  <c r="H18" i="4" s="1"/>
  <c r="G17" i="4"/>
  <c r="G18" i="4" s="1"/>
  <c r="F17" i="4"/>
  <c r="F18" i="4" s="1"/>
  <c r="E17" i="4"/>
  <c r="E18" i="4" s="1"/>
  <c r="D17" i="4"/>
  <c r="D18" i="4" s="1"/>
  <c r="C17" i="4"/>
  <c r="C18" i="4" s="1"/>
  <c r="B17" i="4"/>
  <c r="B18" i="4" s="1"/>
  <c r="P11" i="4"/>
  <c r="P12" i="4" s="1"/>
  <c r="O11" i="4"/>
  <c r="O12" i="4" s="1"/>
  <c r="N11" i="4"/>
  <c r="N12" i="4" s="1"/>
  <c r="M11" i="4"/>
  <c r="M12" i="4" s="1"/>
  <c r="L11" i="4"/>
  <c r="L12" i="4" s="1"/>
  <c r="K11" i="4"/>
  <c r="K12" i="4" s="1"/>
  <c r="J11" i="4"/>
  <c r="J12" i="4" s="1"/>
  <c r="I11" i="4"/>
  <c r="I12" i="4" s="1"/>
  <c r="H11" i="4"/>
  <c r="H12" i="4" s="1"/>
  <c r="G11" i="4"/>
  <c r="G12" i="4" s="1"/>
  <c r="F11" i="4"/>
  <c r="F12" i="4" s="1"/>
  <c r="E11" i="4"/>
  <c r="E12" i="4" s="1"/>
  <c r="D11" i="4"/>
  <c r="D12" i="4" s="1"/>
  <c r="C11" i="4"/>
  <c r="C12" i="4" s="1"/>
  <c r="B11" i="4"/>
  <c r="B12" i="4" s="1"/>
  <c r="P37" i="3"/>
  <c r="P38" i="3" s="1"/>
  <c r="O37" i="3"/>
  <c r="O38" i="3" s="1"/>
  <c r="N37" i="3"/>
  <c r="N38" i="3" s="1"/>
  <c r="M37" i="3"/>
  <c r="M38" i="3" s="1"/>
  <c r="K37" i="3"/>
  <c r="K38" i="3" s="1"/>
  <c r="J37" i="3"/>
  <c r="J38" i="3" s="1"/>
  <c r="I37" i="3"/>
  <c r="I38" i="3" s="1"/>
  <c r="H37" i="3"/>
  <c r="H38" i="3" s="1"/>
  <c r="G37" i="3"/>
  <c r="G38" i="3" s="1"/>
  <c r="F37" i="3"/>
  <c r="F38" i="3" s="1"/>
  <c r="E37" i="3"/>
  <c r="E38" i="3" s="1"/>
  <c r="D37" i="3"/>
  <c r="D38" i="3" s="1"/>
  <c r="C37" i="3"/>
  <c r="C38" i="3" s="1"/>
  <c r="P30" i="3"/>
  <c r="O30" i="3"/>
  <c r="N30" i="3"/>
  <c r="M30" i="3"/>
  <c r="K30" i="3"/>
  <c r="J30" i="3"/>
  <c r="I30" i="3"/>
  <c r="H30" i="3"/>
  <c r="G30" i="3"/>
  <c r="F30" i="3"/>
  <c r="E30" i="3"/>
  <c r="D30" i="3"/>
  <c r="D31" i="3" s="1"/>
  <c r="C30" i="3"/>
  <c r="K24" i="3"/>
  <c r="J24" i="3"/>
  <c r="I24" i="3"/>
  <c r="H24" i="3"/>
  <c r="G24" i="3"/>
  <c r="F24" i="3"/>
  <c r="E24" i="3"/>
  <c r="D24" i="3"/>
  <c r="C24" i="3"/>
  <c r="B23" i="3"/>
  <c r="B24" i="3" s="1"/>
  <c r="P16" i="3"/>
  <c r="P17" i="3" s="1"/>
  <c r="O16" i="3"/>
  <c r="O17" i="3" s="1"/>
  <c r="N16" i="3"/>
  <c r="N17" i="3" s="1"/>
  <c r="M16" i="3"/>
  <c r="M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C16" i="3"/>
  <c r="C17" i="3" s="1"/>
  <c r="B16" i="3"/>
  <c r="B17" i="3" s="1"/>
  <c r="P9" i="3"/>
  <c r="P10" i="3" s="1"/>
  <c r="O9" i="3"/>
  <c r="O10" i="3" s="1"/>
  <c r="N9" i="3"/>
  <c r="N10" i="3" s="1"/>
  <c r="M9" i="3"/>
  <c r="M10" i="3" s="1"/>
  <c r="L9" i="3"/>
  <c r="L10" i="3" s="1"/>
  <c r="K9" i="3"/>
  <c r="K10" i="3" s="1"/>
  <c r="J9" i="3"/>
  <c r="J10" i="3" s="1"/>
  <c r="I9" i="3"/>
  <c r="I10" i="3" s="1"/>
  <c r="H9" i="3"/>
  <c r="H10" i="3" s="1"/>
  <c r="G9" i="3"/>
  <c r="G10" i="3" s="1"/>
  <c r="F9" i="3"/>
  <c r="F10" i="3" s="1"/>
  <c r="E9" i="3"/>
  <c r="E10" i="3" s="1"/>
  <c r="D9" i="3"/>
  <c r="D10" i="3" s="1"/>
  <c r="C9" i="3"/>
  <c r="C10" i="3" s="1"/>
  <c r="B9" i="3"/>
  <c r="B10" i="3" s="1"/>
  <c r="P32" i="2"/>
  <c r="O32" i="2"/>
  <c r="N32" i="2"/>
  <c r="M32" i="2"/>
  <c r="K32" i="2"/>
  <c r="J32" i="2"/>
  <c r="I32" i="2"/>
  <c r="H32" i="2"/>
  <c r="G32" i="2"/>
  <c r="F32" i="2"/>
  <c r="E32" i="2"/>
  <c r="D32" i="2"/>
  <c r="C32" i="2"/>
  <c r="B32" i="2"/>
  <c r="P25" i="2"/>
  <c r="P26" i="2" s="1"/>
  <c r="O25" i="2"/>
  <c r="O26" i="2" s="1"/>
  <c r="N25" i="2"/>
  <c r="N26" i="2" s="1"/>
  <c r="M25" i="2"/>
  <c r="M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B25" i="2"/>
  <c r="B26" i="2" s="1"/>
  <c r="P18" i="2"/>
  <c r="P19" i="2" s="1"/>
  <c r="O18" i="2"/>
  <c r="O19" i="2" s="1"/>
  <c r="N18" i="2"/>
  <c r="N19" i="2" s="1"/>
  <c r="M18" i="2"/>
  <c r="M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C18" i="2"/>
  <c r="C19" i="2" s="1"/>
  <c r="B19" i="2"/>
  <c r="P11" i="2"/>
  <c r="P12" i="2" s="1"/>
  <c r="O11" i="2"/>
  <c r="O12" i="2" s="1"/>
  <c r="N11" i="2"/>
  <c r="N12" i="2" s="1"/>
  <c r="M11" i="2"/>
  <c r="M12" i="2" s="1"/>
  <c r="L11" i="2"/>
  <c r="L12" i="2" s="1"/>
  <c r="K11" i="2"/>
  <c r="K12" i="2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D11" i="2"/>
  <c r="D12" i="2" s="1"/>
  <c r="C11" i="2"/>
  <c r="C12" i="2" s="1"/>
  <c r="B11" i="2"/>
  <c r="B12" i="2" s="1"/>
  <c r="N9" i="1"/>
  <c r="O9" i="1"/>
  <c r="P9" i="1"/>
  <c r="M9" i="1"/>
  <c r="L9" i="1"/>
  <c r="E9" i="1"/>
  <c r="F9" i="1"/>
  <c r="G9" i="1"/>
  <c r="H9" i="1"/>
  <c r="I9" i="1"/>
  <c r="J9" i="1"/>
  <c r="K9" i="1"/>
  <c r="D9" i="1"/>
  <c r="C9" i="1"/>
  <c r="B9" i="1"/>
  <c r="K33" i="2" l="1"/>
  <c r="K36" i="2" s="1"/>
  <c r="K37" i="2" s="1"/>
  <c r="H33" i="2"/>
  <c r="H36" i="2" s="1"/>
  <c r="H37" i="2" s="1"/>
  <c r="G33" i="2"/>
  <c r="G36" i="2" s="1"/>
  <c r="G37" i="2" s="1"/>
  <c r="E33" i="2"/>
  <c r="E36" i="2" s="1"/>
  <c r="E37" i="2" s="1"/>
  <c r="I33" i="2"/>
  <c r="I36" i="2" s="1"/>
  <c r="I37" i="2" s="1"/>
  <c r="N33" i="2"/>
  <c r="N36" i="2"/>
  <c r="N37" i="2" s="1"/>
  <c r="C33" i="2"/>
  <c r="C36" i="2" s="1"/>
  <c r="C37" i="2" s="1"/>
  <c r="P33" i="2"/>
  <c r="P36" i="2" s="1"/>
  <c r="P37" i="2" s="1"/>
  <c r="D33" i="2"/>
  <c r="D36" i="2" s="1"/>
  <c r="D37" i="2" s="1"/>
  <c r="M33" i="2"/>
  <c r="M36" i="2" s="1"/>
  <c r="M37" i="2" s="1"/>
  <c r="B33" i="2"/>
  <c r="B36" i="2" s="1"/>
  <c r="B37" i="2" s="1"/>
  <c r="F33" i="2"/>
  <c r="F36" i="2" s="1"/>
  <c r="F37" i="2" s="1"/>
  <c r="J33" i="2"/>
  <c r="J36" i="2" s="1"/>
  <c r="J37" i="2" s="1"/>
  <c r="O33" i="2"/>
  <c r="O36" i="2" s="1"/>
  <c r="O37" i="2" s="1"/>
  <c r="L10" i="1"/>
  <c r="P34" i="1"/>
  <c r="P35" i="1" s="1"/>
  <c r="O34" i="1"/>
  <c r="O35" i="1" s="1"/>
  <c r="N34" i="1"/>
  <c r="N35" i="1" s="1"/>
  <c r="M34" i="1"/>
  <c r="M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4" i="1"/>
  <c r="B35" i="1" s="1"/>
  <c r="P30" i="1"/>
  <c r="P31" i="1" s="1"/>
  <c r="O30" i="1"/>
  <c r="O31" i="1" s="1"/>
  <c r="N30" i="1"/>
  <c r="N31" i="1" s="1"/>
  <c r="M30" i="1"/>
  <c r="M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30" i="1"/>
  <c r="B31" i="1" s="1"/>
  <c r="P23" i="1"/>
  <c r="P24" i="1" s="1"/>
  <c r="O23" i="1"/>
  <c r="O24" i="1" s="1"/>
  <c r="N23" i="1"/>
  <c r="N24" i="1" s="1"/>
  <c r="M23" i="1"/>
  <c r="M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B23" i="1"/>
  <c r="B24" i="1" s="1"/>
  <c r="P16" i="1"/>
  <c r="P17" i="1" s="1"/>
  <c r="O16" i="1"/>
  <c r="O17" i="1" s="1"/>
  <c r="N16" i="1"/>
  <c r="N17" i="1" s="1"/>
  <c r="M16" i="1"/>
  <c r="M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B16" i="1"/>
  <c r="B17" i="1" s="1"/>
  <c r="P10" i="1"/>
  <c r="O10" i="1"/>
  <c r="N10" i="1"/>
  <c r="M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<sst xmlns="http://schemas.openxmlformats.org/spreadsheetml/2006/main" count="404" uniqueCount="37">
  <si>
    <t xml:space="preserve">  Buy &amp; Sell Rates for USD and AUD</t>
  </si>
  <si>
    <t xml:space="preserve">              USD</t>
  </si>
  <si>
    <t xml:space="preserve">            AUD</t>
  </si>
  <si>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</si>
  <si>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</si>
  <si>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</si>
  <si>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</si>
  <si>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</si>
  <si>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</si>
  <si>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</si>
  <si>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</si>
  <si>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</si>
  <si>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</si>
  <si>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</si>
  <si>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 xml:space="preserve">      Buy</t>
  </si>
  <si>
    <t xml:space="preserve">     Sell</t>
  </si>
  <si>
    <t>Buy</t>
  </si>
  <si>
    <t>Sell</t>
  </si>
  <si>
    <t>Weekly Total</t>
  </si>
  <si>
    <t>Weekly Ave.</t>
  </si>
  <si>
    <t>MONTHLY EXCHANGE RATE SUMMARY</t>
  </si>
  <si>
    <t>TOTAL</t>
  </si>
  <si>
    <t>AVE/MONTH</t>
  </si>
  <si>
    <t>SI EQUIV.</t>
  </si>
  <si>
    <t>CNY</t>
  </si>
  <si>
    <t>CBSI DAILY SBD MIDRATES FOR DECEMBER 2017</t>
  </si>
  <si>
    <t>CBSI DAILY SBD MIDRATES FOR FEBRUARY 2017</t>
  </si>
  <si>
    <t>CBSI DAILY SBD MIDRATES FOR JANUARY 2017</t>
  </si>
  <si>
    <t>CBSI DAILY SBD MIDRATES FOR NOVEMBER 2017</t>
  </si>
  <si>
    <t>CBSI DAILY SBD MIDRATES FOR OCTOBER 2017</t>
  </si>
  <si>
    <t>CBSI DAILY SBD MIDRATES FOR SEPTEMBER 2017</t>
  </si>
  <si>
    <t>CBSI DAILY SBD MIDRATES FOR AUGUST 2017</t>
  </si>
  <si>
    <t>CBSI DAILY SBD MIDRATES FOR JULY 2017</t>
  </si>
  <si>
    <t>CBSI DAILY SBD MIDRATES FOR JUNE 2017</t>
  </si>
  <si>
    <t>CBSI DAILY SBD MIDRATES FOR MAY 2017</t>
  </si>
  <si>
    <t>CBSI DAILY SBD MIDRATES FOR APRIL 2017</t>
  </si>
  <si>
    <t>CBSI DAILY SBD MIDRATES FOR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</si>
</sst>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sz val="11"/>
      <color theme="5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9" tint="-0.249977111117893"/>
      <name val="Cambria"/>
      <family val="1"/>
      <scheme val="major"/>
    </font>
    <font>
      <b/>
      <u/>
      <sz val="18"/>
      <color theme="9" tint="-0.249977111117893"/>
      <name val="Corbel"/>
      <family val="2"/>
    </font>
    <font>
      <b/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3" xfId="0" applyFont="1" applyFill="1" applyBorder="1"/>
    <xf numFmtId="0" fontId="8" fillId="2" borderId="1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5" xfId="0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165" fontId="10" fillId="2" borderId="1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11" fillId="3" borderId="14" xfId="0" applyNumberFormat="1" applyFont="1" applyFill="1" applyBorder="1" applyAlignment="1">
      <alignment horizontal="center"/>
    </xf>
    <xf numFmtId="165" fontId="11" fillId="4" borderId="13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165" fontId="11" fillId="4" borderId="14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/>
    </xf>
    <xf numFmtId="165" fontId="11" fillId="2" borderId="13" xfId="0" applyNumberFormat="1" applyFont="1" applyFill="1" applyBorder="1" applyAlignment="1">
      <alignment horizontal="center"/>
    </xf>
    <xf numFmtId="164" fontId="11" fillId="3" borderId="15" xfId="0" applyNumberFormat="1" applyFont="1" applyFill="1" applyBorder="1" applyAlignment="1">
      <alignment horizontal="center"/>
    </xf>
    <xf numFmtId="165" fontId="11" fillId="4" borderId="16" xfId="0" applyNumberFormat="1" applyFont="1" applyFill="1" applyBorder="1" applyAlignment="1">
      <alignment horizontal="center"/>
    </xf>
    <xf numFmtId="165" fontId="11" fillId="4" borderId="15" xfId="0" applyNumberFormat="1" applyFont="1" applyFill="1" applyBorder="1" applyAlignment="1">
      <alignment horizontal="center"/>
    </xf>
    <xf numFmtId="165" fontId="11" fillId="4" borderId="18" xfId="0" applyNumberFormat="1" applyFont="1" applyFill="1" applyBorder="1" applyAlignment="1">
      <alignment horizontal="center"/>
    </xf>
    <xf numFmtId="165" fontId="11" fillId="2" borderId="15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165" fontId="10" fillId="2" borderId="14" xfId="0" applyNumberFormat="1" applyFont="1" applyFill="1" applyBorder="1" applyAlignment="1">
      <alignment horizontal="center"/>
    </xf>
    <xf numFmtId="165" fontId="10" fillId="2" borderId="13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165" fontId="11" fillId="4" borderId="19" xfId="0" applyNumberFormat="1" applyFont="1" applyFill="1" applyBorder="1" applyAlignment="1">
      <alignment horizontal="center"/>
    </xf>
    <xf numFmtId="165" fontId="11" fillId="2" borderId="16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0" xfId="0" applyFont="1"/>
    <xf numFmtId="165" fontId="12" fillId="0" borderId="0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165" fontId="10" fillId="4" borderId="13" xfId="0" applyNumberFormat="1" applyFont="1" applyFill="1" applyBorder="1" applyAlignment="1">
      <alignment horizontal="center"/>
    </xf>
    <xf numFmtId="165" fontId="10" fillId="4" borderId="14" xfId="0" applyNumberFormat="1" applyFont="1" applyFill="1" applyBorder="1" applyAlignment="1">
      <alignment horizontal="center"/>
    </xf>
    <xf numFmtId="165" fontId="10" fillId="4" borderId="19" xfId="0" applyNumberFormat="1" applyFont="1" applyFill="1" applyBorder="1" applyAlignment="1">
      <alignment horizontal="center"/>
    </xf>
    <xf numFmtId="165" fontId="10" fillId="4" borderId="10" xfId="0" applyNumberFormat="1" applyFont="1" applyFill="1" applyBorder="1" applyAlignment="1">
      <alignment horizontal="center"/>
    </xf>
    <xf numFmtId="165" fontId="10" fillId="4" borderId="11" xfId="0" applyNumberFormat="1" applyFont="1" applyFill="1" applyBorder="1" applyAlignment="1">
      <alignment horizontal="center"/>
    </xf>
    <xf numFmtId="165" fontId="10" fillId="4" borderId="9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0" fontId="13" fillId="0" borderId="0" xfId="0" applyFont="1"/>
    <xf numFmtId="165" fontId="14" fillId="4" borderId="16" xfId="0" applyNumberFormat="1" applyFont="1" applyFill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165" fontId="14" fillId="4" borderId="17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4" fillId="4" borderId="15" xfId="0" applyNumberFormat="1" applyFont="1" applyFill="1" applyBorder="1" applyAlignment="1">
      <alignment horizontal="center"/>
    </xf>
    <xf numFmtId="165" fontId="11" fillId="2" borderId="18" xfId="0" applyNumberFormat="1" applyFont="1" applyFill="1" applyBorder="1" applyAlignment="1">
      <alignment horizontal="center"/>
    </xf>
    <xf numFmtId="165" fontId="11" fillId="4" borderId="20" xfId="0" applyNumberFormat="1" applyFont="1" applyFill="1" applyBorder="1" applyAlignment="1">
      <alignment horizontal="center"/>
    </xf>
    <xf numFmtId="165" fontId="11" fillId="4" borderId="17" xfId="0" applyNumberFormat="1" applyFont="1" applyFill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/>
    </xf>
    <xf numFmtId="165" fontId="14" fillId="4" borderId="13" xfId="0" applyNumberFormat="1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164" fontId="14" fillId="3" borderId="15" xfId="0" applyNumberFormat="1" applyFont="1" applyFill="1" applyBorder="1" applyAlignment="1">
      <alignment horizontal="center"/>
    </xf>
    <xf numFmtId="165" fontId="14" fillId="4" borderId="14" xfId="0" applyNumberFormat="1" applyFont="1" applyFill="1" applyBorder="1" applyAlignment="1">
      <alignment horizontal="center"/>
    </xf>
    <xf numFmtId="165" fontId="14" fillId="4" borderId="19" xfId="0" applyNumberFormat="1" applyFont="1" applyFill="1" applyBorder="1" applyAlignment="1">
      <alignment horizontal="center"/>
    </xf>
    <xf numFmtId="165" fontId="14" fillId="4" borderId="18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165" fontId="10" fillId="2" borderId="21" xfId="0" applyNumberFormat="1" applyFont="1" applyFill="1" applyBorder="1" applyAlignment="1">
      <alignment horizontal="center"/>
    </xf>
    <xf numFmtId="165" fontId="10" fillId="2" borderId="22" xfId="0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4" fontId="10" fillId="3" borderId="24" xfId="0" applyNumberFormat="1" applyFont="1" applyFill="1" applyBorder="1" applyAlignment="1">
      <alignment horizontal="center"/>
    </xf>
    <xf numFmtId="164" fontId="11" fillId="3" borderId="20" xfId="0" applyNumberFormat="1" applyFont="1" applyFill="1" applyBorder="1" applyAlignment="1">
      <alignment horizontal="center"/>
    </xf>
    <xf numFmtId="165" fontId="0" fillId="0" borderId="0" xfId="0" applyNumberForma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zoomScaleNormal="100" workbookViewId="0">
      <selection activeCell="B42" sqref="B42:L4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27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7" t="s">
        <v>3</v>
      </c>
      <c r="B5" s="78" t="s">
        <v>4</v>
      </c>
      <c r="C5" s="79" t="s">
        <v>5</v>
      </c>
      <c r="D5" s="80" t="s">
        <v>6</v>
      </c>
      <c r="E5" s="78" t="s">
        <v>7</v>
      </c>
      <c r="F5" s="80" t="s">
        <v>8</v>
      </c>
      <c r="G5" s="78" t="s">
        <v>9</v>
      </c>
      <c r="H5" s="80" t="s">
        <v>10</v>
      </c>
      <c r="I5" s="78" t="s">
        <v>11</v>
      </c>
      <c r="J5" s="78" t="s">
        <v>13</v>
      </c>
      <c r="K5" s="80" t="s">
        <v>12</v>
      </c>
      <c r="L5" s="78" t="s">
        <v>24</v>
      </c>
      <c r="M5" s="81" t="s">
        <v>14</v>
      </c>
      <c r="N5" s="82" t="s">
        <v>15</v>
      </c>
      <c r="O5" s="81" t="s">
        <v>16</v>
      </c>
      <c r="P5" s="82" t="s">
        <v>17</v>
      </c>
    </row>
    <row r="6" spans="1:16" x14ac:dyDescent="0.25">
      <c r="A6" s="76">
        <v>42737</v>
      </c>
      <c r="B6" s="70">
        <v>0.17180999999999999</v>
      </c>
      <c r="C6" s="70">
        <v>0.23050000000000001</v>
      </c>
      <c r="D6" s="71">
        <v>0.11785</v>
      </c>
      <c r="E6" s="72">
        <v>149.25305</v>
      </c>
      <c r="F6" s="71">
        <v>0.17854</v>
      </c>
      <c r="G6" s="72">
        <v>9.2319999999999999E-2</v>
      </c>
      <c r="H6" s="71">
        <v>0.17965</v>
      </c>
      <c r="I6" s="72">
        <v>0.10067</v>
      </c>
      <c r="J6" s="72">
        <v>14.51132</v>
      </c>
      <c r="K6" s="71">
        <v>0.1241</v>
      </c>
      <c r="L6" s="72">
        <v>0.86187000000000002</v>
      </c>
      <c r="M6" s="43">
        <v>0.12529999999999999</v>
      </c>
      <c r="N6" s="44">
        <v>0.1229</v>
      </c>
      <c r="O6" s="43">
        <v>0.17271</v>
      </c>
      <c r="P6" s="44">
        <v>0.17091000000000001</v>
      </c>
    </row>
    <row r="7" spans="1:16" x14ac:dyDescent="0.25">
      <c r="A7" s="39">
        <v>42738</v>
      </c>
      <c r="B7" s="70">
        <v>0.17177000000000001</v>
      </c>
      <c r="C7" s="70">
        <v>0.23017000000000001</v>
      </c>
      <c r="D7" s="71">
        <v>0.11769</v>
      </c>
      <c r="E7" s="72">
        <v>149.19503</v>
      </c>
      <c r="F7" s="71">
        <v>0.1784</v>
      </c>
      <c r="G7" s="72">
        <v>9.2020000000000005E-2</v>
      </c>
      <c r="H7" s="71">
        <v>0.17912</v>
      </c>
      <c r="I7" s="72">
        <v>0.10045</v>
      </c>
      <c r="J7" s="72">
        <v>14.49006</v>
      </c>
      <c r="K7" s="71">
        <v>0.1237</v>
      </c>
      <c r="L7" s="72">
        <v>0.85909000000000002</v>
      </c>
      <c r="M7" s="43">
        <v>0.1249</v>
      </c>
      <c r="N7" s="44">
        <v>0.1225</v>
      </c>
      <c r="O7" s="43">
        <v>0.17266999999999999</v>
      </c>
      <c r="P7" s="44">
        <v>0.17086999999999999</v>
      </c>
    </row>
    <row r="8" spans="1:16" x14ac:dyDescent="0.25">
      <c r="A8" s="39">
        <v>42739</v>
      </c>
      <c r="B8" s="70">
        <v>0.17147000000000001</v>
      </c>
      <c r="C8" s="70">
        <v>0.23246</v>
      </c>
      <c r="D8" s="71">
        <v>0.11885</v>
      </c>
      <c r="E8" s="72">
        <v>149.33233999999999</v>
      </c>
      <c r="F8" s="71">
        <v>0.17849999999999999</v>
      </c>
      <c r="G8" s="72">
        <v>9.2549999999999993E-2</v>
      </c>
      <c r="H8" s="71">
        <v>0.17945</v>
      </c>
      <c r="I8" s="72">
        <v>0.10098</v>
      </c>
      <c r="J8" s="72">
        <v>14.58887</v>
      </c>
      <c r="K8" s="71">
        <v>0.1237</v>
      </c>
      <c r="L8" s="72">
        <v>0.86073999999999995</v>
      </c>
      <c r="M8" s="43">
        <v>0.1249</v>
      </c>
      <c r="N8" s="44">
        <v>0.1225</v>
      </c>
      <c r="O8" s="43">
        <v>0.17237</v>
      </c>
      <c r="P8" s="44">
        <v>0.17057</v>
      </c>
    </row>
    <row r="9" spans="1:16" x14ac:dyDescent="0.25">
      <c r="A9" s="39">
        <v>42740</v>
      </c>
      <c r="B9" s="70">
        <v>0.17083999999999999</v>
      </c>
      <c r="C9" s="70">
        <v>0.23202999999999999</v>
      </c>
      <c r="D9" s="71">
        <v>0.11863</v>
      </c>
      <c r="E9" s="72">
        <v>149.43038999999999</v>
      </c>
      <c r="F9" s="71">
        <v>0.17896000000000001</v>
      </c>
      <c r="G9" s="72">
        <v>9.2530000000000001E-2</v>
      </c>
      <c r="H9" s="71">
        <v>0.17901</v>
      </c>
      <c r="I9" s="72">
        <v>0.1009</v>
      </c>
      <c r="J9" s="72">
        <v>14.57202</v>
      </c>
      <c r="K9" s="71">
        <v>0.124</v>
      </c>
      <c r="L9" s="72">
        <v>0.86085</v>
      </c>
      <c r="M9" s="43">
        <v>0.12520000000000001</v>
      </c>
      <c r="N9" s="44">
        <v>0.12280000000000001</v>
      </c>
      <c r="O9" s="43">
        <v>0.17174</v>
      </c>
      <c r="P9" s="44">
        <v>0.16994000000000001</v>
      </c>
    </row>
    <row r="10" spans="1:16" ht="15.75" thickBot="1" x14ac:dyDescent="0.3">
      <c r="A10" s="45">
        <v>42741</v>
      </c>
      <c r="B10" s="20">
        <v>0.17002</v>
      </c>
      <c r="C10" s="20">
        <v>0.23055999999999999</v>
      </c>
      <c r="D10" s="21">
        <v>0.11788</v>
      </c>
      <c r="E10" s="22">
        <v>148.00559999999999</v>
      </c>
      <c r="F10" s="21">
        <v>0.17796999999999999</v>
      </c>
      <c r="G10" s="22">
        <v>9.257E-2</v>
      </c>
      <c r="H10" s="21">
        <v>0.1784</v>
      </c>
      <c r="I10" s="22">
        <v>0.10065</v>
      </c>
      <c r="J10" s="22">
        <v>14.45678</v>
      </c>
      <c r="K10" s="21">
        <v>0.1245</v>
      </c>
      <c r="L10" s="22">
        <v>0.85860000000000003</v>
      </c>
      <c r="M10" s="23">
        <v>0.12570000000000001</v>
      </c>
      <c r="N10" s="24">
        <v>0.12330000000000001</v>
      </c>
      <c r="O10" s="23">
        <v>0.17091999999999999</v>
      </c>
      <c r="P10" s="24">
        <v>0.16911999999999999</v>
      </c>
    </row>
    <row r="11" spans="1:16" ht="15.75" thickTop="1" x14ac:dyDescent="0.25">
      <c r="A11" s="28" t="s">
        <v>18</v>
      </c>
      <c r="B11" s="29">
        <f>SUM(B6:B10)</f>
        <v>0.85590999999999995</v>
      </c>
      <c r="C11" s="29">
        <f>SUM(C6:C10)</f>
        <v>1.1557200000000001</v>
      </c>
      <c r="D11" s="29">
        <f>SUM(D6:D10)</f>
        <v>0.59089999999999998</v>
      </c>
      <c r="E11" s="29">
        <f t="shared" ref="E11:K11" si="0">SUM(E6:E10)</f>
        <v>745.21641</v>
      </c>
      <c r="F11" s="29">
        <f t="shared" si="0"/>
        <v>0.89237</v>
      </c>
      <c r="G11" s="29">
        <f t="shared" si="0"/>
        <v>0.46198999999999996</v>
      </c>
      <c r="H11" s="29">
        <f t="shared" si="0"/>
        <v>0.89563000000000004</v>
      </c>
      <c r="I11" s="29">
        <f t="shared" si="0"/>
        <v>0.50364999999999993</v>
      </c>
      <c r="J11" s="29">
        <f t="shared" si="0"/>
        <v>72.619050000000001</v>
      </c>
      <c r="K11" s="29">
        <f t="shared" si="0"/>
        <v>0.62000000000000011</v>
      </c>
      <c r="L11" s="29">
        <f>SUM(L6:L10)</f>
        <v>4.3011499999999998</v>
      </c>
      <c r="M11" s="32">
        <f>SUM(M6:M10)</f>
        <v>0.626</v>
      </c>
      <c r="N11" s="32">
        <f t="shared" ref="N11:P11" si="1">SUM(N6:N10)</f>
        <v>0.61399999999999999</v>
      </c>
      <c r="O11" s="32">
        <f t="shared" si="1"/>
        <v>0.86041000000000001</v>
      </c>
      <c r="P11" s="32">
        <f t="shared" si="1"/>
        <v>0.85141</v>
      </c>
    </row>
    <row r="12" spans="1:16" ht="15.75" thickBot="1" x14ac:dyDescent="0.3">
      <c r="A12" s="34" t="s">
        <v>19</v>
      </c>
      <c r="B12" s="74">
        <f>B11/5</f>
        <v>0.171182</v>
      </c>
      <c r="C12" s="74">
        <f>C11/5</f>
        <v>0.23114400000000002</v>
      </c>
      <c r="D12" s="74">
        <f t="shared" ref="D12:L12" si="2">D11/5</f>
        <v>0.11817999999999999</v>
      </c>
      <c r="E12" s="74">
        <f t="shared" si="2"/>
        <v>149.043282</v>
      </c>
      <c r="F12" s="74">
        <f t="shared" si="2"/>
        <v>0.17847399999999999</v>
      </c>
      <c r="G12" s="74">
        <f t="shared" si="2"/>
        <v>9.2397999999999994E-2</v>
      </c>
      <c r="H12" s="74">
        <f t="shared" si="2"/>
        <v>0.17912600000000001</v>
      </c>
      <c r="I12" s="74">
        <f t="shared" si="2"/>
        <v>0.10072999999999999</v>
      </c>
      <c r="J12" s="74">
        <f t="shared" si="2"/>
        <v>14.523810000000001</v>
      </c>
      <c r="K12" s="74">
        <f t="shared" si="2"/>
        <v>0.12400000000000003</v>
      </c>
      <c r="L12" s="74">
        <f t="shared" si="2"/>
        <v>0.86022999999999994</v>
      </c>
      <c r="M12" s="75">
        <f>M11/5</f>
        <v>0.12520000000000001</v>
      </c>
      <c r="N12" s="75">
        <f>N11/5</f>
        <v>0.12279999999999999</v>
      </c>
      <c r="O12" s="75">
        <f>O11/5</f>
        <v>0.17208200000000001</v>
      </c>
      <c r="P12" s="75">
        <f>P11/5</f>
        <v>0.17028199999999999</v>
      </c>
    </row>
    <row r="13" spans="1:16" ht="15.75" thickTop="1" x14ac:dyDescent="0.25">
      <c r="A13" s="39">
        <v>42744</v>
      </c>
      <c r="B13" s="40">
        <v>0.17061000000000001</v>
      </c>
      <c r="C13" s="40">
        <v>0.23139999999999999</v>
      </c>
      <c r="D13" s="41">
        <v>0.11815000000000001</v>
      </c>
      <c r="E13" s="42">
        <v>148.25561999999999</v>
      </c>
      <c r="F13" s="41">
        <v>0.17893000000000001</v>
      </c>
      <c r="G13" s="42">
        <v>9.2319999999999999E-2</v>
      </c>
      <c r="H13" s="41">
        <v>0.17918999999999999</v>
      </c>
      <c r="I13" s="42">
        <v>0.10154000000000001</v>
      </c>
      <c r="J13" s="42">
        <v>14.559979999999999</v>
      </c>
      <c r="K13" s="41">
        <v>0.1245</v>
      </c>
      <c r="L13" s="42">
        <v>0.86099999999999999</v>
      </c>
      <c r="M13" s="43">
        <v>0.1258</v>
      </c>
      <c r="N13" s="44">
        <v>0.1234</v>
      </c>
      <c r="O13" s="43">
        <v>0.17151</v>
      </c>
      <c r="P13" s="44">
        <v>0.16971</v>
      </c>
    </row>
    <row r="14" spans="1:16" x14ac:dyDescent="0.25">
      <c r="A14" s="39">
        <v>42745</v>
      </c>
      <c r="B14" s="40">
        <v>0.17014000000000001</v>
      </c>
      <c r="C14" s="40">
        <v>0.23139000000000001</v>
      </c>
      <c r="D14" s="41">
        <v>0.11831</v>
      </c>
      <c r="E14" s="42">
        <v>150.31084000000001</v>
      </c>
      <c r="F14" s="41">
        <v>0.17852000000000001</v>
      </c>
      <c r="G14" s="42">
        <v>9.2859999999999998E-2</v>
      </c>
      <c r="H14" s="41">
        <v>0.17952000000000001</v>
      </c>
      <c r="I14" s="42">
        <v>0.1024</v>
      </c>
      <c r="J14" s="42">
        <v>14.561820000000001</v>
      </c>
      <c r="K14" s="41">
        <v>0.12479999999999999</v>
      </c>
      <c r="L14" s="42">
        <v>0.86541000000000001</v>
      </c>
      <c r="M14" s="43">
        <v>0.126</v>
      </c>
      <c r="N14" s="44">
        <v>0.1236</v>
      </c>
      <c r="O14" s="43">
        <v>0.17014000000000001</v>
      </c>
      <c r="P14" s="44">
        <v>0.16924</v>
      </c>
    </row>
    <row r="15" spans="1:16" x14ac:dyDescent="0.25">
      <c r="A15" s="39">
        <v>42746</v>
      </c>
      <c r="B15" s="40">
        <v>0.16947000000000001</v>
      </c>
      <c r="C15" s="40">
        <v>0.23047999999999999</v>
      </c>
      <c r="D15" s="41">
        <v>0.11784</v>
      </c>
      <c r="E15" s="42">
        <v>149.56218999999999</v>
      </c>
      <c r="F15" s="41">
        <v>0.17818999999999999</v>
      </c>
      <c r="G15" s="42">
        <v>9.2719999999999997E-2</v>
      </c>
      <c r="H15" s="41">
        <v>0.17902999999999999</v>
      </c>
      <c r="I15" s="42">
        <v>0.10265000000000001</v>
      </c>
      <c r="J15" s="42">
        <v>14.437799999999999</v>
      </c>
      <c r="K15" s="41">
        <v>0.12479999999999999</v>
      </c>
      <c r="L15" s="42">
        <v>0.86421000000000003</v>
      </c>
      <c r="M15" s="43">
        <v>0.126</v>
      </c>
      <c r="N15" s="44">
        <v>0.1236</v>
      </c>
      <c r="O15" s="43">
        <v>0.17036999999999999</v>
      </c>
      <c r="P15" s="44">
        <v>0.16857</v>
      </c>
    </row>
    <row r="16" spans="1:16" x14ac:dyDescent="0.25">
      <c r="A16" s="39">
        <v>42747</v>
      </c>
      <c r="B16" s="40">
        <v>0.16886000000000001</v>
      </c>
      <c r="C16" s="40">
        <v>0.23235</v>
      </c>
      <c r="D16" s="41">
        <v>0.11879000000000001</v>
      </c>
      <c r="E16" s="42">
        <v>149.78172000000001</v>
      </c>
      <c r="F16" s="41">
        <v>0.17795</v>
      </c>
      <c r="G16" s="42">
        <v>9.3060000000000004E-2</v>
      </c>
      <c r="H16" s="41">
        <v>0.17924999999999999</v>
      </c>
      <c r="I16" s="42">
        <v>0.10302</v>
      </c>
      <c r="J16" s="42">
        <v>14.47688</v>
      </c>
      <c r="K16" s="41">
        <v>0.125</v>
      </c>
      <c r="L16" s="42">
        <v>0.86645000000000005</v>
      </c>
      <c r="M16" s="43">
        <v>0.12620000000000001</v>
      </c>
      <c r="N16" s="44">
        <v>0.12379999999999999</v>
      </c>
      <c r="O16" s="43">
        <v>0.16975000000000001</v>
      </c>
      <c r="P16" s="44">
        <v>0.16796</v>
      </c>
    </row>
    <row r="17" spans="1:16" ht="15.75" thickBot="1" x14ac:dyDescent="0.3">
      <c r="A17" s="45">
        <v>42748</v>
      </c>
      <c r="B17" s="46">
        <v>0.16789999999999999</v>
      </c>
      <c r="C17" s="46">
        <v>0.23099</v>
      </c>
      <c r="D17" s="47">
        <v>0.11811000000000001</v>
      </c>
      <c r="E17" s="48">
        <v>148.43706</v>
      </c>
      <c r="F17" s="47">
        <v>0.17701</v>
      </c>
      <c r="G17" s="48">
        <v>9.2850000000000002E-2</v>
      </c>
      <c r="H17" s="47">
        <v>0.17902000000000001</v>
      </c>
      <c r="I17" s="48">
        <v>0.10269</v>
      </c>
      <c r="J17" s="48">
        <v>14.37947</v>
      </c>
      <c r="K17" s="47">
        <v>0.12559999999999999</v>
      </c>
      <c r="L17" s="48">
        <v>0.8669</v>
      </c>
      <c r="M17" s="23">
        <v>0.1268</v>
      </c>
      <c r="N17" s="24">
        <v>0.1244</v>
      </c>
      <c r="O17" s="23">
        <v>0.16880000000000001</v>
      </c>
      <c r="P17" s="24">
        <v>0.16700000000000001</v>
      </c>
    </row>
    <row r="18" spans="1:16" ht="15.75" thickTop="1" x14ac:dyDescent="0.25">
      <c r="A18" s="28" t="s">
        <v>18</v>
      </c>
      <c r="B18" s="29">
        <f>SUM(B13:B17)</f>
        <v>0.84698000000000007</v>
      </c>
      <c r="C18" s="29">
        <f>SUM(C13:C17)</f>
        <v>1.1566100000000001</v>
      </c>
      <c r="D18" s="31">
        <f t="shared" ref="D18:L18" si="3">SUM(D13:D17)</f>
        <v>0.59120000000000006</v>
      </c>
      <c r="E18" s="31">
        <f t="shared" si="3"/>
        <v>746.34743000000003</v>
      </c>
      <c r="F18" s="31">
        <f t="shared" si="3"/>
        <v>0.89059999999999995</v>
      </c>
      <c r="G18" s="31">
        <f t="shared" si="3"/>
        <v>0.46381000000000006</v>
      </c>
      <c r="H18" s="31">
        <f t="shared" si="3"/>
        <v>0.89600999999999997</v>
      </c>
      <c r="I18" s="31">
        <f t="shared" si="3"/>
        <v>0.51229999999999998</v>
      </c>
      <c r="J18" s="31">
        <f t="shared" si="3"/>
        <v>72.415950000000009</v>
      </c>
      <c r="K18" s="49">
        <f t="shared" si="3"/>
        <v>0.62470000000000003</v>
      </c>
      <c r="L18" s="49">
        <f t="shared" si="3"/>
        <v>4.3239700000000001</v>
      </c>
      <c r="M18" s="32">
        <f>SUM(M13:M17)</f>
        <v>0.63080000000000003</v>
      </c>
      <c r="N18" s="32">
        <f t="shared" ref="N18:P18" si="4">SUM(N13:N17)</f>
        <v>0.61879999999999991</v>
      </c>
      <c r="O18" s="32">
        <f t="shared" si="4"/>
        <v>0.85057000000000005</v>
      </c>
      <c r="P18" s="32">
        <f t="shared" si="4"/>
        <v>0.84248000000000001</v>
      </c>
    </row>
    <row r="19" spans="1:16" ht="15.75" thickBot="1" x14ac:dyDescent="0.3">
      <c r="A19" s="34" t="s">
        <v>19</v>
      </c>
      <c r="B19" s="35">
        <f>B18/5</f>
        <v>0.16939600000000002</v>
      </c>
      <c r="C19" s="35">
        <f>C18/5</f>
        <v>0.23132200000000003</v>
      </c>
      <c r="D19" s="36">
        <f t="shared" ref="D19:L19" si="5">D18/5</f>
        <v>0.11824000000000001</v>
      </c>
      <c r="E19" s="36">
        <f t="shared" si="5"/>
        <v>149.269486</v>
      </c>
      <c r="F19" s="36">
        <f t="shared" si="5"/>
        <v>0.17812</v>
      </c>
      <c r="G19" s="36">
        <f t="shared" si="5"/>
        <v>9.2762000000000011E-2</v>
      </c>
      <c r="H19" s="36">
        <f t="shared" si="5"/>
        <v>0.179202</v>
      </c>
      <c r="I19" s="36">
        <f t="shared" si="5"/>
        <v>0.10246</v>
      </c>
      <c r="J19" s="36">
        <f t="shared" si="5"/>
        <v>14.483190000000002</v>
      </c>
      <c r="K19" s="37">
        <f t="shared" si="5"/>
        <v>0.12494000000000001</v>
      </c>
      <c r="L19" s="37">
        <f t="shared" si="5"/>
        <v>0.86479400000000006</v>
      </c>
      <c r="M19" s="38">
        <f>M18/5</f>
        <v>0.12615999999999999</v>
      </c>
      <c r="N19" s="50">
        <f>N18/5</f>
        <v>0.12375999999999998</v>
      </c>
      <c r="O19" s="50">
        <f t="shared" ref="O19:P19" si="6">O18/5</f>
        <v>0.17011400000000002</v>
      </c>
      <c r="P19" s="50">
        <f t="shared" si="6"/>
        <v>0.16849600000000001</v>
      </c>
    </row>
    <row r="20" spans="1:16" ht="15.75" thickTop="1" x14ac:dyDescent="0.25">
      <c r="A20" s="39">
        <v>42751</v>
      </c>
      <c r="B20" s="40">
        <v>0.16763</v>
      </c>
      <c r="C20" s="40">
        <v>0.23141</v>
      </c>
      <c r="D20" s="41">
        <v>0.11831999999999999</v>
      </c>
      <c r="E20" s="42">
        <v>147.91064</v>
      </c>
      <c r="F20" s="41">
        <v>0.17660999999999999</v>
      </c>
      <c r="G20" s="42">
        <v>9.2950000000000005E-2</v>
      </c>
      <c r="H20" s="41">
        <v>0.17948</v>
      </c>
      <c r="I20" s="42">
        <v>0.1041</v>
      </c>
      <c r="J20" s="42">
        <v>14.38654</v>
      </c>
      <c r="K20" s="41">
        <v>0.12559999999999999</v>
      </c>
      <c r="L20" s="42">
        <v>0.86617999999999995</v>
      </c>
      <c r="M20" s="43">
        <v>0.1268</v>
      </c>
      <c r="N20" s="44">
        <v>0.1244</v>
      </c>
      <c r="O20" s="43">
        <v>0.16853000000000001</v>
      </c>
      <c r="P20" s="44">
        <v>0.16672999999999999</v>
      </c>
    </row>
    <row r="21" spans="1:16" x14ac:dyDescent="0.25">
      <c r="A21" s="39">
        <v>42752</v>
      </c>
      <c r="B21" s="40">
        <v>0.16786000000000001</v>
      </c>
      <c r="C21" s="40">
        <v>0.23158000000000001</v>
      </c>
      <c r="D21" s="41">
        <v>0.11840000000000001</v>
      </c>
      <c r="E21" s="42">
        <v>148.26687999999999</v>
      </c>
      <c r="F21" s="41">
        <v>0.17662</v>
      </c>
      <c r="G21" s="42">
        <v>9.2950000000000005E-2</v>
      </c>
      <c r="H21" s="41">
        <v>0.17948</v>
      </c>
      <c r="I21" s="42">
        <v>0.10428999999999999</v>
      </c>
      <c r="J21" s="42">
        <v>14.33567</v>
      </c>
      <c r="K21" s="41">
        <v>0.12559999999999999</v>
      </c>
      <c r="L21" s="42">
        <v>0.86633000000000004</v>
      </c>
      <c r="M21" s="43">
        <v>0.1268</v>
      </c>
      <c r="N21" s="44">
        <v>0.1244</v>
      </c>
      <c r="O21" s="43">
        <v>0.16875999999999999</v>
      </c>
      <c r="P21" s="44">
        <v>0.16696</v>
      </c>
    </row>
    <row r="22" spans="1:16" x14ac:dyDescent="0.25">
      <c r="A22" s="39">
        <v>42753</v>
      </c>
      <c r="B22" s="40">
        <v>0.16725000000000001</v>
      </c>
      <c r="C22" s="70">
        <v>0.23066999999999999</v>
      </c>
      <c r="D22" s="40">
        <v>0.11794</v>
      </c>
      <c r="E22" s="42">
        <v>148.02178000000001</v>
      </c>
      <c r="F22" s="41">
        <v>0.17588000000000001</v>
      </c>
      <c r="G22" s="42">
        <v>9.2719999999999997E-2</v>
      </c>
      <c r="H22" s="41">
        <v>0.17885000000000001</v>
      </c>
      <c r="I22" s="42">
        <v>0.10264</v>
      </c>
      <c r="J22" s="42">
        <v>14.25896</v>
      </c>
      <c r="K22" s="41">
        <v>0.1258</v>
      </c>
      <c r="L22" s="42">
        <v>0.86404000000000003</v>
      </c>
      <c r="M22" s="43">
        <v>0.127</v>
      </c>
      <c r="N22" s="44">
        <v>0.1246</v>
      </c>
      <c r="O22" s="43">
        <v>0.16814999999999999</v>
      </c>
      <c r="P22" s="44">
        <v>0.16635</v>
      </c>
    </row>
    <row r="23" spans="1:16" x14ac:dyDescent="0.25">
      <c r="A23" s="39">
        <v>42754</v>
      </c>
      <c r="B23" s="40">
        <v>0.16703999999999999</v>
      </c>
      <c r="C23" s="40">
        <v>0.23080000000000001</v>
      </c>
      <c r="D23" s="41">
        <v>0.11799999999999999</v>
      </c>
      <c r="E23" s="42">
        <v>146.97837000000001</v>
      </c>
      <c r="F23" s="41">
        <v>0.17562</v>
      </c>
      <c r="G23" s="42">
        <v>9.2939999999999995E-2</v>
      </c>
      <c r="H23" s="41">
        <v>0.17917</v>
      </c>
      <c r="I23" s="42">
        <v>0.10213999999999999</v>
      </c>
      <c r="J23" s="42">
        <v>14.291869999999999</v>
      </c>
      <c r="K23" s="41">
        <v>0.126</v>
      </c>
      <c r="L23" s="42">
        <v>0.86278999999999995</v>
      </c>
      <c r="M23" s="43">
        <v>0.12720000000000001</v>
      </c>
      <c r="N23" s="44">
        <v>0.12479999999999999</v>
      </c>
      <c r="O23" s="43">
        <v>0.16794000000000001</v>
      </c>
      <c r="P23" s="44">
        <v>0.16614000000000001</v>
      </c>
    </row>
    <row r="24" spans="1:16" ht="15.75" thickBot="1" x14ac:dyDescent="0.3">
      <c r="A24" s="45">
        <v>42755</v>
      </c>
      <c r="B24" s="46">
        <v>0.16705</v>
      </c>
      <c r="C24" s="46">
        <v>0.23171</v>
      </c>
      <c r="D24" s="47">
        <v>0.11847000000000001</v>
      </c>
      <c r="E24" s="48">
        <v>148.24096</v>
      </c>
      <c r="F24" s="47">
        <v>0.17587</v>
      </c>
      <c r="G24" s="48">
        <v>9.3020000000000005E-2</v>
      </c>
      <c r="H24" s="47">
        <v>0.17979000000000001</v>
      </c>
      <c r="I24" s="48">
        <v>0.10236000000000001</v>
      </c>
      <c r="J24" s="48">
        <v>14.4892</v>
      </c>
      <c r="K24" s="47">
        <v>0.12590000000000001</v>
      </c>
      <c r="L24" s="48">
        <v>0.86441999999999997</v>
      </c>
      <c r="M24" s="23">
        <v>0.12709999999999999</v>
      </c>
      <c r="N24" s="24">
        <v>0.12470000000000001</v>
      </c>
      <c r="O24" s="23">
        <v>0.16794999999999999</v>
      </c>
      <c r="P24" s="24">
        <v>0.16614999999999999</v>
      </c>
    </row>
    <row r="25" spans="1:16" ht="15.75" thickTop="1" x14ac:dyDescent="0.25">
      <c r="A25" s="28" t="s">
        <v>18</v>
      </c>
      <c r="B25" s="29">
        <f>SUM(B20:B24)</f>
        <v>0.83682999999999996</v>
      </c>
      <c r="C25" s="29">
        <f>SUM(C20:C24)</f>
        <v>1.1561699999999999</v>
      </c>
      <c r="D25" s="31">
        <f t="shared" ref="D25:P25" si="7">SUM(D20:D24)</f>
        <v>0.59112999999999993</v>
      </c>
      <c r="E25" s="31">
        <f t="shared" si="7"/>
        <v>739.41863000000001</v>
      </c>
      <c r="F25" s="31">
        <f t="shared" si="7"/>
        <v>0.88059999999999994</v>
      </c>
      <c r="G25" s="31">
        <f t="shared" si="7"/>
        <v>0.46457999999999999</v>
      </c>
      <c r="H25" s="31">
        <f t="shared" si="7"/>
        <v>0.89676999999999996</v>
      </c>
      <c r="I25" s="31">
        <f t="shared" si="7"/>
        <v>0.51553000000000004</v>
      </c>
      <c r="J25" s="31">
        <f t="shared" si="7"/>
        <v>71.762239999999991</v>
      </c>
      <c r="K25" s="49">
        <f t="shared" si="7"/>
        <v>0.62890000000000001</v>
      </c>
      <c r="L25" s="49">
        <f t="shared" si="7"/>
        <v>4.32376</v>
      </c>
      <c r="M25" s="32">
        <f t="shared" si="7"/>
        <v>0.63490000000000002</v>
      </c>
      <c r="N25" s="33">
        <f t="shared" si="7"/>
        <v>0.62290000000000001</v>
      </c>
      <c r="O25" s="33">
        <f t="shared" si="7"/>
        <v>0.84132999999999991</v>
      </c>
      <c r="P25" s="33">
        <f t="shared" si="7"/>
        <v>0.83233000000000001</v>
      </c>
    </row>
    <row r="26" spans="1:16" ht="15.75" thickBot="1" x14ac:dyDescent="0.3">
      <c r="A26" s="34" t="s">
        <v>19</v>
      </c>
      <c r="B26" s="35">
        <f>B25/5</f>
        <v>0.16736599999999999</v>
      </c>
      <c r="C26" s="35">
        <f>C25/5</f>
        <v>0.231234</v>
      </c>
      <c r="D26" s="36">
        <f t="shared" ref="D26:L26" si="8">D25/5</f>
        <v>0.11822599999999998</v>
      </c>
      <c r="E26" s="36">
        <f t="shared" si="8"/>
        <v>147.883726</v>
      </c>
      <c r="F26" s="36">
        <f t="shared" si="8"/>
        <v>0.17612</v>
      </c>
      <c r="G26" s="36">
        <f t="shared" si="8"/>
        <v>9.2915999999999999E-2</v>
      </c>
      <c r="H26" s="36">
        <f t="shared" si="8"/>
        <v>0.17935399999999999</v>
      </c>
      <c r="I26" s="36">
        <f t="shared" si="8"/>
        <v>0.103106</v>
      </c>
      <c r="J26" s="36">
        <f t="shared" si="8"/>
        <v>14.352447999999999</v>
      </c>
      <c r="K26" s="37">
        <f t="shared" si="8"/>
        <v>0.12578</v>
      </c>
      <c r="L26" s="37">
        <f t="shared" si="8"/>
        <v>0.86475199999999997</v>
      </c>
      <c r="M26" s="38">
        <f>M25/5</f>
        <v>0.12698000000000001</v>
      </c>
      <c r="N26" s="50">
        <f>N25/5</f>
        <v>0.12458</v>
      </c>
      <c r="O26" s="50">
        <f t="shared" ref="O26:P26" si="9">O25/5</f>
        <v>0.16826599999999997</v>
      </c>
      <c r="P26" s="50">
        <f t="shared" si="9"/>
        <v>0.166466</v>
      </c>
    </row>
    <row r="27" spans="1:16" ht="15.75" thickTop="1" x14ac:dyDescent="0.25">
      <c r="A27" s="39">
        <v>42758</v>
      </c>
      <c r="B27" s="40">
        <v>0.16678999999999999</v>
      </c>
      <c r="C27" s="40">
        <v>0.23042000000000001</v>
      </c>
      <c r="D27" s="41">
        <v>0.11781</v>
      </c>
      <c r="E27" s="42">
        <v>147.86021</v>
      </c>
      <c r="F27" s="41">
        <v>0.17580999999999999</v>
      </c>
      <c r="G27" s="42">
        <v>9.3100000000000002E-2</v>
      </c>
      <c r="H27" s="41">
        <v>0.17953</v>
      </c>
      <c r="I27" s="42">
        <v>0.10201</v>
      </c>
      <c r="J27" s="42">
        <v>14.423690000000001</v>
      </c>
      <c r="K27" s="41">
        <v>0.126</v>
      </c>
      <c r="L27" s="42">
        <v>0.86573</v>
      </c>
      <c r="M27" s="43">
        <v>0.12720000000000001</v>
      </c>
      <c r="N27" s="44">
        <v>0.12479999999999999</v>
      </c>
      <c r="O27" s="43">
        <v>0.16769000000000001</v>
      </c>
      <c r="P27" s="44">
        <v>0.16589000000000001</v>
      </c>
    </row>
    <row r="28" spans="1:16" x14ac:dyDescent="0.25">
      <c r="A28" s="39">
        <v>42759</v>
      </c>
      <c r="B28" s="40">
        <v>0.16642000000000001</v>
      </c>
      <c r="C28" s="40">
        <v>0.22972000000000001</v>
      </c>
      <c r="D28" s="41">
        <v>0.11745</v>
      </c>
      <c r="E28" s="42">
        <v>147.16642999999999</v>
      </c>
      <c r="F28" s="41">
        <v>0.17523</v>
      </c>
      <c r="G28" s="42">
        <v>9.2780000000000001E-2</v>
      </c>
      <c r="H28" s="41">
        <v>0.17898</v>
      </c>
      <c r="I28" s="42">
        <v>0.1013</v>
      </c>
      <c r="J28" s="42">
        <v>14.29612</v>
      </c>
      <c r="K28" s="41">
        <v>0.126</v>
      </c>
      <c r="L28" s="42">
        <v>0.86295999999999995</v>
      </c>
      <c r="M28" s="43">
        <v>0.12720000000000001</v>
      </c>
      <c r="N28" s="44">
        <v>0.12479999999999999</v>
      </c>
      <c r="O28" s="43">
        <v>0.16769000000000001</v>
      </c>
      <c r="P28" s="44">
        <v>0.16589000000000001</v>
      </c>
    </row>
    <row r="29" spans="1:16" x14ac:dyDescent="0.25">
      <c r="A29" s="39">
        <v>42760</v>
      </c>
      <c r="B29" s="40">
        <v>0.16644</v>
      </c>
      <c r="C29" s="40">
        <v>0.22964000000000001</v>
      </c>
      <c r="D29" s="41">
        <v>0.11741</v>
      </c>
      <c r="E29" s="42">
        <v>147.85799</v>
      </c>
      <c r="F29" s="41">
        <v>0.17424000000000001</v>
      </c>
      <c r="G29" s="42">
        <v>9.2840000000000006E-2</v>
      </c>
      <c r="H29" s="41">
        <v>0.17895</v>
      </c>
      <c r="I29" s="42">
        <v>0.10104</v>
      </c>
      <c r="J29" s="42">
        <v>14.30729</v>
      </c>
      <c r="K29" s="41">
        <v>0.12620000000000001</v>
      </c>
      <c r="L29" s="42">
        <v>0.86482999999999999</v>
      </c>
      <c r="M29" s="43">
        <v>0.12740000000000001</v>
      </c>
      <c r="N29" s="44">
        <v>0.125</v>
      </c>
      <c r="O29" s="43">
        <v>0.16733999999999999</v>
      </c>
      <c r="P29" s="44">
        <v>0.16553999999999999</v>
      </c>
    </row>
    <row r="30" spans="1:16" x14ac:dyDescent="0.25">
      <c r="A30" s="39">
        <v>42761</v>
      </c>
      <c r="B30" s="40">
        <v>0.16714000000000001</v>
      </c>
      <c r="C30" s="40">
        <v>0.22999</v>
      </c>
      <c r="D30" s="41">
        <v>0.11759</v>
      </c>
      <c r="E30" s="42">
        <v>147.36131</v>
      </c>
      <c r="F30" s="41">
        <v>0.17408999999999999</v>
      </c>
      <c r="G30" s="42">
        <v>9.2850000000000002E-2</v>
      </c>
      <c r="H30" s="41">
        <v>0.17899999999999999</v>
      </c>
      <c r="I30" s="42">
        <v>0.10044</v>
      </c>
      <c r="J30" s="42">
        <v>14.341519999999999</v>
      </c>
      <c r="K30" s="41">
        <v>0.1263</v>
      </c>
      <c r="L30" s="42">
        <v>0.86851</v>
      </c>
      <c r="M30" s="43">
        <v>0.1275</v>
      </c>
      <c r="N30" s="44">
        <v>0.12509999999999999</v>
      </c>
      <c r="O30" s="43">
        <v>0.16803999999999999</v>
      </c>
      <c r="P30" s="44">
        <v>0.16624</v>
      </c>
    </row>
    <row r="31" spans="1:16" ht="15.75" thickBot="1" x14ac:dyDescent="0.3">
      <c r="A31" s="45">
        <v>42762</v>
      </c>
      <c r="B31" s="46">
        <v>0.16732</v>
      </c>
      <c r="C31" s="46">
        <v>0.23083000000000001</v>
      </c>
      <c r="D31" s="47">
        <v>0.11802</v>
      </c>
      <c r="E31" s="48">
        <v>147.60060999999999</v>
      </c>
      <c r="F31" s="47">
        <v>0.17377999999999999</v>
      </c>
      <c r="G31" s="48">
        <v>9.2960000000000001E-2</v>
      </c>
      <c r="H31" s="47">
        <v>0.17938000000000001</v>
      </c>
      <c r="I31" s="48">
        <v>0.10017</v>
      </c>
      <c r="J31" s="48">
        <v>14.417299999999999</v>
      </c>
      <c r="K31" s="47">
        <v>0.1263</v>
      </c>
      <c r="L31" s="48">
        <v>0.86865999999999999</v>
      </c>
      <c r="M31" s="23">
        <v>0.1275</v>
      </c>
      <c r="N31" s="24">
        <v>0.12509999999999999</v>
      </c>
      <c r="O31" s="23">
        <v>0.16822000000000001</v>
      </c>
      <c r="P31" s="24">
        <v>0.16642000000000001</v>
      </c>
    </row>
    <row r="32" spans="1:16" ht="15.75" thickTop="1" x14ac:dyDescent="0.25">
      <c r="A32" s="28" t="s">
        <v>18</v>
      </c>
      <c r="B32" s="29">
        <f t="shared" ref="B32:P32" si="10">SUM(B27:B31)</f>
        <v>0.83411000000000002</v>
      </c>
      <c r="C32" s="29">
        <f t="shared" si="10"/>
        <v>1.1506000000000001</v>
      </c>
      <c r="D32" s="30">
        <f t="shared" si="10"/>
        <v>0.58828000000000003</v>
      </c>
      <c r="E32" s="31">
        <f t="shared" si="10"/>
        <v>737.84654999999998</v>
      </c>
      <c r="F32" s="30">
        <f t="shared" si="10"/>
        <v>0.87314999999999987</v>
      </c>
      <c r="G32" s="31">
        <f t="shared" si="10"/>
        <v>0.46452999999999994</v>
      </c>
      <c r="H32" s="30">
        <f t="shared" si="10"/>
        <v>0.89584000000000008</v>
      </c>
      <c r="I32" s="31">
        <f t="shared" si="10"/>
        <v>0.50495999999999996</v>
      </c>
      <c r="J32" s="31">
        <f t="shared" si="10"/>
        <v>71.785920000000004</v>
      </c>
      <c r="K32" s="30">
        <f t="shared" si="10"/>
        <v>0.63079999999999992</v>
      </c>
      <c r="L32" s="30">
        <f t="shared" si="10"/>
        <v>4.3306899999999997</v>
      </c>
      <c r="M32" s="32">
        <f t="shared" si="10"/>
        <v>0.63680000000000003</v>
      </c>
      <c r="N32" s="33">
        <f t="shared" si="10"/>
        <v>0.62480000000000002</v>
      </c>
      <c r="O32" s="33">
        <f t="shared" si="10"/>
        <v>0.83898000000000006</v>
      </c>
      <c r="P32" s="33">
        <f t="shared" si="10"/>
        <v>0.82997999999999994</v>
      </c>
    </row>
    <row r="33" spans="1:16" ht="15.75" thickBot="1" x14ac:dyDescent="0.3">
      <c r="A33" s="34" t="s">
        <v>19</v>
      </c>
      <c r="B33" s="35">
        <f>B32/5</f>
        <v>0.166822</v>
      </c>
      <c r="C33" s="35">
        <f>C32/5</f>
        <v>0.23012000000000002</v>
      </c>
      <c r="D33" s="36">
        <f t="shared" ref="D33:L33" si="11">D32/5</f>
        <v>0.11765600000000001</v>
      </c>
      <c r="E33" s="36">
        <f t="shared" si="11"/>
        <v>147.56931</v>
      </c>
      <c r="F33" s="36">
        <f t="shared" si="11"/>
        <v>0.17462999999999998</v>
      </c>
      <c r="G33" s="36">
        <f t="shared" si="11"/>
        <v>9.2905999999999989E-2</v>
      </c>
      <c r="H33" s="36">
        <f t="shared" si="11"/>
        <v>0.17916800000000002</v>
      </c>
      <c r="I33" s="36">
        <f t="shared" si="11"/>
        <v>0.100992</v>
      </c>
      <c r="J33" s="36">
        <f t="shared" si="11"/>
        <v>14.357184</v>
      </c>
      <c r="K33" s="37">
        <f t="shared" si="11"/>
        <v>0.12615999999999999</v>
      </c>
      <c r="L33" s="37">
        <f t="shared" si="11"/>
        <v>0.86613799999999996</v>
      </c>
      <c r="M33" s="38">
        <f>M32/5</f>
        <v>0.12736</v>
      </c>
      <c r="N33" s="50">
        <f>N32/5</f>
        <v>0.12496</v>
      </c>
      <c r="O33" s="50">
        <f t="shared" ref="O33:P33" si="12">O32/5</f>
        <v>0.167796</v>
      </c>
      <c r="P33" s="50">
        <f t="shared" si="12"/>
        <v>0.16599599999999998</v>
      </c>
    </row>
    <row r="34" spans="1:16" ht="15.75" thickTop="1" x14ac:dyDescent="0.25">
      <c r="A34" s="39">
        <v>42765</v>
      </c>
      <c r="B34" s="40">
        <v>0.16716</v>
      </c>
      <c r="C34" s="40">
        <v>0.23074</v>
      </c>
      <c r="D34" s="41">
        <v>0.11797000000000001</v>
      </c>
      <c r="E34" s="42">
        <v>148.00228999999999</v>
      </c>
      <c r="F34" s="41">
        <v>0.17371</v>
      </c>
      <c r="G34" s="42">
        <v>9.3179999999999999E-2</v>
      </c>
      <c r="H34" s="41">
        <v>0.18057000000000001</v>
      </c>
      <c r="I34" s="42">
        <v>0.10058</v>
      </c>
      <c r="J34" s="42">
        <v>14.51676</v>
      </c>
      <c r="K34" s="41">
        <v>0.1263</v>
      </c>
      <c r="L34" s="42">
        <v>0.86875999999999998</v>
      </c>
      <c r="M34" s="43">
        <v>0.1275</v>
      </c>
      <c r="N34" s="44">
        <v>0.12509999999999999</v>
      </c>
      <c r="O34" s="43">
        <v>0.16805999999999999</v>
      </c>
      <c r="P34" s="44">
        <v>0.16625999999999999</v>
      </c>
    </row>
    <row r="35" spans="1:16" ht="15.75" thickBot="1" x14ac:dyDescent="0.3">
      <c r="A35" s="45">
        <v>42766</v>
      </c>
      <c r="B35" s="48">
        <v>0.16727</v>
      </c>
      <c r="C35" s="46">
        <v>0.23130000000000001</v>
      </c>
      <c r="D35" s="47">
        <v>0.11826</v>
      </c>
      <c r="E35" s="48">
        <v>148.3965</v>
      </c>
      <c r="F35" s="47">
        <v>0.17380999999999999</v>
      </c>
      <c r="G35" s="48">
        <v>9.325E-2</v>
      </c>
      <c r="H35" s="47">
        <v>0.17999000000000001</v>
      </c>
      <c r="I35" s="48">
        <v>0.10081</v>
      </c>
      <c r="J35" s="48">
        <v>14.42235</v>
      </c>
      <c r="K35" s="47">
        <v>0.1263</v>
      </c>
      <c r="L35" s="48">
        <v>0.86865999999999999</v>
      </c>
      <c r="M35" s="23">
        <v>0.1275</v>
      </c>
      <c r="N35" s="24">
        <v>0.12509999999999999</v>
      </c>
      <c r="O35" s="23">
        <v>0.16816999999999999</v>
      </c>
      <c r="P35" s="24">
        <v>0.16636999999999999</v>
      </c>
    </row>
    <row r="36" spans="1:16" ht="15.75" thickTop="1" x14ac:dyDescent="0.25">
      <c r="A36" s="28" t="s">
        <v>18</v>
      </c>
      <c r="B36" s="29">
        <f t="shared" ref="B36:P36" si="13">SUM(B31:B35)</f>
        <v>1.5026820000000001</v>
      </c>
      <c r="C36" s="29">
        <f t="shared" si="13"/>
        <v>2.0735900000000003</v>
      </c>
      <c r="D36" s="30">
        <f t="shared" si="13"/>
        <v>1.0601860000000001</v>
      </c>
      <c r="E36" s="31">
        <f t="shared" si="13"/>
        <v>1329.41526</v>
      </c>
      <c r="F36" s="30">
        <f t="shared" si="13"/>
        <v>1.56908</v>
      </c>
      <c r="G36" s="31">
        <f t="shared" si="13"/>
        <v>0.83682600000000007</v>
      </c>
      <c r="H36" s="30">
        <f t="shared" si="13"/>
        <v>1.6149480000000001</v>
      </c>
      <c r="I36" s="31">
        <f t="shared" si="13"/>
        <v>0.90751199999999987</v>
      </c>
      <c r="J36" s="31">
        <f t="shared" si="13"/>
        <v>129.499514</v>
      </c>
      <c r="K36" s="30">
        <f t="shared" si="13"/>
        <v>1.1358600000000001</v>
      </c>
      <c r="L36" s="30">
        <f t="shared" si="13"/>
        <v>7.8029080000000004</v>
      </c>
      <c r="M36" s="32">
        <f t="shared" si="13"/>
        <v>1.14666</v>
      </c>
      <c r="N36" s="33">
        <f t="shared" si="13"/>
        <v>1.1250599999999999</v>
      </c>
      <c r="O36" s="33">
        <f t="shared" si="13"/>
        <v>1.5112260000000002</v>
      </c>
      <c r="P36" s="33">
        <f t="shared" si="13"/>
        <v>1.495026</v>
      </c>
    </row>
    <row r="37" spans="1:16" ht="15.75" thickBot="1" x14ac:dyDescent="0.3">
      <c r="A37" s="34" t="s">
        <v>19</v>
      </c>
      <c r="B37" s="35">
        <f>B36/2</f>
        <v>0.75134100000000004</v>
      </c>
      <c r="C37" s="35">
        <f t="shared" ref="C37:L37" si="14">C36/2</f>
        <v>1.0367950000000001</v>
      </c>
      <c r="D37" s="35">
        <f t="shared" si="14"/>
        <v>0.53009300000000004</v>
      </c>
      <c r="E37" s="35">
        <f t="shared" si="14"/>
        <v>664.70762999999999</v>
      </c>
      <c r="F37" s="35">
        <f t="shared" si="14"/>
        <v>0.78454000000000002</v>
      </c>
      <c r="G37" s="35">
        <f t="shared" si="14"/>
        <v>0.41841300000000003</v>
      </c>
      <c r="H37" s="35">
        <f t="shared" si="14"/>
        <v>0.80747400000000003</v>
      </c>
      <c r="I37" s="35">
        <f t="shared" si="14"/>
        <v>0.45375599999999994</v>
      </c>
      <c r="J37" s="35">
        <f t="shared" si="14"/>
        <v>64.749757000000002</v>
      </c>
      <c r="K37" s="35">
        <f t="shared" si="14"/>
        <v>0.56793000000000005</v>
      </c>
      <c r="L37" s="35">
        <f t="shared" si="14"/>
        <v>3.9014540000000002</v>
      </c>
      <c r="M37" s="38">
        <f>M36/2</f>
        <v>0.57333000000000001</v>
      </c>
      <c r="N37" s="38">
        <f t="shared" ref="N37:P37" si="15">N36/2</f>
        <v>0.56252999999999997</v>
      </c>
      <c r="O37" s="38">
        <f t="shared" si="15"/>
        <v>0.75561300000000009</v>
      </c>
      <c r="P37" s="38">
        <f t="shared" si="15"/>
        <v>0.74751299999999998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SUM(B6:B10,B13:B17,B20:B24,B27:B31,B34:B35)</f>
        <v>3.7082599999999997</v>
      </c>
      <c r="C41" s="62">
        <f t="shared" ref="C41:L41" si="16">SUM(C6:C10,C13:C17,C20:C24,C27:C31,C34:C35)</f>
        <v>5.0811399999999995</v>
      </c>
      <c r="D41" s="62">
        <f t="shared" si="16"/>
        <v>2.5977399999999999</v>
      </c>
      <c r="E41" s="62">
        <f t="shared" si="16"/>
        <v>3265.2278099999994</v>
      </c>
      <c r="F41" s="62">
        <f t="shared" si="16"/>
        <v>3.8842399999999997</v>
      </c>
      <c r="G41" s="62">
        <f t="shared" si="16"/>
        <v>2.0413400000000004</v>
      </c>
      <c r="H41" s="62">
        <f t="shared" si="16"/>
        <v>3.9448100000000004</v>
      </c>
      <c r="I41" s="62">
        <f t="shared" si="16"/>
        <v>2.2378299999999998</v>
      </c>
      <c r="J41" s="62">
        <f t="shared" si="16"/>
        <v>317.52226999999999</v>
      </c>
      <c r="K41" s="62">
        <f t="shared" si="16"/>
        <v>2.7570000000000001</v>
      </c>
      <c r="L41" s="62">
        <f t="shared" si="16"/>
        <v>19.016989999999993</v>
      </c>
      <c r="M41" s="44">
        <f>SUM(M6:M10,M13:M17,M20:M24,M27:M31,M34:M35)</f>
        <v>2.7835000000000005</v>
      </c>
      <c r="N41" s="44">
        <f t="shared" ref="N41:P41" si="17">SUM(N6:N10,N13:N17,N20:N24,N27:N31,N34:N35)</f>
        <v>2.7306999999999997</v>
      </c>
      <c r="O41" s="44">
        <f t="shared" si="17"/>
        <v>3.7275199999999993</v>
      </c>
      <c r="P41" s="44">
        <f t="shared" si="17"/>
        <v>3.6888300000000003</v>
      </c>
    </row>
    <row r="42" spans="1:16" x14ac:dyDescent="0.25">
      <c r="A42" s="61" t="s">
        <v>22</v>
      </c>
      <c r="B42" s="62">
        <f>B41/22</f>
        <v>0.16855727272727272</v>
      </c>
      <c r="C42" s="62">
        <f t="shared" ref="C42:L42" si="18">C41/22</f>
        <v>0.23096090909090908</v>
      </c>
      <c r="D42" s="62">
        <f t="shared" si="18"/>
        <v>0.11807909090909091</v>
      </c>
      <c r="E42" s="62">
        <f t="shared" si="18"/>
        <v>148.41944590909088</v>
      </c>
      <c r="F42" s="62">
        <f t="shared" si="18"/>
        <v>0.17655636363636362</v>
      </c>
      <c r="G42" s="62">
        <f t="shared" si="18"/>
        <v>9.2788181818181839E-2</v>
      </c>
      <c r="H42" s="62">
        <f t="shared" si="18"/>
        <v>0.17930954545454547</v>
      </c>
      <c r="I42" s="62">
        <f t="shared" si="18"/>
        <v>0.10171954545454544</v>
      </c>
      <c r="J42" s="62">
        <f t="shared" si="18"/>
        <v>14.432830454545455</v>
      </c>
      <c r="K42" s="62">
        <f t="shared" si="18"/>
        <v>0.12531818181818183</v>
      </c>
      <c r="L42" s="62">
        <f t="shared" si="18"/>
        <v>0.86440863636363607</v>
      </c>
      <c r="M42" s="44">
        <f>M41/22</f>
        <v>0.12652272727272729</v>
      </c>
      <c r="N42" s="44">
        <f t="shared" ref="N42:P42" si="19">N41/22</f>
        <v>0.12412272727272726</v>
      </c>
      <c r="O42" s="44">
        <f t="shared" si="19"/>
        <v>0.16943272727272723</v>
      </c>
      <c r="P42" s="44">
        <f t="shared" si="19"/>
        <v>0.16767409090909091</v>
      </c>
    </row>
    <row r="43" spans="1:16" x14ac:dyDescent="0.25">
      <c r="A43" s="61" t="s">
        <v>23</v>
      </c>
      <c r="B43" s="62">
        <f>1/B42</f>
        <v>5.9327015905033633</v>
      </c>
      <c r="C43" s="62">
        <f t="shared" ref="C43:P43" si="20">1/C42</f>
        <v>4.3297370275174467</v>
      </c>
      <c r="D43" s="62">
        <f t="shared" si="20"/>
        <v>8.4688998899043018</v>
      </c>
      <c r="E43" s="62">
        <f t="shared" si="20"/>
        <v>6.7376615906012405E-3</v>
      </c>
      <c r="F43" s="62">
        <f t="shared" si="20"/>
        <v>5.6639136613597518</v>
      </c>
      <c r="G43" s="62">
        <f t="shared" si="20"/>
        <v>10.777234561611488</v>
      </c>
      <c r="H43" s="62">
        <f t="shared" si="20"/>
        <v>5.5769479391909869</v>
      </c>
      <c r="I43" s="62">
        <f t="shared" si="20"/>
        <v>9.8309523064754707</v>
      </c>
      <c r="J43" s="62">
        <f t="shared" si="20"/>
        <v>6.9286478709036689E-2</v>
      </c>
      <c r="K43" s="62">
        <f t="shared" si="20"/>
        <v>7.9796880667392083</v>
      </c>
      <c r="L43" s="62">
        <f t="shared" si="20"/>
        <v>1.1568602602199405</v>
      </c>
      <c r="M43" s="44">
        <f t="shared" si="20"/>
        <v>7.9037183402191475</v>
      </c>
      <c r="N43" s="44">
        <f t="shared" si="20"/>
        <v>8.0565422785366394</v>
      </c>
      <c r="O43" s="44">
        <f t="shared" si="20"/>
        <v>5.9020474739236821</v>
      </c>
      <c r="P43" s="44">
        <f t="shared" si="20"/>
        <v>5.9639506293323352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90" zoomScaleNormal="90" workbookViewId="0">
      <pane ySplit="5" topLeftCell="A6" activePane="bottomLeft" state="frozen"/>
      <selection pane="bottomLeft" activeCell="T22" sqref="T2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26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42767</v>
      </c>
      <c r="B6" s="70">
        <v>0.16666</v>
      </c>
      <c r="C6" s="70">
        <v>0.22950000000000001</v>
      </c>
      <c r="D6" s="71">
        <v>0.11734</v>
      </c>
      <c r="E6" s="72">
        <v>146.79075</v>
      </c>
      <c r="F6" s="71">
        <v>0.17276</v>
      </c>
      <c r="G6" s="72">
        <v>9.2950000000000005E-2</v>
      </c>
      <c r="H6" s="71">
        <v>0.17843000000000001</v>
      </c>
      <c r="I6" s="72">
        <v>0.10083</v>
      </c>
      <c r="J6" s="72">
        <v>14.260529999999999</v>
      </c>
      <c r="K6" s="71">
        <v>0.1263</v>
      </c>
      <c r="L6" s="85">
        <v>0.86865999999999999</v>
      </c>
      <c r="M6" s="43">
        <v>0.1275</v>
      </c>
      <c r="N6" s="44">
        <v>0.12509999999999999</v>
      </c>
      <c r="O6" s="43">
        <v>0.16755999999999999</v>
      </c>
      <c r="P6" s="44">
        <v>0.16575999999999999</v>
      </c>
    </row>
    <row r="7" spans="1:16" x14ac:dyDescent="0.25">
      <c r="A7" s="26">
        <v>42768</v>
      </c>
      <c r="B7" s="70">
        <v>0.16694000000000001</v>
      </c>
      <c r="C7" s="70">
        <v>0.22961999999999999</v>
      </c>
      <c r="D7" s="71">
        <v>0.1174</v>
      </c>
      <c r="E7" s="72">
        <v>146.02455</v>
      </c>
      <c r="F7" s="71">
        <v>0.17368</v>
      </c>
      <c r="G7" s="72">
        <v>9.2740000000000003E-2</v>
      </c>
      <c r="H7" s="71">
        <v>0.17857999999999999</v>
      </c>
      <c r="I7" s="72">
        <v>0.1008</v>
      </c>
      <c r="J7" s="72">
        <v>14.326650000000001</v>
      </c>
      <c r="K7" s="71">
        <v>0.12640000000000001</v>
      </c>
      <c r="L7" s="72">
        <v>0.86934999999999996</v>
      </c>
      <c r="M7" s="43">
        <v>0.12759999999999999</v>
      </c>
      <c r="N7" s="44">
        <v>0.12520000000000001</v>
      </c>
      <c r="O7" s="43">
        <v>0.16783999999999999</v>
      </c>
      <c r="P7" s="44">
        <v>0.16603999999999999</v>
      </c>
    </row>
    <row r="8" spans="1:16" ht="15.75" thickBot="1" x14ac:dyDescent="0.3">
      <c r="A8" s="27">
        <v>42769</v>
      </c>
      <c r="B8" s="22">
        <v>0.16542000000000001</v>
      </c>
      <c r="C8" s="20">
        <v>0.22917000000000001</v>
      </c>
      <c r="D8" s="21">
        <v>0.11717</v>
      </c>
      <c r="E8" s="22">
        <v>145.17741000000001</v>
      </c>
      <c r="F8" s="21">
        <v>0.17351</v>
      </c>
      <c r="G8" s="22">
        <v>9.2689999999999995E-2</v>
      </c>
      <c r="H8" s="21">
        <v>0.17838999999999999</v>
      </c>
      <c r="I8" s="22">
        <v>0.10047</v>
      </c>
      <c r="J8" s="22">
        <v>14.2477</v>
      </c>
      <c r="K8" s="21">
        <v>0.1265</v>
      </c>
      <c r="L8" s="22">
        <v>0.87004000000000004</v>
      </c>
      <c r="M8" s="23">
        <v>0.12770000000000001</v>
      </c>
      <c r="N8" s="24">
        <v>0.12529999999999999</v>
      </c>
      <c r="O8" s="23">
        <v>0.16632</v>
      </c>
      <c r="P8" s="24">
        <v>0.16452</v>
      </c>
    </row>
    <row r="9" spans="1:16" ht="15.75" thickTop="1" x14ac:dyDescent="0.25">
      <c r="A9" s="107" t="s">
        <v>18</v>
      </c>
      <c r="B9" s="29">
        <f t="shared" ref="B9:P9" si="0">SUM(B6:B8)</f>
        <v>0.49902000000000002</v>
      </c>
      <c r="C9" s="29">
        <f t="shared" si="0"/>
        <v>0.68828999999999996</v>
      </c>
      <c r="D9" s="29">
        <f t="shared" si="0"/>
        <v>0.35191</v>
      </c>
      <c r="E9" s="29">
        <f t="shared" si="0"/>
        <v>437.99270999999999</v>
      </c>
      <c r="F9" s="29">
        <f t="shared" si="0"/>
        <v>0.51994999999999991</v>
      </c>
      <c r="G9" s="29">
        <f t="shared" si="0"/>
        <v>0.27838000000000002</v>
      </c>
      <c r="H9" s="29">
        <f t="shared" si="0"/>
        <v>0.53539999999999999</v>
      </c>
      <c r="I9" s="29">
        <f t="shared" si="0"/>
        <v>0.30210000000000004</v>
      </c>
      <c r="J9" s="29">
        <f t="shared" si="0"/>
        <v>42.834879999999998</v>
      </c>
      <c r="K9" s="30">
        <f t="shared" si="0"/>
        <v>0.37920000000000004</v>
      </c>
      <c r="L9" s="31">
        <f t="shared" si="0"/>
        <v>2.60805</v>
      </c>
      <c r="M9" s="32">
        <f t="shared" si="0"/>
        <v>0.38280000000000003</v>
      </c>
      <c r="N9" s="32">
        <f t="shared" si="0"/>
        <v>0.37559999999999993</v>
      </c>
      <c r="O9" s="32">
        <f t="shared" si="0"/>
        <v>0.50171999999999994</v>
      </c>
      <c r="P9" s="32">
        <f t="shared" si="0"/>
        <v>0.49631999999999998</v>
      </c>
    </row>
    <row r="10" spans="1:16" ht="15.75" thickBot="1" x14ac:dyDescent="0.3">
      <c r="A10" s="34" t="s">
        <v>19</v>
      </c>
      <c r="B10" s="74">
        <f>B9/5</f>
        <v>9.9804000000000004E-2</v>
      </c>
      <c r="C10" s="74">
        <f>C9/5</f>
        <v>0.137658</v>
      </c>
      <c r="D10" s="74">
        <f t="shared" ref="D10:L10" si="1">D9/5</f>
        <v>7.0382E-2</v>
      </c>
      <c r="E10" s="74">
        <f t="shared" si="1"/>
        <v>87.598541999999995</v>
      </c>
      <c r="F10" s="74">
        <f t="shared" si="1"/>
        <v>0.10398999999999999</v>
      </c>
      <c r="G10" s="74">
        <f t="shared" si="1"/>
        <v>5.5676000000000003E-2</v>
      </c>
      <c r="H10" s="74">
        <f t="shared" si="1"/>
        <v>0.10707999999999999</v>
      </c>
      <c r="I10" s="74">
        <f t="shared" si="1"/>
        <v>6.0420000000000008E-2</v>
      </c>
      <c r="J10" s="74">
        <f t="shared" si="1"/>
        <v>8.5669760000000004</v>
      </c>
      <c r="K10" s="83">
        <f t="shared" si="1"/>
        <v>7.5840000000000005E-2</v>
      </c>
      <c r="L10" s="86">
        <f t="shared" si="1"/>
        <v>0.52161000000000002</v>
      </c>
      <c r="M10" s="75">
        <f>M9/5</f>
        <v>7.6560000000000003E-2</v>
      </c>
      <c r="N10" s="75">
        <f>N9/5</f>
        <v>7.5119999999999992E-2</v>
      </c>
      <c r="O10" s="75">
        <f>O9/5</f>
        <v>0.10034399999999999</v>
      </c>
      <c r="P10" s="75">
        <f>P9/5</f>
        <v>9.9263999999999991E-2</v>
      </c>
    </row>
    <row r="11" spans="1:16" ht="15.75" thickTop="1" x14ac:dyDescent="0.25">
      <c r="A11" s="39">
        <v>42772</v>
      </c>
      <c r="B11" s="40">
        <v>0.16494</v>
      </c>
      <c r="C11" s="40">
        <v>0.22949</v>
      </c>
      <c r="D11" s="41">
        <v>0.11734</v>
      </c>
      <c r="E11" s="42">
        <v>144.79304999999999</v>
      </c>
      <c r="F11" s="41">
        <v>0.17327999999999999</v>
      </c>
      <c r="G11" s="42">
        <v>9.3160000000000007E-2</v>
      </c>
      <c r="H11" s="41">
        <v>0.17831</v>
      </c>
      <c r="I11" s="42">
        <v>0.1013</v>
      </c>
      <c r="J11" s="42">
        <v>14.234590000000001</v>
      </c>
      <c r="K11" s="41">
        <v>0.12659999999999999</v>
      </c>
      <c r="L11" s="42">
        <v>0.86950000000000005</v>
      </c>
      <c r="M11" s="43">
        <v>0.1278</v>
      </c>
      <c r="N11" s="44">
        <v>0.12540000000000001</v>
      </c>
      <c r="O11" s="43">
        <v>0.16583999999999999</v>
      </c>
      <c r="P11" s="44">
        <v>0.16403999999999999</v>
      </c>
    </row>
    <row r="12" spans="1:16" x14ac:dyDescent="0.25">
      <c r="A12" s="39">
        <v>42773</v>
      </c>
      <c r="B12" s="40">
        <v>0.16569999999999999</v>
      </c>
      <c r="C12" s="40">
        <v>0.23069000000000001</v>
      </c>
      <c r="D12" s="41">
        <v>0.11795</v>
      </c>
      <c r="E12" s="42">
        <v>144.24323999999999</v>
      </c>
      <c r="F12" s="41">
        <v>0.17355999999999999</v>
      </c>
      <c r="G12" s="42">
        <v>9.3219999999999997E-2</v>
      </c>
      <c r="H12" s="41">
        <v>0.17874000000000001</v>
      </c>
      <c r="I12" s="42">
        <v>0.10174999999999999</v>
      </c>
      <c r="J12" s="42">
        <v>14.23282</v>
      </c>
      <c r="K12" s="41">
        <v>0.1268</v>
      </c>
      <c r="L12" s="42">
        <v>0.87007999999999996</v>
      </c>
      <c r="M12" s="43">
        <v>0.128</v>
      </c>
      <c r="N12" s="44">
        <v>0.12559999999999999</v>
      </c>
      <c r="O12" s="43">
        <v>0.1666</v>
      </c>
      <c r="P12" s="44">
        <v>0.1648</v>
      </c>
    </row>
    <row r="13" spans="1:16" x14ac:dyDescent="0.25">
      <c r="A13" s="39">
        <v>42774</v>
      </c>
      <c r="B13" s="40">
        <v>0.16617999999999999</v>
      </c>
      <c r="C13" s="40">
        <v>0.23216000000000001</v>
      </c>
      <c r="D13" s="41">
        <v>0.1187</v>
      </c>
      <c r="E13" s="42">
        <v>144.05906999999999</v>
      </c>
      <c r="F13" s="41">
        <v>0.17366999999999999</v>
      </c>
      <c r="G13" s="42">
        <v>9.3490000000000004E-2</v>
      </c>
      <c r="H13" s="41">
        <v>0.17974999999999999</v>
      </c>
      <c r="I13" s="42">
        <v>0.10152</v>
      </c>
      <c r="J13" s="42">
        <v>14.24582</v>
      </c>
      <c r="K13" s="41">
        <v>0.1268</v>
      </c>
      <c r="L13" s="42">
        <v>0.87187000000000003</v>
      </c>
      <c r="M13" s="43">
        <v>0.128</v>
      </c>
      <c r="N13" s="44">
        <v>0.12559999999999999</v>
      </c>
      <c r="O13" s="43">
        <v>0.16708000000000001</v>
      </c>
      <c r="P13" s="44">
        <v>0.16528000000000001</v>
      </c>
    </row>
    <row r="14" spans="1:16" x14ac:dyDescent="0.25">
      <c r="A14" s="39">
        <v>42775</v>
      </c>
      <c r="B14" s="40">
        <v>0.16594999999999999</v>
      </c>
      <c r="C14" s="40">
        <v>0.23211000000000001</v>
      </c>
      <c r="D14" s="41">
        <v>0.11867</v>
      </c>
      <c r="E14" s="42">
        <v>145.15715</v>
      </c>
      <c r="F14" s="41">
        <v>0.17394999999999999</v>
      </c>
      <c r="G14" s="42">
        <v>9.35E-2</v>
      </c>
      <c r="H14" s="41">
        <v>0.17957000000000001</v>
      </c>
      <c r="I14" s="42">
        <v>0.1013</v>
      </c>
      <c r="J14" s="42">
        <v>14.20208</v>
      </c>
      <c r="K14" s="41">
        <v>0.1268</v>
      </c>
      <c r="L14" s="42">
        <v>0.87187999999999999</v>
      </c>
      <c r="M14" s="43">
        <v>0.128</v>
      </c>
      <c r="N14" s="44">
        <v>0.12559999999999999</v>
      </c>
      <c r="O14" s="43">
        <v>0.16685</v>
      </c>
      <c r="P14" s="44">
        <v>0.16505</v>
      </c>
    </row>
    <row r="15" spans="1:16" ht="15.75" thickBot="1" x14ac:dyDescent="0.3">
      <c r="A15" s="45">
        <v>42776</v>
      </c>
      <c r="B15" s="46">
        <v>0.16608000000000001</v>
      </c>
      <c r="C15" s="46">
        <v>0.23229</v>
      </c>
      <c r="D15" s="47">
        <v>0.11877</v>
      </c>
      <c r="E15" s="48">
        <v>145.31026</v>
      </c>
      <c r="F15" s="47">
        <v>0.17563000000000001</v>
      </c>
      <c r="G15" s="48">
        <v>9.3380000000000005E-2</v>
      </c>
      <c r="H15" s="47">
        <v>0.17974999999999999</v>
      </c>
      <c r="I15" s="48">
        <v>0.10116</v>
      </c>
      <c r="J15" s="48">
        <v>14.285130000000001</v>
      </c>
      <c r="K15" s="47">
        <v>0.1268</v>
      </c>
      <c r="L15" s="48">
        <v>0.87075000000000002</v>
      </c>
      <c r="M15" s="23">
        <v>0.128</v>
      </c>
      <c r="N15" s="24">
        <v>0.12559999999999999</v>
      </c>
      <c r="O15" s="23">
        <v>0.16697999999999999</v>
      </c>
      <c r="P15" s="24">
        <v>0.16517999999999999</v>
      </c>
    </row>
    <row r="16" spans="1:16" ht="15.75" thickTop="1" x14ac:dyDescent="0.25">
      <c r="A16" s="28" t="s">
        <v>18</v>
      </c>
      <c r="B16" s="29">
        <f>SUM(B11:B15)</f>
        <v>0.82884999999999998</v>
      </c>
      <c r="C16" s="29">
        <f>SUM(C11:C15)</f>
        <v>1.1567400000000001</v>
      </c>
      <c r="D16" s="31">
        <f t="shared" ref="D16:L16" si="2">SUM(D11:D15)</f>
        <v>0.59143000000000001</v>
      </c>
      <c r="E16" s="31">
        <f t="shared" si="2"/>
        <v>723.56277</v>
      </c>
      <c r="F16" s="31">
        <f t="shared" si="2"/>
        <v>0.87009000000000003</v>
      </c>
      <c r="G16" s="31">
        <f t="shared" si="2"/>
        <v>0.46675</v>
      </c>
      <c r="H16" s="31">
        <f t="shared" si="2"/>
        <v>0.89611999999999992</v>
      </c>
      <c r="I16" s="31">
        <f t="shared" si="2"/>
        <v>0.50702999999999998</v>
      </c>
      <c r="J16" s="31">
        <f t="shared" si="2"/>
        <v>71.20044</v>
      </c>
      <c r="K16" s="49">
        <f t="shared" si="2"/>
        <v>0.63380000000000003</v>
      </c>
      <c r="L16" s="31">
        <f t="shared" si="2"/>
        <v>4.3540799999999997</v>
      </c>
      <c r="M16" s="32">
        <f>SUM(M11:M15)</f>
        <v>0.63980000000000004</v>
      </c>
      <c r="N16" s="32">
        <f t="shared" ref="N16:P16" si="3">SUM(N11:N15)</f>
        <v>0.62779999999999991</v>
      </c>
      <c r="O16" s="32">
        <f t="shared" si="3"/>
        <v>0.83334999999999992</v>
      </c>
      <c r="P16" s="32">
        <f t="shared" si="3"/>
        <v>0.82435000000000003</v>
      </c>
    </row>
    <row r="17" spans="1:16" ht="15.75" thickBot="1" x14ac:dyDescent="0.3">
      <c r="A17" s="34" t="s">
        <v>19</v>
      </c>
      <c r="B17" s="35">
        <f>B16/5</f>
        <v>0.16577</v>
      </c>
      <c r="C17" s="35">
        <f>C16/5</f>
        <v>0.23134800000000003</v>
      </c>
      <c r="D17" s="36">
        <f t="shared" ref="D17:L17" si="4">D16/5</f>
        <v>0.118286</v>
      </c>
      <c r="E17" s="36">
        <f t="shared" si="4"/>
        <v>144.71255400000001</v>
      </c>
      <c r="F17" s="36">
        <f t="shared" si="4"/>
        <v>0.17401800000000001</v>
      </c>
      <c r="G17" s="36">
        <f t="shared" si="4"/>
        <v>9.3350000000000002E-2</v>
      </c>
      <c r="H17" s="36">
        <f t="shared" si="4"/>
        <v>0.17922399999999999</v>
      </c>
      <c r="I17" s="36">
        <f t="shared" si="4"/>
        <v>0.101406</v>
      </c>
      <c r="J17" s="36">
        <f t="shared" si="4"/>
        <v>14.240088</v>
      </c>
      <c r="K17" s="37">
        <f t="shared" si="4"/>
        <v>0.12676000000000001</v>
      </c>
      <c r="L17" s="36">
        <f t="shared" si="4"/>
        <v>0.87081599999999992</v>
      </c>
      <c r="M17" s="38">
        <f>M16/5</f>
        <v>0.12796000000000002</v>
      </c>
      <c r="N17" s="50">
        <f>N16/5</f>
        <v>0.12555999999999998</v>
      </c>
      <c r="O17" s="50">
        <f t="shared" ref="O17:P17" si="5">O16/5</f>
        <v>0.16666999999999998</v>
      </c>
      <c r="P17" s="50">
        <f t="shared" si="5"/>
        <v>0.16487000000000002</v>
      </c>
    </row>
    <row r="18" spans="1:16" ht="15.75" thickTop="1" x14ac:dyDescent="0.25">
      <c r="A18" s="39">
        <v>42779</v>
      </c>
      <c r="B18" s="40">
        <v>0.16542000000000001</v>
      </c>
      <c r="C18" s="40">
        <v>0.23369999999999999</v>
      </c>
      <c r="D18" s="41">
        <v>0.11949</v>
      </c>
      <c r="E18" s="42">
        <v>146.13461000000001</v>
      </c>
      <c r="F18" s="41">
        <v>0.17644000000000001</v>
      </c>
      <c r="G18" s="42">
        <v>9.3799999999999994E-2</v>
      </c>
      <c r="H18" s="41">
        <v>0.18046999999999999</v>
      </c>
      <c r="I18" s="42">
        <v>0.10169</v>
      </c>
      <c r="J18" s="42">
        <v>14.387040000000001</v>
      </c>
      <c r="K18" s="41">
        <v>0.127</v>
      </c>
      <c r="L18" s="42">
        <v>0.87353000000000003</v>
      </c>
      <c r="M18" s="43">
        <v>0.12820000000000001</v>
      </c>
      <c r="N18" s="44">
        <v>0.1258</v>
      </c>
      <c r="O18" s="43">
        <v>0.16632</v>
      </c>
      <c r="P18" s="44">
        <v>0.16452</v>
      </c>
    </row>
    <row r="19" spans="1:16" x14ac:dyDescent="0.25">
      <c r="A19" s="39">
        <v>42780</v>
      </c>
      <c r="B19" s="40">
        <v>0.16592000000000001</v>
      </c>
      <c r="C19" s="40">
        <v>0.23388999999999999</v>
      </c>
      <c r="D19" s="41">
        <v>0.11959</v>
      </c>
      <c r="E19" s="42">
        <v>146.19288</v>
      </c>
      <c r="F19" s="41">
        <v>0.17671000000000001</v>
      </c>
      <c r="G19" s="42">
        <v>9.3770000000000006E-2</v>
      </c>
      <c r="H19" s="41">
        <v>0.18071999999999999</v>
      </c>
      <c r="I19" s="42">
        <v>0.10162</v>
      </c>
      <c r="J19" s="42">
        <v>14.438789999999999</v>
      </c>
      <c r="K19" s="41">
        <v>0.127</v>
      </c>
      <c r="L19" s="42">
        <v>0.87382000000000004</v>
      </c>
      <c r="M19" s="43">
        <v>0.12820000000000001</v>
      </c>
      <c r="N19" s="44">
        <v>0.1258</v>
      </c>
      <c r="O19" s="43">
        <v>0.16682</v>
      </c>
      <c r="P19" s="44">
        <v>0.16502</v>
      </c>
    </row>
    <row r="20" spans="1:16" x14ac:dyDescent="0.25">
      <c r="A20" s="39">
        <v>42781</v>
      </c>
      <c r="B20" s="40">
        <v>0.16577</v>
      </c>
      <c r="C20" s="40">
        <v>0.23422000000000001</v>
      </c>
      <c r="D20" s="41">
        <v>0.11975</v>
      </c>
      <c r="E20" s="42">
        <v>144.97932</v>
      </c>
      <c r="F20" s="41">
        <v>0.17693</v>
      </c>
      <c r="G20" s="42">
        <v>9.3640000000000001E-2</v>
      </c>
      <c r="H20" s="41">
        <v>0.18012</v>
      </c>
      <c r="I20" s="42">
        <v>0.10154000000000001</v>
      </c>
      <c r="J20" s="42">
        <v>14.456630000000001</v>
      </c>
      <c r="K20" s="41">
        <v>0.1268</v>
      </c>
      <c r="L20" s="42">
        <v>0.87129000000000001</v>
      </c>
      <c r="M20" s="43">
        <v>0.128</v>
      </c>
      <c r="N20" s="44">
        <v>0.126</v>
      </c>
      <c r="O20" s="43">
        <v>0.16667000000000001</v>
      </c>
      <c r="P20" s="44">
        <v>0.16486999999999999</v>
      </c>
    </row>
    <row r="21" spans="1:16" x14ac:dyDescent="0.25">
      <c r="A21" s="39">
        <v>42782</v>
      </c>
      <c r="B21" s="40">
        <v>0.16514000000000001</v>
      </c>
      <c r="C21" s="40">
        <v>0.23469999999999999</v>
      </c>
      <c r="D21" s="41">
        <v>0.12</v>
      </c>
      <c r="E21" s="42">
        <v>114.77311</v>
      </c>
      <c r="F21" s="41">
        <v>0.17641000000000001</v>
      </c>
      <c r="G21" s="42">
        <v>9.393E-2</v>
      </c>
      <c r="H21" s="41">
        <v>0.1804</v>
      </c>
      <c r="I21" s="42">
        <v>0.10196</v>
      </c>
      <c r="J21" s="42">
        <v>14.51559</v>
      </c>
      <c r="K21" s="41">
        <v>0.1268</v>
      </c>
      <c r="L21" s="42">
        <v>0.87105999999999995</v>
      </c>
      <c r="M21" s="43">
        <v>0.128</v>
      </c>
      <c r="N21" s="44">
        <v>0.126</v>
      </c>
      <c r="O21" s="43">
        <v>0.16603999999999999</v>
      </c>
      <c r="P21" s="44">
        <v>0.16424</v>
      </c>
    </row>
    <row r="22" spans="1:16" ht="15.75" thickBot="1" x14ac:dyDescent="0.3">
      <c r="A22" s="45">
        <v>42783</v>
      </c>
      <c r="B22" s="46">
        <v>0.16485</v>
      </c>
      <c r="C22" s="46">
        <v>0.23338</v>
      </c>
      <c r="D22" s="47">
        <v>0.11932</v>
      </c>
      <c r="E22" s="48">
        <v>144.58458999999999</v>
      </c>
      <c r="F22" s="47">
        <v>0.17579</v>
      </c>
      <c r="G22" s="48">
        <v>9.3770000000000006E-2</v>
      </c>
      <c r="H22" s="47">
        <v>0.18013999999999999</v>
      </c>
      <c r="I22" s="48">
        <v>0.10166</v>
      </c>
      <c r="J22" s="48">
        <v>14.42783</v>
      </c>
      <c r="K22" s="47">
        <v>0.127</v>
      </c>
      <c r="L22" s="48">
        <v>0.87063000000000001</v>
      </c>
      <c r="M22" s="23">
        <v>0.12820000000000001</v>
      </c>
      <c r="N22" s="24">
        <v>0.1258</v>
      </c>
      <c r="O22" s="23">
        <v>0.16575000000000001</v>
      </c>
      <c r="P22" s="24">
        <v>0.16395000000000001</v>
      </c>
    </row>
    <row r="23" spans="1:16" ht="15.75" thickTop="1" x14ac:dyDescent="0.25">
      <c r="A23" s="28" t="s">
        <v>18</v>
      </c>
      <c r="B23" s="29">
        <f>SUM(B18:B22)</f>
        <v>0.82709999999999995</v>
      </c>
      <c r="C23" s="29">
        <f>SUM(C18:C22)</f>
        <v>1.1698899999999999</v>
      </c>
      <c r="D23" s="31">
        <f t="shared" ref="D23:P23" si="6">SUM(D18:D22)</f>
        <v>0.59814999999999996</v>
      </c>
      <c r="E23" s="31">
        <f t="shared" si="6"/>
        <v>696.66451000000006</v>
      </c>
      <c r="F23" s="31">
        <f t="shared" si="6"/>
        <v>0.88228000000000006</v>
      </c>
      <c r="G23" s="31">
        <f t="shared" si="6"/>
        <v>0.46891000000000005</v>
      </c>
      <c r="H23" s="31">
        <f t="shared" si="6"/>
        <v>0.90184999999999993</v>
      </c>
      <c r="I23" s="31">
        <f t="shared" si="6"/>
        <v>0.50846999999999998</v>
      </c>
      <c r="J23" s="31">
        <f t="shared" si="6"/>
        <v>72.225880000000004</v>
      </c>
      <c r="K23" s="49">
        <f t="shared" si="6"/>
        <v>0.63460000000000005</v>
      </c>
      <c r="L23" s="49">
        <f t="shared" si="6"/>
        <v>4.3603300000000003</v>
      </c>
      <c r="M23" s="32">
        <f t="shared" si="6"/>
        <v>0.64059999999999995</v>
      </c>
      <c r="N23" s="33">
        <f t="shared" si="6"/>
        <v>0.62940000000000007</v>
      </c>
      <c r="O23" s="33">
        <f t="shared" si="6"/>
        <v>0.83159999999999989</v>
      </c>
      <c r="P23" s="33">
        <f t="shared" si="6"/>
        <v>0.8226</v>
      </c>
    </row>
    <row r="24" spans="1:16" ht="15.75" thickBot="1" x14ac:dyDescent="0.3">
      <c r="A24" s="34" t="s">
        <v>19</v>
      </c>
      <c r="B24" s="35">
        <f>B23/5</f>
        <v>0.16541999999999998</v>
      </c>
      <c r="C24" s="35">
        <f>C23/5</f>
        <v>0.23397799999999996</v>
      </c>
      <c r="D24" s="36">
        <f t="shared" ref="D24:L24" si="7">D23/5</f>
        <v>0.11962999999999999</v>
      </c>
      <c r="E24" s="36">
        <f t="shared" si="7"/>
        <v>139.33290200000002</v>
      </c>
      <c r="F24" s="36">
        <f t="shared" si="7"/>
        <v>0.176456</v>
      </c>
      <c r="G24" s="36">
        <f t="shared" si="7"/>
        <v>9.3782000000000004E-2</v>
      </c>
      <c r="H24" s="36">
        <f t="shared" si="7"/>
        <v>0.18036999999999997</v>
      </c>
      <c r="I24" s="36">
        <f t="shared" si="7"/>
        <v>0.10169399999999999</v>
      </c>
      <c r="J24" s="36">
        <f t="shared" si="7"/>
        <v>14.445176</v>
      </c>
      <c r="K24" s="37">
        <f t="shared" si="7"/>
        <v>0.12692000000000001</v>
      </c>
      <c r="L24" s="37">
        <f t="shared" si="7"/>
        <v>0.87206600000000001</v>
      </c>
      <c r="M24" s="38">
        <f>M23/5</f>
        <v>0.12811999999999998</v>
      </c>
      <c r="N24" s="50">
        <f>N23/5</f>
        <v>0.12588000000000002</v>
      </c>
      <c r="O24" s="50">
        <f t="shared" ref="O24:P24" si="8">O23/5</f>
        <v>0.16631999999999997</v>
      </c>
      <c r="P24" s="50">
        <f t="shared" si="8"/>
        <v>0.16452</v>
      </c>
    </row>
    <row r="25" spans="1:16" ht="15.75" thickTop="1" x14ac:dyDescent="0.25">
      <c r="A25" s="39">
        <v>42786</v>
      </c>
      <c r="B25" s="40">
        <v>0.16556000000000001</v>
      </c>
      <c r="C25" s="40">
        <v>0.23388</v>
      </c>
      <c r="D25" s="41">
        <v>0.11958000000000001</v>
      </c>
      <c r="E25" s="42">
        <v>145.55009999999999</v>
      </c>
      <c r="F25" s="41">
        <v>0.17659</v>
      </c>
      <c r="G25" s="42">
        <v>9.3729999999999994E-2</v>
      </c>
      <c r="H25" s="41">
        <v>0.18015</v>
      </c>
      <c r="I25" s="42">
        <v>0.10221</v>
      </c>
      <c r="J25" s="42">
        <v>14.33751</v>
      </c>
      <c r="K25" s="41">
        <v>0.127</v>
      </c>
      <c r="L25" s="42">
        <v>0.87170000000000003</v>
      </c>
      <c r="M25" s="43">
        <v>0.12820000000000001</v>
      </c>
      <c r="N25" s="44">
        <v>0.1258</v>
      </c>
      <c r="O25" s="43">
        <v>0.16646</v>
      </c>
      <c r="P25" s="44">
        <v>0.16466</v>
      </c>
    </row>
    <row r="26" spans="1:16" x14ac:dyDescent="0.25">
      <c r="A26" s="39">
        <v>42787</v>
      </c>
      <c r="B26" s="40">
        <v>0.16544</v>
      </c>
      <c r="C26" s="40">
        <v>0.23391000000000001</v>
      </c>
      <c r="D26" s="41">
        <v>0.11959</v>
      </c>
      <c r="E26" s="42">
        <v>145.7509</v>
      </c>
      <c r="F26" s="41">
        <v>0.17677999999999999</v>
      </c>
      <c r="G26" s="42">
        <v>9.3729999999999994E-2</v>
      </c>
      <c r="H26" s="41">
        <v>0.18010000000000001</v>
      </c>
      <c r="I26" s="42">
        <v>0.10203</v>
      </c>
      <c r="J26" s="42">
        <v>14.35529</v>
      </c>
      <c r="K26" s="41">
        <v>0.127</v>
      </c>
      <c r="L26" s="42">
        <v>0.873</v>
      </c>
      <c r="M26" s="43">
        <v>0.12820000000000001</v>
      </c>
      <c r="N26" s="44">
        <v>0.1258</v>
      </c>
      <c r="O26" s="43">
        <v>0.16633999999999999</v>
      </c>
      <c r="P26" s="44">
        <v>0.16453999999999999</v>
      </c>
    </row>
    <row r="27" spans="1:16" x14ac:dyDescent="0.25">
      <c r="A27" s="39">
        <v>42788</v>
      </c>
      <c r="B27" s="40">
        <v>0.16531999999999999</v>
      </c>
      <c r="C27" s="40">
        <v>0.23480000000000001</v>
      </c>
      <c r="D27" s="41">
        <v>0.12005</v>
      </c>
      <c r="E27" s="42">
        <v>145.32579999999999</v>
      </c>
      <c r="F27" s="41">
        <v>0.17710000000000001</v>
      </c>
      <c r="G27" s="42">
        <v>9.3939999999999996E-2</v>
      </c>
      <c r="H27" s="41">
        <v>0.18015</v>
      </c>
      <c r="I27" s="42">
        <v>0.10186000000000001</v>
      </c>
      <c r="J27" s="42">
        <v>14.390370000000001</v>
      </c>
      <c r="K27" s="41">
        <v>0.1268</v>
      </c>
      <c r="L27" s="42">
        <v>0.87272000000000005</v>
      </c>
      <c r="M27" s="43">
        <v>0.128</v>
      </c>
      <c r="N27" s="44">
        <v>0.12559999999999999</v>
      </c>
      <c r="O27" s="43">
        <v>0.16622000000000001</v>
      </c>
      <c r="P27" s="44">
        <v>0.16442000000000001</v>
      </c>
    </row>
    <row r="28" spans="1:16" x14ac:dyDescent="0.25">
      <c r="A28" s="39">
        <v>42789</v>
      </c>
      <c r="B28" s="40">
        <v>0.1658</v>
      </c>
      <c r="C28" s="40">
        <v>0.23535</v>
      </c>
      <c r="D28" s="41">
        <v>0.12033000000000001</v>
      </c>
      <c r="E28" s="42">
        <v>144.74680000000001</v>
      </c>
      <c r="F28" s="41">
        <v>0.17676</v>
      </c>
      <c r="G28" s="42">
        <v>9.4E-2</v>
      </c>
      <c r="H28" s="41">
        <v>0.17957999999999999</v>
      </c>
      <c r="I28" s="42">
        <v>0.10173</v>
      </c>
      <c r="J28" s="42">
        <v>14.36993</v>
      </c>
      <c r="K28" s="41">
        <v>0.1268</v>
      </c>
      <c r="L28" s="42">
        <v>0.87221000000000004</v>
      </c>
      <c r="M28" s="43">
        <v>0.128</v>
      </c>
      <c r="N28" s="44">
        <v>0.12559999999999999</v>
      </c>
      <c r="O28" s="43">
        <v>0.1658</v>
      </c>
      <c r="P28" s="44">
        <v>0.16400000000000001</v>
      </c>
    </row>
    <row r="29" spans="1:16" ht="15.75" thickBot="1" x14ac:dyDescent="0.3">
      <c r="A29" s="45">
        <v>42790</v>
      </c>
      <c r="B29" s="46">
        <v>0.16475999999999999</v>
      </c>
      <c r="C29" s="46">
        <v>0.23493</v>
      </c>
      <c r="D29" s="47">
        <v>0.12012</v>
      </c>
      <c r="E29" s="48">
        <v>144.34979000000001</v>
      </c>
      <c r="F29" s="47">
        <v>0.17613000000000001</v>
      </c>
      <c r="G29" s="48">
        <v>9.3979999999999994E-2</v>
      </c>
      <c r="H29" s="47">
        <v>0.17898</v>
      </c>
      <c r="I29" s="48">
        <v>0.10154000000000001</v>
      </c>
      <c r="J29" s="48">
        <v>14.33846</v>
      </c>
      <c r="K29" s="47">
        <v>0.127</v>
      </c>
      <c r="L29" s="48">
        <v>0.87253999999999998</v>
      </c>
      <c r="M29" s="23">
        <v>0.12820000000000001</v>
      </c>
      <c r="N29" s="24">
        <v>0.1258</v>
      </c>
      <c r="O29" s="23">
        <v>0.16566</v>
      </c>
      <c r="P29" s="24">
        <v>0.16386000000000001</v>
      </c>
    </row>
    <row r="30" spans="1:16" ht="15.75" thickTop="1" x14ac:dyDescent="0.25">
      <c r="A30" s="28" t="s">
        <v>18</v>
      </c>
      <c r="B30" s="29">
        <f t="shared" ref="B30:P30" si="9">SUM(B25:B29)</f>
        <v>0.82688000000000006</v>
      </c>
      <c r="C30" s="29">
        <f t="shared" si="9"/>
        <v>1.1728700000000001</v>
      </c>
      <c r="D30" s="30">
        <f t="shared" si="9"/>
        <v>0.59966999999999993</v>
      </c>
      <c r="E30" s="31">
        <f t="shared" si="9"/>
        <v>725.72338999999999</v>
      </c>
      <c r="F30" s="30">
        <f t="shared" si="9"/>
        <v>0.88336000000000003</v>
      </c>
      <c r="G30" s="31">
        <f t="shared" si="9"/>
        <v>0.46937999999999996</v>
      </c>
      <c r="H30" s="30">
        <f t="shared" si="9"/>
        <v>0.89895999999999998</v>
      </c>
      <c r="I30" s="31">
        <f t="shared" si="9"/>
        <v>0.50936999999999999</v>
      </c>
      <c r="J30" s="31">
        <f t="shared" si="9"/>
        <v>71.79155999999999</v>
      </c>
      <c r="K30" s="30">
        <f t="shared" si="9"/>
        <v>0.63460000000000005</v>
      </c>
      <c r="L30" s="31">
        <f t="shared" si="9"/>
        <v>4.3621699999999999</v>
      </c>
      <c r="M30" s="32">
        <f t="shared" si="9"/>
        <v>0.64059999999999995</v>
      </c>
      <c r="N30" s="33">
        <f t="shared" si="9"/>
        <v>0.62859999999999994</v>
      </c>
      <c r="O30" s="33">
        <f t="shared" si="9"/>
        <v>0.83048</v>
      </c>
      <c r="P30" s="33">
        <f t="shared" si="9"/>
        <v>0.82147999999999999</v>
      </c>
    </row>
    <row r="31" spans="1:16" ht="15.75" thickBot="1" x14ac:dyDescent="0.3">
      <c r="A31" s="34" t="s">
        <v>19</v>
      </c>
      <c r="B31" s="35">
        <f>B30/5</f>
        <v>0.16537600000000002</v>
      </c>
      <c r="C31" s="35">
        <f>C30/5</f>
        <v>0.234574</v>
      </c>
      <c r="D31" s="36">
        <f t="shared" ref="D31:L31" si="10">D30/5</f>
        <v>0.11993399999999999</v>
      </c>
      <c r="E31" s="36">
        <f t="shared" si="10"/>
        <v>145.144678</v>
      </c>
      <c r="F31" s="36">
        <f t="shared" si="10"/>
        <v>0.176672</v>
      </c>
      <c r="G31" s="36">
        <f t="shared" si="10"/>
        <v>9.3875999999999987E-2</v>
      </c>
      <c r="H31" s="36">
        <f t="shared" si="10"/>
        <v>0.17979200000000001</v>
      </c>
      <c r="I31" s="36">
        <f t="shared" si="10"/>
        <v>0.10187399999999999</v>
      </c>
      <c r="J31" s="36">
        <f t="shared" si="10"/>
        <v>14.358311999999998</v>
      </c>
      <c r="K31" s="37">
        <f t="shared" si="10"/>
        <v>0.12692000000000001</v>
      </c>
      <c r="L31" s="36">
        <f t="shared" si="10"/>
        <v>0.87243399999999993</v>
      </c>
      <c r="M31" s="38">
        <f>M30/5</f>
        <v>0.12811999999999998</v>
      </c>
      <c r="N31" s="50">
        <f>N30/5</f>
        <v>0.12572</v>
      </c>
      <c r="O31" s="50">
        <f t="shared" ref="O31:P31" si="11">O30/5</f>
        <v>0.16609599999999999</v>
      </c>
      <c r="P31" s="50">
        <f t="shared" si="11"/>
        <v>0.164296</v>
      </c>
    </row>
    <row r="32" spans="1:16" ht="15.75" thickTop="1" x14ac:dyDescent="0.25">
      <c r="A32" s="39">
        <v>42793</v>
      </c>
      <c r="B32" s="40">
        <v>0.16544</v>
      </c>
      <c r="C32" s="40">
        <v>0.23507</v>
      </c>
      <c r="D32" s="41">
        <v>0.12019000000000001</v>
      </c>
      <c r="E32" s="42">
        <v>143.67129</v>
      </c>
      <c r="F32" s="41">
        <v>0.17635999999999999</v>
      </c>
      <c r="G32" s="42">
        <v>9.3729999999999994E-2</v>
      </c>
      <c r="H32" s="41">
        <v>0.17837</v>
      </c>
      <c r="I32" s="42">
        <v>0.10178</v>
      </c>
      <c r="J32" s="42">
        <v>14.24638</v>
      </c>
      <c r="K32" s="41">
        <v>0.127</v>
      </c>
      <c r="L32" s="42">
        <v>0.87246000000000001</v>
      </c>
      <c r="M32" s="43">
        <v>0.12820000000000001</v>
      </c>
      <c r="N32" s="44">
        <v>0.1258</v>
      </c>
      <c r="O32" s="43">
        <v>0.16633999999999999</v>
      </c>
      <c r="P32" s="44">
        <v>0.16453999999999999</v>
      </c>
    </row>
    <row r="33" spans="1:16" ht="15.75" thickBot="1" x14ac:dyDescent="0.3">
      <c r="A33" s="45">
        <v>42794</v>
      </c>
      <c r="B33" s="46">
        <v>0.16522999999999999</v>
      </c>
      <c r="C33" s="46">
        <v>0.23438999999999999</v>
      </c>
      <c r="D33" s="47">
        <v>0.11984</v>
      </c>
      <c r="E33" s="48">
        <v>143.75019</v>
      </c>
      <c r="F33" s="47">
        <v>0.1762</v>
      </c>
      <c r="G33" s="48">
        <v>9.3890000000000001E-2</v>
      </c>
      <c r="H33" s="47">
        <v>0.17818999999999999</v>
      </c>
      <c r="I33" s="48">
        <v>0.10016</v>
      </c>
      <c r="J33" s="48">
        <v>14.262729999999999</v>
      </c>
      <c r="K33" s="47">
        <v>0.127</v>
      </c>
      <c r="L33" s="48">
        <v>0.87289000000000005</v>
      </c>
      <c r="M33" s="23">
        <v>0.12820000000000001</v>
      </c>
      <c r="N33" s="24">
        <v>0.1258</v>
      </c>
      <c r="O33" s="23">
        <v>0.16613</v>
      </c>
      <c r="P33" s="24">
        <v>0.16433</v>
      </c>
    </row>
    <row r="34" spans="1:16" ht="15.75" thickTop="1" x14ac:dyDescent="0.25">
      <c r="A34" s="28" t="s">
        <v>18</v>
      </c>
      <c r="B34" s="29">
        <f t="shared" ref="B34:P34" si="12">SUM(B32:B33)</f>
        <v>0.33067000000000002</v>
      </c>
      <c r="C34" s="29">
        <f t="shared" si="12"/>
        <v>0.46945999999999999</v>
      </c>
      <c r="D34" s="30">
        <f t="shared" si="12"/>
        <v>0.24003000000000002</v>
      </c>
      <c r="E34" s="31">
        <f t="shared" si="12"/>
        <v>287.42147999999997</v>
      </c>
      <c r="F34" s="30">
        <f t="shared" si="12"/>
        <v>0.35255999999999998</v>
      </c>
      <c r="G34" s="31">
        <f t="shared" si="12"/>
        <v>0.18762000000000001</v>
      </c>
      <c r="H34" s="30">
        <f t="shared" si="12"/>
        <v>0.35655999999999999</v>
      </c>
      <c r="I34" s="31">
        <f t="shared" si="12"/>
        <v>0.20194000000000001</v>
      </c>
      <c r="J34" s="31">
        <f t="shared" si="12"/>
        <v>28.50911</v>
      </c>
      <c r="K34" s="30">
        <f t="shared" si="12"/>
        <v>0.254</v>
      </c>
      <c r="L34" s="31">
        <f t="shared" si="12"/>
        <v>1.7453500000000002</v>
      </c>
      <c r="M34" s="32">
        <f t="shared" si="12"/>
        <v>0.25640000000000002</v>
      </c>
      <c r="N34" s="33">
        <f t="shared" si="12"/>
        <v>0.25159999999999999</v>
      </c>
      <c r="O34" s="33">
        <f t="shared" si="12"/>
        <v>0.33246999999999999</v>
      </c>
      <c r="P34" s="33">
        <f t="shared" si="12"/>
        <v>0.32887</v>
      </c>
    </row>
    <row r="35" spans="1:16" ht="15.75" thickBot="1" x14ac:dyDescent="0.3">
      <c r="A35" s="34" t="s">
        <v>19</v>
      </c>
      <c r="B35" s="35">
        <f>B34/5</f>
        <v>6.6133999999999998E-2</v>
      </c>
      <c r="C35" s="35">
        <f>C34/5</f>
        <v>9.3892000000000003E-2</v>
      </c>
      <c r="D35" s="36">
        <f t="shared" ref="D35:L35" si="13">D34/5</f>
        <v>4.8006000000000007E-2</v>
      </c>
      <c r="E35" s="36">
        <f t="shared" si="13"/>
        <v>57.484295999999993</v>
      </c>
      <c r="F35" s="36">
        <f t="shared" si="13"/>
        <v>7.0511999999999991E-2</v>
      </c>
      <c r="G35" s="36">
        <f t="shared" si="13"/>
        <v>3.7524000000000002E-2</v>
      </c>
      <c r="H35" s="36">
        <f t="shared" si="13"/>
        <v>7.1312E-2</v>
      </c>
      <c r="I35" s="36">
        <f t="shared" si="13"/>
        <v>4.0388E-2</v>
      </c>
      <c r="J35" s="36">
        <f t="shared" si="13"/>
        <v>5.7018219999999999</v>
      </c>
      <c r="K35" s="37">
        <f t="shared" si="13"/>
        <v>5.0799999999999998E-2</v>
      </c>
      <c r="L35" s="36">
        <f t="shared" si="13"/>
        <v>0.34907000000000005</v>
      </c>
      <c r="M35" s="38">
        <f>M34/5</f>
        <v>5.1280000000000006E-2</v>
      </c>
      <c r="N35" s="38">
        <f t="shared" ref="N35:O35" si="14">N34/5</f>
        <v>5.0319999999999997E-2</v>
      </c>
      <c r="O35" s="38">
        <f t="shared" si="14"/>
        <v>6.6493999999999998E-2</v>
      </c>
      <c r="P35" s="38">
        <f>P34/5</f>
        <v>6.5773999999999999E-2</v>
      </c>
    </row>
    <row r="36" spans="1:16" ht="15.75" thickTop="1" x14ac:dyDescent="0.25">
      <c r="A36" s="51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x14ac:dyDescent="0.25">
      <c r="A37" s="51"/>
      <c r="B37" s="40"/>
      <c r="C37" s="52"/>
      <c r="D37" s="53"/>
      <c r="E37" s="54" t="s">
        <v>20</v>
      </c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ht="15.75" thickBot="1" x14ac:dyDescent="0.3">
      <c r="A38" s="55"/>
      <c r="B38" s="56"/>
      <c r="C38" s="56"/>
      <c r="D38" s="57"/>
      <c r="E38" s="58"/>
      <c r="F38" s="57"/>
      <c r="G38" s="58"/>
      <c r="H38" s="57"/>
      <c r="I38" s="58"/>
      <c r="J38" s="58"/>
      <c r="K38" s="57"/>
      <c r="L38" s="58"/>
      <c r="M38" s="59"/>
      <c r="N38" s="60"/>
      <c r="O38" s="59"/>
      <c r="P38" s="60"/>
    </row>
    <row r="39" spans="1:16" x14ac:dyDescent="0.25">
      <c r="A39" s="61" t="s">
        <v>21</v>
      </c>
      <c r="B39" s="62">
        <f>SUM(B6:B8,B11:B15,B18:B22,B25:B29,B32:B33)</f>
        <v>3.3125199999999992</v>
      </c>
      <c r="C39" s="62">
        <f t="shared" ref="C39:L39" si="15">SUM(C6:C8,C11:C15,C18:C22,C25:C29,C32:C33)</f>
        <v>4.6572500000000003</v>
      </c>
      <c r="D39" s="62">
        <f t="shared" si="15"/>
        <v>2.3811900000000006</v>
      </c>
      <c r="E39" s="62">
        <f t="shared" si="15"/>
        <v>2871.3648600000001</v>
      </c>
      <c r="F39" s="62">
        <f t="shared" si="15"/>
        <v>3.5082399999999998</v>
      </c>
      <c r="G39" s="62">
        <f t="shared" si="15"/>
        <v>1.8710400000000003</v>
      </c>
      <c r="H39" s="62">
        <f t="shared" si="15"/>
        <v>3.5888900000000001</v>
      </c>
      <c r="I39" s="62">
        <f t="shared" si="15"/>
        <v>2.0289100000000002</v>
      </c>
      <c r="J39" s="62">
        <f t="shared" si="15"/>
        <v>286.56187</v>
      </c>
      <c r="K39" s="62">
        <f t="shared" si="15"/>
        <v>2.5361999999999991</v>
      </c>
      <c r="L39" s="62">
        <f t="shared" si="15"/>
        <v>17.42998</v>
      </c>
      <c r="M39" s="44">
        <f>SUM(M6:M8,M11:M15,M18:M22,M25:M29,M32:M33)</f>
        <v>2.5602000000000014</v>
      </c>
      <c r="N39" s="44">
        <f t="shared" ref="N39:P39" si="16">SUM(N6:N8,N11:N15,N18:N22,N25:N29,N32:N33)</f>
        <v>2.5129999999999986</v>
      </c>
      <c r="O39" s="44">
        <f t="shared" si="16"/>
        <v>3.3296199999999994</v>
      </c>
      <c r="P39" s="44">
        <f t="shared" si="16"/>
        <v>3.2936200000000007</v>
      </c>
    </row>
    <row r="40" spans="1:16" x14ac:dyDescent="0.25">
      <c r="A40" s="61" t="s">
        <v>22</v>
      </c>
      <c r="B40" s="62">
        <f>B39/20</f>
        <v>0.16562599999999997</v>
      </c>
      <c r="C40" s="62">
        <f t="shared" ref="C40:L40" si="17">C39/20</f>
        <v>0.23286250000000003</v>
      </c>
      <c r="D40" s="62">
        <f t="shared" si="17"/>
        <v>0.11905950000000003</v>
      </c>
      <c r="E40" s="62">
        <f t="shared" si="17"/>
        <v>143.568243</v>
      </c>
      <c r="F40" s="62">
        <f t="shared" si="17"/>
        <v>0.17541199999999998</v>
      </c>
      <c r="G40" s="62">
        <f t="shared" si="17"/>
        <v>9.355200000000001E-2</v>
      </c>
      <c r="H40" s="62">
        <f t="shared" si="17"/>
        <v>0.17944450000000001</v>
      </c>
      <c r="I40" s="62">
        <f t="shared" si="17"/>
        <v>0.10144550000000001</v>
      </c>
      <c r="J40" s="62">
        <f t="shared" si="17"/>
        <v>14.3280935</v>
      </c>
      <c r="K40" s="62">
        <f t="shared" si="17"/>
        <v>0.12680999999999995</v>
      </c>
      <c r="L40" s="62">
        <f t="shared" si="17"/>
        <v>0.87149900000000002</v>
      </c>
      <c r="M40" s="44">
        <f>M39/20</f>
        <v>0.12801000000000007</v>
      </c>
      <c r="N40" s="44">
        <f t="shared" ref="N40:P40" si="18">N39/20</f>
        <v>0.12564999999999993</v>
      </c>
      <c r="O40" s="44">
        <f t="shared" si="18"/>
        <v>0.16648099999999996</v>
      </c>
      <c r="P40" s="44">
        <f t="shared" si="18"/>
        <v>0.16468100000000002</v>
      </c>
    </row>
    <row r="41" spans="1:16" x14ac:dyDescent="0.25">
      <c r="A41" s="61" t="s">
        <v>23</v>
      </c>
      <c r="B41" s="62">
        <f>1/B40</f>
        <v>6.0376993950225222</v>
      </c>
      <c r="C41" s="62">
        <f t="shared" ref="C41:L41" si="19">1/C40</f>
        <v>4.2943797305276714</v>
      </c>
      <c r="D41" s="62">
        <f t="shared" si="19"/>
        <v>8.3991617636559859</v>
      </c>
      <c r="E41" s="62">
        <f t="shared" si="19"/>
        <v>6.965328676481748E-3</v>
      </c>
      <c r="F41" s="62">
        <f t="shared" si="19"/>
        <v>5.7008642510204552</v>
      </c>
      <c r="G41" s="62">
        <f t="shared" si="19"/>
        <v>10.689242346502478</v>
      </c>
      <c r="H41" s="62">
        <f t="shared" si="19"/>
        <v>5.5727536926459154</v>
      </c>
      <c r="I41" s="62">
        <f t="shared" si="19"/>
        <v>9.8575096973251632</v>
      </c>
      <c r="J41" s="62">
        <f t="shared" si="19"/>
        <v>6.9792956055179295E-2</v>
      </c>
      <c r="K41" s="84">
        <f t="shared" si="19"/>
        <v>7.8858134216544471</v>
      </c>
      <c r="L41" s="63">
        <f t="shared" si="19"/>
        <v>1.1474482472154299</v>
      </c>
      <c r="M41" s="44">
        <f t="shared" ref="M41" si="20">1/M40</f>
        <v>7.8118896961174871</v>
      </c>
      <c r="N41" s="44">
        <f t="shared" ref="N41" si="21">1/N40</f>
        <v>7.9586152009550384</v>
      </c>
      <c r="O41" s="44">
        <f t="shared" ref="O41" si="22">1/O40</f>
        <v>6.0066914542800696</v>
      </c>
      <c r="P41" s="44">
        <f t="shared" ref="P41" si="23">1/P40</f>
        <v>6.0723459294029052</v>
      </c>
    </row>
    <row r="42" spans="1:16" ht="15.75" thickBot="1" x14ac:dyDescent="0.3">
      <c r="A42" s="55"/>
      <c r="B42" s="65"/>
      <c r="C42" s="65"/>
      <c r="D42" s="66"/>
      <c r="E42" s="67"/>
      <c r="F42" s="66"/>
      <c r="G42" s="67"/>
      <c r="H42" s="66"/>
      <c r="I42" s="67"/>
      <c r="J42" s="67"/>
      <c r="K42" s="66"/>
      <c r="L42" s="67"/>
      <c r="M42" s="68"/>
      <c r="N42" s="69"/>
      <c r="O42" s="68"/>
      <c r="P42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3" workbookViewId="0">
      <selection activeCell="H48" sqref="H4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36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42795</v>
      </c>
      <c r="B6" s="70">
        <v>0.16535</v>
      </c>
      <c r="C6" s="70">
        <v>0.23419000000000001</v>
      </c>
      <c r="D6" s="71">
        <v>0.11974</v>
      </c>
      <c r="E6" s="72">
        <v>143.57414</v>
      </c>
      <c r="F6" s="71">
        <v>0.17621999999999999</v>
      </c>
      <c r="G6" s="72">
        <v>9.3799999999999994E-2</v>
      </c>
      <c r="H6" s="71">
        <v>0.17793999999999999</v>
      </c>
      <c r="I6" s="72">
        <v>0.10211000000000001</v>
      </c>
      <c r="J6" s="72">
        <v>14.24511</v>
      </c>
      <c r="K6" s="71">
        <v>0.127</v>
      </c>
      <c r="L6" s="72">
        <v>0.87224000000000002</v>
      </c>
      <c r="M6" s="43">
        <v>0.12820000000000001</v>
      </c>
      <c r="N6" s="44">
        <v>0.1258</v>
      </c>
      <c r="O6" s="43">
        <v>0.16625000000000001</v>
      </c>
      <c r="P6" s="44">
        <v>0.16445000000000001</v>
      </c>
    </row>
    <row r="7" spans="1:16" x14ac:dyDescent="0.25">
      <c r="A7" s="26">
        <v>42796</v>
      </c>
      <c r="B7" s="70">
        <v>0.16571</v>
      </c>
      <c r="C7" s="70">
        <v>0.23538999999999999</v>
      </c>
      <c r="D7" s="71">
        <v>0.12035</v>
      </c>
      <c r="E7" s="72">
        <v>144.89286999999999</v>
      </c>
      <c r="F7" s="71">
        <v>0.1777</v>
      </c>
      <c r="G7" s="72">
        <v>9.418E-2</v>
      </c>
      <c r="H7" s="71">
        <v>0.17879</v>
      </c>
      <c r="I7" s="72">
        <v>0.10295</v>
      </c>
      <c r="J7" s="72">
        <v>14.418150000000001</v>
      </c>
      <c r="K7" s="71">
        <v>0.127</v>
      </c>
      <c r="L7" s="72">
        <v>0.87348999999999999</v>
      </c>
      <c r="M7" s="43">
        <v>0.12820000000000001</v>
      </c>
      <c r="N7" s="44">
        <v>0.1258</v>
      </c>
      <c r="O7" s="43">
        <v>0.16661000000000001</v>
      </c>
      <c r="P7" s="44">
        <v>0.16481000000000001</v>
      </c>
    </row>
    <row r="8" spans="1:16" ht="15.75" thickBot="1" x14ac:dyDescent="0.3">
      <c r="A8" s="27">
        <v>42797</v>
      </c>
      <c r="B8" s="20">
        <v>0.16688</v>
      </c>
      <c r="C8" s="20">
        <v>0.23602999999999999</v>
      </c>
      <c r="D8" s="21">
        <v>0.12068</v>
      </c>
      <c r="E8" s="22">
        <v>145.26736</v>
      </c>
      <c r="F8" s="21">
        <v>0.17885999999999999</v>
      </c>
      <c r="G8" s="22">
        <v>9.4280000000000003E-2</v>
      </c>
      <c r="H8" s="21">
        <v>0.17924000000000001</v>
      </c>
      <c r="I8" s="22">
        <v>0.10344</v>
      </c>
      <c r="J8" s="22">
        <v>14.504989999999999</v>
      </c>
      <c r="K8" s="21">
        <v>0.127</v>
      </c>
      <c r="L8" s="22">
        <v>0.87450000000000006</v>
      </c>
      <c r="M8" s="23">
        <v>0.12820000000000001</v>
      </c>
      <c r="N8" s="24">
        <v>0.1258</v>
      </c>
      <c r="O8" s="23">
        <v>0.16778000000000001</v>
      </c>
      <c r="P8" s="24">
        <v>0.16597999999999999</v>
      </c>
    </row>
    <row r="9" spans="1:16" ht="15.75" thickTop="1" x14ac:dyDescent="0.25">
      <c r="A9" s="28" t="s">
        <v>18</v>
      </c>
      <c r="B9" s="29">
        <f t="shared" ref="B9:P9" si="0">SUM(B6:B8)</f>
        <v>0.49794000000000005</v>
      </c>
      <c r="C9" s="29">
        <f t="shared" si="0"/>
        <v>0.70560999999999996</v>
      </c>
      <c r="D9" s="29">
        <f t="shared" si="0"/>
        <v>0.36076999999999998</v>
      </c>
      <c r="E9" s="29">
        <f t="shared" si="0"/>
        <v>433.73436999999996</v>
      </c>
      <c r="F9" s="29">
        <f t="shared" si="0"/>
        <v>0.53278000000000003</v>
      </c>
      <c r="G9" s="29">
        <f t="shared" si="0"/>
        <v>0.28225999999999996</v>
      </c>
      <c r="H9" s="29">
        <f t="shared" si="0"/>
        <v>0.53597000000000006</v>
      </c>
      <c r="I9" s="29">
        <f t="shared" si="0"/>
        <v>0.3085</v>
      </c>
      <c r="J9" s="29">
        <f t="shared" si="0"/>
        <v>43.16825</v>
      </c>
      <c r="K9" s="29">
        <f t="shared" si="0"/>
        <v>0.38100000000000001</v>
      </c>
      <c r="L9" s="29">
        <f t="shared" si="0"/>
        <v>2.6202300000000003</v>
      </c>
      <c r="M9" s="32">
        <f t="shared" si="0"/>
        <v>0.38460000000000005</v>
      </c>
      <c r="N9" s="32">
        <f t="shared" si="0"/>
        <v>0.37739999999999996</v>
      </c>
      <c r="O9" s="32">
        <f t="shared" si="0"/>
        <v>0.50064000000000008</v>
      </c>
      <c r="P9" s="32">
        <f t="shared" si="0"/>
        <v>0.49524000000000001</v>
      </c>
    </row>
    <row r="10" spans="1:16" ht="15.75" thickBot="1" x14ac:dyDescent="0.3">
      <c r="A10" s="34" t="s">
        <v>19</v>
      </c>
      <c r="B10" s="74">
        <f t="shared" ref="B10:P10" si="1">B9/3</f>
        <v>0.16598000000000002</v>
      </c>
      <c r="C10" s="74">
        <f t="shared" si="1"/>
        <v>0.23520333333333332</v>
      </c>
      <c r="D10" s="74">
        <f t="shared" si="1"/>
        <v>0.12025666666666666</v>
      </c>
      <c r="E10" s="74">
        <f t="shared" si="1"/>
        <v>144.57812333333331</v>
      </c>
      <c r="F10" s="74">
        <f t="shared" si="1"/>
        <v>0.17759333333333335</v>
      </c>
      <c r="G10" s="74">
        <f t="shared" si="1"/>
        <v>9.4086666666666652E-2</v>
      </c>
      <c r="H10" s="74">
        <f t="shared" si="1"/>
        <v>0.17865666666666669</v>
      </c>
      <c r="I10" s="74">
        <f t="shared" si="1"/>
        <v>0.10283333333333333</v>
      </c>
      <c r="J10" s="74">
        <f t="shared" si="1"/>
        <v>14.389416666666667</v>
      </c>
      <c r="K10" s="74">
        <f t="shared" si="1"/>
        <v>0.127</v>
      </c>
      <c r="L10" s="74">
        <f t="shared" si="1"/>
        <v>0.87341000000000013</v>
      </c>
      <c r="M10" s="75">
        <f t="shared" si="1"/>
        <v>0.12820000000000001</v>
      </c>
      <c r="N10" s="75">
        <f t="shared" si="1"/>
        <v>0.1258</v>
      </c>
      <c r="O10" s="75">
        <f t="shared" si="1"/>
        <v>0.16688000000000003</v>
      </c>
      <c r="P10" s="75">
        <f t="shared" si="1"/>
        <v>0.16508</v>
      </c>
    </row>
    <row r="11" spans="1:16" ht="15.75" thickTop="1" x14ac:dyDescent="0.25">
      <c r="A11" s="39">
        <v>42800</v>
      </c>
      <c r="B11" s="40">
        <v>0.16725999999999999</v>
      </c>
      <c r="C11" s="40">
        <v>0.23401</v>
      </c>
      <c r="D11" s="41">
        <v>0.11964</v>
      </c>
      <c r="E11" s="42">
        <v>146.20752999999999</v>
      </c>
      <c r="F11" s="41">
        <v>0.1804</v>
      </c>
      <c r="G11" s="42">
        <v>9.418E-2</v>
      </c>
      <c r="H11" s="41">
        <v>0.17904999999999999</v>
      </c>
      <c r="I11" s="42">
        <v>0.10324999999999999</v>
      </c>
      <c r="J11" s="42">
        <v>14.46233</v>
      </c>
      <c r="K11" s="41">
        <v>0.1268</v>
      </c>
      <c r="L11" s="42">
        <v>0.87470000000000003</v>
      </c>
      <c r="M11" s="43">
        <v>0.128</v>
      </c>
      <c r="N11" s="44">
        <v>0.12559999999999999</v>
      </c>
      <c r="O11" s="43">
        <v>0.16816</v>
      </c>
      <c r="P11" s="44">
        <v>0.16636000000000001</v>
      </c>
    </row>
    <row r="12" spans="1:16" x14ac:dyDescent="0.25">
      <c r="A12" s="39">
        <v>42801</v>
      </c>
      <c r="B12" s="40">
        <v>0.16707</v>
      </c>
      <c r="C12" s="40">
        <v>0.23383999999999999</v>
      </c>
      <c r="D12" s="41">
        <v>0.11956</v>
      </c>
      <c r="E12" s="42">
        <v>146.48396</v>
      </c>
      <c r="F12" s="41">
        <v>0.18065000000000001</v>
      </c>
      <c r="G12" s="42">
        <v>9.3979999999999994E-2</v>
      </c>
      <c r="H12" s="41">
        <v>0.17888999999999999</v>
      </c>
      <c r="I12" s="42">
        <v>0.10342</v>
      </c>
      <c r="J12" s="42">
        <v>14.43364</v>
      </c>
      <c r="K12" s="41">
        <v>0.1268</v>
      </c>
      <c r="L12" s="42">
        <v>0.87414999999999998</v>
      </c>
      <c r="M12" s="43">
        <v>0.128</v>
      </c>
      <c r="N12" s="44">
        <v>0.12559999999999999</v>
      </c>
      <c r="O12" s="43">
        <v>0.16797000000000001</v>
      </c>
      <c r="P12" s="44">
        <v>0.16617000000000001</v>
      </c>
    </row>
    <row r="13" spans="1:16" x14ac:dyDescent="0.25">
      <c r="A13" s="39">
        <v>42802</v>
      </c>
      <c r="B13" s="40">
        <v>0.16677</v>
      </c>
      <c r="C13" s="40">
        <v>0.23438999999999999</v>
      </c>
      <c r="D13" s="41">
        <v>0.11984</v>
      </c>
      <c r="E13" s="42">
        <v>146.03460999999999</v>
      </c>
      <c r="F13" s="41">
        <v>0.18148</v>
      </c>
      <c r="G13" s="42">
        <v>9.4060000000000005E-2</v>
      </c>
      <c r="H13" s="41">
        <v>0.17892</v>
      </c>
      <c r="I13" s="42">
        <v>0.10388</v>
      </c>
      <c r="J13" s="42">
        <v>14.45045</v>
      </c>
      <c r="K13" s="41">
        <v>0.1268</v>
      </c>
      <c r="L13" s="42">
        <v>0.87517999999999996</v>
      </c>
      <c r="M13" s="43">
        <v>0.128</v>
      </c>
      <c r="N13" s="44">
        <v>0.12559999999999999</v>
      </c>
      <c r="O13" s="43">
        <v>0.16767000000000001</v>
      </c>
      <c r="P13" s="44">
        <v>0.16586999999999999</v>
      </c>
    </row>
    <row r="14" spans="1:16" x14ac:dyDescent="0.25">
      <c r="A14" s="39">
        <v>42803</v>
      </c>
      <c r="B14" s="40">
        <v>0.16749</v>
      </c>
      <c r="C14" s="40">
        <v>0.23477999999999999</v>
      </c>
      <c r="D14" s="41">
        <v>0.12003999999999999</v>
      </c>
      <c r="E14" s="42">
        <v>145.56309999999999</v>
      </c>
      <c r="F14" s="41">
        <v>0.18251999999999999</v>
      </c>
      <c r="G14" s="42">
        <v>9.4070000000000001E-2</v>
      </c>
      <c r="H14" s="41">
        <v>0.17924999999999999</v>
      </c>
      <c r="I14" s="42">
        <v>0.10407</v>
      </c>
      <c r="J14" s="42">
        <v>14.482760000000001</v>
      </c>
      <c r="K14" s="41">
        <v>0.12670000000000001</v>
      </c>
      <c r="L14" s="42">
        <v>0.87522</v>
      </c>
      <c r="M14" s="43">
        <v>0.12790000000000001</v>
      </c>
      <c r="N14" s="44">
        <v>0.1255</v>
      </c>
      <c r="O14" s="43">
        <v>0.16839000000000001</v>
      </c>
      <c r="P14" s="44">
        <v>0.16658999999999999</v>
      </c>
    </row>
    <row r="15" spans="1:16" ht="15.75" thickBot="1" x14ac:dyDescent="0.3">
      <c r="A15" s="45">
        <v>42804</v>
      </c>
      <c r="B15" s="46">
        <v>0.16846</v>
      </c>
      <c r="C15" s="46">
        <v>0.23401</v>
      </c>
      <c r="D15" s="47">
        <v>0.11965000000000001</v>
      </c>
      <c r="E15" s="48">
        <v>146.30958000000001</v>
      </c>
      <c r="F15" s="47">
        <v>0.18323</v>
      </c>
      <c r="G15" s="48">
        <v>9.3950000000000006E-2</v>
      </c>
      <c r="H15" s="47">
        <v>0.17962</v>
      </c>
      <c r="I15" s="48">
        <v>0.10402</v>
      </c>
      <c r="J15" s="48">
        <v>14.51018</v>
      </c>
      <c r="K15" s="47">
        <v>0.1265</v>
      </c>
      <c r="L15" s="48">
        <v>0.87444</v>
      </c>
      <c r="M15" s="23">
        <v>0.12770000000000001</v>
      </c>
      <c r="N15" s="24">
        <v>0.12529999999999999</v>
      </c>
      <c r="O15" s="23">
        <v>0.16936000000000001</v>
      </c>
      <c r="P15" s="24">
        <v>0.16755999999999999</v>
      </c>
    </row>
    <row r="16" spans="1:16" ht="15.75" thickTop="1" x14ac:dyDescent="0.25">
      <c r="A16" s="28" t="s">
        <v>18</v>
      </c>
      <c r="B16" s="29">
        <f t="shared" ref="B16:P16" si="2">SUM(B11:B15)</f>
        <v>0.83705000000000007</v>
      </c>
      <c r="C16" s="29">
        <f t="shared" si="2"/>
        <v>1.17103</v>
      </c>
      <c r="D16" s="31">
        <f t="shared" si="2"/>
        <v>0.59872999999999998</v>
      </c>
      <c r="E16" s="31">
        <f t="shared" si="2"/>
        <v>730.59877999999992</v>
      </c>
      <c r="F16" s="31">
        <f t="shared" si="2"/>
        <v>0.90827999999999998</v>
      </c>
      <c r="G16" s="31">
        <f t="shared" si="2"/>
        <v>0.47023999999999999</v>
      </c>
      <c r="H16" s="31">
        <f t="shared" si="2"/>
        <v>0.89573000000000003</v>
      </c>
      <c r="I16" s="31">
        <f t="shared" si="2"/>
        <v>0.51863999999999999</v>
      </c>
      <c r="J16" s="31">
        <f t="shared" si="2"/>
        <v>72.339359999999999</v>
      </c>
      <c r="K16" s="49">
        <f t="shared" si="2"/>
        <v>0.63359999999999994</v>
      </c>
      <c r="L16" s="29">
        <f t="shared" si="2"/>
        <v>4.3736899999999999</v>
      </c>
      <c r="M16" s="32">
        <f t="shared" si="2"/>
        <v>0.63960000000000006</v>
      </c>
      <c r="N16" s="32">
        <f t="shared" si="2"/>
        <v>0.62759999999999994</v>
      </c>
      <c r="O16" s="32">
        <f t="shared" si="2"/>
        <v>0.84155000000000002</v>
      </c>
      <c r="P16" s="32">
        <f t="shared" si="2"/>
        <v>0.8325499999999999</v>
      </c>
    </row>
    <row r="17" spans="1:16" ht="15.75" thickBot="1" x14ac:dyDescent="0.3">
      <c r="A17" s="34" t="s">
        <v>19</v>
      </c>
      <c r="B17" s="35">
        <f t="shared" ref="B17:P17" si="3">B16/5</f>
        <v>0.16741</v>
      </c>
      <c r="C17" s="35">
        <f t="shared" si="3"/>
        <v>0.234206</v>
      </c>
      <c r="D17" s="36">
        <f t="shared" si="3"/>
        <v>0.11974599999999999</v>
      </c>
      <c r="E17" s="36">
        <f t="shared" si="3"/>
        <v>146.119756</v>
      </c>
      <c r="F17" s="36">
        <f t="shared" si="3"/>
        <v>0.18165599999999998</v>
      </c>
      <c r="G17" s="36">
        <f t="shared" si="3"/>
        <v>9.4047999999999993E-2</v>
      </c>
      <c r="H17" s="36">
        <f t="shared" si="3"/>
        <v>0.179146</v>
      </c>
      <c r="I17" s="36">
        <f t="shared" si="3"/>
        <v>0.103728</v>
      </c>
      <c r="J17" s="36">
        <f t="shared" si="3"/>
        <v>14.467872</v>
      </c>
      <c r="K17" s="37">
        <f t="shared" si="3"/>
        <v>0.12672</v>
      </c>
      <c r="L17" s="37">
        <f t="shared" si="3"/>
        <v>0.87473800000000002</v>
      </c>
      <c r="M17" s="38">
        <f t="shared" si="3"/>
        <v>0.12792000000000001</v>
      </c>
      <c r="N17" s="50">
        <f t="shared" si="3"/>
        <v>0.12551999999999999</v>
      </c>
      <c r="O17" s="50">
        <f t="shared" si="3"/>
        <v>0.16831000000000002</v>
      </c>
      <c r="P17" s="50">
        <f t="shared" si="3"/>
        <v>0.16650999999999999</v>
      </c>
    </row>
    <row r="18" spans="1:16" ht="15.75" thickTop="1" x14ac:dyDescent="0.25">
      <c r="A18" s="39">
        <v>42807</v>
      </c>
      <c r="B18" s="40">
        <v>0.16747999999999999</v>
      </c>
      <c r="C18" s="40">
        <v>0.23149</v>
      </c>
      <c r="D18" s="41">
        <v>0.11836000000000001</v>
      </c>
      <c r="E18" s="42">
        <v>146.03643</v>
      </c>
      <c r="F18" s="41">
        <v>0.18223</v>
      </c>
      <c r="G18" s="42">
        <v>9.3729999999999994E-2</v>
      </c>
      <c r="H18" s="41">
        <v>0.17841000000000001</v>
      </c>
      <c r="I18" s="42">
        <v>0.1037</v>
      </c>
      <c r="J18" s="42">
        <v>14.50319</v>
      </c>
      <c r="K18" s="41">
        <v>0.1263</v>
      </c>
      <c r="L18" s="42">
        <v>0.87300999999999995</v>
      </c>
      <c r="M18" s="43">
        <v>0.1275</v>
      </c>
      <c r="N18" s="44">
        <v>0.12509999999999999</v>
      </c>
      <c r="O18" s="43">
        <v>0.16838</v>
      </c>
      <c r="P18" s="44">
        <v>0.16658000000000001</v>
      </c>
    </row>
    <row r="19" spans="1:16" x14ac:dyDescent="0.25">
      <c r="A19" s="39">
        <v>42808</v>
      </c>
      <c r="B19" s="40">
        <v>0.16692000000000001</v>
      </c>
      <c r="C19" s="40">
        <v>0.23129</v>
      </c>
      <c r="D19" s="41">
        <v>0.11826</v>
      </c>
      <c r="E19" s="42">
        <v>144.88803999999999</v>
      </c>
      <c r="F19" s="41">
        <v>0.1822</v>
      </c>
      <c r="G19" s="42">
        <v>9.3450000000000005E-2</v>
      </c>
      <c r="H19" s="41">
        <v>0.17838000000000001</v>
      </c>
      <c r="I19" s="42">
        <v>0.10346</v>
      </c>
      <c r="J19" s="42">
        <v>14.4855</v>
      </c>
      <c r="K19" s="41">
        <v>0.1263</v>
      </c>
      <c r="L19" s="42">
        <v>0.87270999999999999</v>
      </c>
      <c r="M19" s="43">
        <v>0.1275</v>
      </c>
      <c r="N19" s="44">
        <v>0.12509999999999999</v>
      </c>
      <c r="O19" s="43">
        <v>0.16782</v>
      </c>
      <c r="P19" s="44">
        <v>0.16602</v>
      </c>
    </row>
    <row r="20" spans="1:16" x14ac:dyDescent="0.25">
      <c r="A20" s="39">
        <v>42809</v>
      </c>
      <c r="B20" s="40">
        <v>0.16685</v>
      </c>
      <c r="C20" s="40">
        <v>0.23208999999999999</v>
      </c>
      <c r="D20" s="41">
        <v>0.11867</v>
      </c>
      <c r="E20" s="42">
        <v>144.92256</v>
      </c>
      <c r="F20" s="41">
        <v>0.18245</v>
      </c>
      <c r="G20" s="42">
        <v>9.3560000000000004E-2</v>
      </c>
      <c r="H20" s="41">
        <v>0.17852000000000001</v>
      </c>
      <c r="I20" s="42">
        <v>0.10372000000000001</v>
      </c>
      <c r="J20" s="42">
        <v>14.48808</v>
      </c>
      <c r="K20" s="41">
        <v>0.12620000000000001</v>
      </c>
      <c r="L20" s="42">
        <v>0.87265000000000004</v>
      </c>
      <c r="M20" s="43">
        <v>0.12740000000000001</v>
      </c>
      <c r="N20" s="44">
        <v>0.125</v>
      </c>
      <c r="O20" s="43">
        <v>0.16775000000000001</v>
      </c>
      <c r="P20" s="44">
        <v>0.16594999999999999</v>
      </c>
    </row>
    <row r="21" spans="1:16" x14ac:dyDescent="0.25">
      <c r="A21" s="39">
        <v>42810</v>
      </c>
      <c r="B21" s="40">
        <v>0.16563</v>
      </c>
      <c r="C21" s="40">
        <v>0.23169999999999999</v>
      </c>
      <c r="D21" s="41">
        <v>0.11847000000000001</v>
      </c>
      <c r="E21" s="42">
        <v>144.76648</v>
      </c>
      <c r="F21" s="41">
        <v>0.18085999999999999</v>
      </c>
      <c r="G21" s="42">
        <v>9.3579999999999997E-2</v>
      </c>
      <c r="H21" s="41">
        <v>0.17801</v>
      </c>
      <c r="I21" s="42">
        <v>1.0329999999999999</v>
      </c>
      <c r="J21" s="42">
        <v>14.42188</v>
      </c>
      <c r="K21" s="41">
        <v>0.1263</v>
      </c>
      <c r="L21" s="42">
        <v>0.87317</v>
      </c>
      <c r="M21" s="43">
        <v>0.1275</v>
      </c>
      <c r="N21" s="44">
        <v>0.12509999999999999</v>
      </c>
      <c r="O21" s="43">
        <v>0.16653000000000001</v>
      </c>
      <c r="P21" s="44">
        <v>0.16472999999999999</v>
      </c>
    </row>
    <row r="22" spans="1:16" ht="15.75" thickBot="1" x14ac:dyDescent="0.3">
      <c r="A22" s="45">
        <v>42811</v>
      </c>
      <c r="B22" s="46">
        <v>0.16431999999999999</v>
      </c>
      <c r="C22" s="46">
        <v>0.23005</v>
      </c>
      <c r="D22" s="47">
        <v>0.11762</v>
      </c>
      <c r="E22" s="48">
        <v>142.77094</v>
      </c>
      <c r="F22" s="47">
        <v>0.18043000000000001</v>
      </c>
      <c r="G22" s="48">
        <v>9.3130000000000004E-2</v>
      </c>
      <c r="H22" s="47">
        <v>0.1772</v>
      </c>
      <c r="I22" s="48">
        <v>0.10249</v>
      </c>
      <c r="J22" s="48">
        <v>14.294</v>
      </c>
      <c r="K22" s="47">
        <v>0.1263</v>
      </c>
      <c r="L22" s="48">
        <v>0.87102000000000002</v>
      </c>
      <c r="M22" s="23">
        <v>0.1275</v>
      </c>
      <c r="N22" s="24">
        <v>0.12509999999999999</v>
      </c>
      <c r="O22" s="23">
        <v>0.16522000000000001</v>
      </c>
      <c r="P22" s="24">
        <v>0.16342000000000001</v>
      </c>
    </row>
    <row r="23" spans="1:16" ht="15.75" thickTop="1" x14ac:dyDescent="0.25">
      <c r="A23" s="28" t="s">
        <v>18</v>
      </c>
      <c r="B23" s="29">
        <f t="shared" ref="B23:P23" si="4">SUM(B18:B22)</f>
        <v>0.83119999999999994</v>
      </c>
      <c r="C23" s="29">
        <f t="shared" si="4"/>
        <v>1.15662</v>
      </c>
      <c r="D23" s="29">
        <f t="shared" si="4"/>
        <v>0.59138000000000002</v>
      </c>
      <c r="E23" s="29">
        <f t="shared" si="4"/>
        <v>723.38445000000002</v>
      </c>
      <c r="F23" s="29">
        <f t="shared" si="4"/>
        <v>0.90817000000000003</v>
      </c>
      <c r="G23" s="29">
        <f t="shared" si="4"/>
        <v>0.46744999999999998</v>
      </c>
      <c r="H23" s="29">
        <f t="shared" si="4"/>
        <v>0.89052000000000009</v>
      </c>
      <c r="I23" s="29">
        <f t="shared" si="4"/>
        <v>1.4463699999999999</v>
      </c>
      <c r="J23" s="29">
        <f t="shared" si="4"/>
        <v>72.19265</v>
      </c>
      <c r="K23" s="29">
        <f t="shared" si="4"/>
        <v>0.63139999999999996</v>
      </c>
      <c r="L23" s="29">
        <f t="shared" si="4"/>
        <v>4.3625600000000002</v>
      </c>
      <c r="M23" s="33">
        <f t="shared" si="4"/>
        <v>0.63739999999999997</v>
      </c>
      <c r="N23" s="33">
        <f t="shared" si="4"/>
        <v>0.62539999999999996</v>
      </c>
      <c r="O23" s="33">
        <f t="shared" si="4"/>
        <v>0.8357</v>
      </c>
      <c r="P23" s="33">
        <f t="shared" si="4"/>
        <v>0.82669999999999999</v>
      </c>
    </row>
    <row r="24" spans="1:16" ht="15.75" thickBot="1" x14ac:dyDescent="0.3">
      <c r="A24" s="34" t="s">
        <v>19</v>
      </c>
      <c r="B24" s="35">
        <f t="shared" ref="B24:P24" si="5">B23/5</f>
        <v>0.16624</v>
      </c>
      <c r="C24" s="35">
        <f t="shared" si="5"/>
        <v>0.231324</v>
      </c>
      <c r="D24" s="36">
        <f t="shared" si="5"/>
        <v>0.11827600000000001</v>
      </c>
      <c r="E24" s="36">
        <f t="shared" si="5"/>
        <v>144.67689000000001</v>
      </c>
      <c r="F24" s="36">
        <f t="shared" si="5"/>
        <v>0.18163400000000002</v>
      </c>
      <c r="G24" s="36">
        <f t="shared" si="5"/>
        <v>9.348999999999999E-2</v>
      </c>
      <c r="H24" s="36">
        <f t="shared" si="5"/>
        <v>0.17810400000000001</v>
      </c>
      <c r="I24" s="36">
        <f t="shared" si="5"/>
        <v>0.28927399999999998</v>
      </c>
      <c r="J24" s="36">
        <f t="shared" si="5"/>
        <v>14.43853</v>
      </c>
      <c r="K24" s="37">
        <f t="shared" si="5"/>
        <v>0.12628</v>
      </c>
      <c r="L24" s="37">
        <f t="shared" si="5"/>
        <v>0.87251200000000007</v>
      </c>
      <c r="M24" s="87">
        <f t="shared" si="5"/>
        <v>0.12747999999999998</v>
      </c>
      <c r="N24" s="87">
        <f t="shared" si="5"/>
        <v>0.12508</v>
      </c>
      <c r="O24" s="87">
        <f t="shared" si="5"/>
        <v>0.16714000000000001</v>
      </c>
      <c r="P24" s="38">
        <f t="shared" si="5"/>
        <v>0.16533999999999999</v>
      </c>
    </row>
    <row r="25" spans="1:16" ht="15.75" thickTop="1" x14ac:dyDescent="0.25">
      <c r="A25" s="39">
        <v>42814</v>
      </c>
      <c r="B25" s="40">
        <v>0.16441</v>
      </c>
      <c r="C25" s="40">
        <v>0.23039999999999999</v>
      </c>
      <c r="D25" s="41">
        <v>0.1178</v>
      </c>
      <c r="E25" s="42">
        <v>143.03576000000001</v>
      </c>
      <c r="F25" s="41">
        <v>0.18012</v>
      </c>
      <c r="G25" s="42">
        <v>9.3229999999999993E-2</v>
      </c>
      <c r="H25" s="41">
        <v>0.17732999999999999</v>
      </c>
      <c r="I25" s="42">
        <v>0.10216</v>
      </c>
      <c r="J25" s="42">
        <v>14.25465</v>
      </c>
      <c r="K25" s="41">
        <v>0.1265</v>
      </c>
      <c r="L25" s="42">
        <v>0.87311000000000005</v>
      </c>
      <c r="M25" s="43">
        <v>0.12770000000000001</v>
      </c>
      <c r="N25" s="44">
        <v>0.12529999999999999</v>
      </c>
      <c r="O25" s="43">
        <v>0.16531000000000001</v>
      </c>
      <c r="P25" s="44">
        <v>0.16350999999999999</v>
      </c>
    </row>
    <row r="26" spans="1:16" x14ac:dyDescent="0.25">
      <c r="A26" s="39">
        <v>42815</v>
      </c>
      <c r="B26" s="40">
        <v>0.16384000000000001</v>
      </c>
      <c r="C26" s="40">
        <v>0.23011999999999999</v>
      </c>
      <c r="D26" s="41">
        <v>0.11766</v>
      </c>
      <c r="E26" s="42">
        <v>141.97854000000001</v>
      </c>
      <c r="F26" s="41">
        <v>0.17977000000000001</v>
      </c>
      <c r="G26" s="42">
        <v>9.3170000000000003E-2</v>
      </c>
      <c r="H26" s="41">
        <v>0.17687</v>
      </c>
      <c r="I26" s="42">
        <v>0.10218000000000001</v>
      </c>
      <c r="J26" s="42">
        <v>14.251810000000001</v>
      </c>
      <c r="K26" s="41">
        <v>0.1265</v>
      </c>
      <c r="L26" s="42">
        <v>0.87361</v>
      </c>
      <c r="M26" s="43">
        <v>0.12770000000000001</v>
      </c>
      <c r="N26" s="44">
        <v>0.12529999999999999</v>
      </c>
      <c r="O26" s="43">
        <v>0.16474</v>
      </c>
      <c r="P26" s="44">
        <v>0.16294</v>
      </c>
    </row>
    <row r="27" spans="1:16" x14ac:dyDescent="0.25">
      <c r="A27" s="39">
        <v>42816</v>
      </c>
      <c r="B27" s="40">
        <v>0.16406999999999999</v>
      </c>
      <c r="C27" s="40">
        <v>0.22972000000000001</v>
      </c>
      <c r="D27" s="41">
        <v>0.11745</v>
      </c>
      <c r="E27" s="42">
        <v>141.49701999999999</v>
      </c>
      <c r="F27" s="41">
        <v>0.17927999999999999</v>
      </c>
      <c r="G27" s="42">
        <v>9.2990000000000003E-2</v>
      </c>
      <c r="H27" s="41">
        <v>0.17699999999999999</v>
      </c>
      <c r="I27" s="42">
        <v>0.10183</v>
      </c>
      <c r="J27" s="42">
        <v>14.195970000000001</v>
      </c>
      <c r="K27" s="41">
        <v>0.12659999999999999</v>
      </c>
      <c r="L27" s="42">
        <v>0.87270000000000003</v>
      </c>
      <c r="M27" s="43">
        <v>0.1278</v>
      </c>
      <c r="N27" s="44">
        <v>0.12540000000000001</v>
      </c>
      <c r="O27" s="43">
        <v>0.16497000000000001</v>
      </c>
      <c r="P27" s="44">
        <v>0.16317000000000001</v>
      </c>
    </row>
    <row r="28" spans="1:16" x14ac:dyDescent="0.25">
      <c r="A28" s="39">
        <v>42817</v>
      </c>
      <c r="B28" s="40">
        <v>0.16511000000000001</v>
      </c>
      <c r="C28" s="40">
        <v>0.22925000000000001</v>
      </c>
      <c r="D28" s="41">
        <v>0.11720999999999999</v>
      </c>
      <c r="E28" s="42">
        <v>142.14663999999999</v>
      </c>
      <c r="F28" s="41">
        <v>0.17971000000000001</v>
      </c>
      <c r="G28" s="42">
        <v>9.2969999999999997E-2</v>
      </c>
      <c r="H28" s="41">
        <v>0.17718</v>
      </c>
      <c r="I28" s="42">
        <v>0.10154000000000001</v>
      </c>
      <c r="J28" s="42">
        <v>14.078340000000001</v>
      </c>
      <c r="K28" s="41">
        <v>0.12659999999999999</v>
      </c>
      <c r="L28" s="42">
        <v>0.87151999999999996</v>
      </c>
      <c r="M28" s="43">
        <v>0.1278</v>
      </c>
      <c r="N28" s="44">
        <v>0.12540000000000001</v>
      </c>
      <c r="O28" s="43">
        <v>0.16600999999999999</v>
      </c>
      <c r="P28" s="44">
        <v>0.16420999999999999</v>
      </c>
    </row>
    <row r="29" spans="1:16" ht="15.75" thickBot="1" x14ac:dyDescent="0.3">
      <c r="A29" s="45">
        <v>42818</v>
      </c>
      <c r="B29" s="46">
        <v>0.16589000000000001</v>
      </c>
      <c r="C29" s="46">
        <v>0.2296</v>
      </c>
      <c r="D29" s="47">
        <v>0.11738999999999999</v>
      </c>
      <c r="E29" s="48">
        <v>141.75861</v>
      </c>
      <c r="F29" s="47">
        <v>0.18013999999999999</v>
      </c>
      <c r="G29" s="48">
        <v>9.2939999999999995E-2</v>
      </c>
      <c r="H29" s="47">
        <v>0.17716999999999999</v>
      </c>
      <c r="I29" s="48">
        <v>0.1011</v>
      </c>
      <c r="J29" s="48">
        <v>14.050230000000001</v>
      </c>
      <c r="K29" s="47">
        <v>0.12659999999999999</v>
      </c>
      <c r="L29" s="48">
        <v>0.87204000000000004</v>
      </c>
      <c r="M29" s="23">
        <v>0.1278</v>
      </c>
      <c r="N29" s="24">
        <v>0.12540000000000001</v>
      </c>
      <c r="O29" s="23">
        <v>0.16678999999999999</v>
      </c>
      <c r="P29" s="24">
        <v>0.16499</v>
      </c>
    </row>
    <row r="30" spans="1:16" ht="15.75" thickTop="1" x14ac:dyDescent="0.25">
      <c r="A30" s="28" t="s">
        <v>18</v>
      </c>
      <c r="B30" s="29">
        <f>SUM(B25:B29)</f>
        <v>0.82332000000000005</v>
      </c>
      <c r="C30" s="29">
        <f t="shared" ref="C30:P30" si="6">SUM(C25:C29)</f>
        <v>1.1490899999999999</v>
      </c>
      <c r="D30" s="30">
        <f t="shared" si="6"/>
        <v>0.58750999999999998</v>
      </c>
      <c r="E30" s="31">
        <f t="shared" si="6"/>
        <v>710.41656999999998</v>
      </c>
      <c r="F30" s="30">
        <f t="shared" si="6"/>
        <v>0.89902000000000004</v>
      </c>
      <c r="G30" s="31">
        <f t="shared" si="6"/>
        <v>0.46530000000000005</v>
      </c>
      <c r="H30" s="30">
        <f t="shared" si="6"/>
        <v>0.88554999999999984</v>
      </c>
      <c r="I30" s="31">
        <f t="shared" si="6"/>
        <v>0.5088100000000001</v>
      </c>
      <c r="J30" s="31">
        <f t="shared" si="6"/>
        <v>70.831000000000003</v>
      </c>
      <c r="K30" s="30">
        <f t="shared" si="6"/>
        <v>0.63280000000000003</v>
      </c>
      <c r="L30" s="31">
        <f t="shared" si="6"/>
        <v>4.3629799999999994</v>
      </c>
      <c r="M30" s="32">
        <f t="shared" si="6"/>
        <v>0.63880000000000003</v>
      </c>
      <c r="N30" s="33">
        <f t="shared" si="6"/>
        <v>0.62680000000000002</v>
      </c>
      <c r="O30" s="33">
        <f t="shared" si="6"/>
        <v>0.82782</v>
      </c>
      <c r="P30" s="33">
        <f t="shared" si="6"/>
        <v>0.81881999999999999</v>
      </c>
    </row>
    <row r="31" spans="1:16" ht="15.75" thickBot="1" x14ac:dyDescent="0.3">
      <c r="A31" s="34" t="s">
        <v>19</v>
      </c>
      <c r="B31" s="35">
        <f>B30/5</f>
        <v>0.164664</v>
      </c>
      <c r="C31" s="35">
        <f t="shared" ref="C31:L31" si="7">C30/5</f>
        <v>0.22981799999999999</v>
      </c>
      <c r="D31" s="35">
        <f t="shared" si="7"/>
        <v>0.117502</v>
      </c>
      <c r="E31" s="35">
        <f t="shared" si="7"/>
        <v>142.083314</v>
      </c>
      <c r="F31" s="35">
        <f t="shared" si="7"/>
        <v>0.17980400000000002</v>
      </c>
      <c r="G31" s="35">
        <f t="shared" si="7"/>
        <v>9.3060000000000004E-2</v>
      </c>
      <c r="H31" s="35">
        <f t="shared" si="7"/>
        <v>0.17710999999999996</v>
      </c>
      <c r="I31" s="35">
        <f t="shared" si="7"/>
        <v>0.10176200000000002</v>
      </c>
      <c r="J31" s="35">
        <f t="shared" si="7"/>
        <v>14.1662</v>
      </c>
      <c r="K31" s="35">
        <f t="shared" si="7"/>
        <v>0.12656000000000001</v>
      </c>
      <c r="L31" s="35">
        <f t="shared" si="7"/>
        <v>0.87259599999999993</v>
      </c>
      <c r="M31" s="50">
        <f>M30/5</f>
        <v>0.12776000000000001</v>
      </c>
      <c r="N31" s="50">
        <f t="shared" ref="N31:P31" si="8">N30/5</f>
        <v>0.12536</v>
      </c>
      <c r="O31" s="50">
        <f t="shared" si="8"/>
        <v>0.16556399999999999</v>
      </c>
      <c r="P31" s="50">
        <f t="shared" si="8"/>
        <v>0.16376399999999999</v>
      </c>
    </row>
    <row r="32" spans="1:16" ht="15.75" thickTop="1" x14ac:dyDescent="0.25">
      <c r="A32" s="39">
        <v>42821</v>
      </c>
      <c r="B32" s="40">
        <v>0.16619</v>
      </c>
      <c r="C32" s="40">
        <v>0.22889999999999999</v>
      </c>
      <c r="D32" s="41">
        <v>0.11703</v>
      </c>
      <c r="E32" s="42">
        <v>141.96687</v>
      </c>
      <c r="F32" s="41">
        <v>0.18032000000000001</v>
      </c>
      <c r="G32" s="42">
        <v>9.2880000000000004E-2</v>
      </c>
      <c r="H32" s="41">
        <v>0.17699000000000001</v>
      </c>
      <c r="I32" s="42">
        <v>0.10136000000000001</v>
      </c>
      <c r="J32" s="42">
        <v>14.057510000000001</v>
      </c>
      <c r="K32" s="41">
        <v>0.12659999999999999</v>
      </c>
      <c r="L32" s="42">
        <v>0.87190999999999996</v>
      </c>
      <c r="M32" s="43">
        <v>0.1278</v>
      </c>
      <c r="N32" s="44">
        <v>0.12540000000000001</v>
      </c>
      <c r="O32" s="43">
        <v>0.16708999999999999</v>
      </c>
      <c r="P32" s="44">
        <v>0.16528999999999999</v>
      </c>
    </row>
    <row r="33" spans="1:16" x14ac:dyDescent="0.25">
      <c r="A33" s="39">
        <v>42822</v>
      </c>
      <c r="B33" s="40">
        <v>0.16606000000000001</v>
      </c>
      <c r="C33" s="40">
        <v>0.22803000000000001</v>
      </c>
      <c r="D33" s="41">
        <v>0.11658</v>
      </c>
      <c r="E33" s="42">
        <v>141.01578000000001</v>
      </c>
      <c r="F33" s="41">
        <v>0.17988999999999999</v>
      </c>
      <c r="G33" s="42">
        <v>9.2600000000000002E-2</v>
      </c>
      <c r="H33" s="41">
        <v>0.16753999999999999</v>
      </c>
      <c r="I33" s="42">
        <v>0.10086000000000001</v>
      </c>
      <c r="J33" s="42">
        <v>14.00718</v>
      </c>
      <c r="K33" s="41">
        <v>0.12659999999999999</v>
      </c>
      <c r="L33" s="42">
        <v>0.87017999999999995</v>
      </c>
      <c r="M33" s="43">
        <v>0.1278</v>
      </c>
      <c r="N33" s="44">
        <v>0.12540000000000001</v>
      </c>
      <c r="O33" s="43">
        <v>0.16696</v>
      </c>
      <c r="P33" s="44">
        <v>0.16516</v>
      </c>
    </row>
    <row r="34" spans="1:16" x14ac:dyDescent="0.25">
      <c r="A34" s="39">
        <v>42823</v>
      </c>
      <c r="B34" s="40">
        <v>0.16589999999999999</v>
      </c>
      <c r="C34" s="40">
        <v>0.22816</v>
      </c>
      <c r="D34" s="41">
        <v>0.11666</v>
      </c>
      <c r="E34" s="42">
        <v>140.71147999999999</v>
      </c>
      <c r="F34" s="41">
        <v>0.17998</v>
      </c>
      <c r="G34" s="42">
        <v>9.2609999999999998E-2</v>
      </c>
      <c r="H34" s="41">
        <v>0.17635000000000001</v>
      </c>
      <c r="I34" s="42">
        <v>0.10102</v>
      </c>
      <c r="J34" s="42">
        <v>13.98869</v>
      </c>
      <c r="K34" s="41">
        <v>0.1265</v>
      </c>
      <c r="L34" s="42">
        <v>0.87031000000000003</v>
      </c>
      <c r="M34" s="43">
        <v>0.12770000000000001</v>
      </c>
      <c r="N34" s="44">
        <v>0.12529999999999999</v>
      </c>
      <c r="O34" s="43">
        <v>0.1668</v>
      </c>
      <c r="P34" s="44">
        <v>0.16500000000000001</v>
      </c>
    </row>
    <row r="35" spans="1:16" x14ac:dyDescent="0.25">
      <c r="A35" s="39">
        <v>42824</v>
      </c>
      <c r="B35" s="40">
        <v>0.16525999999999999</v>
      </c>
      <c r="C35" s="40">
        <v>0.22961999999999999</v>
      </c>
      <c r="D35" s="41">
        <v>0.1174</v>
      </c>
      <c r="E35" s="42">
        <v>140.93713</v>
      </c>
      <c r="F35" s="41">
        <v>0.18029999999999999</v>
      </c>
      <c r="G35" s="42">
        <v>9.2880000000000004E-2</v>
      </c>
      <c r="H35" s="41">
        <v>0.17657999999999999</v>
      </c>
      <c r="I35" s="42">
        <v>0.10183</v>
      </c>
      <c r="J35" s="42">
        <v>14.044029999999999</v>
      </c>
      <c r="K35" s="41">
        <v>0.1265</v>
      </c>
      <c r="L35" s="42">
        <v>0.87156</v>
      </c>
      <c r="M35" s="43">
        <v>0.12770000000000001</v>
      </c>
      <c r="N35" s="44">
        <v>0.12529999999999999</v>
      </c>
      <c r="O35" s="43">
        <v>0.16616</v>
      </c>
      <c r="P35" s="44">
        <v>0.16436000000000001</v>
      </c>
    </row>
    <row r="36" spans="1:16" ht="15.75" thickBot="1" x14ac:dyDescent="0.3">
      <c r="A36" s="45">
        <v>42825</v>
      </c>
      <c r="B36" s="46">
        <v>0.16503000000000001</v>
      </c>
      <c r="C36" s="46">
        <v>0.23069000000000001</v>
      </c>
      <c r="D36" s="47">
        <v>0.11795</v>
      </c>
      <c r="E36" s="48">
        <v>141.05525</v>
      </c>
      <c r="F36" s="47">
        <v>0.18021000000000001</v>
      </c>
      <c r="G36" s="48">
        <v>9.3020000000000005E-2</v>
      </c>
      <c r="H36" s="47">
        <v>0.17651</v>
      </c>
      <c r="I36" s="48">
        <v>0.10144</v>
      </c>
      <c r="J36" s="48">
        <v>14.091469999999999</v>
      </c>
      <c r="K36" s="47">
        <v>0.1265</v>
      </c>
      <c r="L36" s="48">
        <v>0.87150000000000005</v>
      </c>
      <c r="M36" s="23">
        <v>0.12770000000000001</v>
      </c>
      <c r="N36" s="24">
        <v>0.12529999999999999</v>
      </c>
      <c r="O36" s="23">
        <v>0.16592999999999999</v>
      </c>
      <c r="P36" s="24">
        <v>0.16413</v>
      </c>
    </row>
    <row r="37" spans="1:16" ht="15.75" thickTop="1" x14ac:dyDescent="0.25">
      <c r="A37" s="28" t="s">
        <v>18</v>
      </c>
      <c r="B37" s="29">
        <f t="shared" ref="B37:P37" si="9">SUM(B32:B36)</f>
        <v>0.82844000000000007</v>
      </c>
      <c r="C37" s="29">
        <f t="shared" si="9"/>
        <v>1.1454</v>
      </c>
      <c r="D37" s="30">
        <f t="shared" si="9"/>
        <v>0.58562000000000003</v>
      </c>
      <c r="E37" s="31">
        <f t="shared" si="9"/>
        <v>705.68651</v>
      </c>
      <c r="F37" s="30">
        <f t="shared" si="9"/>
        <v>0.90070000000000006</v>
      </c>
      <c r="G37" s="31">
        <f t="shared" si="9"/>
        <v>0.46399000000000001</v>
      </c>
      <c r="H37" s="30">
        <f t="shared" si="9"/>
        <v>0.87396999999999991</v>
      </c>
      <c r="I37" s="31">
        <f t="shared" si="9"/>
        <v>0.50651000000000002</v>
      </c>
      <c r="J37" s="31">
        <f t="shared" si="9"/>
        <v>70.188879999999997</v>
      </c>
      <c r="K37" s="30">
        <f t="shared" si="9"/>
        <v>0.63270000000000004</v>
      </c>
      <c r="L37" s="29">
        <f t="shared" si="9"/>
        <v>4.3554599999999999</v>
      </c>
      <c r="M37" s="32">
        <f t="shared" si="9"/>
        <v>0.63870000000000005</v>
      </c>
      <c r="N37" s="33">
        <f t="shared" si="9"/>
        <v>0.62669999999999992</v>
      </c>
      <c r="O37" s="33">
        <f t="shared" si="9"/>
        <v>0.83294000000000001</v>
      </c>
      <c r="P37" s="33">
        <f t="shared" si="9"/>
        <v>0.82394000000000001</v>
      </c>
    </row>
    <row r="38" spans="1:16" ht="15.75" thickBot="1" x14ac:dyDescent="0.3">
      <c r="A38" s="34" t="s">
        <v>19</v>
      </c>
      <c r="B38" s="35">
        <f>B37/5</f>
        <v>0.165688</v>
      </c>
      <c r="C38" s="35">
        <f t="shared" ref="C38:L38" si="10">C37/5</f>
        <v>0.22908000000000001</v>
      </c>
      <c r="D38" s="35">
        <f t="shared" si="10"/>
        <v>0.11712400000000001</v>
      </c>
      <c r="E38" s="35">
        <f t="shared" si="10"/>
        <v>141.13730200000001</v>
      </c>
      <c r="F38" s="35">
        <f t="shared" si="10"/>
        <v>0.18014000000000002</v>
      </c>
      <c r="G38" s="35">
        <f t="shared" si="10"/>
        <v>9.2798000000000005E-2</v>
      </c>
      <c r="H38" s="35">
        <f t="shared" si="10"/>
        <v>0.17479399999999998</v>
      </c>
      <c r="I38" s="35">
        <f t="shared" si="10"/>
        <v>0.101302</v>
      </c>
      <c r="J38" s="35">
        <f t="shared" si="10"/>
        <v>14.037775999999999</v>
      </c>
      <c r="K38" s="35">
        <f t="shared" si="10"/>
        <v>0.12654000000000001</v>
      </c>
      <c r="L38" s="35">
        <f t="shared" si="10"/>
        <v>0.87109199999999998</v>
      </c>
      <c r="M38" s="38">
        <f>M37/5</f>
        <v>0.12774000000000002</v>
      </c>
      <c r="N38" s="38">
        <f t="shared" ref="N38:P38" si="11">N37/5</f>
        <v>0.12533999999999998</v>
      </c>
      <c r="O38" s="38">
        <f t="shared" si="11"/>
        <v>0.16658800000000001</v>
      </c>
      <c r="P38" s="38">
        <f t="shared" si="11"/>
        <v>0.16478799999999999</v>
      </c>
    </row>
    <row r="39" spans="1:16" ht="15.75" thickTop="1" x14ac:dyDescent="0.25">
      <c r="A39" s="51"/>
      <c r="B39" s="40"/>
      <c r="C39" s="40"/>
      <c r="D39" s="41"/>
      <c r="E39" s="42"/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x14ac:dyDescent="0.25">
      <c r="A40" s="51"/>
      <c r="B40" s="40"/>
      <c r="C40" s="52"/>
      <c r="D40" s="53"/>
      <c r="E40" s="54" t="s">
        <v>20</v>
      </c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ht="15.75" thickBot="1" x14ac:dyDescent="0.3">
      <c r="A41" s="55"/>
      <c r="B41" s="56"/>
      <c r="C41" s="56"/>
      <c r="D41" s="57"/>
      <c r="E41" s="58"/>
      <c r="F41" s="57"/>
      <c r="G41" s="58"/>
      <c r="H41" s="57"/>
      <c r="I41" s="58"/>
      <c r="J41" s="58"/>
      <c r="K41" s="57"/>
      <c r="L41" s="58"/>
      <c r="M41" s="59"/>
      <c r="N41" s="60"/>
      <c r="O41" s="59"/>
      <c r="P41" s="60"/>
    </row>
    <row r="42" spans="1:16" x14ac:dyDescent="0.25">
      <c r="A42" s="61" t="s">
        <v>21</v>
      </c>
      <c r="B42" s="62">
        <f>SUM(B6:B8,B11:B15,B18:B22,B25:B29,B32:B36)</f>
        <v>3.8179500000000006</v>
      </c>
      <c r="C42" s="62">
        <f t="shared" ref="C42:L42" si="12">SUM(C6:C8,C11:C15,C18:C22,C25:C29,C32:C36)</f>
        <v>5.32775</v>
      </c>
      <c r="D42" s="62">
        <f t="shared" si="12"/>
        <v>2.7240100000000003</v>
      </c>
      <c r="E42" s="62">
        <f t="shared" si="12"/>
        <v>3303.8206799999994</v>
      </c>
      <c r="F42" s="62">
        <f t="shared" si="12"/>
        <v>4.1489499999999992</v>
      </c>
      <c r="G42" s="62">
        <f t="shared" si="12"/>
        <v>2.1492399999999998</v>
      </c>
      <c r="H42" s="62">
        <f t="shared" si="12"/>
        <v>4.081739999999999</v>
      </c>
      <c r="I42" s="62">
        <f t="shared" si="12"/>
        <v>3.2888300000000008</v>
      </c>
      <c r="J42" s="62">
        <f t="shared" si="12"/>
        <v>328.72014000000007</v>
      </c>
      <c r="K42" s="62">
        <f t="shared" si="12"/>
        <v>2.9115000000000002</v>
      </c>
      <c r="L42" s="62">
        <f t="shared" si="12"/>
        <v>20.074920000000002</v>
      </c>
      <c r="M42" s="44">
        <f>SUM(M6:M8,M11:M15,M18:M22,M25:M29,M32:M36)</f>
        <v>2.9390999999999998</v>
      </c>
      <c r="N42" s="44">
        <f t="shared" ref="N42:P42" si="13">SUM(N6:N8,N11:N15,N18:N22,N25:N29,N32:N36)</f>
        <v>2.8839000000000001</v>
      </c>
      <c r="O42" s="44">
        <f t="shared" si="13"/>
        <v>3.8386499999999995</v>
      </c>
      <c r="P42" s="44">
        <f t="shared" si="13"/>
        <v>3.7972500000000005</v>
      </c>
    </row>
    <row r="43" spans="1:16" x14ac:dyDescent="0.25">
      <c r="A43" s="61" t="s">
        <v>22</v>
      </c>
      <c r="B43" s="62">
        <f>B42/23</f>
        <v>0.16599782608695654</v>
      </c>
      <c r="C43" s="62">
        <f t="shared" ref="C43:L43" si="14">C42/23</f>
        <v>0.23164130434782609</v>
      </c>
      <c r="D43" s="62">
        <f t="shared" si="14"/>
        <v>0.11843521739130436</v>
      </c>
      <c r="E43" s="62">
        <f t="shared" si="14"/>
        <v>143.64437739130432</v>
      </c>
      <c r="F43" s="62">
        <f t="shared" si="14"/>
        <v>0.18038913043478258</v>
      </c>
      <c r="G43" s="62">
        <f t="shared" si="14"/>
        <v>9.3445217391304333E-2</v>
      </c>
      <c r="H43" s="62">
        <f t="shared" si="14"/>
        <v>0.17746695652173908</v>
      </c>
      <c r="I43" s="62">
        <f t="shared" si="14"/>
        <v>0.1429926086956522</v>
      </c>
      <c r="J43" s="62">
        <f t="shared" si="14"/>
        <v>14.292180000000004</v>
      </c>
      <c r="K43" s="62">
        <f t="shared" si="14"/>
        <v>0.12658695652173915</v>
      </c>
      <c r="L43" s="62">
        <f t="shared" si="14"/>
        <v>0.87282260869565231</v>
      </c>
      <c r="M43" s="44">
        <f>M42/23</f>
        <v>0.12778695652173913</v>
      </c>
      <c r="N43" s="44">
        <f t="shared" ref="N43:P43" si="15">N42/23</f>
        <v>0.12538695652173915</v>
      </c>
      <c r="O43" s="44">
        <f t="shared" si="15"/>
        <v>0.1668978260869565</v>
      </c>
      <c r="P43" s="44">
        <f t="shared" si="15"/>
        <v>0.16509782608695653</v>
      </c>
    </row>
    <row r="44" spans="1:16" x14ac:dyDescent="0.25">
      <c r="A44" s="61" t="s">
        <v>23</v>
      </c>
      <c r="B44" s="62">
        <f>1/B43</f>
        <v>6.0241752773085029</v>
      </c>
      <c r="C44" s="62">
        <f t="shared" ref="C44:P44" si="16">1/C43</f>
        <v>4.3170193796630842</v>
      </c>
      <c r="D44" s="62">
        <f t="shared" si="16"/>
        <v>8.4434344954680771</v>
      </c>
      <c r="E44" s="62">
        <f t="shared" si="16"/>
        <v>6.9616369130542539E-3</v>
      </c>
      <c r="F44" s="62">
        <f t="shared" si="16"/>
        <v>5.5435712650188611</v>
      </c>
      <c r="G44" s="62">
        <f t="shared" si="16"/>
        <v>10.701457259310269</v>
      </c>
      <c r="H44" s="62">
        <f t="shared" si="16"/>
        <v>5.6348518033975727</v>
      </c>
      <c r="I44" s="62">
        <f t="shared" si="16"/>
        <v>6.99336846234071</v>
      </c>
      <c r="J44" s="62">
        <f t="shared" si="16"/>
        <v>6.9968332332786168E-2</v>
      </c>
      <c r="K44" s="62">
        <f t="shared" si="16"/>
        <v>7.899708054267558</v>
      </c>
      <c r="L44" s="62">
        <f t="shared" si="16"/>
        <v>1.1457081771683273</v>
      </c>
      <c r="M44" s="44">
        <f t="shared" si="16"/>
        <v>7.825524820523289</v>
      </c>
      <c r="N44" s="44">
        <f t="shared" si="16"/>
        <v>7.9753112105135395</v>
      </c>
      <c r="O44" s="44">
        <f t="shared" si="16"/>
        <v>5.9916897867739971</v>
      </c>
      <c r="P44" s="44">
        <f t="shared" si="16"/>
        <v>6.0570149450260056</v>
      </c>
    </row>
    <row r="45" spans="1:16" ht="15.75" thickBot="1" x14ac:dyDescent="0.3">
      <c r="A45" s="55"/>
      <c r="B45" s="65"/>
      <c r="C45" s="65"/>
      <c r="D45" s="66"/>
      <c r="E45" s="67"/>
      <c r="F45" s="66"/>
      <c r="G45" s="67"/>
      <c r="H45" s="66"/>
      <c r="I45" s="67"/>
      <c r="J45" s="67"/>
      <c r="K45" s="66"/>
      <c r="L45" s="67"/>
      <c r="M45" s="68"/>
      <c r="N45" s="69"/>
      <c r="O45" s="68"/>
      <c r="P45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Z18" sqref="Z1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24" thickBot="1" x14ac:dyDescent="0.4">
      <c r="A2" s="1"/>
      <c r="B2" s="1"/>
      <c r="C2" s="73" t="s">
        <v>35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8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8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8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8" x14ac:dyDescent="0.25">
      <c r="A6" s="25">
        <v>42828</v>
      </c>
      <c r="B6" s="70">
        <v>0.16599</v>
      </c>
      <c r="C6" s="70">
        <v>0.23219999999999999</v>
      </c>
      <c r="D6" s="71">
        <v>0.11872000000000001</v>
      </c>
      <c r="E6" s="72">
        <v>141.80264</v>
      </c>
      <c r="F6" s="71">
        <v>0.18095</v>
      </c>
      <c r="G6" s="72">
        <v>9.3369999999999995E-2</v>
      </c>
      <c r="H6" s="71">
        <v>0.17721999999999999</v>
      </c>
      <c r="I6" s="72">
        <v>0.10105</v>
      </c>
      <c r="J6" s="72">
        <v>14.115489999999999</v>
      </c>
      <c r="K6" s="71">
        <v>0.12670000000000001</v>
      </c>
      <c r="L6" s="72">
        <v>0.87312999999999996</v>
      </c>
      <c r="M6" s="43">
        <v>0.12790000000000001</v>
      </c>
      <c r="N6" s="44">
        <v>0.1255</v>
      </c>
      <c r="O6" s="43">
        <v>0.16689000000000001</v>
      </c>
      <c r="P6" s="44">
        <v>0.16508999999999999</v>
      </c>
      <c r="R6" s="108"/>
    </row>
    <row r="7" spans="1:18" x14ac:dyDescent="0.25">
      <c r="A7" s="26">
        <v>42829</v>
      </c>
      <c r="B7" s="70">
        <v>0.16653999999999999</v>
      </c>
      <c r="C7" s="70">
        <v>0.23265</v>
      </c>
      <c r="D7" s="71">
        <v>0.11895</v>
      </c>
      <c r="E7" s="72">
        <v>141.38137</v>
      </c>
      <c r="F7" s="71">
        <v>0.18112</v>
      </c>
      <c r="G7" s="72">
        <v>9.3460000000000001E-2</v>
      </c>
      <c r="H7" s="71">
        <v>0.17724000000000001</v>
      </c>
      <c r="I7" s="72">
        <v>0.10137</v>
      </c>
      <c r="J7" s="72">
        <v>14.0962</v>
      </c>
      <c r="K7" s="71">
        <v>0.1268</v>
      </c>
      <c r="L7" s="72">
        <v>0.87383</v>
      </c>
      <c r="M7" s="43">
        <v>0.128</v>
      </c>
      <c r="N7" s="44">
        <v>0.12559999999999999</v>
      </c>
      <c r="O7" s="43">
        <v>0.16744000000000001</v>
      </c>
      <c r="P7" s="44">
        <v>0.16564000000000001</v>
      </c>
      <c r="R7" s="108"/>
    </row>
    <row r="8" spans="1:18" x14ac:dyDescent="0.25">
      <c r="A8" s="26">
        <v>42830</v>
      </c>
      <c r="B8" s="70">
        <v>0.16675000000000001</v>
      </c>
      <c r="C8" s="70">
        <v>0.23178000000000001</v>
      </c>
      <c r="D8" s="71">
        <v>0.11851</v>
      </c>
      <c r="E8" s="72">
        <v>141.57156000000001</v>
      </c>
      <c r="F8" s="71">
        <v>0.18053</v>
      </c>
      <c r="G8" s="72">
        <v>9.3090000000000006E-2</v>
      </c>
      <c r="H8" s="71">
        <v>0.17663999999999999</v>
      </c>
      <c r="I8" s="72">
        <v>0.1014</v>
      </c>
      <c r="J8" s="72">
        <v>13.967040000000001</v>
      </c>
      <c r="K8" s="71">
        <v>0.1263</v>
      </c>
      <c r="L8" s="72">
        <v>0.87038000000000004</v>
      </c>
      <c r="M8" s="43">
        <v>0.1275</v>
      </c>
      <c r="N8" s="44">
        <v>0.12509999999999999</v>
      </c>
      <c r="O8" s="43">
        <v>0.16764999999999999</v>
      </c>
      <c r="P8" s="44">
        <v>0.16585</v>
      </c>
      <c r="R8" s="108"/>
    </row>
    <row r="9" spans="1:18" x14ac:dyDescent="0.25">
      <c r="A9" s="26">
        <v>42831</v>
      </c>
      <c r="B9" s="70">
        <v>0.16697999999999999</v>
      </c>
      <c r="C9" s="70">
        <v>0.23205999999999999</v>
      </c>
      <c r="D9" s="71">
        <v>0.11865000000000001</v>
      </c>
      <c r="E9" s="72">
        <v>142.29558</v>
      </c>
      <c r="F9" s="71">
        <v>0.18168000000000001</v>
      </c>
      <c r="G9" s="72">
        <v>9.3189999999999995E-2</v>
      </c>
      <c r="H9" s="71">
        <v>0.17712</v>
      </c>
      <c r="I9" s="72">
        <v>0.10149</v>
      </c>
      <c r="J9" s="72">
        <v>14.0464</v>
      </c>
      <c r="K9" s="71">
        <v>0.1265</v>
      </c>
      <c r="L9" s="72">
        <v>0.87175999999999998</v>
      </c>
      <c r="M9" s="43">
        <v>0.12770000000000001</v>
      </c>
      <c r="N9" s="44">
        <v>0.12529999999999999</v>
      </c>
      <c r="O9" s="43">
        <v>0.16788</v>
      </c>
      <c r="P9" s="44">
        <v>0.16608000000000001</v>
      </c>
      <c r="R9" s="108"/>
    </row>
    <row r="10" spans="1:18" ht="15.75" thickBot="1" x14ac:dyDescent="0.3">
      <c r="A10" s="27">
        <v>42832</v>
      </c>
      <c r="B10" s="20">
        <v>0.16761999999999999</v>
      </c>
      <c r="C10" s="20">
        <v>0.23236999999999999</v>
      </c>
      <c r="D10" s="21">
        <v>0.11881</v>
      </c>
      <c r="E10" s="22">
        <v>143.04097999999999</v>
      </c>
      <c r="F10" s="21">
        <v>0.18149999999999999</v>
      </c>
      <c r="G10" s="22">
        <v>9.3229999999999993E-2</v>
      </c>
      <c r="H10" s="21">
        <v>0.17734</v>
      </c>
      <c r="I10" s="22">
        <v>0.1014</v>
      </c>
      <c r="J10" s="22">
        <v>14.01826</v>
      </c>
      <c r="K10" s="21">
        <v>0.1265</v>
      </c>
      <c r="L10" s="22">
        <v>0.87250000000000005</v>
      </c>
      <c r="M10" s="23">
        <v>0.12770000000000001</v>
      </c>
      <c r="N10" s="24">
        <v>0.12529999999999999</v>
      </c>
      <c r="O10" s="23">
        <v>0.16852</v>
      </c>
      <c r="P10" s="24">
        <v>0.16672000000000001</v>
      </c>
      <c r="R10" s="108"/>
    </row>
    <row r="11" spans="1:18" ht="15.75" thickTop="1" x14ac:dyDescent="0.25">
      <c r="A11" s="28" t="s">
        <v>18</v>
      </c>
      <c r="B11" s="29">
        <f t="shared" ref="B11:P11" si="0">SUM(B6:B10)</f>
        <v>0.83387999999999995</v>
      </c>
      <c r="C11" s="29">
        <f t="shared" si="0"/>
        <v>1.16106</v>
      </c>
      <c r="D11" s="29">
        <f t="shared" ref="D11:K11" si="1">SUM(D6:D10)</f>
        <v>0.59363999999999995</v>
      </c>
      <c r="E11" s="29">
        <f t="shared" si="1"/>
        <v>710.09213</v>
      </c>
      <c r="F11" s="29">
        <f t="shared" si="1"/>
        <v>0.90578000000000003</v>
      </c>
      <c r="G11" s="29">
        <f t="shared" si="1"/>
        <v>0.46633999999999998</v>
      </c>
      <c r="H11" s="29">
        <f t="shared" si="1"/>
        <v>0.88556000000000012</v>
      </c>
      <c r="I11" s="29">
        <f t="shared" si="1"/>
        <v>0.50670999999999999</v>
      </c>
      <c r="J11" s="29">
        <f t="shared" si="1"/>
        <v>70.243390000000005</v>
      </c>
      <c r="K11" s="29">
        <f t="shared" si="1"/>
        <v>0.63280000000000003</v>
      </c>
      <c r="L11" s="29">
        <f t="shared" si="0"/>
        <v>4.3616000000000001</v>
      </c>
      <c r="M11" s="32">
        <f t="shared" si="0"/>
        <v>0.63880000000000003</v>
      </c>
      <c r="N11" s="32">
        <f t="shared" si="0"/>
        <v>0.62679999999999991</v>
      </c>
      <c r="O11" s="32">
        <f t="shared" si="0"/>
        <v>0.83838000000000001</v>
      </c>
      <c r="P11" s="32">
        <f t="shared" si="0"/>
        <v>0.82938000000000001</v>
      </c>
      <c r="R11" s="108"/>
    </row>
    <row r="12" spans="1:18" ht="15.75" thickBot="1" x14ac:dyDescent="0.3">
      <c r="A12" s="34" t="s">
        <v>19</v>
      </c>
      <c r="B12" s="74">
        <f>B11/1</f>
        <v>0.83387999999999995</v>
      </c>
      <c r="C12" s="74">
        <f>C11/5</f>
        <v>0.232212</v>
      </c>
      <c r="D12" s="74">
        <f t="shared" ref="D12:L12" si="2">D11/5</f>
        <v>0.11872799999999999</v>
      </c>
      <c r="E12" s="74">
        <f t="shared" si="2"/>
        <v>142.01842600000001</v>
      </c>
      <c r="F12" s="74">
        <f t="shared" si="2"/>
        <v>0.18115600000000001</v>
      </c>
      <c r="G12" s="74">
        <f t="shared" si="2"/>
        <v>9.326799999999999E-2</v>
      </c>
      <c r="H12" s="74">
        <f t="shared" si="2"/>
        <v>0.17711200000000002</v>
      </c>
      <c r="I12" s="74">
        <f t="shared" si="2"/>
        <v>0.101342</v>
      </c>
      <c r="J12" s="74">
        <f t="shared" si="2"/>
        <v>14.048678000000001</v>
      </c>
      <c r="K12" s="74">
        <f t="shared" si="2"/>
        <v>0.12656000000000001</v>
      </c>
      <c r="L12" s="74">
        <f t="shared" si="2"/>
        <v>0.87231999999999998</v>
      </c>
      <c r="M12" s="75">
        <f>M11/5</f>
        <v>0.12776000000000001</v>
      </c>
      <c r="N12" s="75">
        <f>N11/5</f>
        <v>0.12535999999999997</v>
      </c>
      <c r="O12" s="75">
        <f>O11/5</f>
        <v>0.16767599999999999</v>
      </c>
      <c r="P12" s="75">
        <f>P11/5</f>
        <v>0.165876</v>
      </c>
      <c r="R12" s="108"/>
    </row>
    <row r="13" spans="1:18" ht="15.75" thickTop="1" x14ac:dyDescent="0.25">
      <c r="A13" s="39">
        <v>42835</v>
      </c>
      <c r="B13" s="40">
        <v>0.16805</v>
      </c>
      <c r="C13" s="40">
        <v>0.23319000000000001</v>
      </c>
      <c r="D13" s="41">
        <v>0.11923</v>
      </c>
      <c r="E13" s="42">
        <v>143.41849999999999</v>
      </c>
      <c r="F13" s="41">
        <v>0.18214</v>
      </c>
      <c r="G13" s="42">
        <v>9.325E-2</v>
      </c>
      <c r="H13" s="41">
        <v>0.17751</v>
      </c>
      <c r="I13" s="42">
        <v>0.10213</v>
      </c>
      <c r="J13" s="42">
        <v>14.033720000000001</v>
      </c>
      <c r="K13" s="41">
        <v>0.12640000000000001</v>
      </c>
      <c r="L13" s="42">
        <v>0.87182999999999999</v>
      </c>
      <c r="M13" s="43">
        <v>0.12759999999999999</v>
      </c>
      <c r="N13" s="44">
        <v>0.12520000000000001</v>
      </c>
      <c r="O13" s="43">
        <v>0.16894999999999999</v>
      </c>
      <c r="P13" s="44">
        <v>0.16714999999999999</v>
      </c>
    </row>
    <row r="14" spans="1:18" x14ac:dyDescent="0.25">
      <c r="A14" s="39">
        <v>42836</v>
      </c>
      <c r="B14" s="40">
        <v>0.16854</v>
      </c>
      <c r="C14" s="40">
        <v>0.23322000000000001</v>
      </c>
      <c r="D14" s="41">
        <v>0.11924</v>
      </c>
      <c r="E14" s="42">
        <v>144.02321000000001</v>
      </c>
      <c r="F14" s="41">
        <v>0.18190999999999999</v>
      </c>
      <c r="G14" s="42">
        <v>9.3380000000000005E-2</v>
      </c>
      <c r="H14" s="41">
        <v>0.17757999999999999</v>
      </c>
      <c r="I14" s="42">
        <v>0.10186000000000001</v>
      </c>
      <c r="J14" s="42">
        <v>14.04251</v>
      </c>
      <c r="K14" s="41">
        <v>0.1263</v>
      </c>
      <c r="L14" s="42">
        <v>0.87212999999999996</v>
      </c>
      <c r="M14" s="43">
        <v>0.1275</v>
      </c>
      <c r="N14" s="44">
        <v>0.12509999999999999</v>
      </c>
      <c r="O14" s="43">
        <v>0.16944000000000001</v>
      </c>
      <c r="P14" s="44">
        <v>0.16764000000000001</v>
      </c>
    </row>
    <row r="15" spans="1:18" x14ac:dyDescent="0.25">
      <c r="A15" s="39">
        <v>42837</v>
      </c>
      <c r="B15" s="40">
        <v>0.16819999999999999</v>
      </c>
      <c r="C15" s="40">
        <v>0.23225999999999999</v>
      </c>
      <c r="D15" s="41">
        <v>0.11874999999999999</v>
      </c>
      <c r="E15" s="42">
        <v>144.40293</v>
      </c>
      <c r="F15" s="41">
        <v>0.18129999999999999</v>
      </c>
      <c r="G15" s="42">
        <v>9.3020000000000005E-2</v>
      </c>
      <c r="H15" s="41">
        <v>0.17696000000000001</v>
      </c>
      <c r="I15" s="42">
        <v>0.10113</v>
      </c>
      <c r="J15" s="42">
        <v>13.852790000000001</v>
      </c>
      <c r="K15" s="41">
        <v>0.126</v>
      </c>
      <c r="L15" s="42">
        <v>0.86899000000000004</v>
      </c>
      <c r="M15" s="43">
        <v>0.12720000000000001</v>
      </c>
      <c r="N15" s="44">
        <v>0.12479999999999999</v>
      </c>
      <c r="O15" s="43">
        <v>0.1691</v>
      </c>
      <c r="P15" s="44">
        <v>0.1673</v>
      </c>
    </row>
    <row r="16" spans="1:18" ht="15.75" thickBot="1" x14ac:dyDescent="0.3">
      <c r="A16" s="45">
        <v>42838</v>
      </c>
      <c r="B16" s="46">
        <v>0.16816999999999999</v>
      </c>
      <c r="C16" s="46">
        <v>0.23204</v>
      </c>
      <c r="D16" s="47">
        <v>0.11864</v>
      </c>
      <c r="E16" s="48">
        <v>143.37034</v>
      </c>
      <c r="F16" s="47">
        <v>0.18163000000000001</v>
      </c>
      <c r="G16" s="48">
        <v>9.2990000000000003E-2</v>
      </c>
      <c r="H16" s="47">
        <v>0.17651</v>
      </c>
      <c r="I16" s="48">
        <v>0.10077999999999999</v>
      </c>
      <c r="J16" s="48">
        <v>13.80256</v>
      </c>
      <c r="K16" s="47">
        <v>0.12609999999999999</v>
      </c>
      <c r="L16" s="48">
        <v>0.86938000000000004</v>
      </c>
      <c r="M16" s="23">
        <v>0.1273</v>
      </c>
      <c r="N16" s="24">
        <v>0.1249</v>
      </c>
      <c r="O16" s="23">
        <v>0.16907</v>
      </c>
      <c r="P16" s="24">
        <v>0.16727</v>
      </c>
    </row>
    <row r="17" spans="1:16" ht="15.75" thickTop="1" x14ac:dyDescent="0.25">
      <c r="A17" s="28" t="s">
        <v>18</v>
      </c>
      <c r="B17" s="29">
        <f t="shared" ref="B17:P17" si="3">SUM(B13:B16)</f>
        <v>0.67296</v>
      </c>
      <c r="C17" s="29">
        <f t="shared" si="3"/>
        <v>0.93071000000000004</v>
      </c>
      <c r="D17" s="31">
        <f t="shared" si="3"/>
        <v>0.47585999999999995</v>
      </c>
      <c r="E17" s="31">
        <f t="shared" si="3"/>
        <v>575.21497999999997</v>
      </c>
      <c r="F17" s="31">
        <f t="shared" si="3"/>
        <v>0.72697999999999996</v>
      </c>
      <c r="G17" s="31">
        <f t="shared" si="3"/>
        <v>0.37264000000000003</v>
      </c>
      <c r="H17" s="31">
        <f t="shared" si="3"/>
        <v>0.70856000000000008</v>
      </c>
      <c r="I17" s="31">
        <f t="shared" si="3"/>
        <v>0.40589999999999998</v>
      </c>
      <c r="J17" s="31">
        <f t="shared" si="3"/>
        <v>55.731580000000001</v>
      </c>
      <c r="K17" s="49">
        <f t="shared" si="3"/>
        <v>0.50480000000000003</v>
      </c>
      <c r="L17" s="49">
        <f t="shared" si="3"/>
        <v>3.4823300000000001</v>
      </c>
      <c r="M17" s="32">
        <f t="shared" si="3"/>
        <v>0.50959999999999994</v>
      </c>
      <c r="N17" s="32">
        <f t="shared" si="3"/>
        <v>0.5</v>
      </c>
      <c r="O17" s="32">
        <f t="shared" si="3"/>
        <v>0.67656000000000005</v>
      </c>
      <c r="P17" s="32">
        <f t="shared" si="3"/>
        <v>0.66936000000000007</v>
      </c>
    </row>
    <row r="18" spans="1:16" ht="15.75" thickBot="1" x14ac:dyDescent="0.3">
      <c r="A18" s="34" t="s">
        <v>19</v>
      </c>
      <c r="B18" s="35">
        <f>B17/4</f>
        <v>0.16824</v>
      </c>
      <c r="C18" s="35">
        <f t="shared" ref="C18:L18" si="4">C17/4</f>
        <v>0.23267750000000001</v>
      </c>
      <c r="D18" s="35">
        <f t="shared" si="4"/>
        <v>0.11896499999999999</v>
      </c>
      <c r="E18" s="35">
        <f t="shared" si="4"/>
        <v>143.80374499999999</v>
      </c>
      <c r="F18" s="35">
        <f t="shared" si="4"/>
        <v>0.18174499999999999</v>
      </c>
      <c r="G18" s="35">
        <f t="shared" si="4"/>
        <v>9.3160000000000007E-2</v>
      </c>
      <c r="H18" s="35">
        <f t="shared" si="4"/>
        <v>0.17714000000000002</v>
      </c>
      <c r="I18" s="35">
        <f t="shared" si="4"/>
        <v>0.101475</v>
      </c>
      <c r="J18" s="35">
        <f t="shared" si="4"/>
        <v>13.932895</v>
      </c>
      <c r="K18" s="35">
        <f t="shared" si="4"/>
        <v>0.12620000000000001</v>
      </c>
      <c r="L18" s="35">
        <f t="shared" si="4"/>
        <v>0.87058250000000004</v>
      </c>
      <c r="M18" s="38">
        <f>M17/4</f>
        <v>0.12739999999999999</v>
      </c>
      <c r="N18" s="38">
        <f t="shared" ref="N18:P18" si="5">N17/4</f>
        <v>0.125</v>
      </c>
      <c r="O18" s="38">
        <f t="shared" si="5"/>
        <v>0.16914000000000001</v>
      </c>
      <c r="P18" s="38">
        <f t="shared" si="5"/>
        <v>0.16734000000000002</v>
      </c>
    </row>
    <row r="19" spans="1:16" ht="15.75" thickTop="1" x14ac:dyDescent="0.25">
      <c r="A19" s="39">
        <v>42843</v>
      </c>
      <c r="B19" s="40">
        <v>0.16220999999999999</v>
      </c>
      <c r="C19" s="40">
        <v>0.23175999999999999</v>
      </c>
      <c r="D19" s="41">
        <v>0.11849999999999999</v>
      </c>
      <c r="E19" s="42">
        <v>143.30287999999999</v>
      </c>
      <c r="F19" s="41">
        <v>0.17993999999999999</v>
      </c>
      <c r="G19" s="42">
        <v>9.2780000000000001E-2</v>
      </c>
      <c r="H19" s="41">
        <v>0.17627000000000001</v>
      </c>
      <c r="I19" s="42">
        <v>0.10044</v>
      </c>
      <c r="J19" s="42">
        <v>13.74206</v>
      </c>
      <c r="K19" s="41">
        <v>0.12609999999999999</v>
      </c>
      <c r="L19" s="42">
        <v>0.86826000000000003</v>
      </c>
      <c r="M19" s="43">
        <v>0.1273</v>
      </c>
      <c r="N19" s="44">
        <v>0.1249</v>
      </c>
      <c r="O19" s="43">
        <v>0.16711000000000001</v>
      </c>
      <c r="P19" s="44">
        <v>0.16531000000000001</v>
      </c>
    </row>
    <row r="20" spans="1:16" x14ac:dyDescent="0.25">
      <c r="A20" s="39">
        <v>42844</v>
      </c>
      <c r="B20" s="40">
        <v>0.16689000000000001</v>
      </c>
      <c r="C20" s="40">
        <v>0.23000999999999999</v>
      </c>
      <c r="D20" s="41">
        <v>0.1176</v>
      </c>
      <c r="E20" s="42">
        <v>143.65375</v>
      </c>
      <c r="F20" s="41">
        <v>0.17907000000000001</v>
      </c>
      <c r="G20" s="42">
        <v>9.2649999999999996E-2</v>
      </c>
      <c r="H20" s="41">
        <v>0.17607</v>
      </c>
      <c r="I20" s="42">
        <v>9.8360000000000003E-2</v>
      </c>
      <c r="J20" s="42">
        <v>13.682169999999999</v>
      </c>
      <c r="K20" s="41">
        <v>0.12609999999999999</v>
      </c>
      <c r="L20" s="42">
        <v>0.86812999999999996</v>
      </c>
      <c r="M20" s="43">
        <v>0.1273</v>
      </c>
      <c r="N20" s="44">
        <v>0.1249</v>
      </c>
      <c r="O20" s="43">
        <v>0.16778999999999999</v>
      </c>
      <c r="P20" s="44">
        <v>0.16599</v>
      </c>
    </row>
    <row r="21" spans="1:16" x14ac:dyDescent="0.25">
      <c r="A21" s="39">
        <v>42845</v>
      </c>
      <c r="B21" s="40">
        <v>0.16847000000000001</v>
      </c>
      <c r="C21" s="40">
        <v>0.23024</v>
      </c>
      <c r="D21" s="41">
        <v>0.11772000000000001</v>
      </c>
      <c r="E21" s="42">
        <v>143.88482999999999</v>
      </c>
      <c r="F21" s="41">
        <v>0.18004000000000001</v>
      </c>
      <c r="G21" s="42">
        <v>9.239E-2</v>
      </c>
      <c r="H21" s="41">
        <v>0.17632</v>
      </c>
      <c r="I21" s="42">
        <v>0.10026</v>
      </c>
      <c r="J21" s="42">
        <v>13.73119</v>
      </c>
      <c r="K21" s="41">
        <v>0.12609999999999999</v>
      </c>
      <c r="L21" s="42">
        <v>0.86802999999999997</v>
      </c>
      <c r="M21" s="43">
        <v>0.1273</v>
      </c>
      <c r="N21" s="44">
        <v>0.1249</v>
      </c>
      <c r="O21" s="43">
        <v>0.16936999999999999</v>
      </c>
      <c r="P21" s="44">
        <v>0.16757</v>
      </c>
    </row>
    <row r="22" spans="1:16" ht="15.75" thickBot="1" x14ac:dyDescent="0.3">
      <c r="A22" s="45">
        <v>42846</v>
      </c>
      <c r="B22" s="46">
        <v>0.16902</v>
      </c>
      <c r="C22" s="46">
        <v>0.23987</v>
      </c>
      <c r="D22" s="47">
        <v>0.11755</v>
      </c>
      <c r="E22" s="48">
        <v>143.82004000000001</v>
      </c>
      <c r="F22" s="47">
        <v>0.17984</v>
      </c>
      <c r="G22" s="48">
        <v>9.2350000000000002E-2</v>
      </c>
      <c r="H22" s="47">
        <v>0.17621999999999999</v>
      </c>
      <c r="I22" s="48">
        <v>9.8360000000000003E-2</v>
      </c>
      <c r="J22" s="48">
        <v>13.78115</v>
      </c>
      <c r="K22" s="47">
        <v>0.12609999999999999</v>
      </c>
      <c r="L22" s="48">
        <v>0.86824000000000001</v>
      </c>
      <c r="M22" s="23">
        <v>0.1273</v>
      </c>
      <c r="N22" s="24">
        <v>0.1249</v>
      </c>
      <c r="O22" s="23">
        <v>0.16991999999999999</v>
      </c>
      <c r="P22" s="24">
        <v>0.16811999999999999</v>
      </c>
    </row>
    <row r="23" spans="1:16" ht="15.75" thickTop="1" x14ac:dyDescent="0.25">
      <c r="A23" s="28" t="s">
        <v>18</v>
      </c>
      <c r="B23" s="29">
        <f t="shared" ref="B23:P23" si="6">SUM(B19:B22)</f>
        <v>0.66659000000000002</v>
      </c>
      <c r="C23" s="29">
        <f t="shared" si="6"/>
        <v>0.93188000000000004</v>
      </c>
      <c r="D23" s="31">
        <f t="shared" si="6"/>
        <v>0.47136999999999996</v>
      </c>
      <c r="E23" s="31">
        <f t="shared" si="6"/>
        <v>574.66149999999993</v>
      </c>
      <c r="F23" s="31">
        <f t="shared" si="6"/>
        <v>0.71889000000000003</v>
      </c>
      <c r="G23" s="31">
        <f t="shared" si="6"/>
        <v>0.37016999999999994</v>
      </c>
      <c r="H23" s="31">
        <f t="shared" si="6"/>
        <v>0.70487999999999995</v>
      </c>
      <c r="I23" s="31">
        <f t="shared" si="6"/>
        <v>0.39742</v>
      </c>
      <c r="J23" s="31">
        <f t="shared" si="6"/>
        <v>54.936570000000003</v>
      </c>
      <c r="K23" s="49">
        <f t="shared" si="6"/>
        <v>0.50439999999999996</v>
      </c>
      <c r="L23" s="49">
        <f t="shared" si="6"/>
        <v>3.4726600000000003</v>
      </c>
      <c r="M23" s="32">
        <f t="shared" si="6"/>
        <v>0.50919999999999999</v>
      </c>
      <c r="N23" s="33">
        <f>SUM(N19:N22)</f>
        <v>0.49959999999999999</v>
      </c>
      <c r="O23" s="33">
        <f t="shared" si="6"/>
        <v>0.67418999999999996</v>
      </c>
      <c r="P23" s="33">
        <f t="shared" si="6"/>
        <v>0.66698999999999997</v>
      </c>
    </row>
    <row r="24" spans="1:16" ht="15.75" thickBot="1" x14ac:dyDescent="0.3">
      <c r="A24" s="34" t="s">
        <v>19</v>
      </c>
      <c r="B24" s="35">
        <f>B23/4</f>
        <v>0.1666475</v>
      </c>
      <c r="C24" s="35">
        <f t="shared" ref="C24:L24" si="7">C23/4</f>
        <v>0.23297000000000001</v>
      </c>
      <c r="D24" s="35">
        <f t="shared" si="7"/>
        <v>0.11784249999999999</v>
      </c>
      <c r="E24" s="35">
        <f t="shared" si="7"/>
        <v>143.66537499999998</v>
      </c>
      <c r="F24" s="35">
        <f t="shared" si="7"/>
        <v>0.17972250000000001</v>
      </c>
      <c r="G24" s="35">
        <f t="shared" si="7"/>
        <v>9.2542499999999986E-2</v>
      </c>
      <c r="H24" s="35">
        <f t="shared" si="7"/>
        <v>0.17621999999999999</v>
      </c>
      <c r="I24" s="35">
        <f t="shared" si="7"/>
        <v>9.9354999999999999E-2</v>
      </c>
      <c r="J24" s="35">
        <f t="shared" si="7"/>
        <v>13.734142500000001</v>
      </c>
      <c r="K24" s="35">
        <f t="shared" si="7"/>
        <v>0.12609999999999999</v>
      </c>
      <c r="L24" s="35">
        <f t="shared" si="7"/>
        <v>0.86816500000000008</v>
      </c>
      <c r="M24" s="38">
        <f>M23/4</f>
        <v>0.1273</v>
      </c>
      <c r="N24" s="38">
        <f t="shared" ref="N24:P24" si="8">N23/4</f>
        <v>0.1249</v>
      </c>
      <c r="O24" s="38">
        <f t="shared" si="8"/>
        <v>0.16854749999999999</v>
      </c>
      <c r="P24" s="38">
        <f t="shared" si="8"/>
        <v>0.16674749999999999</v>
      </c>
    </row>
    <row r="25" spans="1:16" ht="15.75" thickTop="1" x14ac:dyDescent="0.25">
      <c r="A25" s="39">
        <v>42849</v>
      </c>
      <c r="B25" s="40">
        <v>0.16692000000000001</v>
      </c>
      <c r="C25" s="40">
        <v>0.22766</v>
      </c>
      <c r="D25" s="41">
        <v>0.1164</v>
      </c>
      <c r="E25" s="42">
        <v>143.40342999999999</v>
      </c>
      <c r="F25" s="41">
        <v>0.17946999999999999</v>
      </c>
      <c r="G25" s="42">
        <v>9.2579999999999996E-2</v>
      </c>
      <c r="H25" s="41">
        <v>0.17613000000000001</v>
      </c>
      <c r="I25" s="42">
        <v>9.8430000000000004E-2</v>
      </c>
      <c r="J25" s="42">
        <v>13.875690000000001</v>
      </c>
      <c r="K25" s="41">
        <v>0.12620000000000001</v>
      </c>
      <c r="L25" s="42">
        <v>0.86863000000000001</v>
      </c>
      <c r="M25" s="43">
        <v>0.12740000000000001</v>
      </c>
      <c r="N25" s="44">
        <v>0.125</v>
      </c>
      <c r="O25" s="43">
        <v>0.16782</v>
      </c>
      <c r="P25" s="44">
        <v>0.16602</v>
      </c>
    </row>
    <row r="26" spans="1:16" x14ac:dyDescent="0.25">
      <c r="A26" s="39">
        <v>42850</v>
      </c>
      <c r="B26" s="40">
        <v>0.16672000000000001</v>
      </c>
      <c r="C26" s="40">
        <v>0.22714000000000001</v>
      </c>
      <c r="D26" s="41">
        <v>0.11613</v>
      </c>
      <c r="E26" s="42">
        <v>142.83189999999999</v>
      </c>
      <c r="F26" s="41">
        <v>0.17988000000000001</v>
      </c>
      <c r="G26" s="42">
        <v>9.2230000000000006E-2</v>
      </c>
      <c r="H26" s="41">
        <v>0.17574999999999999</v>
      </c>
      <c r="I26" s="42">
        <v>9.8659999999999998E-2</v>
      </c>
      <c r="J26" s="42">
        <v>13.85708</v>
      </c>
      <c r="K26" s="41">
        <v>0.12620000000000001</v>
      </c>
      <c r="L26" s="42">
        <v>0.86880000000000002</v>
      </c>
      <c r="M26" s="43">
        <v>0.12740000000000001</v>
      </c>
      <c r="N26" s="44">
        <v>0.125</v>
      </c>
      <c r="O26" s="43">
        <v>0.16761999999999999</v>
      </c>
      <c r="P26" s="44">
        <v>0.16582</v>
      </c>
    </row>
    <row r="27" spans="1:16" x14ac:dyDescent="0.25">
      <c r="A27" s="39">
        <v>42851</v>
      </c>
      <c r="B27" s="40">
        <v>0.16714999999999999</v>
      </c>
      <c r="C27" s="40">
        <v>0.22611000000000001</v>
      </c>
      <c r="D27" s="41">
        <v>0.11561</v>
      </c>
      <c r="E27" s="42">
        <v>142.56976</v>
      </c>
      <c r="F27" s="41">
        <v>0.18068999999999999</v>
      </c>
      <c r="G27" s="42">
        <v>9.2119999999999994E-2</v>
      </c>
      <c r="H27" s="41">
        <v>0.17565</v>
      </c>
      <c r="I27" s="42">
        <v>9.8400000000000001E-2</v>
      </c>
      <c r="J27" s="42">
        <v>13.93641</v>
      </c>
      <c r="K27" s="41">
        <v>0.12609999999999999</v>
      </c>
      <c r="L27" s="42">
        <v>0.86802999999999997</v>
      </c>
      <c r="M27" s="43">
        <v>0.1273</v>
      </c>
      <c r="N27" s="44">
        <v>0.1249</v>
      </c>
      <c r="O27" s="43">
        <v>0.16805</v>
      </c>
      <c r="P27" s="44">
        <v>0.16625000000000001</v>
      </c>
    </row>
    <row r="28" spans="1:16" x14ac:dyDescent="0.25">
      <c r="A28" s="39">
        <v>42852</v>
      </c>
      <c r="B28" s="40">
        <v>0.16858999999999999</v>
      </c>
      <c r="C28" s="40">
        <v>0.22614000000000001</v>
      </c>
      <c r="D28" s="41">
        <v>0.11562</v>
      </c>
      <c r="E28" s="42">
        <v>142.03050999999999</v>
      </c>
      <c r="F28" s="41">
        <v>0.18285000000000001</v>
      </c>
      <c r="G28" s="42">
        <v>9.2079999999999995E-2</v>
      </c>
      <c r="H28" s="41">
        <v>0.17595</v>
      </c>
      <c r="I28" s="42">
        <v>9.8040000000000002E-2</v>
      </c>
      <c r="J28" s="42">
        <v>14.012930000000001</v>
      </c>
      <c r="K28" s="41">
        <v>0.126</v>
      </c>
      <c r="L28" s="42">
        <v>0.86807000000000001</v>
      </c>
      <c r="M28" s="43">
        <v>0.12720000000000001</v>
      </c>
      <c r="N28" s="44">
        <v>0.12479999999999999</v>
      </c>
      <c r="O28" s="43">
        <v>0.16949</v>
      </c>
      <c r="P28" s="44">
        <v>0.16769000000000001</v>
      </c>
    </row>
    <row r="29" spans="1:16" ht="15.75" thickBot="1" x14ac:dyDescent="0.3">
      <c r="A29" s="45">
        <v>42853</v>
      </c>
      <c r="B29" s="46">
        <v>0.16858999999999999</v>
      </c>
      <c r="C29" s="46">
        <v>0.22603000000000001</v>
      </c>
      <c r="D29" s="47">
        <v>0.11556</v>
      </c>
      <c r="E29" s="48">
        <v>142.35731999999999</v>
      </c>
      <c r="F29" s="47">
        <v>0.18273</v>
      </c>
      <c r="G29" s="48">
        <v>9.1889999999999999E-2</v>
      </c>
      <c r="H29" s="47">
        <v>0.17571999999999999</v>
      </c>
      <c r="I29" s="48">
        <v>9.7650000000000001E-2</v>
      </c>
      <c r="J29" s="48">
        <v>14.000120000000001</v>
      </c>
      <c r="K29" s="47">
        <v>0.1258</v>
      </c>
      <c r="L29" s="48">
        <v>0.86739999999999995</v>
      </c>
      <c r="M29" s="23">
        <v>0.127</v>
      </c>
      <c r="N29" s="24">
        <v>0.1246</v>
      </c>
      <c r="O29" s="23">
        <v>0.16949</v>
      </c>
      <c r="P29" s="24">
        <v>0.16769000000000001</v>
      </c>
    </row>
    <row r="30" spans="1:16" ht="15.75" thickTop="1" x14ac:dyDescent="0.25">
      <c r="A30" s="28" t="s">
        <v>18</v>
      </c>
      <c r="B30" s="29">
        <f>SUM(B25:B29)</f>
        <v>0.8379700000000001</v>
      </c>
      <c r="C30" s="29">
        <f t="shared" ref="C30:P30" si="9">SUM(C25:C29)</f>
        <v>1.1330800000000001</v>
      </c>
      <c r="D30" s="30">
        <f t="shared" si="9"/>
        <v>0.57932000000000006</v>
      </c>
      <c r="E30" s="31">
        <f t="shared" si="9"/>
        <v>713.19291999999984</v>
      </c>
      <c r="F30" s="30">
        <f t="shared" si="9"/>
        <v>0.90562000000000009</v>
      </c>
      <c r="G30" s="31">
        <f t="shared" si="9"/>
        <v>0.46089999999999998</v>
      </c>
      <c r="H30" s="30">
        <f t="shared" si="9"/>
        <v>0.87919999999999987</v>
      </c>
      <c r="I30" s="31">
        <f t="shared" si="9"/>
        <v>0.49118000000000001</v>
      </c>
      <c r="J30" s="31">
        <f t="shared" si="9"/>
        <v>69.682230000000004</v>
      </c>
      <c r="K30" s="30">
        <f t="shared" si="9"/>
        <v>0.63029999999999997</v>
      </c>
      <c r="L30" s="49">
        <f>SUM(L25:L29)</f>
        <v>4.3409300000000002</v>
      </c>
      <c r="M30" s="32">
        <f t="shared" si="9"/>
        <v>0.63629999999999998</v>
      </c>
      <c r="N30" s="33">
        <f t="shared" si="9"/>
        <v>0.62430000000000008</v>
      </c>
      <c r="O30" s="33">
        <f t="shared" si="9"/>
        <v>0.84247000000000005</v>
      </c>
      <c r="P30" s="33">
        <f t="shared" si="9"/>
        <v>0.83347000000000004</v>
      </c>
    </row>
    <row r="31" spans="1:16" ht="15.75" thickBot="1" x14ac:dyDescent="0.3">
      <c r="A31" s="34" t="s">
        <v>19</v>
      </c>
      <c r="B31" s="35">
        <f>B30/5</f>
        <v>0.16759400000000002</v>
      </c>
      <c r="C31" s="35">
        <f>C30/5</f>
        <v>0.22661600000000001</v>
      </c>
      <c r="D31" s="36">
        <f t="shared" ref="D31:K31" si="10">D30/5</f>
        <v>0.11586400000000001</v>
      </c>
      <c r="E31" s="36">
        <f t="shared" si="10"/>
        <v>142.63858399999998</v>
      </c>
      <c r="F31" s="36">
        <f t="shared" si="10"/>
        <v>0.18112400000000001</v>
      </c>
      <c r="G31" s="36">
        <f t="shared" si="10"/>
        <v>9.2179999999999998E-2</v>
      </c>
      <c r="H31" s="36">
        <f t="shared" si="10"/>
        <v>0.17583999999999997</v>
      </c>
      <c r="I31" s="36">
        <f t="shared" si="10"/>
        <v>9.8236000000000004E-2</v>
      </c>
      <c r="J31" s="36">
        <f t="shared" si="10"/>
        <v>13.936446</v>
      </c>
      <c r="K31" s="37">
        <f t="shared" si="10"/>
        <v>0.12606000000000001</v>
      </c>
      <c r="L31" s="36">
        <f>L30/5</f>
        <v>0.86818600000000001</v>
      </c>
      <c r="M31" s="38">
        <f>M30/5</f>
        <v>0.12725999999999998</v>
      </c>
      <c r="N31" s="50">
        <f>N30/5</f>
        <v>0.12486000000000001</v>
      </c>
      <c r="O31" s="50">
        <f t="shared" ref="O31:P31" si="11">O30/5</f>
        <v>0.168494</v>
      </c>
      <c r="P31" s="50">
        <f t="shared" si="11"/>
        <v>0.16669400000000001</v>
      </c>
    </row>
    <row r="32" spans="1:16" ht="15.75" thickTop="1" x14ac:dyDescent="0.25">
      <c r="A32" s="51"/>
      <c r="B32" s="40"/>
      <c r="C32" s="40"/>
      <c r="D32" s="41"/>
      <c r="E32" s="42"/>
      <c r="F32" s="41"/>
      <c r="G32" s="42"/>
      <c r="H32" s="41"/>
      <c r="I32" s="42"/>
      <c r="J32" s="42"/>
      <c r="K32" s="41"/>
      <c r="L32" s="42"/>
      <c r="M32" s="43"/>
      <c r="N32" s="44"/>
      <c r="O32" s="43"/>
      <c r="P32" s="44"/>
    </row>
    <row r="33" spans="1:16" x14ac:dyDescent="0.25">
      <c r="A33" s="51"/>
      <c r="B33" s="40"/>
      <c r="C33" s="52"/>
      <c r="D33" s="53"/>
      <c r="E33" s="54" t="s">
        <v>20</v>
      </c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ht="15.75" thickBot="1" x14ac:dyDescent="0.3">
      <c r="A34" s="55"/>
      <c r="B34" s="56"/>
      <c r="C34" s="56"/>
      <c r="D34" s="57"/>
      <c r="E34" s="58"/>
      <c r="F34" s="57"/>
      <c r="G34" s="58"/>
      <c r="H34" s="57"/>
      <c r="I34" s="58"/>
      <c r="J34" s="58"/>
      <c r="K34" s="57"/>
      <c r="L34" s="58"/>
      <c r="M34" s="59"/>
      <c r="N34" s="60"/>
      <c r="O34" s="59"/>
      <c r="P34" s="60"/>
    </row>
    <row r="35" spans="1:16" x14ac:dyDescent="0.25">
      <c r="A35" s="61" t="s">
        <v>21</v>
      </c>
      <c r="B35" s="62">
        <f>SUM(B6:B10,B13:B16,B19:B22,B25:B29)</f>
        <v>3.0114000000000001</v>
      </c>
      <c r="C35" s="62">
        <f t="shared" ref="C35:L35" si="12">SUM(C6:C10,C13:C16,C19:C22,C25:C29)</f>
        <v>4.1567299999999996</v>
      </c>
      <c r="D35" s="62">
        <f t="shared" si="12"/>
        <v>2.12019</v>
      </c>
      <c r="E35" s="62">
        <f t="shared" si="12"/>
        <v>2573.1615299999999</v>
      </c>
      <c r="F35" s="62">
        <f t="shared" si="12"/>
        <v>3.2572699999999997</v>
      </c>
      <c r="G35" s="62">
        <f t="shared" si="12"/>
        <v>1.67005</v>
      </c>
      <c r="H35" s="62">
        <f t="shared" si="12"/>
        <v>3.1781999999999999</v>
      </c>
      <c r="I35" s="62">
        <f t="shared" si="12"/>
        <v>1.80121</v>
      </c>
      <c r="J35" s="62">
        <f t="shared" si="12"/>
        <v>250.59377000000001</v>
      </c>
      <c r="K35" s="62">
        <f t="shared" si="12"/>
        <v>2.2723000000000004</v>
      </c>
      <c r="L35" s="62">
        <f t="shared" si="12"/>
        <v>15.657519999999998</v>
      </c>
      <c r="M35" s="32">
        <f>SUM(M6:M10,M13:M16,M19:M22,M25:M29)</f>
        <v>2.2938999999999998</v>
      </c>
      <c r="N35" s="32">
        <f t="shared" ref="N35:P35" si="13">SUM(N6:N10,N13:N16,N19:N22,N25:N29)</f>
        <v>2.2506999999999997</v>
      </c>
      <c r="O35" s="32">
        <f t="shared" si="13"/>
        <v>3.0316000000000001</v>
      </c>
      <c r="P35" s="32">
        <f t="shared" si="13"/>
        <v>2.9992000000000001</v>
      </c>
    </row>
    <row r="36" spans="1:16" x14ac:dyDescent="0.25">
      <c r="A36" s="61" t="s">
        <v>22</v>
      </c>
      <c r="B36" s="62">
        <f>B35/18</f>
        <v>0.1673</v>
      </c>
      <c r="C36" s="62">
        <f t="shared" ref="C36:L36" si="14">C35/18</f>
        <v>0.23092944444444441</v>
      </c>
      <c r="D36" s="62">
        <f t="shared" si="14"/>
        <v>0.11778833333333333</v>
      </c>
      <c r="E36" s="62">
        <f t="shared" si="14"/>
        <v>142.95341833333333</v>
      </c>
      <c r="F36" s="62">
        <f t="shared" si="14"/>
        <v>0.18095944444444442</v>
      </c>
      <c r="G36" s="62">
        <f t="shared" si="14"/>
        <v>9.2780555555555561E-2</v>
      </c>
      <c r="H36" s="62">
        <f t="shared" si="14"/>
        <v>0.17656666666666665</v>
      </c>
      <c r="I36" s="62">
        <f t="shared" si="14"/>
        <v>0.10006722222222222</v>
      </c>
      <c r="J36" s="62">
        <f t="shared" si="14"/>
        <v>13.921876111111111</v>
      </c>
      <c r="K36" s="62">
        <f t="shared" si="14"/>
        <v>0.1262388888888889</v>
      </c>
      <c r="L36" s="62">
        <f t="shared" si="14"/>
        <v>0.86986222222222209</v>
      </c>
      <c r="M36" s="32">
        <f>M35/18</f>
        <v>0.12743888888888888</v>
      </c>
      <c r="N36" s="32">
        <f t="shared" ref="N36:P36" si="15">N35/18</f>
        <v>0.12503888888888887</v>
      </c>
      <c r="O36" s="32">
        <f t="shared" si="15"/>
        <v>0.16842222222222222</v>
      </c>
      <c r="P36" s="32">
        <f t="shared" si="15"/>
        <v>0.16662222222222223</v>
      </c>
    </row>
    <row r="37" spans="1:16" x14ac:dyDescent="0.25">
      <c r="A37" s="61" t="s">
        <v>23</v>
      </c>
      <c r="B37" s="62">
        <f>1/B36</f>
        <v>5.9772863120143453</v>
      </c>
      <c r="C37" s="62">
        <f>1/C36</f>
        <v>4.3303269637431354</v>
      </c>
      <c r="D37" s="63">
        <f>1/D36</f>
        <v>8.4898051589716026</v>
      </c>
      <c r="E37" s="63">
        <f>1000/E36</f>
        <v>6.9952856787813085</v>
      </c>
      <c r="F37" s="63">
        <f t="shared" ref="F37:J37" si="16">1/F36</f>
        <v>5.5261000776724076</v>
      </c>
      <c r="G37" s="63">
        <f t="shared" si="16"/>
        <v>10.778120415556421</v>
      </c>
      <c r="H37" s="63">
        <f t="shared" si="16"/>
        <v>5.663583160279404</v>
      </c>
      <c r="I37" s="63">
        <f t="shared" si="16"/>
        <v>9.9932822935693224</v>
      </c>
      <c r="J37" s="63">
        <f t="shared" si="16"/>
        <v>7.18293994300018E-2</v>
      </c>
      <c r="K37" s="64">
        <f>100/K36</f>
        <v>792.14892399771145</v>
      </c>
      <c r="L37" s="64">
        <f>100/L36</f>
        <v>114.96073452245312</v>
      </c>
      <c r="M37" s="32">
        <f>1/M36</f>
        <v>7.8468982954793152</v>
      </c>
      <c r="N37" s="32">
        <f t="shared" ref="N37:P37" si="17">1/N36</f>
        <v>7.9975118851912752</v>
      </c>
      <c r="O37" s="32">
        <f t="shared" si="17"/>
        <v>5.9374587676474473</v>
      </c>
      <c r="P37" s="32">
        <f t="shared" si="17"/>
        <v>6.0016004267804748</v>
      </c>
    </row>
    <row r="38" spans="1:16" ht="15.75" thickBot="1" x14ac:dyDescent="0.3">
      <c r="A38" s="55"/>
      <c r="B38" s="65"/>
      <c r="C38" s="65"/>
      <c r="D38" s="66"/>
      <c r="E38" s="67"/>
      <c r="F38" s="66"/>
      <c r="G38" s="67"/>
      <c r="H38" s="66"/>
      <c r="I38" s="67"/>
      <c r="J38" s="67"/>
      <c r="K38" s="66"/>
      <c r="L38" s="67"/>
      <c r="M38" s="68"/>
      <c r="N38" s="69"/>
      <c r="O38" s="68"/>
      <c r="P38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workbookViewId="0">
      <selection activeCell="R42" sqref="R4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34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42856</v>
      </c>
      <c r="B6" s="70">
        <v>0.16846</v>
      </c>
      <c r="C6" s="70">
        <v>0.2258</v>
      </c>
      <c r="D6" s="71">
        <v>0.11545</v>
      </c>
      <c r="E6" s="72">
        <v>142.88422</v>
      </c>
      <c r="F6" s="71">
        <v>0.18348</v>
      </c>
      <c r="G6" s="72">
        <v>9.1829999999999995E-2</v>
      </c>
      <c r="H6" s="71">
        <v>0.17591999999999999</v>
      </c>
      <c r="I6" s="72">
        <v>9.7250000000000003E-2</v>
      </c>
      <c r="J6" s="72">
        <v>14.01393</v>
      </c>
      <c r="K6" s="71">
        <v>0.12590000000000001</v>
      </c>
      <c r="L6" s="72">
        <v>0.86761999999999995</v>
      </c>
      <c r="M6" s="43">
        <v>0.12709999999999999</v>
      </c>
      <c r="N6" s="44">
        <v>0.12470000000000001</v>
      </c>
      <c r="O6" s="43">
        <v>0.16936000000000001</v>
      </c>
      <c r="P6" s="44">
        <v>0.16755999999999999</v>
      </c>
    </row>
    <row r="7" spans="1:16" x14ac:dyDescent="0.25">
      <c r="A7" s="26">
        <v>42857</v>
      </c>
      <c r="B7" s="70">
        <v>0.1681</v>
      </c>
      <c r="C7" s="70">
        <v>0.22608</v>
      </c>
      <c r="D7" s="71">
        <v>0.11559</v>
      </c>
      <c r="E7" s="72">
        <v>143.54015000000001</v>
      </c>
      <c r="F7" s="71">
        <v>0.18298</v>
      </c>
      <c r="G7" s="72">
        <v>9.2009999999999995E-2</v>
      </c>
      <c r="H7" s="71">
        <v>0.17604</v>
      </c>
      <c r="I7" s="72">
        <v>9.7460000000000005E-2</v>
      </c>
      <c r="J7" s="72">
        <v>14.05294</v>
      </c>
      <c r="K7" s="71">
        <v>0.126</v>
      </c>
      <c r="L7" s="72">
        <v>0.86831000000000003</v>
      </c>
      <c r="M7" s="43">
        <v>0.12720000000000001</v>
      </c>
      <c r="N7" s="44">
        <v>0.12479999999999999</v>
      </c>
      <c r="O7" s="43">
        <v>0.16900000000000001</v>
      </c>
      <c r="P7" s="44">
        <v>0.16719999999999999</v>
      </c>
    </row>
    <row r="8" spans="1:16" x14ac:dyDescent="0.25">
      <c r="A8" s="26">
        <v>42858</v>
      </c>
      <c r="B8" s="70">
        <v>0.16733999999999999</v>
      </c>
      <c r="C8" s="70">
        <v>0.22592000000000001</v>
      </c>
      <c r="D8" s="71">
        <v>0.11551</v>
      </c>
      <c r="E8" s="72">
        <v>142.58884</v>
      </c>
      <c r="F8" s="71">
        <v>0.18203</v>
      </c>
      <c r="G8" s="72">
        <v>9.2009999999999995E-2</v>
      </c>
      <c r="H8" s="71">
        <v>0.17577999999999999</v>
      </c>
      <c r="I8" s="72">
        <v>9.7629999999999995E-2</v>
      </c>
      <c r="J8" s="72">
        <v>14.120660000000001</v>
      </c>
      <c r="K8" s="71">
        <v>0.126</v>
      </c>
      <c r="L8" s="72">
        <v>0.86885999999999997</v>
      </c>
      <c r="M8" s="43">
        <v>0.12720000000000001</v>
      </c>
      <c r="N8" s="44">
        <v>0.12479999999999999</v>
      </c>
      <c r="O8" s="43">
        <v>0.16824</v>
      </c>
      <c r="P8" s="44">
        <v>0.16644</v>
      </c>
    </row>
    <row r="9" spans="1:16" x14ac:dyDescent="0.25">
      <c r="A9" s="26">
        <v>42859</v>
      </c>
      <c r="B9" s="70">
        <v>0.16853000000000001</v>
      </c>
      <c r="C9" s="70">
        <v>0.22589000000000001</v>
      </c>
      <c r="D9" s="71">
        <v>0.11549</v>
      </c>
      <c r="E9" s="72">
        <v>142.36000000000001</v>
      </c>
      <c r="F9" s="71">
        <v>0.18214</v>
      </c>
      <c r="G9" s="72">
        <v>9.2020000000000005E-2</v>
      </c>
      <c r="H9" s="71">
        <v>0.17574999999999999</v>
      </c>
      <c r="I9" s="72">
        <v>9.7640000000000005E-2</v>
      </c>
      <c r="J9" s="72">
        <v>14.15799</v>
      </c>
      <c r="K9" s="71">
        <v>0.126</v>
      </c>
      <c r="L9" s="72">
        <v>0.86887999999999999</v>
      </c>
      <c r="M9" s="43">
        <v>0.12720000000000001</v>
      </c>
      <c r="N9" s="44">
        <v>0.12479999999999999</v>
      </c>
      <c r="O9" s="43">
        <v>0.16943</v>
      </c>
      <c r="P9" s="44">
        <v>0.16763</v>
      </c>
    </row>
    <row r="10" spans="1:16" ht="15.75" thickBot="1" x14ac:dyDescent="0.3">
      <c r="A10" s="27">
        <v>42860</v>
      </c>
      <c r="B10" s="20">
        <v>0.17016000000000001</v>
      </c>
      <c r="C10" s="20">
        <v>0.22538</v>
      </c>
      <c r="D10" s="21">
        <v>0.11523</v>
      </c>
      <c r="E10" s="22">
        <v>142.72461000000001</v>
      </c>
      <c r="F10" s="21">
        <v>0.18348999999999999</v>
      </c>
      <c r="G10" s="22">
        <v>9.2039999999999997E-2</v>
      </c>
      <c r="H10" s="21">
        <v>0.17635999999999999</v>
      </c>
      <c r="I10" s="22">
        <v>9.7750000000000004E-2</v>
      </c>
      <c r="J10" s="22">
        <v>14.199730000000001</v>
      </c>
      <c r="K10" s="21">
        <v>0.126</v>
      </c>
      <c r="L10" s="22">
        <v>0.86875999999999998</v>
      </c>
      <c r="M10" s="23">
        <v>0.12720000000000001</v>
      </c>
      <c r="N10" s="24">
        <v>0.12479999999999999</v>
      </c>
      <c r="O10" s="23">
        <v>0.17105999999999999</v>
      </c>
      <c r="P10" s="24">
        <v>0.16925999999999999</v>
      </c>
    </row>
    <row r="11" spans="1:16" ht="15.75" thickTop="1" x14ac:dyDescent="0.25">
      <c r="A11" s="28" t="s">
        <v>18</v>
      </c>
      <c r="B11" s="29">
        <f>SUM(B6:B10)</f>
        <v>0.84259000000000006</v>
      </c>
      <c r="C11" s="29">
        <f>SUM(C6:C10)</f>
        <v>1.12907</v>
      </c>
      <c r="D11" s="29">
        <f>SUM(D6:D10)</f>
        <v>0.57726999999999995</v>
      </c>
      <c r="E11" s="29">
        <f t="shared" ref="E11:K11" si="0">SUM(E6:E10)</f>
        <v>714.09781999999996</v>
      </c>
      <c r="F11" s="29">
        <f t="shared" si="0"/>
        <v>0.91412000000000004</v>
      </c>
      <c r="G11" s="29">
        <f t="shared" si="0"/>
        <v>0.45990999999999999</v>
      </c>
      <c r="H11" s="29">
        <f t="shared" si="0"/>
        <v>0.87984999999999991</v>
      </c>
      <c r="I11" s="29">
        <f t="shared" si="0"/>
        <v>0.48773</v>
      </c>
      <c r="J11" s="29">
        <f t="shared" si="0"/>
        <v>70.545249999999996</v>
      </c>
      <c r="K11" s="29">
        <f t="shared" si="0"/>
        <v>0.62990000000000002</v>
      </c>
      <c r="L11" s="29">
        <f>SUM(L6:L10)</f>
        <v>4.3424300000000002</v>
      </c>
      <c r="M11" s="32">
        <f>SUM(M6:M10)</f>
        <v>0.63589999999999991</v>
      </c>
      <c r="N11" s="32">
        <f t="shared" ref="N11:P11" si="1">SUM(N6:N10)</f>
        <v>0.62390000000000001</v>
      </c>
      <c r="O11" s="32">
        <f t="shared" si="1"/>
        <v>0.8470899999999999</v>
      </c>
      <c r="P11" s="32">
        <f t="shared" si="1"/>
        <v>0.83809</v>
      </c>
    </row>
    <row r="12" spans="1:16" ht="15.75" thickBot="1" x14ac:dyDescent="0.3">
      <c r="A12" s="34" t="s">
        <v>19</v>
      </c>
      <c r="B12" s="74">
        <f>B11/5</f>
        <v>0.168518</v>
      </c>
      <c r="C12" s="74">
        <f>C11/5</f>
        <v>0.22581400000000001</v>
      </c>
      <c r="D12" s="74">
        <f t="shared" ref="D12:L12" si="2">D11/5</f>
        <v>0.11545399999999999</v>
      </c>
      <c r="E12" s="74">
        <f t="shared" si="2"/>
        <v>142.81956399999999</v>
      </c>
      <c r="F12" s="74">
        <f t="shared" si="2"/>
        <v>0.18282400000000001</v>
      </c>
      <c r="G12" s="74">
        <f t="shared" si="2"/>
        <v>9.1981999999999994E-2</v>
      </c>
      <c r="H12" s="74">
        <f t="shared" si="2"/>
        <v>0.17596999999999999</v>
      </c>
      <c r="I12" s="74">
        <f t="shared" si="2"/>
        <v>9.7545999999999994E-2</v>
      </c>
      <c r="J12" s="74">
        <f t="shared" si="2"/>
        <v>14.10905</v>
      </c>
      <c r="K12" s="74">
        <f t="shared" si="2"/>
        <v>0.12598000000000001</v>
      </c>
      <c r="L12" s="74">
        <f t="shared" si="2"/>
        <v>0.86848600000000009</v>
      </c>
      <c r="M12" s="75">
        <f>M11/5</f>
        <v>0.12717999999999999</v>
      </c>
      <c r="N12" s="75">
        <f>N11/5</f>
        <v>0.12478</v>
      </c>
      <c r="O12" s="75">
        <f>O11/5</f>
        <v>0.16941799999999999</v>
      </c>
      <c r="P12" s="75">
        <f>P11/5</f>
        <v>0.16761799999999999</v>
      </c>
    </row>
    <row r="13" spans="1:16" ht="18.75" customHeight="1" thickTop="1" x14ac:dyDescent="0.25">
      <c r="A13" s="39">
        <v>42863</v>
      </c>
      <c r="B13" s="40">
        <v>0.16983000000000001</v>
      </c>
      <c r="C13" s="40">
        <v>0.22359000000000001</v>
      </c>
      <c r="D13" s="41">
        <v>0.11432</v>
      </c>
      <c r="E13" s="42">
        <v>143.12925999999999</v>
      </c>
      <c r="F13" s="41">
        <v>0.18206</v>
      </c>
      <c r="G13" s="42">
        <v>9.178E-2</v>
      </c>
      <c r="H13" s="41">
        <v>0.1767</v>
      </c>
      <c r="I13" s="42">
        <v>9.6970000000000001E-2</v>
      </c>
      <c r="J13" s="42">
        <v>14.19842</v>
      </c>
      <c r="K13" s="41">
        <v>0.1258</v>
      </c>
      <c r="L13" s="42">
        <v>0.86806000000000005</v>
      </c>
      <c r="M13" s="43">
        <v>0.127</v>
      </c>
      <c r="N13" s="44">
        <v>0.1246</v>
      </c>
      <c r="O13" s="43">
        <v>0.17072999999999999</v>
      </c>
      <c r="P13" s="44">
        <v>0.16893</v>
      </c>
    </row>
    <row r="14" spans="1:16" x14ac:dyDescent="0.25">
      <c r="A14" s="39">
        <v>42864</v>
      </c>
      <c r="B14" s="40">
        <v>0.17005000000000001</v>
      </c>
      <c r="C14" s="40">
        <v>0.22449</v>
      </c>
      <c r="D14" s="41">
        <v>0.11477999999999999</v>
      </c>
      <c r="E14" s="42">
        <v>142.63754</v>
      </c>
      <c r="F14" s="41">
        <v>0.18185000000000001</v>
      </c>
      <c r="G14" s="42">
        <v>9.1800000000000007E-2</v>
      </c>
      <c r="H14" s="41">
        <v>0.17671999999999999</v>
      </c>
      <c r="I14" s="42">
        <v>9.7110000000000002E-2</v>
      </c>
      <c r="J14" s="42">
        <v>14.19276</v>
      </c>
      <c r="K14" s="41">
        <v>0.1258</v>
      </c>
      <c r="L14" s="42">
        <v>0.86841000000000002</v>
      </c>
      <c r="M14" s="43">
        <v>0.127</v>
      </c>
      <c r="N14" s="44">
        <v>0.1246</v>
      </c>
      <c r="O14" s="43">
        <v>0.17094999999999999</v>
      </c>
      <c r="P14" s="44">
        <v>0.16914999999999999</v>
      </c>
    </row>
    <row r="15" spans="1:16" x14ac:dyDescent="0.25">
      <c r="A15" s="39">
        <v>42865</v>
      </c>
      <c r="B15" s="40">
        <v>0.17029</v>
      </c>
      <c r="C15" s="40">
        <v>0.22508</v>
      </c>
      <c r="D15" s="41">
        <v>0.11508</v>
      </c>
      <c r="E15" s="42">
        <v>142.45283000000001</v>
      </c>
      <c r="F15" s="41">
        <v>0.18164</v>
      </c>
      <c r="G15" s="42">
        <v>9.1749999999999998E-2</v>
      </c>
      <c r="H15" s="41">
        <v>0.17673</v>
      </c>
      <c r="I15" s="42">
        <v>9.6930000000000002E-2</v>
      </c>
      <c r="J15" s="42">
        <v>14.273809999999999</v>
      </c>
      <c r="K15" s="41">
        <v>0.12540000000000001</v>
      </c>
      <c r="L15" s="42">
        <v>0.86604000000000003</v>
      </c>
      <c r="M15" s="43">
        <v>0.12659999999999999</v>
      </c>
      <c r="N15" s="44">
        <v>0.1242</v>
      </c>
      <c r="O15" s="43">
        <v>0.17119000000000001</v>
      </c>
      <c r="P15" s="44">
        <v>0.16939000000000001</v>
      </c>
    </row>
    <row r="16" spans="1:16" x14ac:dyDescent="0.25">
      <c r="A16" s="39">
        <v>42866</v>
      </c>
      <c r="B16" s="40">
        <v>0.17008000000000001</v>
      </c>
      <c r="C16" s="40">
        <v>0.22553999999999999</v>
      </c>
      <c r="D16" s="41">
        <v>0.11532000000000001</v>
      </c>
      <c r="E16" s="42">
        <v>142.32248000000001</v>
      </c>
      <c r="F16" s="41">
        <v>0.1812</v>
      </c>
      <c r="G16" s="42">
        <v>9.1800000000000007E-2</v>
      </c>
      <c r="H16" s="41">
        <v>0.17688000000000001</v>
      </c>
      <c r="I16" s="42">
        <v>9.6790000000000001E-2</v>
      </c>
      <c r="J16" s="42">
        <v>14.29654</v>
      </c>
      <c r="K16" s="41">
        <v>0.12540000000000001</v>
      </c>
      <c r="L16" s="42">
        <v>0.86560000000000004</v>
      </c>
      <c r="M16" s="43">
        <v>0.12659999999999999</v>
      </c>
      <c r="N16" s="44">
        <v>0.1242</v>
      </c>
      <c r="O16" s="43">
        <v>0.17097999999999999</v>
      </c>
      <c r="P16" s="44">
        <v>0.16918</v>
      </c>
    </row>
    <row r="17" spans="1:16" ht="15.75" thickBot="1" x14ac:dyDescent="0.3">
      <c r="A17" s="45">
        <v>42867</v>
      </c>
      <c r="B17" s="46">
        <v>0.17030999999999999</v>
      </c>
      <c r="C17" s="46">
        <v>0.22570999999999999</v>
      </c>
      <c r="D17" s="47">
        <v>0.1154</v>
      </c>
      <c r="E17" s="48">
        <v>141.80561</v>
      </c>
      <c r="F17" s="47">
        <v>0.18228</v>
      </c>
      <c r="G17" s="48">
        <v>9.1829999999999995E-2</v>
      </c>
      <c r="H17" s="47">
        <v>0.17677000000000001</v>
      </c>
      <c r="I17" s="48">
        <v>9.7259999999999999E-2</v>
      </c>
      <c r="J17" s="48">
        <v>14.27914</v>
      </c>
      <c r="K17" s="47">
        <v>0.12540000000000001</v>
      </c>
      <c r="L17" s="48">
        <v>0.86573</v>
      </c>
      <c r="M17" s="23">
        <v>0.12659999999999999</v>
      </c>
      <c r="N17" s="24">
        <v>0.1242</v>
      </c>
      <c r="O17" s="23">
        <v>0.17124</v>
      </c>
      <c r="P17" s="24">
        <v>0.16944000000000001</v>
      </c>
    </row>
    <row r="18" spans="1:16" ht="15.75" thickTop="1" x14ac:dyDescent="0.25">
      <c r="A18" s="28" t="s">
        <v>18</v>
      </c>
      <c r="B18" s="29">
        <f>SUM(B13:B17)</f>
        <v>0.85055999999999998</v>
      </c>
      <c r="C18" s="29">
        <f>SUM(C13:C17)</f>
        <v>1.1244099999999999</v>
      </c>
      <c r="D18" s="31">
        <f t="shared" ref="D18:L18" si="3">SUM(D13:D17)</f>
        <v>0.57489999999999997</v>
      </c>
      <c r="E18" s="31">
        <f t="shared" si="3"/>
        <v>712.34771999999998</v>
      </c>
      <c r="F18" s="31">
        <f t="shared" si="3"/>
        <v>0.90903</v>
      </c>
      <c r="G18" s="31">
        <f t="shared" si="3"/>
        <v>0.45896000000000003</v>
      </c>
      <c r="H18" s="31">
        <f t="shared" si="3"/>
        <v>0.88379999999999992</v>
      </c>
      <c r="I18" s="31">
        <f t="shared" si="3"/>
        <v>0.48505999999999999</v>
      </c>
      <c r="J18" s="31">
        <f t="shared" si="3"/>
        <v>71.240669999999994</v>
      </c>
      <c r="K18" s="49">
        <f t="shared" si="3"/>
        <v>0.62779999999999991</v>
      </c>
      <c r="L18" s="49">
        <f t="shared" si="3"/>
        <v>4.3338400000000004</v>
      </c>
      <c r="M18" s="32">
        <f>SUM(M13:M17)</f>
        <v>0.63379999999999992</v>
      </c>
      <c r="N18" s="32">
        <f t="shared" ref="N18:P18" si="4">SUM(N13:N17)</f>
        <v>0.62180000000000002</v>
      </c>
      <c r="O18" s="32">
        <f t="shared" si="4"/>
        <v>0.85508999999999991</v>
      </c>
      <c r="P18" s="32">
        <f t="shared" si="4"/>
        <v>0.84609000000000001</v>
      </c>
    </row>
    <row r="19" spans="1:16" ht="15.75" thickBot="1" x14ac:dyDescent="0.3">
      <c r="A19" s="34" t="s">
        <v>19</v>
      </c>
      <c r="B19" s="35">
        <f>B18/5</f>
        <v>0.17011199999999999</v>
      </c>
      <c r="C19" s="35">
        <f>C18/5</f>
        <v>0.22488199999999997</v>
      </c>
      <c r="D19" s="36">
        <f t="shared" ref="D19:L19" si="5">D18/5</f>
        <v>0.11498</v>
      </c>
      <c r="E19" s="36">
        <f t="shared" si="5"/>
        <v>142.46954399999998</v>
      </c>
      <c r="F19" s="36">
        <f t="shared" si="5"/>
        <v>0.181806</v>
      </c>
      <c r="G19" s="36">
        <f t="shared" si="5"/>
        <v>9.1792000000000012E-2</v>
      </c>
      <c r="H19" s="36">
        <f t="shared" si="5"/>
        <v>0.17675999999999997</v>
      </c>
      <c r="I19" s="36">
        <f t="shared" si="5"/>
        <v>9.7012000000000001E-2</v>
      </c>
      <c r="J19" s="36">
        <f t="shared" si="5"/>
        <v>14.248133999999999</v>
      </c>
      <c r="K19" s="37">
        <f t="shared" si="5"/>
        <v>0.12555999999999998</v>
      </c>
      <c r="L19" s="37">
        <f t="shared" si="5"/>
        <v>0.86676800000000009</v>
      </c>
      <c r="M19" s="38">
        <f>M18/5</f>
        <v>0.12675999999999998</v>
      </c>
      <c r="N19" s="50">
        <f>N18/5</f>
        <v>0.12436</v>
      </c>
      <c r="O19" s="50">
        <f t="shared" ref="O19:P19" si="6">O18/5</f>
        <v>0.17101799999999998</v>
      </c>
      <c r="P19" s="50">
        <f t="shared" si="6"/>
        <v>0.16921800000000001</v>
      </c>
    </row>
    <row r="20" spans="1:16" ht="15.75" thickTop="1" x14ac:dyDescent="0.25">
      <c r="A20" s="39">
        <v>42870</v>
      </c>
      <c r="B20" s="40">
        <v>0.16955999999999999</v>
      </c>
      <c r="C20" s="40">
        <v>0.22444</v>
      </c>
      <c r="D20" s="41">
        <v>0.11475</v>
      </c>
      <c r="E20" s="42">
        <v>141.18143000000001</v>
      </c>
      <c r="F20" s="41">
        <v>0.18296000000000001</v>
      </c>
      <c r="G20" s="42">
        <v>9.1829999999999995E-2</v>
      </c>
      <c r="H20" s="41">
        <v>0.17607</v>
      </c>
      <c r="I20" s="42">
        <v>9.7290000000000001E-2</v>
      </c>
      <c r="J20" s="42">
        <v>14.19575</v>
      </c>
      <c r="K20" s="41">
        <v>0.12540000000000001</v>
      </c>
      <c r="L20" s="42">
        <v>0.86538999999999999</v>
      </c>
      <c r="M20" s="43">
        <v>0.12659999999999999</v>
      </c>
      <c r="N20" s="44">
        <v>0.1242</v>
      </c>
      <c r="O20" s="43">
        <v>0.17046</v>
      </c>
      <c r="P20" s="44">
        <v>0.16866</v>
      </c>
    </row>
    <row r="21" spans="1:16" x14ac:dyDescent="0.25">
      <c r="A21" s="39">
        <v>42871</v>
      </c>
      <c r="B21" s="40">
        <v>0.16900000000000001</v>
      </c>
      <c r="C21" s="40">
        <v>0.22344</v>
      </c>
      <c r="D21" s="41">
        <v>0.11423999999999999</v>
      </c>
      <c r="E21" s="42">
        <v>140.83345</v>
      </c>
      <c r="F21" s="41">
        <v>0.18221000000000001</v>
      </c>
      <c r="G21" s="42">
        <v>9.1509999999999994E-2</v>
      </c>
      <c r="H21" s="41">
        <v>0.17530999999999999</v>
      </c>
      <c r="I21" s="42">
        <v>9.7189999999999999E-2</v>
      </c>
      <c r="J21" s="42">
        <v>14.26441</v>
      </c>
      <c r="K21" s="41">
        <v>0.12540000000000001</v>
      </c>
      <c r="L21" s="42">
        <v>0.86465999999999998</v>
      </c>
      <c r="M21" s="43">
        <v>0.12659999999999999</v>
      </c>
      <c r="N21" s="44">
        <v>0.1242</v>
      </c>
      <c r="O21" s="43">
        <v>0.17</v>
      </c>
      <c r="P21" s="44">
        <v>0.16819999999999999</v>
      </c>
    </row>
    <row r="22" spans="1:16" x14ac:dyDescent="0.25">
      <c r="A22" s="39">
        <v>42872</v>
      </c>
      <c r="B22" s="40">
        <v>0.16885</v>
      </c>
      <c r="C22" s="40">
        <v>0.22128</v>
      </c>
      <c r="D22" s="41">
        <v>0.11314</v>
      </c>
      <c r="E22" s="42">
        <v>140.10362000000001</v>
      </c>
      <c r="F22" s="41">
        <v>0.18217</v>
      </c>
      <c r="G22" s="42">
        <v>9.1310000000000002E-2</v>
      </c>
      <c r="H22" s="41">
        <v>0.17491000000000001</v>
      </c>
      <c r="I22" s="42">
        <v>9.7089999999999996E-2</v>
      </c>
      <c r="J22" s="42">
        <v>14.179449999999999</v>
      </c>
      <c r="K22" s="41">
        <v>0.12540000000000001</v>
      </c>
      <c r="L22" s="42">
        <v>0.86373999999999995</v>
      </c>
      <c r="M22" s="43">
        <v>0.12659999999999999</v>
      </c>
      <c r="N22" s="44">
        <v>0.1242</v>
      </c>
      <c r="O22" s="43">
        <v>0.16975000000000001</v>
      </c>
      <c r="P22" s="44">
        <v>0.16794999999999999</v>
      </c>
    </row>
    <row r="23" spans="1:16" x14ac:dyDescent="0.25">
      <c r="A23" s="39">
        <v>42873</v>
      </c>
      <c r="B23" s="40">
        <v>0.16891999999999999</v>
      </c>
      <c r="C23" s="40">
        <v>0.22</v>
      </c>
      <c r="D23" s="41">
        <v>0.11248</v>
      </c>
      <c r="E23" s="42">
        <v>140.37111999999999</v>
      </c>
      <c r="F23" s="41">
        <v>0.18079000000000001</v>
      </c>
      <c r="G23" s="42">
        <v>9.1109999999999997E-2</v>
      </c>
      <c r="H23" s="41">
        <v>0.17455000000000001</v>
      </c>
      <c r="I23" s="42">
        <v>9.6750000000000003E-2</v>
      </c>
      <c r="J23" s="42">
        <v>13.916219999999999</v>
      </c>
      <c r="K23" s="41">
        <v>0.1255</v>
      </c>
      <c r="L23" s="42">
        <v>0.86389000000000005</v>
      </c>
      <c r="M23" s="43">
        <v>0.12670000000000001</v>
      </c>
      <c r="N23" s="44">
        <v>0.12429999999999999</v>
      </c>
      <c r="O23" s="43">
        <v>0.16982</v>
      </c>
      <c r="P23" s="44">
        <v>0.16802</v>
      </c>
    </row>
    <row r="24" spans="1:16" ht="15.75" thickBot="1" x14ac:dyDescent="0.3">
      <c r="A24" s="45">
        <v>42874</v>
      </c>
      <c r="B24" s="46">
        <v>0.16927</v>
      </c>
      <c r="C24" s="46">
        <v>0.22112999999999999</v>
      </c>
      <c r="D24" s="47">
        <v>0.11305999999999999</v>
      </c>
      <c r="E24" s="48">
        <v>141.3449</v>
      </c>
      <c r="F24" s="47">
        <v>0.18206</v>
      </c>
      <c r="G24" s="48">
        <v>9.0959999999999999E-2</v>
      </c>
      <c r="H24" s="47">
        <v>0.17485000000000001</v>
      </c>
      <c r="I24" s="48">
        <v>9.6990000000000007E-2</v>
      </c>
      <c r="J24" s="48">
        <v>13.991680000000001</v>
      </c>
      <c r="K24" s="47">
        <v>0.12559999999999999</v>
      </c>
      <c r="L24" s="48">
        <v>0.86533000000000004</v>
      </c>
      <c r="M24" s="23">
        <v>0.1268</v>
      </c>
      <c r="N24" s="24">
        <v>0.1244</v>
      </c>
      <c r="O24" s="23">
        <v>0.17016999999999999</v>
      </c>
      <c r="P24" s="24">
        <v>0.16836999999999999</v>
      </c>
    </row>
    <row r="25" spans="1:16" ht="15.75" thickTop="1" x14ac:dyDescent="0.25">
      <c r="A25" s="28" t="s">
        <v>18</v>
      </c>
      <c r="B25" s="29">
        <f t="shared" ref="B25:P25" si="7">SUM(B20:B24)</f>
        <v>0.84559999999999991</v>
      </c>
      <c r="C25" s="29">
        <f t="shared" si="7"/>
        <v>1.11029</v>
      </c>
      <c r="D25" s="31">
        <f t="shared" si="7"/>
        <v>0.5676699999999999</v>
      </c>
      <c r="E25" s="31">
        <f t="shared" si="7"/>
        <v>703.83452000000011</v>
      </c>
      <c r="F25" s="31">
        <f t="shared" si="7"/>
        <v>0.91018999999999994</v>
      </c>
      <c r="G25" s="31">
        <f t="shared" si="7"/>
        <v>0.45671999999999996</v>
      </c>
      <c r="H25" s="31">
        <f t="shared" si="7"/>
        <v>0.87569000000000008</v>
      </c>
      <c r="I25" s="31">
        <f t="shared" si="7"/>
        <v>0.48531000000000002</v>
      </c>
      <c r="J25" s="31">
        <f t="shared" si="7"/>
        <v>70.547510000000003</v>
      </c>
      <c r="K25" s="49">
        <f t="shared" si="7"/>
        <v>0.62729999999999997</v>
      </c>
      <c r="L25" s="49">
        <f t="shared" si="7"/>
        <v>4.32301</v>
      </c>
      <c r="M25" s="32">
        <f>SUM(M20:M24)</f>
        <v>0.63329999999999997</v>
      </c>
      <c r="N25" s="33">
        <f t="shared" si="7"/>
        <v>0.62129999999999996</v>
      </c>
      <c r="O25" s="33">
        <f t="shared" si="7"/>
        <v>0.85020000000000007</v>
      </c>
      <c r="P25" s="33">
        <f t="shared" si="7"/>
        <v>0.84120000000000006</v>
      </c>
    </row>
    <row r="26" spans="1:16" ht="15.75" thickBot="1" x14ac:dyDescent="0.3">
      <c r="A26" s="34" t="s">
        <v>19</v>
      </c>
      <c r="B26" s="35">
        <f>B25/5</f>
        <v>0.16911999999999999</v>
      </c>
      <c r="C26" s="35">
        <f>C25/5</f>
        <v>0.22205800000000001</v>
      </c>
      <c r="D26" s="36">
        <f t="shared" ref="D26:L26" si="8">D25/5</f>
        <v>0.11353399999999998</v>
      </c>
      <c r="E26" s="36">
        <f t="shared" si="8"/>
        <v>140.76690400000001</v>
      </c>
      <c r="F26" s="36">
        <f t="shared" si="8"/>
        <v>0.18203799999999998</v>
      </c>
      <c r="G26" s="36">
        <f t="shared" si="8"/>
        <v>9.1343999999999995E-2</v>
      </c>
      <c r="H26" s="36">
        <f t="shared" si="8"/>
        <v>0.17513800000000002</v>
      </c>
      <c r="I26" s="36">
        <f t="shared" si="8"/>
        <v>9.7062000000000009E-2</v>
      </c>
      <c r="J26" s="36">
        <f t="shared" si="8"/>
        <v>14.109502000000001</v>
      </c>
      <c r="K26" s="37">
        <f t="shared" si="8"/>
        <v>0.12545999999999999</v>
      </c>
      <c r="L26" s="37">
        <f t="shared" si="8"/>
        <v>0.86460199999999998</v>
      </c>
      <c r="M26" s="38">
        <f>M25/5</f>
        <v>0.12665999999999999</v>
      </c>
      <c r="N26" s="50">
        <f>N25/5</f>
        <v>0.12426</v>
      </c>
      <c r="O26" s="50">
        <f t="shared" ref="O26:P26" si="9">O25/5</f>
        <v>0.17004000000000002</v>
      </c>
      <c r="P26" s="50">
        <f t="shared" si="9"/>
        <v>0.16824</v>
      </c>
    </row>
    <row r="27" spans="1:16" ht="15.75" thickTop="1" x14ac:dyDescent="0.25">
      <c r="A27" s="39">
        <v>42877</v>
      </c>
      <c r="B27" s="40">
        <v>0.16886999999999999</v>
      </c>
      <c r="C27" s="40">
        <v>0.21973999999999999</v>
      </c>
      <c r="D27" s="41">
        <v>0.11235000000000001</v>
      </c>
      <c r="E27" s="42">
        <v>141.60095000000001</v>
      </c>
      <c r="F27" s="41">
        <v>0.18171000000000001</v>
      </c>
      <c r="G27" s="42">
        <v>9.1120000000000007E-2</v>
      </c>
      <c r="H27" s="41">
        <v>0.17435</v>
      </c>
      <c r="I27" s="42">
        <v>9.672E-2</v>
      </c>
      <c r="J27" s="42">
        <v>13.990690000000001</v>
      </c>
      <c r="K27" s="41">
        <v>0.1258</v>
      </c>
      <c r="L27" s="42">
        <v>0.86489000000000005</v>
      </c>
      <c r="M27" s="43">
        <v>0.127</v>
      </c>
      <c r="N27" s="44">
        <v>0.1246</v>
      </c>
      <c r="O27" s="43">
        <v>0.16977</v>
      </c>
      <c r="P27" s="44">
        <v>0.16797000000000001</v>
      </c>
    </row>
    <row r="28" spans="1:16" x14ac:dyDescent="0.25">
      <c r="A28" s="39">
        <v>42878</v>
      </c>
      <c r="B28" s="40">
        <v>0.16850000000000001</v>
      </c>
      <c r="C28" s="40">
        <v>0.21923000000000001</v>
      </c>
      <c r="D28" s="41">
        <v>0.11209</v>
      </c>
      <c r="E28" s="42">
        <v>140.67285999999999</v>
      </c>
      <c r="F28" s="41">
        <v>0.18015999999999999</v>
      </c>
      <c r="G28" s="42">
        <v>9.1090000000000004E-2</v>
      </c>
      <c r="H28" s="41">
        <v>0.17465</v>
      </c>
      <c r="I28" s="42">
        <v>9.69E-2</v>
      </c>
      <c r="J28" s="42">
        <v>14.01435</v>
      </c>
      <c r="K28" s="41">
        <v>0.126</v>
      </c>
      <c r="L28" s="42">
        <v>0.86782999999999999</v>
      </c>
      <c r="M28" s="43">
        <v>0.12720000000000001</v>
      </c>
      <c r="N28" s="44">
        <v>0.12479999999999999</v>
      </c>
      <c r="O28" s="43">
        <v>0.1694</v>
      </c>
      <c r="P28" s="44">
        <v>0.1676</v>
      </c>
    </row>
    <row r="29" spans="1:16" x14ac:dyDescent="0.25">
      <c r="A29" s="39">
        <v>42879</v>
      </c>
      <c r="B29" s="40">
        <v>0.16836000000000001</v>
      </c>
      <c r="C29" s="40">
        <v>0.22012999999999999</v>
      </c>
      <c r="D29" s="41">
        <v>0.1124</v>
      </c>
      <c r="E29" s="42">
        <v>141.22929999999999</v>
      </c>
      <c r="F29" s="41">
        <v>0.1797</v>
      </c>
      <c r="G29" s="42">
        <v>9.1079999999999994E-2</v>
      </c>
      <c r="H29" s="41">
        <v>0.17505000000000001</v>
      </c>
      <c r="I29" s="42">
        <v>9.7170000000000006E-2</v>
      </c>
      <c r="J29" s="42">
        <v>14.063330000000001</v>
      </c>
      <c r="K29" s="41">
        <v>0.126</v>
      </c>
      <c r="L29" s="42">
        <v>0.86775999999999998</v>
      </c>
      <c r="M29" s="43">
        <v>0.12720000000000001</v>
      </c>
      <c r="N29" s="44">
        <v>0.12479999999999999</v>
      </c>
      <c r="O29" s="43">
        <v>0.16925999999999999</v>
      </c>
      <c r="P29" s="44">
        <v>0.16746</v>
      </c>
    </row>
    <row r="30" spans="1:16" x14ac:dyDescent="0.25">
      <c r="A30" s="39">
        <v>42880</v>
      </c>
      <c r="B30" s="40">
        <v>0.16814000000000001</v>
      </c>
      <c r="C30" s="40">
        <v>0.21983</v>
      </c>
      <c r="D30" s="41">
        <v>0.1124</v>
      </c>
      <c r="E30" s="42">
        <v>141.81551999999999</v>
      </c>
      <c r="F30" s="41">
        <v>0.17879999999999999</v>
      </c>
      <c r="G30" s="42">
        <v>9.1240000000000002E-2</v>
      </c>
      <c r="H30" s="41">
        <v>0.17458000000000001</v>
      </c>
      <c r="I30" s="42">
        <v>9.7180000000000002E-2</v>
      </c>
      <c r="J30" s="42">
        <v>14.067270000000001</v>
      </c>
      <c r="K30" s="41">
        <v>0.126</v>
      </c>
      <c r="L30" s="42">
        <v>0.86822999999999995</v>
      </c>
      <c r="M30" s="43">
        <v>0.12720000000000001</v>
      </c>
      <c r="N30" s="44">
        <v>0.12479999999999999</v>
      </c>
      <c r="O30" s="43">
        <v>0.16904</v>
      </c>
      <c r="P30" s="44">
        <v>0.16724</v>
      </c>
    </row>
    <row r="31" spans="1:16" ht="15.75" thickBot="1" x14ac:dyDescent="0.3">
      <c r="A31" s="45">
        <v>42881</v>
      </c>
      <c r="B31" s="46">
        <v>0.16896</v>
      </c>
      <c r="C31" s="46">
        <v>0.21892</v>
      </c>
      <c r="D31" s="47">
        <v>0.11239</v>
      </c>
      <c r="E31" s="48">
        <v>140.96770000000001</v>
      </c>
      <c r="F31" s="47">
        <v>0.17943999999999999</v>
      </c>
      <c r="G31" s="48">
        <v>9.1139999999999999E-2</v>
      </c>
      <c r="H31" s="47">
        <v>0.17465</v>
      </c>
      <c r="I31" s="48">
        <v>9.7339999999999996E-2</v>
      </c>
      <c r="J31" s="48">
        <v>14.09042</v>
      </c>
      <c r="K31" s="47">
        <v>0.126</v>
      </c>
      <c r="L31" s="48">
        <v>0.86621000000000004</v>
      </c>
      <c r="M31" s="23">
        <v>0.12720000000000001</v>
      </c>
      <c r="N31" s="24">
        <v>0.12479999999999999</v>
      </c>
      <c r="O31" s="23">
        <v>0.16986000000000001</v>
      </c>
      <c r="P31" s="24">
        <v>0.16805999999999999</v>
      </c>
    </row>
    <row r="32" spans="1:16" ht="15.75" thickTop="1" x14ac:dyDescent="0.25">
      <c r="A32" s="28" t="s">
        <v>18</v>
      </c>
      <c r="B32" s="29">
        <f t="shared" ref="B32:P32" si="10">SUM(B27:B31)</f>
        <v>0.84282999999999997</v>
      </c>
      <c r="C32" s="29">
        <f t="shared" si="10"/>
        <v>1.09785</v>
      </c>
      <c r="D32" s="30">
        <f t="shared" si="10"/>
        <v>0.56163000000000007</v>
      </c>
      <c r="E32" s="31">
        <f t="shared" si="10"/>
        <v>706.28633000000002</v>
      </c>
      <c r="F32" s="30">
        <f t="shared" si="10"/>
        <v>0.89981</v>
      </c>
      <c r="G32" s="31">
        <f t="shared" si="10"/>
        <v>0.45567000000000002</v>
      </c>
      <c r="H32" s="30">
        <f t="shared" si="10"/>
        <v>0.87328000000000006</v>
      </c>
      <c r="I32" s="31">
        <f t="shared" si="10"/>
        <v>0.48530999999999996</v>
      </c>
      <c r="J32" s="31">
        <f t="shared" si="10"/>
        <v>70.226060000000004</v>
      </c>
      <c r="K32" s="88">
        <f t="shared" si="10"/>
        <v>0.62980000000000003</v>
      </c>
      <c r="L32" s="30">
        <f t="shared" si="10"/>
        <v>4.3349200000000003</v>
      </c>
      <c r="M32" s="32">
        <f>SUM(M27:M31)</f>
        <v>0.63579999999999992</v>
      </c>
      <c r="N32" s="33">
        <f t="shared" si="10"/>
        <v>0.62380000000000002</v>
      </c>
      <c r="O32" s="33">
        <f t="shared" si="10"/>
        <v>0.84732999999999992</v>
      </c>
      <c r="P32" s="33">
        <f t="shared" si="10"/>
        <v>0.83833000000000013</v>
      </c>
    </row>
    <row r="33" spans="1:16" ht="15.75" thickBot="1" x14ac:dyDescent="0.3">
      <c r="A33" s="34" t="s">
        <v>19</v>
      </c>
      <c r="B33" s="35">
        <f>B32/5</f>
        <v>0.16856599999999999</v>
      </c>
      <c r="C33" s="35">
        <f>C32/5</f>
        <v>0.21956999999999999</v>
      </c>
      <c r="D33" s="36">
        <f t="shared" ref="D33:K33" si="11">D32/5</f>
        <v>0.11232600000000001</v>
      </c>
      <c r="E33" s="36">
        <f t="shared" si="11"/>
        <v>141.25726600000002</v>
      </c>
      <c r="F33" s="36">
        <f t="shared" si="11"/>
        <v>0.17996200000000001</v>
      </c>
      <c r="G33" s="36">
        <f t="shared" si="11"/>
        <v>9.1134000000000007E-2</v>
      </c>
      <c r="H33" s="36">
        <f t="shared" si="11"/>
        <v>0.17465600000000001</v>
      </c>
      <c r="I33" s="36">
        <f t="shared" si="11"/>
        <v>9.7061999999999996E-2</v>
      </c>
      <c r="J33" s="36">
        <f t="shared" si="11"/>
        <v>14.045212000000001</v>
      </c>
      <c r="K33" s="36">
        <f t="shared" si="11"/>
        <v>0.12596000000000002</v>
      </c>
      <c r="L33" s="35">
        <f>L32/5</f>
        <v>0.86698400000000009</v>
      </c>
      <c r="M33" s="38">
        <f>M32/5</f>
        <v>0.12716</v>
      </c>
      <c r="N33" s="50">
        <f>N32/5</f>
        <v>0.12476000000000001</v>
      </c>
      <c r="O33" s="50">
        <f t="shared" ref="O33:P33" si="12">O32/5</f>
        <v>0.16946599999999998</v>
      </c>
      <c r="P33" s="50">
        <f t="shared" si="12"/>
        <v>0.16766600000000004</v>
      </c>
    </row>
    <row r="34" spans="1:16" ht="15.75" thickTop="1" x14ac:dyDescent="0.25">
      <c r="A34" s="39">
        <v>42884</v>
      </c>
      <c r="B34" s="40">
        <v>0.16907</v>
      </c>
      <c r="C34" s="40">
        <v>0.22012000000000001</v>
      </c>
      <c r="D34" s="41">
        <v>0.11255</v>
      </c>
      <c r="E34" s="42">
        <v>140.84756999999999</v>
      </c>
      <c r="F34" s="41">
        <v>0.17826</v>
      </c>
      <c r="G34" s="42">
        <v>9.0929999999999997E-2</v>
      </c>
      <c r="H34" s="41">
        <v>0.17382</v>
      </c>
      <c r="I34" s="42">
        <v>9.8290000000000002E-2</v>
      </c>
      <c r="J34" s="42">
        <v>13.99588</v>
      </c>
      <c r="K34" s="41">
        <v>0.1258</v>
      </c>
      <c r="L34" s="42">
        <v>0.86224000000000001</v>
      </c>
      <c r="M34" s="43">
        <v>0.127</v>
      </c>
      <c r="N34" s="44">
        <v>0.1246</v>
      </c>
      <c r="O34" s="43">
        <v>0.16997000000000001</v>
      </c>
      <c r="P34" s="44">
        <v>0.16816999999999999</v>
      </c>
    </row>
    <row r="35" spans="1:16" x14ac:dyDescent="0.25">
      <c r="A35" s="39">
        <v>42885</v>
      </c>
      <c r="B35" s="40">
        <v>0.16904</v>
      </c>
      <c r="C35" s="40">
        <v>0.22034000000000001</v>
      </c>
      <c r="D35" s="41">
        <v>0.11265</v>
      </c>
      <c r="E35" s="42">
        <v>140.90606</v>
      </c>
      <c r="F35" s="41">
        <v>0.17824000000000001</v>
      </c>
      <c r="G35" s="42">
        <v>9.0929999999999997E-2</v>
      </c>
      <c r="H35" s="41">
        <v>0.17426</v>
      </c>
      <c r="I35" s="42">
        <v>9.8070000000000004E-2</v>
      </c>
      <c r="J35" s="42">
        <v>13.99635</v>
      </c>
      <c r="K35" s="41">
        <v>0.1258</v>
      </c>
      <c r="L35" s="42">
        <v>0.86224000000000001</v>
      </c>
      <c r="M35" s="43">
        <v>0.127</v>
      </c>
      <c r="N35" s="44">
        <v>0.1246</v>
      </c>
      <c r="O35" s="43">
        <v>0.16994000000000001</v>
      </c>
      <c r="P35" s="44">
        <v>0.16814000000000001</v>
      </c>
    </row>
    <row r="36" spans="1:16" ht="15.75" thickBot="1" x14ac:dyDescent="0.3">
      <c r="A36" s="45">
        <v>42886</v>
      </c>
      <c r="B36" s="46">
        <v>0.16853000000000001</v>
      </c>
      <c r="C36" s="46">
        <v>0.21995999999999999</v>
      </c>
      <c r="D36" s="47">
        <v>0.11247</v>
      </c>
      <c r="E36" s="48">
        <v>141.41507999999999</v>
      </c>
      <c r="F36" s="47">
        <v>0.17729</v>
      </c>
      <c r="G36" s="48">
        <v>9.1120000000000007E-2</v>
      </c>
      <c r="H36" s="47">
        <v>0.17419999999999999</v>
      </c>
      <c r="I36" s="48">
        <v>9.7809999999999994E-2</v>
      </c>
      <c r="J36" s="48">
        <v>13.948700000000001</v>
      </c>
      <c r="K36" s="47">
        <v>0.1258</v>
      </c>
      <c r="L36" s="48">
        <v>0.86234</v>
      </c>
      <c r="M36" s="23">
        <v>0.127</v>
      </c>
      <c r="N36" s="24">
        <v>0.1246</v>
      </c>
      <c r="O36" s="23">
        <v>0.16943</v>
      </c>
      <c r="P36" s="24">
        <v>0.16763</v>
      </c>
    </row>
    <row r="37" spans="1:16" ht="15.75" thickTop="1" x14ac:dyDescent="0.25">
      <c r="A37" s="28" t="s">
        <v>18</v>
      </c>
      <c r="B37" s="29">
        <f>SUM(B34:B36)</f>
        <v>0.50663999999999998</v>
      </c>
      <c r="C37" s="29">
        <f t="shared" ref="C37:P37" si="13">SUM(C34:C36)</f>
        <v>0.66042000000000001</v>
      </c>
      <c r="D37" s="30">
        <f t="shared" si="13"/>
        <v>0.33767000000000003</v>
      </c>
      <c r="E37" s="31">
        <f t="shared" si="13"/>
        <v>423.16870999999998</v>
      </c>
      <c r="F37" s="30">
        <f t="shared" si="13"/>
        <v>0.53378999999999999</v>
      </c>
      <c r="G37" s="31">
        <f t="shared" si="13"/>
        <v>0.27298</v>
      </c>
      <c r="H37" s="30">
        <f t="shared" si="13"/>
        <v>0.52227999999999997</v>
      </c>
      <c r="I37" s="31">
        <f t="shared" si="13"/>
        <v>0.29416999999999999</v>
      </c>
      <c r="J37" s="31">
        <f t="shared" si="13"/>
        <v>41.940930000000002</v>
      </c>
      <c r="K37" s="30">
        <f t="shared" si="13"/>
        <v>0.37739999999999996</v>
      </c>
      <c r="L37" s="30">
        <f t="shared" si="13"/>
        <v>2.5868199999999999</v>
      </c>
      <c r="M37" s="32">
        <f>SUM(M34:M36)</f>
        <v>0.38100000000000001</v>
      </c>
      <c r="N37" s="33">
        <f t="shared" si="13"/>
        <v>0.37380000000000002</v>
      </c>
      <c r="O37" s="33">
        <f t="shared" si="13"/>
        <v>0.50934000000000001</v>
      </c>
      <c r="P37" s="33">
        <f t="shared" si="13"/>
        <v>0.50394000000000005</v>
      </c>
    </row>
    <row r="38" spans="1:16" ht="15.75" thickBot="1" x14ac:dyDescent="0.3">
      <c r="A38" s="34" t="s">
        <v>19</v>
      </c>
      <c r="B38" s="35">
        <f>B37/3</f>
        <v>0.16888</v>
      </c>
      <c r="C38" s="35">
        <f t="shared" ref="C38:L38" si="14">C37/3</f>
        <v>0.22014</v>
      </c>
      <c r="D38" s="35">
        <f t="shared" si="14"/>
        <v>0.11255666666666668</v>
      </c>
      <c r="E38" s="35">
        <f t="shared" si="14"/>
        <v>141.05623666666665</v>
      </c>
      <c r="F38" s="35">
        <f t="shared" si="14"/>
        <v>0.17793</v>
      </c>
      <c r="G38" s="35">
        <f t="shared" si="14"/>
        <v>9.0993333333333329E-2</v>
      </c>
      <c r="H38" s="35">
        <f t="shared" si="14"/>
        <v>0.17409333333333332</v>
      </c>
      <c r="I38" s="35">
        <f t="shared" si="14"/>
        <v>9.8056666666666667E-2</v>
      </c>
      <c r="J38" s="35">
        <f t="shared" si="14"/>
        <v>13.980310000000001</v>
      </c>
      <c r="K38" s="35">
        <f t="shared" si="14"/>
        <v>0.1258</v>
      </c>
      <c r="L38" s="35">
        <f t="shared" si="14"/>
        <v>0.86227333333333334</v>
      </c>
      <c r="M38" s="38">
        <f>M37/3</f>
        <v>0.127</v>
      </c>
      <c r="N38" s="38">
        <f t="shared" ref="N38:P38" si="15">N37/3</f>
        <v>0.1246</v>
      </c>
      <c r="O38" s="38">
        <f t="shared" si="15"/>
        <v>0.16978000000000001</v>
      </c>
      <c r="P38" s="38">
        <f t="shared" si="15"/>
        <v>0.16798000000000002</v>
      </c>
    </row>
    <row r="39" spans="1:16" ht="15.75" thickTop="1" x14ac:dyDescent="0.25">
      <c r="A39" s="51"/>
      <c r="B39" s="40"/>
      <c r="C39" s="40"/>
      <c r="D39" s="41"/>
      <c r="E39" s="42"/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x14ac:dyDescent="0.25">
      <c r="A40" s="51"/>
      <c r="B40" s="40"/>
      <c r="C40" s="52"/>
      <c r="D40" s="53"/>
      <c r="E40" s="54" t="s">
        <v>20</v>
      </c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ht="15.75" thickBot="1" x14ac:dyDescent="0.3">
      <c r="A41" s="55"/>
      <c r="B41" s="56"/>
      <c r="C41" s="56"/>
      <c r="D41" s="57"/>
      <c r="E41" s="58"/>
      <c r="F41" s="57"/>
      <c r="G41" s="58"/>
      <c r="H41" s="57"/>
      <c r="I41" s="58"/>
      <c r="J41" s="58"/>
      <c r="K41" s="57"/>
      <c r="L41" s="58"/>
      <c r="M41" s="59"/>
      <c r="N41" s="60"/>
      <c r="O41" s="59"/>
      <c r="P41" s="60"/>
    </row>
    <row r="42" spans="1:16" x14ac:dyDescent="0.25">
      <c r="A42" s="61" t="s">
        <v>21</v>
      </c>
      <c r="B42" s="62">
        <f>SUM(B6:B10,B13:B17,B20:B24,B27:B31,B34:B36)</f>
        <v>3.8882199999999996</v>
      </c>
      <c r="C42" s="62">
        <f t="shared" ref="C42:L42" si="16">SUM(C6:C10,C13:C17,C20:C24,C27:C31,C34:C36)</f>
        <v>5.1220400000000001</v>
      </c>
      <c r="D42" s="62">
        <f t="shared" si="16"/>
        <v>2.6191399999999998</v>
      </c>
      <c r="E42" s="62">
        <f t="shared" si="16"/>
        <v>3259.7350999999999</v>
      </c>
      <c r="F42" s="62">
        <f t="shared" si="16"/>
        <v>4.1669399999999994</v>
      </c>
      <c r="G42" s="62">
        <f t="shared" si="16"/>
        <v>2.1042399999999999</v>
      </c>
      <c r="H42" s="62">
        <f t="shared" si="16"/>
        <v>4.0349000000000013</v>
      </c>
      <c r="I42" s="62">
        <f t="shared" si="16"/>
        <v>2.2375799999999999</v>
      </c>
      <c r="J42" s="62">
        <f t="shared" si="16"/>
        <v>324.50042000000002</v>
      </c>
      <c r="K42" s="62">
        <f t="shared" si="16"/>
        <v>2.892199999999999</v>
      </c>
      <c r="L42" s="62">
        <f t="shared" si="16"/>
        <v>19.921019999999999</v>
      </c>
      <c r="M42" s="44">
        <f>SUM(M6:M10,M13:M17,M20:M24,M27:M31,M34:M36)</f>
        <v>2.9198000000000004</v>
      </c>
      <c r="N42" s="44">
        <f t="shared" ref="N42:P42" si="17">SUM(N6:N10,N13:N17,N20:N24,N27:N31,N34:N36)</f>
        <v>2.8646000000000007</v>
      </c>
      <c r="O42" s="44">
        <f t="shared" si="17"/>
        <v>3.9090500000000006</v>
      </c>
      <c r="P42" s="44">
        <f t="shared" si="17"/>
        <v>3.8676499999999998</v>
      </c>
    </row>
    <row r="43" spans="1:16" x14ac:dyDescent="0.25">
      <c r="A43" s="61" t="s">
        <v>22</v>
      </c>
      <c r="B43" s="62">
        <f>B42/23</f>
        <v>0.16905304347826086</v>
      </c>
      <c r="C43" s="62">
        <f t="shared" ref="C43:L43" si="18">C42/23</f>
        <v>0.22269739130434782</v>
      </c>
      <c r="D43" s="62">
        <f t="shared" si="18"/>
        <v>0.11387565217391303</v>
      </c>
      <c r="E43" s="62">
        <f t="shared" si="18"/>
        <v>141.72761304347824</v>
      </c>
      <c r="F43" s="62">
        <f t="shared" si="18"/>
        <v>0.18117130434782605</v>
      </c>
      <c r="G43" s="62">
        <f t="shared" si="18"/>
        <v>9.1488695652173907E-2</v>
      </c>
      <c r="H43" s="62">
        <f t="shared" si="18"/>
        <v>0.17543043478260875</v>
      </c>
      <c r="I43" s="62">
        <f t="shared" si="18"/>
        <v>9.7286086956521731E-2</v>
      </c>
      <c r="J43" s="62">
        <f t="shared" si="18"/>
        <v>14.108713913043479</v>
      </c>
      <c r="K43" s="62">
        <f t="shared" si="18"/>
        <v>0.12574782608695648</v>
      </c>
      <c r="L43" s="62">
        <f t="shared" si="18"/>
        <v>0.86613130434782604</v>
      </c>
      <c r="M43" s="32">
        <f>M42/23</f>
        <v>0.12694782608695654</v>
      </c>
      <c r="N43" s="32">
        <f t="shared" ref="N43:P43" si="19">N42/23</f>
        <v>0.12454782608695655</v>
      </c>
      <c r="O43" s="32">
        <f t="shared" si="19"/>
        <v>0.16995869565217395</v>
      </c>
      <c r="P43" s="32">
        <f t="shared" si="19"/>
        <v>0.1681586956521739</v>
      </c>
    </row>
    <row r="44" spans="1:16" x14ac:dyDescent="0.25">
      <c r="A44" s="61" t="s">
        <v>23</v>
      </c>
      <c r="B44" s="62">
        <f>1/B43</f>
        <v>5.9153031464268997</v>
      </c>
      <c r="C44" s="62">
        <f>1/C43</f>
        <v>4.490398356904671</v>
      </c>
      <c r="D44" s="63">
        <f>1/D43</f>
        <v>8.7815084340661453</v>
      </c>
      <c r="E44" s="63">
        <f>1000/E43</f>
        <v>7.0557880608151269</v>
      </c>
      <c r="F44" s="63">
        <f t="shared" ref="F44:J44" si="20">1/F43</f>
        <v>5.5196379117529899</v>
      </c>
      <c r="G44" s="63">
        <f t="shared" si="20"/>
        <v>10.930312131696004</v>
      </c>
      <c r="H44" s="63">
        <f t="shared" si="20"/>
        <v>5.7002651862499674</v>
      </c>
      <c r="I44" s="63">
        <f t="shared" si="20"/>
        <v>10.278962092975448</v>
      </c>
      <c r="J44" s="63">
        <f t="shared" si="20"/>
        <v>7.0878182530549574E-2</v>
      </c>
      <c r="K44" s="64">
        <f>100/K43</f>
        <v>795.2423760459169</v>
      </c>
      <c r="L44" s="64">
        <f>100/L43</f>
        <v>115.45593548924704</v>
      </c>
      <c r="M44" s="32">
        <f>1/M43</f>
        <v>7.8772518665662021</v>
      </c>
      <c r="N44" s="32">
        <f t="shared" ref="N44:P44" si="21">1/N43</f>
        <v>8.0290441946519557</v>
      </c>
      <c r="O44" s="32">
        <f t="shared" si="21"/>
        <v>5.8837825047006298</v>
      </c>
      <c r="P44" s="32">
        <f t="shared" si="21"/>
        <v>5.9467635385828608</v>
      </c>
    </row>
    <row r="45" spans="1:16" ht="15.75" thickBot="1" x14ac:dyDescent="0.3">
      <c r="A45" s="55"/>
      <c r="B45" s="65"/>
      <c r="C45" s="65"/>
      <c r="D45" s="66"/>
      <c r="E45" s="67"/>
      <c r="F45" s="66"/>
      <c r="G45" s="67"/>
      <c r="H45" s="66"/>
      <c r="I45" s="67"/>
      <c r="J45" s="67"/>
      <c r="K45" s="66"/>
      <c r="L45" s="67"/>
      <c r="M45" s="68"/>
      <c r="N45" s="69"/>
      <c r="O45" s="68"/>
      <c r="P45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7" workbookViewId="0">
      <selection activeCell="U25" sqref="U25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33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42887</v>
      </c>
      <c r="B6" s="70">
        <v>0.16916999999999999</v>
      </c>
      <c r="C6" s="70">
        <v>0.21879999999999999</v>
      </c>
      <c r="D6" s="71">
        <v>0.11187</v>
      </c>
      <c r="E6" s="72">
        <v>141.12479999999999</v>
      </c>
      <c r="F6" s="71">
        <v>0.17752999999999999</v>
      </c>
      <c r="G6" s="72">
        <v>9.0880000000000002E-2</v>
      </c>
      <c r="H6" s="71">
        <v>0.17402000000000001</v>
      </c>
      <c r="I6" s="72">
        <v>9.7589999999999996E-2</v>
      </c>
      <c r="J6" s="72">
        <v>13.92417</v>
      </c>
      <c r="K6" s="71">
        <v>0.1258</v>
      </c>
      <c r="L6" s="72">
        <v>0.85887000000000002</v>
      </c>
      <c r="M6" s="43">
        <v>0.127</v>
      </c>
      <c r="N6" s="44">
        <v>0.1246</v>
      </c>
      <c r="O6" s="43">
        <v>0.17007</v>
      </c>
      <c r="P6" s="44">
        <v>0.16827</v>
      </c>
    </row>
    <row r="7" spans="1:16" ht="15.75" thickBot="1" x14ac:dyDescent="0.3">
      <c r="A7" s="27">
        <v>42888</v>
      </c>
      <c r="B7" s="20">
        <v>0.17025999999999999</v>
      </c>
      <c r="C7" s="20">
        <v>0.21898999999999999</v>
      </c>
      <c r="D7" s="21">
        <v>0.11197</v>
      </c>
      <c r="E7" s="22">
        <v>140.76541</v>
      </c>
      <c r="F7" s="21">
        <v>0.17785999999999999</v>
      </c>
      <c r="G7" s="22">
        <v>9.0700000000000003E-2</v>
      </c>
      <c r="H7" s="21">
        <v>0.17413000000000001</v>
      </c>
      <c r="I7" s="22">
        <v>9.7439999999999999E-2</v>
      </c>
      <c r="J7" s="22">
        <v>13.98305</v>
      </c>
      <c r="K7" s="21">
        <v>0.12559999999999999</v>
      </c>
      <c r="L7" s="22">
        <v>0.85394000000000003</v>
      </c>
      <c r="M7" s="23">
        <v>0.1268</v>
      </c>
      <c r="N7" s="24">
        <v>0.1244</v>
      </c>
      <c r="O7" s="23">
        <v>0.17116000000000001</v>
      </c>
      <c r="P7" s="24">
        <v>0.16936000000000001</v>
      </c>
    </row>
    <row r="8" spans="1:16" ht="15.75" thickTop="1" x14ac:dyDescent="0.25">
      <c r="A8" s="28" t="s">
        <v>18</v>
      </c>
      <c r="B8" s="29">
        <f t="shared" ref="B8:P8" si="0">SUM(B6:B7)</f>
        <v>0.33943000000000001</v>
      </c>
      <c r="C8" s="29">
        <f t="shared" si="0"/>
        <v>0.43779000000000001</v>
      </c>
      <c r="D8" s="29">
        <f t="shared" si="0"/>
        <v>0.22383999999999998</v>
      </c>
      <c r="E8" s="29">
        <f t="shared" si="0"/>
        <v>281.89021000000002</v>
      </c>
      <c r="F8" s="29">
        <f t="shared" si="0"/>
        <v>0.35538999999999998</v>
      </c>
      <c r="G8" s="29">
        <f t="shared" si="0"/>
        <v>0.18158000000000002</v>
      </c>
      <c r="H8" s="29">
        <f t="shared" si="0"/>
        <v>0.34815000000000002</v>
      </c>
      <c r="I8" s="29">
        <f t="shared" si="0"/>
        <v>0.19502999999999998</v>
      </c>
      <c r="J8" s="29">
        <f t="shared" si="0"/>
        <v>27.907220000000002</v>
      </c>
      <c r="K8" s="29">
        <f t="shared" si="0"/>
        <v>0.25139999999999996</v>
      </c>
      <c r="L8" s="29">
        <f t="shared" si="0"/>
        <v>1.7128100000000002</v>
      </c>
      <c r="M8" s="32">
        <f t="shared" si="0"/>
        <v>0.25380000000000003</v>
      </c>
      <c r="N8" s="32">
        <f t="shared" si="0"/>
        <v>0.249</v>
      </c>
      <c r="O8" s="32">
        <f t="shared" si="0"/>
        <v>0.34123000000000003</v>
      </c>
      <c r="P8" s="32">
        <f t="shared" si="0"/>
        <v>0.33762999999999999</v>
      </c>
    </row>
    <row r="9" spans="1:16" ht="15.75" thickBot="1" x14ac:dyDescent="0.3">
      <c r="A9" s="34" t="s">
        <v>19</v>
      </c>
      <c r="B9" s="74">
        <f>B8/2</f>
        <v>0.169715</v>
      </c>
      <c r="C9" s="74">
        <f t="shared" ref="C9:L9" si="1">C8/2</f>
        <v>0.21889500000000001</v>
      </c>
      <c r="D9" s="74">
        <f t="shared" si="1"/>
        <v>0.11191999999999999</v>
      </c>
      <c r="E9" s="74">
        <f t="shared" si="1"/>
        <v>140.94510500000001</v>
      </c>
      <c r="F9" s="74">
        <f t="shared" si="1"/>
        <v>0.17769499999999999</v>
      </c>
      <c r="G9" s="74">
        <f t="shared" si="1"/>
        <v>9.079000000000001E-2</v>
      </c>
      <c r="H9" s="74">
        <f t="shared" si="1"/>
        <v>0.17407500000000001</v>
      </c>
      <c r="I9" s="74">
        <f t="shared" si="1"/>
        <v>9.7514999999999991E-2</v>
      </c>
      <c r="J9" s="74">
        <f t="shared" si="1"/>
        <v>13.953610000000001</v>
      </c>
      <c r="K9" s="74">
        <f t="shared" si="1"/>
        <v>0.12569999999999998</v>
      </c>
      <c r="L9" s="74">
        <f t="shared" si="1"/>
        <v>0.85640500000000008</v>
      </c>
      <c r="M9" s="75">
        <f>M8/2</f>
        <v>0.12690000000000001</v>
      </c>
      <c r="N9" s="75">
        <f t="shared" ref="N9:P9" si="2">N8/2</f>
        <v>0.1245</v>
      </c>
      <c r="O9" s="75">
        <f t="shared" si="2"/>
        <v>0.17061500000000002</v>
      </c>
      <c r="P9" s="75">
        <f t="shared" si="2"/>
        <v>0.16881499999999999</v>
      </c>
    </row>
    <row r="10" spans="1:16" ht="15.75" thickTop="1" x14ac:dyDescent="0.25">
      <c r="A10" s="26">
        <v>42892</v>
      </c>
      <c r="B10" s="70">
        <v>0.16805999999999999</v>
      </c>
      <c r="C10" s="70">
        <v>0.21862000000000001</v>
      </c>
      <c r="D10" s="71">
        <v>0.11178</v>
      </c>
      <c r="E10" s="72">
        <v>140.70526000000001</v>
      </c>
      <c r="F10" s="71">
        <v>0.17624999999999999</v>
      </c>
      <c r="G10" s="72">
        <v>9.078E-2</v>
      </c>
      <c r="H10" s="71">
        <v>0.17380000000000001</v>
      </c>
      <c r="I10" s="72">
        <v>9.7439999999999999E-2</v>
      </c>
      <c r="J10" s="72">
        <v>13.89634</v>
      </c>
      <c r="K10" s="71">
        <v>0.1258</v>
      </c>
      <c r="L10" s="72">
        <v>0.85570999999999997</v>
      </c>
      <c r="M10" s="43">
        <v>0.127</v>
      </c>
      <c r="N10" s="44">
        <v>0.1246</v>
      </c>
      <c r="O10" s="43">
        <v>0.16896</v>
      </c>
      <c r="P10" s="44">
        <v>0.16716</v>
      </c>
    </row>
    <row r="11" spans="1:16" x14ac:dyDescent="0.25">
      <c r="A11" s="39">
        <v>42893</v>
      </c>
      <c r="B11" s="40">
        <v>0.16764999999999999</v>
      </c>
      <c r="C11" s="40">
        <v>0.21840000000000001</v>
      </c>
      <c r="D11" s="41">
        <v>0.11166</v>
      </c>
      <c r="E11" s="42">
        <v>140.74015</v>
      </c>
      <c r="F11" s="41">
        <v>0.17527000000000001</v>
      </c>
      <c r="G11" s="42">
        <v>9.0730000000000005E-2</v>
      </c>
      <c r="H11" s="41">
        <v>0.17368</v>
      </c>
      <c r="I11" s="42">
        <v>9.7530000000000006E-2</v>
      </c>
      <c r="J11" s="42">
        <v>13.77346</v>
      </c>
      <c r="K11" s="41">
        <v>0.12590000000000001</v>
      </c>
      <c r="L11" s="42">
        <v>0.85570999999999997</v>
      </c>
      <c r="M11" s="43">
        <v>0.12709999999999999</v>
      </c>
      <c r="N11" s="44">
        <v>0.12470000000000001</v>
      </c>
      <c r="O11" s="43">
        <v>0.16855000000000001</v>
      </c>
      <c r="P11" s="44">
        <v>0.16675000000000001</v>
      </c>
    </row>
    <row r="12" spans="1:16" x14ac:dyDescent="0.25">
      <c r="A12" s="39">
        <v>42894</v>
      </c>
      <c r="B12" s="40">
        <v>0.16683999999999999</v>
      </c>
      <c r="C12" s="40">
        <v>0.21881999999999999</v>
      </c>
      <c r="D12" s="41">
        <v>0.11187999999999999</v>
      </c>
      <c r="E12" s="42">
        <v>141.34428</v>
      </c>
      <c r="F12" s="41">
        <v>0.17512</v>
      </c>
      <c r="G12" s="42">
        <v>9.0939999999999993E-2</v>
      </c>
      <c r="H12" s="41">
        <v>0.17407</v>
      </c>
      <c r="I12" s="42">
        <v>9.7210000000000005E-2</v>
      </c>
      <c r="J12" s="42">
        <v>13.82236</v>
      </c>
      <c r="K12" s="41">
        <v>0.126</v>
      </c>
      <c r="L12" s="42">
        <v>0.85604000000000002</v>
      </c>
      <c r="M12" s="43">
        <v>0.12720000000000001</v>
      </c>
      <c r="N12" s="44">
        <v>0.12479999999999999</v>
      </c>
      <c r="O12" s="43">
        <v>0.16774</v>
      </c>
      <c r="P12" s="44">
        <v>0.16594</v>
      </c>
    </row>
    <row r="13" spans="1:16" ht="15.75" thickBot="1" x14ac:dyDescent="0.3">
      <c r="A13" s="45">
        <v>42895</v>
      </c>
      <c r="B13" s="46">
        <v>0.16718</v>
      </c>
      <c r="C13" s="46">
        <v>0.21962999999999999</v>
      </c>
      <c r="D13" s="47">
        <v>0.11229</v>
      </c>
      <c r="E13" s="48">
        <v>141.64668</v>
      </c>
      <c r="F13" s="47">
        <v>0.1749</v>
      </c>
      <c r="G13" s="48">
        <v>9.0889999999999999E-2</v>
      </c>
      <c r="H13" s="47">
        <v>0.17413999999999999</v>
      </c>
      <c r="I13" s="48">
        <v>9.7970000000000002E-2</v>
      </c>
      <c r="J13" s="48">
        <v>13.854799999999999</v>
      </c>
      <c r="K13" s="47">
        <v>0.126</v>
      </c>
      <c r="L13" s="48">
        <v>0.85646999999999995</v>
      </c>
      <c r="M13" s="23">
        <v>0.12720000000000001</v>
      </c>
      <c r="N13" s="24">
        <v>0.12479999999999999</v>
      </c>
      <c r="O13" s="23">
        <v>0.16808000000000001</v>
      </c>
      <c r="P13" s="24">
        <v>0.16628000000000001</v>
      </c>
    </row>
    <row r="14" spans="1:16" ht="15.75" thickTop="1" x14ac:dyDescent="0.25">
      <c r="A14" s="28" t="s">
        <v>18</v>
      </c>
      <c r="B14" s="29">
        <f t="shared" ref="B14:P14" si="3">SUM(B10:B13)</f>
        <v>0.66972999999999994</v>
      </c>
      <c r="C14" s="29">
        <f t="shared" si="3"/>
        <v>0.87546999999999997</v>
      </c>
      <c r="D14" s="31">
        <f t="shared" si="3"/>
        <v>0.44761000000000001</v>
      </c>
      <c r="E14" s="31">
        <f t="shared" si="3"/>
        <v>564.43637000000012</v>
      </c>
      <c r="F14" s="31">
        <f t="shared" si="3"/>
        <v>0.70154000000000005</v>
      </c>
      <c r="G14" s="31">
        <f t="shared" si="3"/>
        <v>0.36334</v>
      </c>
      <c r="H14" s="31">
        <f t="shared" si="3"/>
        <v>0.69568999999999992</v>
      </c>
      <c r="I14" s="31">
        <f t="shared" si="3"/>
        <v>0.39015</v>
      </c>
      <c r="J14" s="31">
        <f t="shared" si="3"/>
        <v>55.346959999999996</v>
      </c>
      <c r="K14" s="49">
        <f t="shared" si="3"/>
        <v>0.50370000000000004</v>
      </c>
      <c r="L14" s="49">
        <f t="shared" si="3"/>
        <v>3.4239299999999999</v>
      </c>
      <c r="M14" s="32">
        <f t="shared" si="3"/>
        <v>0.50849999999999995</v>
      </c>
      <c r="N14" s="32">
        <f t="shared" si="3"/>
        <v>0.49890000000000001</v>
      </c>
      <c r="O14" s="32">
        <f t="shared" si="3"/>
        <v>0.67332999999999998</v>
      </c>
      <c r="P14" s="32">
        <f t="shared" si="3"/>
        <v>0.66613</v>
      </c>
    </row>
    <row r="15" spans="1:16" ht="15.75" thickBot="1" x14ac:dyDescent="0.3">
      <c r="A15" s="34" t="s">
        <v>19</v>
      </c>
      <c r="B15" s="35">
        <f>B14/4</f>
        <v>0.16743249999999998</v>
      </c>
      <c r="C15" s="35">
        <f t="shared" ref="C15:L15" si="4">C14/4</f>
        <v>0.21886749999999999</v>
      </c>
      <c r="D15" s="35">
        <f t="shared" si="4"/>
        <v>0.1119025</v>
      </c>
      <c r="E15" s="35">
        <f t="shared" si="4"/>
        <v>141.10909250000003</v>
      </c>
      <c r="F15" s="35">
        <f t="shared" si="4"/>
        <v>0.17538500000000001</v>
      </c>
      <c r="G15" s="35">
        <f t="shared" si="4"/>
        <v>9.0834999999999999E-2</v>
      </c>
      <c r="H15" s="35">
        <f t="shared" si="4"/>
        <v>0.17392249999999998</v>
      </c>
      <c r="I15" s="35">
        <f t="shared" si="4"/>
        <v>9.7537499999999999E-2</v>
      </c>
      <c r="J15" s="35">
        <f t="shared" si="4"/>
        <v>13.836739999999999</v>
      </c>
      <c r="K15" s="35">
        <f t="shared" si="4"/>
        <v>0.12592500000000001</v>
      </c>
      <c r="L15" s="35">
        <f t="shared" si="4"/>
        <v>0.85598249999999998</v>
      </c>
      <c r="M15" s="38">
        <f>M14/4</f>
        <v>0.12712499999999999</v>
      </c>
      <c r="N15" s="38">
        <f t="shared" ref="N15:P15" si="5">N14/4</f>
        <v>0.124725</v>
      </c>
      <c r="O15" s="38">
        <f t="shared" si="5"/>
        <v>0.1683325</v>
      </c>
      <c r="P15" s="38">
        <f t="shared" si="5"/>
        <v>0.1665325</v>
      </c>
    </row>
    <row r="16" spans="1:16" ht="15.75" thickTop="1" x14ac:dyDescent="0.25">
      <c r="A16" s="39">
        <v>42898</v>
      </c>
      <c r="B16" s="40">
        <v>0.16735</v>
      </c>
      <c r="C16" s="40">
        <v>0.22006000000000001</v>
      </c>
      <c r="D16" s="41">
        <v>0.11251</v>
      </c>
      <c r="E16" s="42">
        <v>141.45327</v>
      </c>
      <c r="F16" s="41">
        <v>0.17476</v>
      </c>
      <c r="G16" s="42">
        <v>9.1170000000000001E-2</v>
      </c>
      <c r="H16" s="41">
        <v>0.17444000000000001</v>
      </c>
      <c r="I16" s="42">
        <v>9.9030000000000007E-2</v>
      </c>
      <c r="J16" s="42">
        <v>13.90883</v>
      </c>
      <c r="K16" s="41">
        <v>0.126</v>
      </c>
      <c r="L16" s="42">
        <v>0.85668</v>
      </c>
      <c r="M16" s="43">
        <v>0.12720000000000001</v>
      </c>
      <c r="N16" s="44">
        <v>0.12479999999999999</v>
      </c>
      <c r="O16" s="43">
        <v>0.16825000000000001</v>
      </c>
      <c r="P16" s="44">
        <v>0.16644999999999999</v>
      </c>
    </row>
    <row r="17" spans="1:16" x14ac:dyDescent="0.25">
      <c r="A17" s="39">
        <v>42899</v>
      </c>
      <c r="B17" s="40">
        <v>0.16718</v>
      </c>
      <c r="C17" s="40">
        <v>0.21984000000000001</v>
      </c>
      <c r="D17" s="41">
        <v>0.1124</v>
      </c>
      <c r="E17" s="42">
        <v>142.03176999999999</v>
      </c>
      <c r="F17" s="41">
        <v>0.17518</v>
      </c>
      <c r="G17" s="42">
        <v>9.1090000000000004E-2</v>
      </c>
      <c r="H17" s="41">
        <v>0.17438999999999999</v>
      </c>
      <c r="I17" s="42">
        <v>9.9239999999999995E-2</v>
      </c>
      <c r="J17" s="42">
        <v>13.85764</v>
      </c>
      <c r="K17" s="41">
        <v>0.126</v>
      </c>
      <c r="L17" s="42">
        <v>0.85648999999999997</v>
      </c>
      <c r="M17" s="43">
        <v>0.12720000000000001</v>
      </c>
      <c r="N17" s="44">
        <v>0.12479999999999999</v>
      </c>
      <c r="O17" s="43">
        <v>0.16808000000000001</v>
      </c>
      <c r="P17" s="44">
        <v>0.16628000000000001</v>
      </c>
    </row>
    <row r="18" spans="1:16" x14ac:dyDescent="0.25">
      <c r="A18" s="39">
        <v>42900</v>
      </c>
      <c r="B18" s="40">
        <v>0.16716</v>
      </c>
      <c r="C18" s="40">
        <v>0.21984000000000001</v>
      </c>
      <c r="D18" s="41">
        <v>0.1124</v>
      </c>
      <c r="E18" s="42">
        <v>142.27904000000001</v>
      </c>
      <c r="F18" s="41">
        <v>0.17449999999999999</v>
      </c>
      <c r="G18" s="42">
        <v>9.1090000000000004E-2</v>
      </c>
      <c r="H18" s="41">
        <v>0.17408000000000001</v>
      </c>
      <c r="I18" s="42">
        <v>9.8839999999999997E-2</v>
      </c>
      <c r="J18" s="42">
        <v>13.863939999999999</v>
      </c>
      <c r="K18" s="41">
        <v>0.126</v>
      </c>
      <c r="L18" s="42">
        <v>0.85650999999999999</v>
      </c>
      <c r="M18" s="43">
        <v>0.12720000000000001</v>
      </c>
      <c r="N18" s="44">
        <v>0.12479999999999999</v>
      </c>
      <c r="O18" s="43">
        <v>0.16805999999999999</v>
      </c>
      <c r="P18" s="44">
        <v>0.166626</v>
      </c>
    </row>
    <row r="19" spans="1:16" ht="15.75" thickBot="1" x14ac:dyDescent="0.3">
      <c r="A19" s="45">
        <v>42901</v>
      </c>
      <c r="B19" s="46">
        <v>0.16619</v>
      </c>
      <c r="C19" s="46">
        <v>0.21934000000000001</v>
      </c>
      <c r="D19" s="47">
        <v>0.11214</v>
      </c>
      <c r="E19" s="48">
        <v>141.81725</v>
      </c>
      <c r="F19" s="47">
        <v>0.17383999999999999</v>
      </c>
      <c r="G19" s="48">
        <v>9.1259999999999994E-2</v>
      </c>
      <c r="H19" s="47">
        <v>0.17355999999999999</v>
      </c>
      <c r="I19" s="48">
        <v>9.8780000000000007E-2</v>
      </c>
      <c r="J19" s="48">
        <v>13.808960000000001</v>
      </c>
      <c r="K19" s="47">
        <v>0.12620000000000001</v>
      </c>
      <c r="L19" s="48">
        <v>0.85702999999999996</v>
      </c>
      <c r="M19" s="23">
        <v>0.12740000000000001</v>
      </c>
      <c r="N19" s="24">
        <v>0.125</v>
      </c>
      <c r="O19" s="23">
        <v>0.16708999999999999</v>
      </c>
      <c r="P19" s="24">
        <v>0.16528999999999999</v>
      </c>
    </row>
    <row r="20" spans="1:16" ht="15.75" thickTop="1" x14ac:dyDescent="0.25">
      <c r="A20" s="28" t="s">
        <v>18</v>
      </c>
      <c r="B20" s="29">
        <f t="shared" ref="B20:P20" si="6">SUM(B16:B19)</f>
        <v>0.66788000000000003</v>
      </c>
      <c r="C20" s="29">
        <f t="shared" si="6"/>
        <v>0.87907999999999997</v>
      </c>
      <c r="D20" s="31">
        <f t="shared" si="6"/>
        <v>0.44945000000000002</v>
      </c>
      <c r="E20" s="31">
        <f t="shared" si="6"/>
        <v>567.58132999999998</v>
      </c>
      <c r="F20" s="31">
        <f t="shared" si="6"/>
        <v>0.69828000000000001</v>
      </c>
      <c r="G20" s="31">
        <f t="shared" si="6"/>
        <v>0.36460999999999999</v>
      </c>
      <c r="H20" s="31">
        <f t="shared" si="6"/>
        <v>0.69646999999999992</v>
      </c>
      <c r="I20" s="31">
        <f t="shared" si="6"/>
        <v>0.39588999999999996</v>
      </c>
      <c r="J20" s="31">
        <f t="shared" si="6"/>
        <v>55.439369999999997</v>
      </c>
      <c r="K20" s="49">
        <f t="shared" si="6"/>
        <v>0.50419999999999998</v>
      </c>
      <c r="L20" s="49">
        <f t="shared" si="6"/>
        <v>3.4267099999999999</v>
      </c>
      <c r="M20" s="32">
        <f t="shared" si="6"/>
        <v>0.50900000000000012</v>
      </c>
      <c r="N20" s="33">
        <f t="shared" si="6"/>
        <v>0.49939999999999996</v>
      </c>
      <c r="O20" s="33">
        <f t="shared" si="6"/>
        <v>0.67147999999999997</v>
      </c>
      <c r="P20" s="33">
        <f t="shared" si="6"/>
        <v>0.66464599999999996</v>
      </c>
    </row>
    <row r="21" spans="1:16" ht="15.75" thickBot="1" x14ac:dyDescent="0.3">
      <c r="A21" s="34" t="s">
        <v>19</v>
      </c>
      <c r="B21" s="35">
        <f>B20/4</f>
        <v>0.16697000000000001</v>
      </c>
      <c r="C21" s="35">
        <f t="shared" ref="C21:L21" si="7">C20/4</f>
        <v>0.21976999999999999</v>
      </c>
      <c r="D21" s="35">
        <f t="shared" si="7"/>
        <v>0.1123625</v>
      </c>
      <c r="E21" s="35">
        <f t="shared" si="7"/>
        <v>141.89533249999999</v>
      </c>
      <c r="F21" s="35">
        <f t="shared" si="7"/>
        <v>0.17457</v>
      </c>
      <c r="G21" s="35">
        <f t="shared" si="7"/>
        <v>9.1152499999999997E-2</v>
      </c>
      <c r="H21" s="35">
        <f t="shared" si="7"/>
        <v>0.17411749999999998</v>
      </c>
      <c r="I21" s="35">
        <f t="shared" si="7"/>
        <v>9.8972499999999991E-2</v>
      </c>
      <c r="J21" s="35">
        <f t="shared" si="7"/>
        <v>13.859842499999999</v>
      </c>
      <c r="K21" s="35">
        <f t="shared" si="7"/>
        <v>0.12605</v>
      </c>
      <c r="L21" s="35">
        <f t="shared" si="7"/>
        <v>0.85667749999999998</v>
      </c>
      <c r="M21" s="38">
        <f>M20/4</f>
        <v>0.12725000000000003</v>
      </c>
      <c r="N21" s="38">
        <f t="shared" ref="N21:P21" si="8">N20/4</f>
        <v>0.12484999999999999</v>
      </c>
      <c r="O21" s="38">
        <f t="shared" si="8"/>
        <v>0.16786999999999999</v>
      </c>
      <c r="P21" s="38">
        <f t="shared" si="8"/>
        <v>0.16616149999999999</v>
      </c>
    </row>
    <row r="22" spans="1:16" ht="15.75" thickTop="1" x14ac:dyDescent="0.25">
      <c r="A22" s="39">
        <v>42905</v>
      </c>
      <c r="B22" s="40">
        <v>0.16572999999999999</v>
      </c>
      <c r="C22" s="40">
        <v>0.22048999999999999</v>
      </c>
      <c r="D22" s="41">
        <v>0.11274000000000001</v>
      </c>
      <c r="E22" s="42">
        <v>143.13137</v>
      </c>
      <c r="F22" s="41">
        <v>0.17412</v>
      </c>
      <c r="G22" s="42">
        <v>9.146E-2</v>
      </c>
      <c r="H22" s="41">
        <v>0.17468</v>
      </c>
      <c r="I22" s="42">
        <v>9.8839999999999997E-2</v>
      </c>
      <c r="J22" s="42">
        <v>13.99499</v>
      </c>
      <c r="K22" s="41">
        <v>0.1263</v>
      </c>
      <c r="L22" s="42">
        <v>0.86012</v>
      </c>
      <c r="M22" s="43">
        <v>0.1275</v>
      </c>
      <c r="N22" s="44">
        <v>0.12509999999999999</v>
      </c>
      <c r="O22" s="43">
        <v>0.16663</v>
      </c>
      <c r="P22" s="44">
        <v>0.16483</v>
      </c>
    </row>
    <row r="23" spans="1:16" x14ac:dyDescent="0.25">
      <c r="A23" s="39">
        <v>42906</v>
      </c>
      <c r="B23" s="40">
        <v>0.16619999999999999</v>
      </c>
      <c r="C23" s="40">
        <v>0.22120999999999999</v>
      </c>
      <c r="D23" s="41">
        <v>0.11310000000000001</v>
      </c>
      <c r="E23" s="42">
        <v>143.05825999999999</v>
      </c>
      <c r="F23" s="41">
        <v>0.17404</v>
      </c>
      <c r="G23" s="42">
        <v>0.9143</v>
      </c>
      <c r="H23" s="41">
        <v>0.17499999999999999</v>
      </c>
      <c r="I23" s="42">
        <v>9.9010000000000001E-2</v>
      </c>
      <c r="J23" s="42">
        <v>14.05584</v>
      </c>
      <c r="K23" s="41">
        <v>0.12640000000000001</v>
      </c>
      <c r="L23" s="42">
        <v>0.86143000000000003</v>
      </c>
      <c r="M23" s="43">
        <v>0.12759999999999999</v>
      </c>
      <c r="N23" s="44">
        <v>0.12520000000000001</v>
      </c>
      <c r="O23" s="43">
        <v>0.1671</v>
      </c>
      <c r="P23" s="44">
        <v>0.1653</v>
      </c>
    </row>
    <row r="24" spans="1:16" x14ac:dyDescent="0.25">
      <c r="A24" s="39">
        <v>42907</v>
      </c>
      <c r="B24" s="40">
        <v>0.16603000000000001</v>
      </c>
      <c r="C24" s="40">
        <v>0.22142999999999999</v>
      </c>
      <c r="D24" s="41">
        <v>0.11321000000000001</v>
      </c>
      <c r="E24" s="42">
        <v>143.53363999999999</v>
      </c>
      <c r="F24" s="41">
        <v>0.17408000000000001</v>
      </c>
      <c r="G24" s="42">
        <v>9.1480000000000006E-2</v>
      </c>
      <c r="H24" s="41">
        <v>0.17510000000000001</v>
      </c>
      <c r="I24" s="42">
        <v>9.9559999999999996E-2</v>
      </c>
      <c r="J24" s="42">
        <v>14.07024</v>
      </c>
      <c r="K24" s="41">
        <v>0.12609999999999999</v>
      </c>
      <c r="L24" s="42">
        <v>0.86112999999999995</v>
      </c>
      <c r="M24" s="43">
        <v>0.1273</v>
      </c>
      <c r="N24" s="44">
        <v>0.1249</v>
      </c>
      <c r="O24" s="43">
        <v>0.16693</v>
      </c>
      <c r="P24" s="44">
        <v>0.16513</v>
      </c>
    </row>
    <row r="25" spans="1:16" x14ac:dyDescent="0.25">
      <c r="A25" s="39">
        <v>42908</v>
      </c>
      <c r="B25" s="40">
        <v>0.16677</v>
      </c>
      <c r="C25" s="40">
        <v>0.22126000000000001</v>
      </c>
      <c r="D25" s="41">
        <v>0.11312999999999999</v>
      </c>
      <c r="E25" s="42">
        <v>144.03725</v>
      </c>
      <c r="F25" s="41">
        <v>0.17446</v>
      </c>
      <c r="G25" s="42">
        <v>9.146E-2</v>
      </c>
      <c r="H25" s="41">
        <v>0.17530999999999999</v>
      </c>
      <c r="I25" s="42">
        <v>9.9659999999999999E-2</v>
      </c>
      <c r="J25" s="42">
        <v>14.053369999999999</v>
      </c>
      <c r="K25" s="41">
        <v>0.12609999999999999</v>
      </c>
      <c r="L25" s="42">
        <v>0.86114000000000002</v>
      </c>
      <c r="M25" s="43">
        <v>0.1273</v>
      </c>
      <c r="N25" s="44">
        <v>0.1249</v>
      </c>
      <c r="O25" s="43">
        <v>0.16767000000000001</v>
      </c>
      <c r="P25" s="44">
        <v>0.16586999999999999</v>
      </c>
    </row>
    <row r="26" spans="1:16" ht="15.75" thickBot="1" x14ac:dyDescent="0.3">
      <c r="A26" s="45">
        <v>42909</v>
      </c>
      <c r="B26" s="46">
        <v>0.16722000000000001</v>
      </c>
      <c r="C26" s="46">
        <v>0.22112000000000001</v>
      </c>
      <c r="D26" s="47">
        <v>143.91951</v>
      </c>
      <c r="E26" s="48">
        <v>143.91951</v>
      </c>
      <c r="F26" s="47">
        <v>0.17362</v>
      </c>
      <c r="G26" s="48">
        <v>9.1439999999999994E-2</v>
      </c>
      <c r="H26" s="47">
        <v>0.17532</v>
      </c>
      <c r="I26" s="48">
        <v>9.9460000000000007E-2</v>
      </c>
      <c r="J26" s="48">
        <v>14.03919</v>
      </c>
      <c r="K26" s="47">
        <v>0.12609999999999999</v>
      </c>
      <c r="L26" s="48">
        <v>0.86158999999999997</v>
      </c>
      <c r="M26" s="23">
        <v>0.1273</v>
      </c>
      <c r="N26" s="24">
        <v>0.1249</v>
      </c>
      <c r="O26" s="23">
        <v>0.16811999999999999</v>
      </c>
      <c r="P26" s="24">
        <v>0.16632</v>
      </c>
    </row>
    <row r="27" spans="1:16" ht="15.75" thickTop="1" x14ac:dyDescent="0.25">
      <c r="A27" s="28" t="s">
        <v>18</v>
      </c>
      <c r="B27" s="29">
        <f>SUM(B22:B26)</f>
        <v>0.83194999999999997</v>
      </c>
      <c r="C27" s="29">
        <f t="shared" ref="C27:P27" si="9">SUM(C22:C26)</f>
        <v>1.10551</v>
      </c>
      <c r="D27" s="30">
        <f t="shared" si="9"/>
        <v>144.37169</v>
      </c>
      <c r="E27" s="31">
        <f t="shared" si="9"/>
        <v>717.68002999999999</v>
      </c>
      <c r="F27" s="30">
        <f t="shared" si="9"/>
        <v>0.87032000000000009</v>
      </c>
      <c r="G27" s="31">
        <f t="shared" si="9"/>
        <v>1.2801400000000001</v>
      </c>
      <c r="H27" s="30">
        <f t="shared" si="9"/>
        <v>0.87541000000000002</v>
      </c>
      <c r="I27" s="31">
        <f t="shared" si="9"/>
        <v>0.49653000000000003</v>
      </c>
      <c r="J27" s="31">
        <f t="shared" si="9"/>
        <v>70.213629999999995</v>
      </c>
      <c r="K27" s="88">
        <f t="shared" si="9"/>
        <v>0.63100000000000001</v>
      </c>
      <c r="L27" s="30">
        <f t="shared" si="9"/>
        <v>4.3054099999999993</v>
      </c>
      <c r="M27" s="32">
        <f t="shared" si="9"/>
        <v>0.6369999999999999</v>
      </c>
      <c r="N27" s="33">
        <f t="shared" si="9"/>
        <v>0.625</v>
      </c>
      <c r="O27" s="33">
        <f t="shared" si="9"/>
        <v>0.83644999999999992</v>
      </c>
      <c r="P27" s="33">
        <f t="shared" si="9"/>
        <v>0.82745000000000002</v>
      </c>
    </row>
    <row r="28" spans="1:16" ht="15.75" thickBot="1" x14ac:dyDescent="0.3">
      <c r="A28" s="34" t="s">
        <v>19</v>
      </c>
      <c r="B28" s="35">
        <f>B27/5</f>
        <v>0.16638999999999998</v>
      </c>
      <c r="C28" s="35">
        <f>C27/5</f>
        <v>0.22110199999999999</v>
      </c>
      <c r="D28" s="36">
        <f t="shared" ref="D28:L28" si="10">D27/5</f>
        <v>28.874338000000002</v>
      </c>
      <c r="E28" s="36">
        <f t="shared" si="10"/>
        <v>143.53600599999999</v>
      </c>
      <c r="F28" s="36">
        <f t="shared" si="10"/>
        <v>0.17406400000000002</v>
      </c>
      <c r="G28" s="36">
        <f t="shared" si="10"/>
        <v>0.25602800000000003</v>
      </c>
      <c r="H28" s="36">
        <f t="shared" si="10"/>
        <v>0.17508200000000002</v>
      </c>
      <c r="I28" s="36">
        <f t="shared" si="10"/>
        <v>9.9306000000000005E-2</v>
      </c>
      <c r="J28" s="36">
        <f t="shared" si="10"/>
        <v>14.042725999999998</v>
      </c>
      <c r="K28" s="36">
        <f t="shared" si="10"/>
        <v>0.12620000000000001</v>
      </c>
      <c r="L28" s="89">
        <f t="shared" si="10"/>
        <v>0.8610819999999999</v>
      </c>
      <c r="M28" s="38">
        <f>M27/5</f>
        <v>0.12739999999999999</v>
      </c>
      <c r="N28" s="50">
        <f>N27/5</f>
        <v>0.125</v>
      </c>
      <c r="O28" s="50">
        <f t="shared" ref="O28:P28" si="11">O27/5</f>
        <v>0.16728999999999999</v>
      </c>
      <c r="P28" s="50">
        <f t="shared" si="11"/>
        <v>0.16549</v>
      </c>
    </row>
    <row r="29" spans="1:16" ht="15.75" thickTop="1" x14ac:dyDescent="0.25">
      <c r="A29" s="39">
        <v>42912</v>
      </c>
      <c r="B29" s="40">
        <v>0.16669999999999999</v>
      </c>
      <c r="C29" s="40">
        <v>0.22040999999999999</v>
      </c>
      <c r="D29" s="41">
        <v>0.11269</v>
      </c>
      <c r="E29" s="42">
        <v>143.64273</v>
      </c>
      <c r="F29" s="41">
        <v>0.17333000000000001</v>
      </c>
      <c r="G29" s="42">
        <v>9.1480000000000006E-2</v>
      </c>
      <c r="H29" s="41">
        <v>0.17498</v>
      </c>
      <c r="I29" s="42">
        <v>9.1480000000000006E-2</v>
      </c>
      <c r="J29" s="42">
        <v>14.036910000000001</v>
      </c>
      <c r="K29" s="41">
        <v>0.12620000000000001</v>
      </c>
      <c r="L29" s="42">
        <v>0.86280999999999997</v>
      </c>
      <c r="M29" s="43">
        <v>0.12740000000000001</v>
      </c>
      <c r="N29" s="44">
        <v>0.125</v>
      </c>
      <c r="O29" s="43">
        <v>0.1676</v>
      </c>
      <c r="P29" s="44">
        <v>0.1658</v>
      </c>
    </row>
    <row r="30" spans="1:16" x14ac:dyDescent="0.25">
      <c r="A30" s="39">
        <v>42913</v>
      </c>
      <c r="B30" s="40">
        <v>0.16644999999999999</v>
      </c>
      <c r="C30" s="40">
        <v>0.22042999999999999</v>
      </c>
      <c r="D30" s="41">
        <v>0.11269999999999999</v>
      </c>
      <c r="E30" s="42">
        <v>143.25434999999999</v>
      </c>
      <c r="F30" s="41">
        <v>0.17319000000000001</v>
      </c>
      <c r="G30" s="42">
        <v>9.1499999999999998E-2</v>
      </c>
      <c r="H30" s="41">
        <v>0.17509</v>
      </c>
      <c r="I30" s="42">
        <v>9.9099999999999994E-2</v>
      </c>
      <c r="J30" s="42">
        <v>14.07319</v>
      </c>
      <c r="K30" s="41">
        <v>0.12620000000000001</v>
      </c>
      <c r="L30" s="42">
        <v>0.86295999999999995</v>
      </c>
      <c r="M30" s="43">
        <v>0.12740000000000001</v>
      </c>
      <c r="N30" s="44">
        <v>0.125</v>
      </c>
      <c r="O30" s="43">
        <v>0.16735</v>
      </c>
      <c r="P30" s="44">
        <v>0.16555</v>
      </c>
    </row>
    <row r="31" spans="1:16" x14ac:dyDescent="0.25">
      <c r="A31" s="39">
        <v>42914</v>
      </c>
      <c r="B31" s="40">
        <v>0.16608999999999999</v>
      </c>
      <c r="C31" s="40">
        <v>0.21903</v>
      </c>
      <c r="D31" s="41">
        <v>0.11198</v>
      </c>
      <c r="E31" s="42">
        <v>143.46888999999999</v>
      </c>
      <c r="F31" s="41">
        <v>0.17323</v>
      </c>
      <c r="G31" s="42">
        <v>9.1230000000000006E-2</v>
      </c>
      <c r="H31" s="41">
        <v>0.17502999999999999</v>
      </c>
      <c r="I31" s="42">
        <v>9.8699999999999996E-2</v>
      </c>
      <c r="J31" s="42">
        <v>14.13771</v>
      </c>
      <c r="K31" s="41">
        <v>0.12620000000000001</v>
      </c>
      <c r="L31" s="42">
        <v>0.86102999999999996</v>
      </c>
      <c r="M31" s="43">
        <v>0.12740000000000001</v>
      </c>
      <c r="N31" s="44">
        <v>0.125</v>
      </c>
      <c r="O31" s="43">
        <v>0.16699</v>
      </c>
      <c r="P31" s="44">
        <v>0.16519</v>
      </c>
    </row>
    <row r="32" spans="1:16" x14ac:dyDescent="0.25">
      <c r="A32" s="39">
        <v>42915</v>
      </c>
      <c r="B32" s="40">
        <v>0.16536999999999999</v>
      </c>
      <c r="C32" s="40">
        <v>0.21701000000000001</v>
      </c>
      <c r="D32" s="41">
        <v>0.11094999999999999</v>
      </c>
      <c r="E32" s="42">
        <v>144.11788000000001</v>
      </c>
      <c r="F32" s="41">
        <v>0.17274</v>
      </c>
      <c r="G32" s="42">
        <v>9.0950000000000003E-2</v>
      </c>
      <c r="H32" s="41">
        <v>0.17444999999999999</v>
      </c>
      <c r="I32" s="42">
        <v>9.7600000000000006E-2</v>
      </c>
      <c r="J32" s="42">
        <v>14.167210000000001</v>
      </c>
      <c r="K32" s="41">
        <v>0.12620000000000001</v>
      </c>
      <c r="L32" s="42">
        <v>0.85811999999999999</v>
      </c>
      <c r="M32" s="43">
        <v>0.12740000000000001</v>
      </c>
      <c r="N32" s="44">
        <v>0.125</v>
      </c>
      <c r="O32" s="43">
        <v>0.16627</v>
      </c>
      <c r="P32" s="44">
        <v>0.16447000000000001</v>
      </c>
    </row>
    <row r="33" spans="1:16" ht="15.75" thickBot="1" x14ac:dyDescent="0.3">
      <c r="A33" s="45">
        <v>42916</v>
      </c>
      <c r="B33" s="46">
        <v>0.16489999999999999</v>
      </c>
      <c r="C33" s="46">
        <v>0.21659999999999999</v>
      </c>
      <c r="D33" s="47">
        <v>0.11074000000000001</v>
      </c>
      <c r="E33" s="48">
        <v>143.86469</v>
      </c>
      <c r="F33" s="47">
        <v>0.17305999999999999</v>
      </c>
      <c r="G33" s="48">
        <v>9.0899999999999995E-2</v>
      </c>
      <c r="H33" s="47">
        <v>0.17449999999999999</v>
      </c>
      <c r="I33" s="48">
        <v>9.7650000000000001E-2</v>
      </c>
      <c r="J33" s="48">
        <v>14.21194</v>
      </c>
      <c r="K33" s="47">
        <v>0.12640000000000001</v>
      </c>
      <c r="L33" s="42">
        <v>0.85762000000000005</v>
      </c>
      <c r="M33" s="23">
        <v>0.12759999999999999</v>
      </c>
      <c r="N33" s="24">
        <v>0.12520000000000001</v>
      </c>
      <c r="O33" s="23">
        <v>0.1658</v>
      </c>
      <c r="P33" s="24">
        <v>0.16400000000000001</v>
      </c>
    </row>
    <row r="34" spans="1:16" ht="15.75" thickTop="1" x14ac:dyDescent="0.25">
      <c r="A34" s="28" t="s">
        <v>18</v>
      </c>
      <c r="B34" s="29">
        <f>SUM(B29:B33)</f>
        <v>0.82950999999999997</v>
      </c>
      <c r="C34" s="29">
        <f t="shared" ref="C34:P34" si="12">SUM(C29:C33)</f>
        <v>1.09348</v>
      </c>
      <c r="D34" s="30">
        <f t="shared" si="12"/>
        <v>0.55905999999999989</v>
      </c>
      <c r="E34" s="31">
        <f t="shared" si="12"/>
        <v>718.34853999999996</v>
      </c>
      <c r="F34" s="30">
        <f t="shared" si="12"/>
        <v>0.86555000000000004</v>
      </c>
      <c r="G34" s="31">
        <f t="shared" si="12"/>
        <v>0.45606000000000002</v>
      </c>
      <c r="H34" s="30">
        <f t="shared" si="12"/>
        <v>0.87404999999999999</v>
      </c>
      <c r="I34" s="31">
        <f t="shared" si="12"/>
        <v>0.48453000000000002</v>
      </c>
      <c r="J34" s="31">
        <f t="shared" si="12"/>
        <v>70.626959999999997</v>
      </c>
      <c r="K34" s="30">
        <f t="shared" si="12"/>
        <v>0.63119999999999998</v>
      </c>
      <c r="L34" s="105">
        <f>SUM(L29:L33)</f>
        <v>4.3025399999999996</v>
      </c>
      <c r="M34" s="32">
        <f t="shared" si="12"/>
        <v>0.63719999999999999</v>
      </c>
      <c r="N34" s="33">
        <f t="shared" si="12"/>
        <v>0.62519999999999998</v>
      </c>
      <c r="O34" s="33">
        <f t="shared" si="12"/>
        <v>0.83400999999999992</v>
      </c>
      <c r="P34" s="33">
        <f t="shared" si="12"/>
        <v>0.82501000000000013</v>
      </c>
    </row>
    <row r="35" spans="1:16" ht="15.75" thickBot="1" x14ac:dyDescent="0.3">
      <c r="A35" s="34" t="s">
        <v>19</v>
      </c>
      <c r="B35" s="35">
        <f>B34/5</f>
        <v>0.16590199999999999</v>
      </c>
      <c r="C35" s="35">
        <f>C34/5</f>
        <v>0.218696</v>
      </c>
      <c r="D35" s="36">
        <f t="shared" ref="D35:K35" si="13">D34/5</f>
        <v>0.11181199999999998</v>
      </c>
      <c r="E35" s="36">
        <f t="shared" si="13"/>
        <v>143.66970799999999</v>
      </c>
      <c r="F35" s="36">
        <f t="shared" si="13"/>
        <v>0.17311000000000001</v>
      </c>
      <c r="G35" s="36">
        <f t="shared" si="13"/>
        <v>9.1212000000000001E-2</v>
      </c>
      <c r="H35" s="36">
        <f t="shared" si="13"/>
        <v>0.17480999999999999</v>
      </c>
      <c r="I35" s="36">
        <f t="shared" si="13"/>
        <v>9.6906000000000006E-2</v>
      </c>
      <c r="J35" s="36">
        <f t="shared" si="13"/>
        <v>14.125392</v>
      </c>
      <c r="K35" s="37">
        <f t="shared" si="13"/>
        <v>0.12623999999999999</v>
      </c>
      <c r="L35" s="36">
        <f>L34/4</f>
        <v>1.0756349999999999</v>
      </c>
      <c r="M35" s="38">
        <f>M34/5</f>
        <v>0.12744</v>
      </c>
      <c r="N35" s="38">
        <f t="shared" ref="N35:O35" si="14">N34/5</f>
        <v>0.12503999999999998</v>
      </c>
      <c r="O35" s="38">
        <f t="shared" si="14"/>
        <v>0.16680199999999998</v>
      </c>
      <c r="P35" s="38">
        <f>P34/5</f>
        <v>0.16500200000000004</v>
      </c>
    </row>
    <row r="36" spans="1:16" ht="15.75" thickTop="1" x14ac:dyDescent="0.25">
      <c r="A36" s="51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x14ac:dyDescent="0.25">
      <c r="A37" s="51"/>
      <c r="B37" s="40"/>
      <c r="C37" s="52"/>
      <c r="D37" s="53"/>
      <c r="E37" s="54" t="s">
        <v>20</v>
      </c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ht="15.75" thickBot="1" x14ac:dyDescent="0.3">
      <c r="A38" s="55"/>
      <c r="B38" s="56"/>
      <c r="C38" s="56"/>
      <c r="D38" s="57"/>
      <c r="E38" s="58"/>
      <c r="F38" s="57"/>
      <c r="G38" s="58"/>
      <c r="H38" s="57"/>
      <c r="I38" s="58"/>
      <c r="J38" s="58"/>
      <c r="K38" s="57"/>
      <c r="L38" s="58"/>
      <c r="M38" s="59"/>
      <c r="N38" s="60"/>
      <c r="O38" s="59"/>
      <c r="P38" s="60"/>
    </row>
    <row r="39" spans="1:16" x14ac:dyDescent="0.25">
      <c r="A39" s="61" t="s">
        <v>21</v>
      </c>
      <c r="B39" s="62">
        <f t="shared" ref="B39:P39" si="15">SUM(B6:B7,B10:B13,B16:B19,B22:B26,B29:B32)</f>
        <v>3.1736000000000004</v>
      </c>
      <c r="C39" s="62">
        <f t="shared" si="15"/>
        <v>4.1747299999999994</v>
      </c>
      <c r="D39" s="62">
        <f t="shared" si="15"/>
        <v>145.94090999999997</v>
      </c>
      <c r="E39" s="62">
        <f t="shared" si="15"/>
        <v>2706.0717900000009</v>
      </c>
      <c r="F39" s="62">
        <f t="shared" si="15"/>
        <v>3.3180200000000006</v>
      </c>
      <c r="G39" s="62">
        <f t="shared" si="15"/>
        <v>2.5548299999999999</v>
      </c>
      <c r="H39" s="62">
        <f t="shared" si="15"/>
        <v>3.3152699999999999</v>
      </c>
      <c r="I39" s="62">
        <f t="shared" si="15"/>
        <v>1.8644800000000001</v>
      </c>
      <c r="J39" s="62">
        <f t="shared" si="15"/>
        <v>265.32220000000001</v>
      </c>
      <c r="K39" s="62">
        <f t="shared" si="15"/>
        <v>2.3950999999999998</v>
      </c>
      <c r="L39" s="62">
        <f t="shared" si="15"/>
        <v>16.313779999999998</v>
      </c>
      <c r="M39" s="44">
        <f t="shared" si="15"/>
        <v>2.4179000000000004</v>
      </c>
      <c r="N39" s="44">
        <f t="shared" si="15"/>
        <v>2.3723000000000001</v>
      </c>
      <c r="O39" s="44">
        <f t="shared" si="15"/>
        <v>3.1907000000000001</v>
      </c>
      <c r="P39" s="44">
        <f t="shared" si="15"/>
        <v>3.1568659999999999</v>
      </c>
    </row>
    <row r="40" spans="1:16" x14ac:dyDescent="0.25">
      <c r="A40" s="61" t="s">
        <v>22</v>
      </c>
      <c r="B40" s="62">
        <f>B39/22</f>
        <v>0.14425454545454547</v>
      </c>
      <c r="C40" s="62">
        <f t="shared" ref="C40:P40" si="16">C39/22</f>
        <v>0.18976045454545451</v>
      </c>
      <c r="D40" s="62">
        <f t="shared" si="16"/>
        <v>6.6336777272727261</v>
      </c>
      <c r="E40" s="62">
        <f t="shared" si="16"/>
        <v>123.00326318181823</v>
      </c>
      <c r="F40" s="62">
        <f t="shared" si="16"/>
        <v>0.15081909090909093</v>
      </c>
      <c r="G40" s="62">
        <f t="shared" si="16"/>
        <v>0.11612863636363636</v>
      </c>
      <c r="H40" s="62">
        <f t="shared" si="16"/>
        <v>0.15069409090909092</v>
      </c>
      <c r="I40" s="62">
        <f t="shared" si="16"/>
        <v>8.4749090909090913E-2</v>
      </c>
      <c r="J40" s="62">
        <f t="shared" si="16"/>
        <v>12.0601</v>
      </c>
      <c r="K40" s="62">
        <f t="shared" si="16"/>
        <v>0.10886818181818181</v>
      </c>
      <c r="L40" s="62">
        <f t="shared" si="16"/>
        <v>0.74153545454545444</v>
      </c>
      <c r="M40" s="44">
        <f t="shared" si="16"/>
        <v>0.10990454545454548</v>
      </c>
      <c r="N40" s="44">
        <f t="shared" si="16"/>
        <v>0.10783181818181818</v>
      </c>
      <c r="O40" s="44">
        <f t="shared" si="16"/>
        <v>0.14503181818181818</v>
      </c>
      <c r="P40" s="44">
        <f t="shared" si="16"/>
        <v>0.14349390909090909</v>
      </c>
    </row>
    <row r="41" spans="1:16" x14ac:dyDescent="0.25">
      <c r="A41" s="61" t="s">
        <v>23</v>
      </c>
      <c r="B41" s="62">
        <f>1/B40</f>
        <v>6.9321905722208212</v>
      </c>
      <c r="C41" s="62">
        <f>1/C40</f>
        <v>5.2698018794029799</v>
      </c>
      <c r="D41" s="63">
        <f>1/D40</f>
        <v>0.15074594231322802</v>
      </c>
      <c r="E41" s="63">
        <f>1000/E40</f>
        <v>8.1298656160190017</v>
      </c>
      <c r="F41" s="63">
        <f t="shared" ref="F41:J41" si="17">1/F40</f>
        <v>6.6304603347779691</v>
      </c>
      <c r="G41" s="63">
        <f t="shared" si="17"/>
        <v>8.6111404672717953</v>
      </c>
      <c r="H41" s="63">
        <f t="shared" si="17"/>
        <v>6.6359602686960635</v>
      </c>
      <c r="I41" s="63">
        <f t="shared" si="17"/>
        <v>11.799536600017163</v>
      </c>
      <c r="J41" s="63">
        <f t="shared" si="17"/>
        <v>8.2918052089120314E-2</v>
      </c>
      <c r="K41" s="64">
        <f>100/K40</f>
        <v>918.54202329756595</v>
      </c>
      <c r="L41" s="64">
        <f>100/L40</f>
        <v>134.85531863246902</v>
      </c>
      <c r="M41" s="32">
        <f>1/M40</f>
        <v>9.0988047479217489</v>
      </c>
      <c r="N41" s="32">
        <f t="shared" ref="N41:P41" si="18">1/N40</f>
        <v>9.2737006280824517</v>
      </c>
      <c r="O41" s="32">
        <f t="shared" si="18"/>
        <v>6.89503870624001</v>
      </c>
      <c r="P41" s="32">
        <f t="shared" si="18"/>
        <v>6.9689369140153561</v>
      </c>
    </row>
    <row r="42" spans="1:16" ht="15.75" thickBot="1" x14ac:dyDescent="0.3">
      <c r="A42" s="55"/>
      <c r="B42" s="65"/>
      <c r="C42" s="65"/>
      <c r="D42" s="66"/>
      <c r="E42" s="67"/>
      <c r="F42" s="66"/>
      <c r="G42" s="67"/>
      <c r="H42" s="66"/>
      <c r="I42" s="67"/>
      <c r="J42" s="67"/>
      <c r="K42" s="66"/>
      <c r="L42" s="67"/>
      <c r="M42" s="68"/>
      <c r="N42" s="69"/>
      <c r="O42" s="68"/>
      <c r="P42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D17" sqref="D17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32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>
        <v>42919</v>
      </c>
      <c r="B6" s="70">
        <v>0.16466</v>
      </c>
      <c r="C6" s="70">
        <v>0.21675</v>
      </c>
      <c r="D6" s="71">
        <v>0.11082</v>
      </c>
      <c r="E6" s="72">
        <v>144.7696</v>
      </c>
      <c r="F6" s="71">
        <v>0.17272000000000001</v>
      </c>
      <c r="G6" s="72">
        <v>9.0920000000000001E-2</v>
      </c>
      <c r="H6" s="71">
        <v>0.17418</v>
      </c>
      <c r="I6" s="72">
        <v>9.7280000000000005E-2</v>
      </c>
      <c r="J6" s="72">
        <v>14.188560000000001</v>
      </c>
      <c r="K6" s="71">
        <v>0.1265</v>
      </c>
      <c r="L6" s="72">
        <v>0.85694000000000004</v>
      </c>
      <c r="M6" s="43">
        <v>0.12770000000000001</v>
      </c>
      <c r="N6" s="44">
        <v>0.12529999999999999</v>
      </c>
      <c r="O6" s="43">
        <v>0.16556000000000001</v>
      </c>
      <c r="P6" s="44">
        <v>0.16375999999999999</v>
      </c>
    </row>
    <row r="7" spans="1:16" x14ac:dyDescent="0.25">
      <c r="A7" s="26">
        <v>42920</v>
      </c>
      <c r="B7" s="70">
        <v>0.16505</v>
      </c>
      <c r="C7" s="70">
        <v>0.21731</v>
      </c>
      <c r="D7" s="71">
        <v>0.1111</v>
      </c>
      <c r="E7" s="72">
        <v>144.93673999999999</v>
      </c>
      <c r="F7" s="71">
        <v>0.17308000000000001</v>
      </c>
      <c r="G7" s="72">
        <v>9.1090000000000004E-2</v>
      </c>
      <c r="H7" s="71">
        <v>0.17458000000000001</v>
      </c>
      <c r="I7" s="72">
        <v>9.7549999999999998E-2</v>
      </c>
      <c r="J7" s="72">
        <v>14.27458</v>
      </c>
      <c r="K7" s="71">
        <v>0.1265</v>
      </c>
      <c r="L7" s="72">
        <v>0.85914000000000001</v>
      </c>
      <c r="M7" s="43">
        <v>0.12770000000000001</v>
      </c>
      <c r="N7" s="44">
        <v>0.12529999999999999</v>
      </c>
      <c r="O7" s="43">
        <v>0.16594999999999999</v>
      </c>
      <c r="P7" s="44">
        <v>0.16414999999999999</v>
      </c>
    </row>
    <row r="8" spans="1:16" x14ac:dyDescent="0.25">
      <c r="A8" s="26">
        <v>42921</v>
      </c>
      <c r="B8" s="70">
        <v>0.16539999999999999</v>
      </c>
      <c r="C8" s="70">
        <v>0.21736</v>
      </c>
      <c r="D8" s="71">
        <v>0.11114</v>
      </c>
      <c r="E8" s="72">
        <v>145.14357000000001</v>
      </c>
      <c r="F8" s="71">
        <v>0.17333000000000001</v>
      </c>
      <c r="G8" s="72">
        <v>9.0870000000000006E-2</v>
      </c>
      <c r="H8" s="71">
        <v>0.17443</v>
      </c>
      <c r="I8" s="72">
        <v>9.7570000000000004E-2</v>
      </c>
      <c r="J8" s="72">
        <v>14.274480000000001</v>
      </c>
      <c r="K8" s="71">
        <v>0.12620000000000001</v>
      </c>
      <c r="L8" s="72">
        <v>0.85795999999999994</v>
      </c>
      <c r="M8" s="43">
        <v>0.12740000000000001</v>
      </c>
      <c r="N8" s="44">
        <v>0.125</v>
      </c>
      <c r="O8" s="43">
        <v>0.1663</v>
      </c>
      <c r="P8" s="44">
        <v>0.16450000000000001</v>
      </c>
    </row>
    <row r="9" spans="1:16" ht="15.75" thickBot="1" x14ac:dyDescent="0.3">
      <c r="A9" s="27">
        <v>42922</v>
      </c>
      <c r="B9" s="20">
        <v>0.16625999999999999</v>
      </c>
      <c r="C9" s="20">
        <v>0.21787000000000001</v>
      </c>
      <c r="D9" s="21">
        <v>0.1114</v>
      </c>
      <c r="E9" s="22">
        <v>145.40635</v>
      </c>
      <c r="F9" s="21">
        <v>0.17358999999999999</v>
      </c>
      <c r="G9" s="22">
        <v>9.1160000000000005E-2</v>
      </c>
      <c r="H9" s="21">
        <v>0.17458000000000001</v>
      </c>
      <c r="I9" s="22">
        <v>9.7739999999999994E-2</v>
      </c>
      <c r="J9" s="22">
        <v>14.291790000000001</v>
      </c>
      <c r="K9" s="21">
        <v>0.1263</v>
      </c>
      <c r="L9" s="22">
        <v>0.85860999999999998</v>
      </c>
      <c r="M9" s="23">
        <v>0.1275</v>
      </c>
      <c r="N9" s="24">
        <v>0.12509999999999999</v>
      </c>
      <c r="O9" s="23">
        <v>0.16716</v>
      </c>
      <c r="P9" s="24">
        <v>0.16536000000000001</v>
      </c>
    </row>
    <row r="10" spans="1:16" ht="15.75" thickTop="1" x14ac:dyDescent="0.25">
      <c r="A10" s="28" t="s">
        <v>18</v>
      </c>
      <c r="B10" s="29">
        <f t="shared" ref="B10:P10" si="0">SUM(B6:B9)</f>
        <v>0.66137000000000001</v>
      </c>
      <c r="C10" s="29">
        <f t="shared" si="0"/>
        <v>0.86929000000000001</v>
      </c>
      <c r="D10" s="29">
        <f t="shared" si="0"/>
        <v>0.44446000000000002</v>
      </c>
      <c r="E10" s="29">
        <f t="shared" si="0"/>
        <v>580.25626</v>
      </c>
      <c r="F10" s="29">
        <f t="shared" si="0"/>
        <v>0.69272</v>
      </c>
      <c r="G10" s="29">
        <f t="shared" si="0"/>
        <v>0.36404000000000003</v>
      </c>
      <c r="H10" s="29">
        <f t="shared" si="0"/>
        <v>0.69777</v>
      </c>
      <c r="I10" s="29">
        <f t="shared" si="0"/>
        <v>0.39013999999999999</v>
      </c>
      <c r="J10" s="29">
        <f t="shared" si="0"/>
        <v>57.029410000000006</v>
      </c>
      <c r="K10" s="29">
        <f t="shared" si="0"/>
        <v>0.50549999999999995</v>
      </c>
      <c r="L10" s="29">
        <f t="shared" si="0"/>
        <v>3.4326500000000002</v>
      </c>
      <c r="M10" s="32">
        <f t="shared" si="0"/>
        <v>0.51029999999999998</v>
      </c>
      <c r="N10" s="32">
        <f t="shared" si="0"/>
        <v>0.50069999999999992</v>
      </c>
      <c r="O10" s="32">
        <f t="shared" si="0"/>
        <v>0.66496999999999995</v>
      </c>
      <c r="P10" s="32">
        <f t="shared" si="0"/>
        <v>0.65776999999999997</v>
      </c>
    </row>
    <row r="11" spans="1:16" s="109" customFormat="1" ht="15.75" thickBot="1" x14ac:dyDescent="0.3">
      <c r="A11" s="93" t="s">
        <v>19</v>
      </c>
      <c r="B11" s="74">
        <f>B10/4</f>
        <v>0.1653425</v>
      </c>
      <c r="C11" s="74">
        <f t="shared" ref="C11:L11" si="1">C10/4</f>
        <v>0.2173225</v>
      </c>
      <c r="D11" s="74">
        <f t="shared" si="1"/>
        <v>0.11111500000000001</v>
      </c>
      <c r="E11" s="74">
        <f t="shared" si="1"/>
        <v>145.064065</v>
      </c>
      <c r="F11" s="74">
        <f t="shared" si="1"/>
        <v>0.17318</v>
      </c>
      <c r="G11" s="74">
        <f t="shared" si="1"/>
        <v>9.1010000000000008E-2</v>
      </c>
      <c r="H11" s="74">
        <f t="shared" si="1"/>
        <v>0.1744425</v>
      </c>
      <c r="I11" s="74">
        <f t="shared" si="1"/>
        <v>9.7534999999999997E-2</v>
      </c>
      <c r="J11" s="74">
        <f t="shared" si="1"/>
        <v>14.257352500000001</v>
      </c>
      <c r="K11" s="74">
        <f t="shared" si="1"/>
        <v>0.12637499999999999</v>
      </c>
      <c r="L11" s="74">
        <f t="shared" si="1"/>
        <v>0.85816250000000005</v>
      </c>
      <c r="M11" s="75">
        <f>M10/4</f>
        <v>0.12757499999999999</v>
      </c>
      <c r="N11" s="75">
        <f t="shared" ref="N11:P11" si="2">N10/4</f>
        <v>0.12517499999999998</v>
      </c>
      <c r="O11" s="75">
        <f t="shared" si="2"/>
        <v>0.16624249999999999</v>
      </c>
      <c r="P11" s="75">
        <f t="shared" si="2"/>
        <v>0.16444249999999999</v>
      </c>
    </row>
    <row r="12" spans="1:16" ht="15.75" thickTop="1" x14ac:dyDescent="0.25">
      <c r="A12" s="39">
        <v>42926</v>
      </c>
      <c r="B12" s="40">
        <v>0.16719999999999999</v>
      </c>
      <c r="C12" s="40">
        <v>0.21745</v>
      </c>
      <c r="D12" s="41">
        <v>0.11118</v>
      </c>
      <c r="E12" s="42">
        <v>146.41072</v>
      </c>
      <c r="F12" s="41">
        <v>0.17408999999999999</v>
      </c>
      <c r="G12" s="42">
        <v>9.1230000000000006E-2</v>
      </c>
      <c r="H12" s="41">
        <v>0.17512</v>
      </c>
      <c r="I12" s="42">
        <v>9.8339999999999997E-2</v>
      </c>
      <c r="J12" s="42">
        <v>14.43984</v>
      </c>
      <c r="K12" s="41">
        <v>0.12670000000000001</v>
      </c>
      <c r="L12" s="42">
        <v>0.86162000000000005</v>
      </c>
      <c r="M12" s="43">
        <v>0.12790000000000001</v>
      </c>
      <c r="N12" s="44">
        <v>0.1255</v>
      </c>
      <c r="O12" s="43">
        <v>0.16761999999999999</v>
      </c>
      <c r="P12" s="44">
        <v>0.16582</v>
      </c>
    </row>
    <row r="13" spans="1:16" x14ac:dyDescent="0.25">
      <c r="A13" s="39">
        <v>42927</v>
      </c>
      <c r="B13" s="40">
        <v>0.16646</v>
      </c>
      <c r="C13" s="40">
        <v>0.21708</v>
      </c>
      <c r="D13" s="41">
        <v>0.11099000000000001</v>
      </c>
      <c r="E13" s="42">
        <v>145.57905</v>
      </c>
      <c r="F13" s="41">
        <v>0.17388999999999999</v>
      </c>
      <c r="G13" s="42">
        <v>9.1179999999999997E-2</v>
      </c>
      <c r="H13" s="41">
        <v>0.17510000000000001</v>
      </c>
      <c r="I13" s="42">
        <v>9.8239999999999994E-2</v>
      </c>
      <c r="J13" s="42">
        <v>14.43539</v>
      </c>
      <c r="K13" s="41">
        <v>0.1265</v>
      </c>
      <c r="L13" s="42">
        <v>0.86051</v>
      </c>
      <c r="M13" s="43">
        <v>0.12770000000000001</v>
      </c>
      <c r="N13" s="44">
        <v>0.12529999999999999</v>
      </c>
      <c r="O13" s="43">
        <v>0.16736000000000001</v>
      </c>
      <c r="P13" s="44">
        <v>0.16556000000000001</v>
      </c>
    </row>
    <row r="14" spans="1:16" x14ac:dyDescent="0.25">
      <c r="A14" s="39">
        <v>42928</v>
      </c>
      <c r="B14" s="40">
        <v>0.16561000000000001</v>
      </c>
      <c r="C14" s="40">
        <v>0.21597</v>
      </c>
      <c r="D14" s="41">
        <v>0.11042</v>
      </c>
      <c r="E14" s="42">
        <v>145.16122999999999</v>
      </c>
      <c r="F14" s="41">
        <v>0.17429</v>
      </c>
      <c r="G14" s="42">
        <v>9.0939999999999993E-2</v>
      </c>
      <c r="H14" s="41">
        <v>0.17465</v>
      </c>
      <c r="I14" s="42">
        <v>9.8059999999999994E-2</v>
      </c>
      <c r="J14" s="42">
        <v>14.411569999999999</v>
      </c>
      <c r="K14" s="41">
        <v>0.12620000000000001</v>
      </c>
      <c r="L14" s="42">
        <v>0.85845000000000005</v>
      </c>
      <c r="M14" s="43">
        <v>0.12740000000000001</v>
      </c>
      <c r="N14" s="44">
        <v>0.125</v>
      </c>
      <c r="O14" s="43">
        <v>0.16650999999999999</v>
      </c>
      <c r="P14" s="44">
        <v>0.16471</v>
      </c>
    </row>
    <row r="15" spans="1:16" x14ac:dyDescent="0.25">
      <c r="A15" s="39">
        <v>42929</v>
      </c>
      <c r="B15" s="40">
        <v>0.16492999999999999</v>
      </c>
      <c r="C15" s="40">
        <v>0.21618999999999999</v>
      </c>
      <c r="D15" s="41">
        <v>0.11053</v>
      </c>
      <c r="E15" s="42">
        <v>144.69924</v>
      </c>
      <c r="F15" s="41">
        <v>0.17438000000000001</v>
      </c>
      <c r="G15" s="42">
        <v>9.0899999999999995E-2</v>
      </c>
      <c r="H15" s="41">
        <v>0.17432</v>
      </c>
      <c r="I15" s="42">
        <v>9.8229999999999998E-2</v>
      </c>
      <c r="J15" s="42">
        <v>14.327120000000001</v>
      </c>
      <c r="K15" s="41">
        <v>0.12640000000000001</v>
      </c>
      <c r="L15" s="42">
        <v>0.85824999999999996</v>
      </c>
      <c r="M15" s="43">
        <v>0.12759999999999999</v>
      </c>
      <c r="N15" s="44">
        <v>0.12520000000000001</v>
      </c>
      <c r="O15" s="43">
        <v>0.16583000000000001</v>
      </c>
      <c r="P15" s="44">
        <v>0.16403000000000001</v>
      </c>
    </row>
    <row r="16" spans="1:16" ht="15.75" thickBot="1" x14ac:dyDescent="0.3">
      <c r="A16" s="45">
        <v>42930</v>
      </c>
      <c r="B16" s="46">
        <v>0.16392999999999999</v>
      </c>
      <c r="C16" s="46">
        <v>0.21734999999999999</v>
      </c>
      <c r="D16" s="47">
        <v>0.11113000000000001</v>
      </c>
      <c r="E16" s="48">
        <v>144.14057</v>
      </c>
      <c r="F16" s="47">
        <v>0.17307</v>
      </c>
      <c r="G16" s="48">
        <v>9.1200000000000003E-2</v>
      </c>
      <c r="H16" s="47">
        <v>0.17419999999999999</v>
      </c>
      <c r="I16" s="48">
        <v>9.7919999999999993E-2</v>
      </c>
      <c r="J16" s="48">
        <v>14.35749</v>
      </c>
      <c r="K16" s="47">
        <v>0.12670000000000001</v>
      </c>
      <c r="L16" s="48">
        <v>0.85919999999999996</v>
      </c>
      <c r="M16" s="23">
        <v>0.12790000000000001</v>
      </c>
      <c r="N16" s="24">
        <v>0.1255</v>
      </c>
      <c r="O16" s="23">
        <v>0.16483</v>
      </c>
      <c r="P16" s="24">
        <v>0.16303000000000001</v>
      </c>
    </row>
    <row r="17" spans="1:16" ht="15.75" thickTop="1" x14ac:dyDescent="0.25">
      <c r="A17" s="28" t="s">
        <v>18</v>
      </c>
      <c r="B17" s="29">
        <f>SUM(B12:B16)</f>
        <v>0.82813000000000003</v>
      </c>
      <c r="C17" s="29">
        <f>SUM(C12:C16)</f>
        <v>1.0840399999999999</v>
      </c>
      <c r="D17" s="31">
        <f t="shared" ref="D17:L17" si="3">SUM(D12:D16)</f>
        <v>0.55425000000000002</v>
      </c>
      <c r="E17" s="31">
        <f t="shared" si="3"/>
        <v>725.99081000000001</v>
      </c>
      <c r="F17" s="31">
        <f t="shared" si="3"/>
        <v>0.86972000000000005</v>
      </c>
      <c r="G17" s="31">
        <f t="shared" si="3"/>
        <v>0.45544999999999997</v>
      </c>
      <c r="H17" s="31">
        <f t="shared" si="3"/>
        <v>0.87339</v>
      </c>
      <c r="I17" s="31">
        <f t="shared" si="3"/>
        <v>0.49078999999999995</v>
      </c>
      <c r="J17" s="31">
        <f t="shared" si="3"/>
        <v>71.971410000000006</v>
      </c>
      <c r="K17" s="49">
        <f t="shared" si="3"/>
        <v>0.63250000000000006</v>
      </c>
      <c r="L17" s="49">
        <f t="shared" si="3"/>
        <v>4.2980299999999998</v>
      </c>
      <c r="M17" s="32">
        <f>SUM(M12:M16)</f>
        <v>0.63850000000000007</v>
      </c>
      <c r="N17" s="32">
        <f t="shared" ref="N17:P17" si="4">SUM(N12:N16)</f>
        <v>0.62650000000000006</v>
      </c>
      <c r="O17" s="32">
        <f t="shared" si="4"/>
        <v>0.83215000000000006</v>
      </c>
      <c r="P17" s="32">
        <f t="shared" si="4"/>
        <v>0.82315000000000005</v>
      </c>
    </row>
    <row r="18" spans="1:16" s="109" customFormat="1" ht="15.75" thickBot="1" x14ac:dyDescent="0.3">
      <c r="A18" s="93" t="s">
        <v>19</v>
      </c>
      <c r="B18" s="74">
        <f>B17/5</f>
        <v>0.165626</v>
      </c>
      <c r="C18" s="74">
        <f>C17/5</f>
        <v>0.21680799999999997</v>
      </c>
      <c r="D18" s="86">
        <f t="shared" ref="D18:L18" si="5">D17/5</f>
        <v>0.11085</v>
      </c>
      <c r="E18" s="86">
        <f t="shared" si="5"/>
        <v>145.198162</v>
      </c>
      <c r="F18" s="86">
        <f t="shared" si="5"/>
        <v>0.17394400000000002</v>
      </c>
      <c r="G18" s="86">
        <f t="shared" si="5"/>
        <v>9.108999999999999E-2</v>
      </c>
      <c r="H18" s="86">
        <f t="shared" si="5"/>
        <v>0.174678</v>
      </c>
      <c r="I18" s="86">
        <f t="shared" si="5"/>
        <v>9.8157999999999995E-2</v>
      </c>
      <c r="J18" s="86">
        <f t="shared" si="5"/>
        <v>14.394282</v>
      </c>
      <c r="K18" s="96">
        <f t="shared" si="5"/>
        <v>0.1265</v>
      </c>
      <c r="L18" s="96">
        <f t="shared" si="5"/>
        <v>0.85960599999999998</v>
      </c>
      <c r="M18" s="75">
        <f>M17/5</f>
        <v>0.12770000000000001</v>
      </c>
      <c r="N18" s="97">
        <f>N17/5</f>
        <v>0.12530000000000002</v>
      </c>
      <c r="O18" s="97">
        <f t="shared" ref="O18:P18" si="6">O17/5</f>
        <v>0.16643000000000002</v>
      </c>
      <c r="P18" s="97">
        <f t="shared" si="6"/>
        <v>0.16463</v>
      </c>
    </row>
    <row r="19" spans="1:16" ht="15.75" thickTop="1" x14ac:dyDescent="0.25">
      <c r="A19" s="39">
        <v>42933</v>
      </c>
      <c r="B19" s="40">
        <v>0.16231999999999999</v>
      </c>
      <c r="C19" s="40">
        <v>0.21668999999999999</v>
      </c>
      <c r="D19" s="41">
        <v>0.11079</v>
      </c>
      <c r="E19" s="42">
        <v>144.07133999999999</v>
      </c>
      <c r="F19" s="41">
        <v>0.17291000000000001</v>
      </c>
      <c r="G19" s="42">
        <v>9.1329999999999995E-2</v>
      </c>
      <c r="H19" s="41">
        <v>0.17415</v>
      </c>
      <c r="I19" s="42">
        <v>9.6949999999999995E-2</v>
      </c>
      <c r="J19" s="42">
        <v>14.293369999999999</v>
      </c>
      <c r="K19" s="41">
        <v>0.127</v>
      </c>
      <c r="L19" s="42">
        <v>0.86062000000000005</v>
      </c>
      <c r="M19" s="43">
        <v>0.12820000000000001</v>
      </c>
      <c r="N19" s="44">
        <v>0.1258</v>
      </c>
      <c r="O19" s="43">
        <v>0.16322</v>
      </c>
      <c r="P19" s="44">
        <v>0.16142000000000001</v>
      </c>
    </row>
    <row r="20" spans="1:16" x14ac:dyDescent="0.25">
      <c r="A20" s="39">
        <v>42934</v>
      </c>
      <c r="B20" s="40">
        <v>0.16270999999999999</v>
      </c>
      <c r="C20" s="40">
        <v>0.21643000000000001</v>
      </c>
      <c r="D20" s="41">
        <v>0.11065999999999999</v>
      </c>
      <c r="E20" s="42">
        <v>143.31172000000001</v>
      </c>
      <c r="F20" s="41">
        <v>0.17349999999999999</v>
      </c>
      <c r="G20" s="42">
        <v>9.1090000000000004E-2</v>
      </c>
      <c r="H20" s="41">
        <v>0.17388000000000001</v>
      </c>
      <c r="I20" s="42">
        <v>9.7259999999999999E-2</v>
      </c>
      <c r="J20" s="42">
        <v>14.30941</v>
      </c>
      <c r="K20" s="41">
        <v>0.127</v>
      </c>
      <c r="L20" s="42">
        <v>0.85977000000000003</v>
      </c>
      <c r="M20" s="43">
        <v>0.12820000000000001</v>
      </c>
      <c r="N20" s="44">
        <v>0.1258</v>
      </c>
      <c r="O20" s="43">
        <v>0.16361000000000001</v>
      </c>
      <c r="P20" s="44">
        <v>0.16181000000000001</v>
      </c>
    </row>
    <row r="21" spans="1:16" x14ac:dyDescent="0.25">
      <c r="A21" s="39">
        <v>42935</v>
      </c>
      <c r="B21" s="40">
        <v>0.16198000000000001</v>
      </c>
      <c r="C21" s="40">
        <v>0.21607999999999999</v>
      </c>
      <c r="D21" s="41">
        <v>0.11047999999999999</v>
      </c>
      <c r="E21" s="42">
        <v>143.39192</v>
      </c>
      <c r="F21" s="41">
        <v>0.17380000000000001</v>
      </c>
      <c r="G21" s="42">
        <v>9.0959999999999999E-2</v>
      </c>
      <c r="H21" s="41">
        <v>0.17408000000000001</v>
      </c>
      <c r="I21" s="42">
        <v>9.7350000000000006E-2</v>
      </c>
      <c r="J21" s="42">
        <v>14.28997</v>
      </c>
      <c r="K21" s="41">
        <v>0.12720000000000001</v>
      </c>
      <c r="L21" s="42">
        <v>0.85963000000000001</v>
      </c>
      <c r="M21" s="43">
        <v>0.12839999999999999</v>
      </c>
      <c r="N21" s="44">
        <v>0.126</v>
      </c>
      <c r="O21" s="43">
        <v>0.16288</v>
      </c>
      <c r="P21" s="44">
        <v>0.16108</v>
      </c>
    </row>
    <row r="22" spans="1:16" x14ac:dyDescent="0.25">
      <c r="A22" s="39">
        <v>42936</v>
      </c>
      <c r="B22" s="40">
        <v>0.16067999999999999</v>
      </c>
      <c r="C22" s="40">
        <v>0.21628</v>
      </c>
      <c r="D22" s="41">
        <v>0.11058</v>
      </c>
      <c r="E22" s="42">
        <v>143.17039</v>
      </c>
      <c r="F22" s="41">
        <v>0.17312</v>
      </c>
      <c r="G22" s="42">
        <v>9.1249999999999998E-2</v>
      </c>
      <c r="H22" s="41">
        <v>0.1744</v>
      </c>
      <c r="I22" s="42">
        <v>9.7820000000000004E-2</v>
      </c>
      <c r="J22" s="42">
        <v>14.260400000000001</v>
      </c>
      <c r="K22" s="41">
        <v>0.1275</v>
      </c>
      <c r="L22" s="42">
        <v>0.86102000000000001</v>
      </c>
      <c r="M22" s="43">
        <v>0.12870000000000001</v>
      </c>
      <c r="N22" s="44">
        <v>0.1263</v>
      </c>
      <c r="O22" s="43">
        <v>0.16158</v>
      </c>
      <c r="P22" s="44">
        <v>0.15978000000000001</v>
      </c>
    </row>
    <row r="23" spans="1:16" ht="15.75" thickBot="1" x14ac:dyDescent="0.3">
      <c r="A23" s="45">
        <v>42937</v>
      </c>
      <c r="B23" s="46">
        <v>0.16067000000000001</v>
      </c>
      <c r="C23" s="46">
        <v>0.21560000000000001</v>
      </c>
      <c r="D23" s="47">
        <v>0.11022999999999999</v>
      </c>
      <c r="E23" s="48">
        <v>143.52745999999999</v>
      </c>
      <c r="F23" s="47">
        <v>0.17316000000000001</v>
      </c>
      <c r="G23" s="48">
        <v>9.1550000000000006E-2</v>
      </c>
      <c r="H23" s="47">
        <v>0.17460999999999999</v>
      </c>
      <c r="I23" s="48">
        <v>9.8350000000000007E-2</v>
      </c>
      <c r="J23" s="48">
        <v>14.289630000000001</v>
      </c>
      <c r="K23" s="47">
        <v>0.12770000000000001</v>
      </c>
      <c r="L23" s="48">
        <v>0.86367000000000005</v>
      </c>
      <c r="M23" s="23">
        <v>0.12889999999999999</v>
      </c>
      <c r="N23" s="24">
        <v>0.1265</v>
      </c>
      <c r="O23" s="23">
        <v>0.16156999999999999</v>
      </c>
      <c r="P23" s="24">
        <v>0.15977</v>
      </c>
    </row>
    <row r="24" spans="1:16" ht="15.75" thickTop="1" x14ac:dyDescent="0.25">
      <c r="A24" s="28" t="s">
        <v>18</v>
      </c>
      <c r="B24" s="29">
        <f>SUM(B19:B23)</f>
        <v>0.80835999999999997</v>
      </c>
      <c r="C24" s="29">
        <f>SUM(C19:C23)</f>
        <v>1.08108</v>
      </c>
      <c r="D24" s="31">
        <f t="shared" ref="D24:P24" si="7">SUM(D19:D23)</f>
        <v>0.55274000000000001</v>
      </c>
      <c r="E24" s="31">
        <f t="shared" si="7"/>
        <v>717.47283000000004</v>
      </c>
      <c r="F24" s="31">
        <f t="shared" si="7"/>
        <v>0.86648999999999998</v>
      </c>
      <c r="G24" s="31">
        <f t="shared" si="7"/>
        <v>0.45618000000000003</v>
      </c>
      <c r="H24" s="31">
        <f t="shared" si="7"/>
        <v>0.87112000000000012</v>
      </c>
      <c r="I24" s="31">
        <f t="shared" si="7"/>
        <v>0.48773</v>
      </c>
      <c r="J24" s="31">
        <f t="shared" si="7"/>
        <v>71.442779999999999</v>
      </c>
      <c r="K24" s="49">
        <f t="shared" si="7"/>
        <v>0.63639999999999997</v>
      </c>
      <c r="L24" s="49">
        <f t="shared" si="7"/>
        <v>4.30471</v>
      </c>
      <c r="M24" s="32">
        <f t="shared" si="7"/>
        <v>0.64240000000000008</v>
      </c>
      <c r="N24" s="33">
        <f t="shared" si="7"/>
        <v>0.63040000000000007</v>
      </c>
      <c r="O24" s="33">
        <f t="shared" si="7"/>
        <v>0.81285999999999992</v>
      </c>
      <c r="P24" s="33">
        <f t="shared" si="7"/>
        <v>0.80386000000000002</v>
      </c>
    </row>
    <row r="25" spans="1:16" s="109" customFormat="1" ht="15.75" thickBot="1" x14ac:dyDescent="0.3">
      <c r="A25" s="93" t="s">
        <v>19</v>
      </c>
      <c r="B25" s="74">
        <f>B24/5</f>
        <v>0.16167199999999998</v>
      </c>
      <c r="C25" s="74">
        <f>C24/5</f>
        <v>0.21621600000000002</v>
      </c>
      <c r="D25" s="86">
        <f t="shared" ref="D25:L25" si="8">D24/5</f>
        <v>0.11054800000000001</v>
      </c>
      <c r="E25" s="86">
        <f t="shared" si="8"/>
        <v>143.49456600000002</v>
      </c>
      <c r="F25" s="86">
        <f t="shared" si="8"/>
        <v>0.17329800000000001</v>
      </c>
      <c r="G25" s="86">
        <f t="shared" si="8"/>
        <v>9.1236000000000012E-2</v>
      </c>
      <c r="H25" s="86">
        <f t="shared" si="8"/>
        <v>0.17422400000000002</v>
      </c>
      <c r="I25" s="86">
        <f t="shared" si="8"/>
        <v>9.7545999999999994E-2</v>
      </c>
      <c r="J25" s="86">
        <f t="shared" si="8"/>
        <v>14.288556</v>
      </c>
      <c r="K25" s="96">
        <f t="shared" si="8"/>
        <v>0.12728</v>
      </c>
      <c r="L25" s="96">
        <f t="shared" si="8"/>
        <v>0.86094199999999999</v>
      </c>
      <c r="M25" s="75">
        <f>M24/5</f>
        <v>0.12848000000000001</v>
      </c>
      <c r="N25" s="97">
        <f>N24/5</f>
        <v>0.12608000000000003</v>
      </c>
      <c r="O25" s="97">
        <f t="shared" ref="O25:P25" si="9">O24/5</f>
        <v>0.16257199999999999</v>
      </c>
      <c r="P25" s="97">
        <f t="shared" si="9"/>
        <v>0.160772</v>
      </c>
    </row>
    <row r="26" spans="1:16" ht="15.75" thickTop="1" x14ac:dyDescent="0.25">
      <c r="A26" s="39">
        <v>42940</v>
      </c>
      <c r="B26" s="40">
        <v>0.16142000000000001</v>
      </c>
      <c r="C26" s="40">
        <v>0.21415000000000001</v>
      </c>
      <c r="D26" s="41">
        <v>0.10949</v>
      </c>
      <c r="E26" s="42">
        <v>143.01537999999999</v>
      </c>
      <c r="F26" s="41">
        <v>0.17136000000000001</v>
      </c>
      <c r="G26" s="42">
        <v>9.11E-2</v>
      </c>
      <c r="H26" s="41">
        <v>0.17407</v>
      </c>
      <c r="I26" s="42">
        <v>9.826E-2</v>
      </c>
      <c r="J26" s="42">
        <v>14.189550000000001</v>
      </c>
      <c r="K26" s="41">
        <v>0.12770000000000001</v>
      </c>
      <c r="L26" s="42">
        <v>0.86377000000000004</v>
      </c>
      <c r="M26" s="43">
        <v>0.12889999999999999</v>
      </c>
      <c r="N26" s="44">
        <v>0.1265</v>
      </c>
      <c r="O26" s="43">
        <v>0.16231999999999999</v>
      </c>
      <c r="P26" s="44">
        <v>0.16052</v>
      </c>
    </row>
    <row r="27" spans="1:16" x14ac:dyDescent="0.25">
      <c r="A27" s="39">
        <v>42941</v>
      </c>
      <c r="B27" s="40">
        <v>0.16120000000000001</v>
      </c>
      <c r="C27" s="40">
        <v>0.21468000000000001</v>
      </c>
      <c r="D27" s="41">
        <v>0.10977000000000001</v>
      </c>
      <c r="E27" s="42">
        <v>142.69036</v>
      </c>
      <c r="F27" s="41">
        <v>0.17183999999999999</v>
      </c>
      <c r="G27" s="42">
        <v>9.1139999999999999E-2</v>
      </c>
      <c r="H27" s="41">
        <v>0.17418</v>
      </c>
      <c r="I27" s="42">
        <v>9.8180000000000003E-2</v>
      </c>
      <c r="J27" s="42">
        <v>14.19722</v>
      </c>
      <c r="K27" s="41">
        <v>0.12790000000000001</v>
      </c>
      <c r="L27" s="42">
        <v>0.86492999999999998</v>
      </c>
      <c r="M27" s="43">
        <v>0.12909999999999999</v>
      </c>
      <c r="N27" s="44">
        <v>0.12670000000000001</v>
      </c>
      <c r="O27" s="43">
        <v>0.16209999999999999</v>
      </c>
      <c r="P27" s="44">
        <v>0.1603</v>
      </c>
    </row>
    <row r="28" spans="1:16" x14ac:dyDescent="0.25">
      <c r="A28" s="39">
        <v>42942</v>
      </c>
      <c r="B28" s="40">
        <v>0.16113</v>
      </c>
      <c r="C28" s="40">
        <v>0.21437999999999999</v>
      </c>
      <c r="D28" s="41">
        <v>0.10961</v>
      </c>
      <c r="E28" s="42">
        <v>142.81809999999999</v>
      </c>
      <c r="F28" s="41">
        <v>0.17222000000000001</v>
      </c>
      <c r="G28" s="42">
        <v>9.1189999999999993E-2</v>
      </c>
      <c r="H28" s="41">
        <v>0.17413000000000001</v>
      </c>
      <c r="I28" s="42">
        <v>9.8030000000000006E-2</v>
      </c>
      <c r="J28" s="42">
        <v>14.25493</v>
      </c>
      <c r="K28" s="41">
        <v>0.12790000000000001</v>
      </c>
      <c r="L28" s="42">
        <v>0.86331999999999998</v>
      </c>
      <c r="M28" s="43">
        <v>0.12909999999999999</v>
      </c>
      <c r="N28" s="44">
        <v>0.12670000000000001</v>
      </c>
      <c r="O28" s="43">
        <v>0.16203000000000001</v>
      </c>
      <c r="P28" s="44">
        <v>0.16023000000000001</v>
      </c>
    </row>
    <row r="29" spans="1:16" x14ac:dyDescent="0.25">
      <c r="A29" s="39">
        <v>42943</v>
      </c>
      <c r="B29" s="40"/>
      <c r="C29" s="40"/>
      <c r="D29" s="41"/>
      <c r="E29" s="42"/>
      <c r="F29" s="41"/>
      <c r="G29" s="42"/>
      <c r="H29" s="41"/>
      <c r="I29" s="42"/>
      <c r="J29" s="42"/>
      <c r="K29" s="41"/>
      <c r="L29" s="42"/>
      <c r="M29" s="43"/>
      <c r="N29" s="44"/>
      <c r="O29" s="43"/>
      <c r="P29" s="44"/>
    </row>
    <row r="30" spans="1:16" ht="15.75" thickBot="1" x14ac:dyDescent="0.3">
      <c r="A30" s="45">
        <v>42944</v>
      </c>
      <c r="B30" s="46"/>
      <c r="C30" s="46"/>
      <c r="D30" s="47"/>
      <c r="E30" s="48"/>
      <c r="F30" s="47"/>
      <c r="G30" s="48"/>
      <c r="H30" s="47"/>
      <c r="I30" s="48"/>
      <c r="J30" s="48"/>
      <c r="K30" s="47"/>
      <c r="L30" s="48"/>
      <c r="M30" s="23"/>
      <c r="N30" s="24"/>
      <c r="O30" s="23"/>
      <c r="P30" s="24"/>
    </row>
    <row r="31" spans="1:16" ht="15.75" thickTop="1" x14ac:dyDescent="0.25">
      <c r="A31" s="28" t="s">
        <v>18</v>
      </c>
      <c r="B31" s="29">
        <f t="shared" ref="B31:P31" si="10">SUM(B26:B30)</f>
        <v>0.48375000000000001</v>
      </c>
      <c r="C31" s="29">
        <f t="shared" si="10"/>
        <v>0.64321000000000006</v>
      </c>
      <c r="D31" s="30">
        <f t="shared" si="10"/>
        <v>0.32887</v>
      </c>
      <c r="E31" s="31">
        <f t="shared" si="10"/>
        <v>428.52383999999995</v>
      </c>
      <c r="F31" s="30">
        <f t="shared" si="10"/>
        <v>0.51541999999999999</v>
      </c>
      <c r="G31" s="31">
        <f t="shared" si="10"/>
        <v>0.27343000000000001</v>
      </c>
      <c r="H31" s="30">
        <f t="shared" si="10"/>
        <v>0.52238000000000007</v>
      </c>
      <c r="I31" s="31">
        <f t="shared" si="10"/>
        <v>0.29447000000000001</v>
      </c>
      <c r="J31" s="31">
        <f t="shared" si="10"/>
        <v>42.6417</v>
      </c>
      <c r="K31" s="30">
        <f t="shared" si="10"/>
        <v>0.38350000000000006</v>
      </c>
      <c r="L31" s="49">
        <f t="shared" si="10"/>
        <v>2.5920199999999998</v>
      </c>
      <c r="M31" s="32">
        <f t="shared" si="10"/>
        <v>0.3871</v>
      </c>
      <c r="N31" s="33">
        <f t="shared" si="10"/>
        <v>0.37990000000000002</v>
      </c>
      <c r="O31" s="33">
        <f t="shared" si="10"/>
        <v>0.48644999999999999</v>
      </c>
      <c r="P31" s="33">
        <f t="shared" si="10"/>
        <v>0.48104999999999998</v>
      </c>
    </row>
    <row r="32" spans="1:16" s="109" customFormat="1" ht="15.75" thickBot="1" x14ac:dyDescent="0.3">
      <c r="A32" s="93" t="s">
        <v>19</v>
      </c>
      <c r="B32" s="74">
        <f>B31/5</f>
        <v>9.6750000000000003E-2</v>
      </c>
      <c r="C32" s="74">
        <f>C31/5</f>
        <v>0.12864200000000001</v>
      </c>
      <c r="D32" s="86">
        <f t="shared" ref="D32:K32" si="11">D31/5</f>
        <v>6.5773999999999999E-2</v>
      </c>
      <c r="E32" s="86">
        <f t="shared" si="11"/>
        <v>85.704767999999987</v>
      </c>
      <c r="F32" s="86">
        <f t="shared" si="11"/>
        <v>0.103084</v>
      </c>
      <c r="G32" s="86">
        <f t="shared" si="11"/>
        <v>5.4685999999999998E-2</v>
      </c>
      <c r="H32" s="86">
        <f t="shared" si="11"/>
        <v>0.10447600000000001</v>
      </c>
      <c r="I32" s="86">
        <f t="shared" si="11"/>
        <v>5.8894000000000002E-2</v>
      </c>
      <c r="J32" s="86">
        <f t="shared" si="11"/>
        <v>8.52834</v>
      </c>
      <c r="K32" s="96">
        <f t="shared" si="11"/>
        <v>7.6700000000000018E-2</v>
      </c>
      <c r="L32" s="86">
        <f>L31/5</f>
        <v>0.51840399999999998</v>
      </c>
      <c r="M32" s="75">
        <f>M31/5</f>
        <v>7.7420000000000003E-2</v>
      </c>
      <c r="N32" s="97">
        <f>N31/5</f>
        <v>7.5980000000000006E-2</v>
      </c>
      <c r="O32" s="97">
        <f t="shared" ref="O32:P32" si="12">O31/5</f>
        <v>9.7290000000000001E-2</v>
      </c>
      <c r="P32" s="97">
        <f t="shared" si="12"/>
        <v>9.620999999999999E-2</v>
      </c>
    </row>
    <row r="33" spans="1:16" ht="15.75" thickTop="1" x14ac:dyDescent="0.25">
      <c r="A33" s="39">
        <v>42947</v>
      </c>
      <c r="B33" s="40"/>
      <c r="C33" s="40"/>
      <c r="D33" s="41"/>
      <c r="E33" s="42"/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x14ac:dyDescent="0.25">
      <c r="A35" s="39"/>
      <c r="B35" s="40"/>
      <c r="C35" s="40"/>
      <c r="D35" s="41"/>
      <c r="E35" s="42"/>
      <c r="F35" s="41"/>
      <c r="G35" s="42"/>
      <c r="H35" s="41"/>
      <c r="I35" s="42"/>
      <c r="J35" s="42"/>
      <c r="K35" s="41"/>
      <c r="L35" s="42"/>
      <c r="M35" s="43"/>
      <c r="N35" s="44"/>
      <c r="O35" s="43"/>
      <c r="P35" s="44"/>
    </row>
    <row r="36" spans="1:16" x14ac:dyDescent="0.25">
      <c r="A36" s="39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ht="15.75" thickBot="1" x14ac:dyDescent="0.3">
      <c r="A37" s="45"/>
      <c r="B37" s="46"/>
      <c r="C37" s="46"/>
      <c r="D37" s="47"/>
      <c r="E37" s="48"/>
      <c r="F37" s="47"/>
      <c r="G37" s="48"/>
      <c r="H37" s="47"/>
      <c r="I37" s="48"/>
      <c r="J37" s="48"/>
      <c r="K37" s="47"/>
      <c r="L37" s="48"/>
      <c r="M37" s="23"/>
      <c r="N37" s="24"/>
      <c r="O37" s="23"/>
      <c r="P37" s="24"/>
    </row>
    <row r="38" spans="1:16" ht="15.75" thickTop="1" x14ac:dyDescent="0.25">
      <c r="A38" s="28" t="s">
        <v>18</v>
      </c>
      <c r="B38" s="29">
        <f t="shared" ref="B38:P38" si="13">SUM(B33:B37)</f>
        <v>0</v>
      </c>
      <c r="C38" s="29">
        <f t="shared" si="13"/>
        <v>0</v>
      </c>
      <c r="D38" s="30">
        <f t="shared" si="13"/>
        <v>0</v>
      </c>
      <c r="E38" s="31">
        <f t="shared" si="13"/>
        <v>0</v>
      </c>
      <c r="F38" s="30">
        <f t="shared" si="13"/>
        <v>0</v>
      </c>
      <c r="G38" s="31">
        <f t="shared" si="13"/>
        <v>0</v>
      </c>
      <c r="H38" s="30">
        <f t="shared" si="13"/>
        <v>0</v>
      </c>
      <c r="I38" s="31">
        <f t="shared" si="13"/>
        <v>0</v>
      </c>
      <c r="J38" s="31">
        <f t="shared" si="13"/>
        <v>0</v>
      </c>
      <c r="K38" s="30">
        <f t="shared" si="13"/>
        <v>0</v>
      </c>
      <c r="L38" s="31"/>
      <c r="M38" s="32">
        <f t="shared" si="13"/>
        <v>0</v>
      </c>
      <c r="N38" s="33">
        <f t="shared" si="13"/>
        <v>0</v>
      </c>
      <c r="O38" s="33">
        <f t="shared" si="13"/>
        <v>0</v>
      </c>
      <c r="P38" s="33">
        <f t="shared" si="13"/>
        <v>0</v>
      </c>
    </row>
    <row r="39" spans="1:16" s="109" customFormat="1" ht="15.75" thickBot="1" x14ac:dyDescent="0.3">
      <c r="A39" s="93" t="s">
        <v>19</v>
      </c>
      <c r="B39" s="74">
        <f>B38/5</f>
        <v>0</v>
      </c>
      <c r="C39" s="74">
        <f>C38/5</f>
        <v>0</v>
      </c>
      <c r="D39" s="86">
        <f t="shared" ref="D39:K39" si="14">D38/5</f>
        <v>0</v>
      </c>
      <c r="E39" s="86">
        <f t="shared" si="14"/>
        <v>0</v>
      </c>
      <c r="F39" s="86">
        <f t="shared" si="14"/>
        <v>0</v>
      </c>
      <c r="G39" s="86">
        <f t="shared" si="14"/>
        <v>0</v>
      </c>
      <c r="H39" s="86">
        <f t="shared" si="14"/>
        <v>0</v>
      </c>
      <c r="I39" s="86">
        <f t="shared" si="14"/>
        <v>0</v>
      </c>
      <c r="J39" s="86">
        <f t="shared" si="14"/>
        <v>0</v>
      </c>
      <c r="K39" s="96">
        <f t="shared" si="14"/>
        <v>0</v>
      </c>
      <c r="L39" s="86"/>
      <c r="M39" s="75">
        <f>M38/5</f>
        <v>0</v>
      </c>
      <c r="N39" s="75">
        <f t="shared" ref="N39:O39" si="15">N38/5</f>
        <v>0</v>
      </c>
      <c r="O39" s="75">
        <f t="shared" si="15"/>
        <v>0</v>
      </c>
      <c r="P39" s="75">
        <f>P38/5</f>
        <v>0</v>
      </c>
    </row>
    <row r="40" spans="1:16" ht="15.75" thickTop="1" x14ac:dyDescent="0.25">
      <c r="A40" s="51"/>
      <c r="B40" s="40"/>
      <c r="C40" s="40"/>
      <c r="D40" s="41"/>
      <c r="E40" s="42"/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x14ac:dyDescent="0.25">
      <c r="A41" s="51"/>
      <c r="B41" s="40"/>
      <c r="C41" s="52"/>
      <c r="D41" s="53"/>
      <c r="E41" s="54" t="s">
        <v>20</v>
      </c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ht="15.75" thickBot="1" x14ac:dyDescent="0.3">
      <c r="A42" s="55"/>
      <c r="B42" s="56"/>
      <c r="C42" s="56"/>
      <c r="D42" s="57"/>
      <c r="E42" s="58"/>
      <c r="F42" s="57"/>
      <c r="G42" s="58"/>
      <c r="H42" s="57"/>
      <c r="I42" s="58"/>
      <c r="J42" s="58"/>
      <c r="K42" s="57"/>
      <c r="L42" s="58"/>
      <c r="M42" s="59"/>
      <c r="N42" s="60"/>
      <c r="O42" s="59"/>
      <c r="P42" s="60"/>
    </row>
    <row r="43" spans="1:16" x14ac:dyDescent="0.25">
      <c r="A43" s="61" t="s">
        <v>21</v>
      </c>
      <c r="B43" s="62">
        <f t="shared" ref="B43:L43" si="16">SUM(B6:B9,B12:B16,B19:B23,B26:B30)</f>
        <v>2.7816100000000001</v>
      </c>
      <c r="C43" s="62">
        <f t="shared" si="16"/>
        <v>3.6776199999999992</v>
      </c>
      <c r="D43" s="62">
        <f t="shared" si="16"/>
        <v>1.8803199999999998</v>
      </c>
      <c r="E43" s="62">
        <f t="shared" si="16"/>
        <v>2452.2437399999999</v>
      </c>
      <c r="F43" s="62">
        <f t="shared" si="16"/>
        <v>2.94435</v>
      </c>
      <c r="G43" s="62">
        <f t="shared" si="16"/>
        <v>1.5491000000000001</v>
      </c>
      <c r="H43" s="62">
        <f t="shared" si="16"/>
        <v>2.9646599999999994</v>
      </c>
      <c r="I43" s="62">
        <f t="shared" si="16"/>
        <v>1.66313</v>
      </c>
      <c r="J43" s="62">
        <f t="shared" si="16"/>
        <v>243.08530000000002</v>
      </c>
      <c r="K43" s="62">
        <f t="shared" si="16"/>
        <v>2.1578999999999997</v>
      </c>
      <c r="L43" s="62">
        <f t="shared" si="16"/>
        <v>14.627409999999999</v>
      </c>
      <c r="M43" s="32">
        <f>SUM(M9:M9,M12:M16,M19:M23,M26:M30,M33:M37)</f>
        <v>1.7955000000000001</v>
      </c>
      <c r="N43" s="32">
        <f>SUM(N9:N9,N12:N16,N19:N23,N26:N30,N33:N37)</f>
        <v>1.7619000000000002</v>
      </c>
      <c r="O43" s="32">
        <f>SUM(O9:O9,O12:O16,O19:O23,O26:O30,O33:O37)</f>
        <v>2.2986200000000001</v>
      </c>
      <c r="P43" s="32">
        <f>SUM(P9:P9,P12:P16,P19:P23,P26:P30,P33:P37)</f>
        <v>2.2734199999999998</v>
      </c>
    </row>
    <row r="44" spans="1:16" x14ac:dyDescent="0.25">
      <c r="A44" s="61" t="s">
        <v>22</v>
      </c>
      <c r="B44" s="62">
        <f>B43/20</f>
        <v>0.1390805</v>
      </c>
      <c r="C44" s="62">
        <f>C43/20</f>
        <v>0.18388099999999996</v>
      </c>
      <c r="D44" s="62">
        <f t="shared" ref="D44:L44" si="17">D43/20</f>
        <v>9.4015999999999988E-2</v>
      </c>
      <c r="E44" s="62">
        <f t="shared" si="17"/>
        <v>122.61218699999999</v>
      </c>
      <c r="F44" s="62">
        <f t="shared" si="17"/>
        <v>0.1472175</v>
      </c>
      <c r="G44" s="62">
        <f t="shared" si="17"/>
        <v>7.745500000000001E-2</v>
      </c>
      <c r="H44" s="62">
        <f t="shared" si="17"/>
        <v>0.14823299999999998</v>
      </c>
      <c r="I44" s="62">
        <f t="shared" si="17"/>
        <v>8.3156499999999994E-2</v>
      </c>
      <c r="J44" s="62">
        <f t="shared" si="17"/>
        <v>12.154265000000001</v>
      </c>
      <c r="K44" s="62">
        <f t="shared" si="17"/>
        <v>0.10789499999999999</v>
      </c>
      <c r="L44" s="62">
        <f t="shared" si="17"/>
        <v>0.73137049999999992</v>
      </c>
      <c r="M44" s="32">
        <f>M43/21</f>
        <v>8.5500000000000007E-2</v>
      </c>
      <c r="N44" s="32">
        <f>N43/21</f>
        <v>8.3900000000000016E-2</v>
      </c>
      <c r="O44" s="32">
        <f>O43/21</f>
        <v>0.10945809523809524</v>
      </c>
      <c r="P44" s="32">
        <f>P43/21</f>
        <v>0.10825809523809522</v>
      </c>
    </row>
    <row r="45" spans="1:16" x14ac:dyDescent="0.25">
      <c r="A45" s="61" t="s">
        <v>23</v>
      </c>
      <c r="B45" s="62">
        <f>1/B44</f>
        <v>7.1900805648527291</v>
      </c>
      <c r="C45" s="62">
        <f>1/C44</f>
        <v>5.4382997699599205</v>
      </c>
      <c r="D45" s="63">
        <f>1/D44</f>
        <v>10.636487406398912</v>
      </c>
      <c r="E45" s="63">
        <f>1000/E44</f>
        <v>8.1557961281613878</v>
      </c>
      <c r="F45" s="63">
        <f t="shared" ref="F45:J45" si="18">1/F44</f>
        <v>6.7926707083057378</v>
      </c>
      <c r="G45" s="63">
        <f t="shared" si="18"/>
        <v>12.910722354915755</v>
      </c>
      <c r="H45" s="63">
        <f t="shared" si="18"/>
        <v>6.7461361505197912</v>
      </c>
      <c r="I45" s="63">
        <f t="shared" si="18"/>
        <v>12.025518149513267</v>
      </c>
      <c r="J45" s="63">
        <f t="shared" si="18"/>
        <v>8.2275645627275684E-2</v>
      </c>
      <c r="K45" s="64">
        <f>100/K44</f>
        <v>926.82700773900558</v>
      </c>
      <c r="L45" s="64">
        <f>100/L44</f>
        <v>136.72960558294326</v>
      </c>
      <c r="M45" s="32">
        <f>1/M44</f>
        <v>11.695906432748536</v>
      </c>
      <c r="N45" s="32">
        <f t="shared" ref="N45:P45" si="19">1/N44</f>
        <v>11.918951132300355</v>
      </c>
      <c r="O45" s="32">
        <f t="shared" si="19"/>
        <v>9.1359163324081401</v>
      </c>
      <c r="P45" s="32">
        <f t="shared" si="19"/>
        <v>9.2371845061625226</v>
      </c>
    </row>
    <row r="46" spans="1:16" ht="15.75" thickBot="1" x14ac:dyDescent="0.3">
      <c r="A46" s="55"/>
      <c r="B46" s="65"/>
      <c r="C46" s="65"/>
      <c r="D46" s="66"/>
      <c r="E46" s="67"/>
      <c r="F46" s="66"/>
      <c r="G46" s="67"/>
      <c r="H46" s="66"/>
      <c r="I46" s="67"/>
      <c r="J46" s="67"/>
      <c r="K46" s="66"/>
      <c r="L46" s="67"/>
      <c r="M46" s="68"/>
      <c r="N46" s="69"/>
      <c r="O46" s="68"/>
      <c r="P46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H53" sqref="H5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31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/>
      <c r="B6" s="70"/>
      <c r="C6" s="70"/>
      <c r="D6" s="71"/>
      <c r="E6" s="72"/>
      <c r="F6" s="71"/>
      <c r="G6" s="72"/>
      <c r="H6" s="71"/>
      <c r="I6" s="72"/>
      <c r="J6" s="72"/>
      <c r="K6" s="71"/>
      <c r="L6" s="72"/>
      <c r="M6" s="43"/>
      <c r="N6" s="44"/>
      <c r="O6" s="43"/>
      <c r="P6" s="44"/>
    </row>
    <row r="7" spans="1:16" x14ac:dyDescent="0.25">
      <c r="A7" s="26"/>
      <c r="B7" s="70"/>
      <c r="C7" s="70"/>
      <c r="D7" s="71"/>
      <c r="E7" s="72"/>
      <c r="F7" s="71"/>
      <c r="G7" s="72"/>
      <c r="H7" s="71"/>
      <c r="I7" s="72"/>
      <c r="J7" s="72"/>
      <c r="K7" s="71"/>
      <c r="L7" s="72"/>
      <c r="M7" s="43"/>
      <c r="N7" s="44"/>
      <c r="O7" s="43"/>
      <c r="P7" s="44"/>
    </row>
    <row r="8" spans="1:16" x14ac:dyDescent="0.25">
      <c r="A8" s="26"/>
      <c r="B8" s="70"/>
      <c r="C8" s="70"/>
      <c r="D8" s="71"/>
      <c r="E8" s="72"/>
      <c r="F8" s="71"/>
      <c r="G8" s="72"/>
      <c r="H8" s="71"/>
      <c r="I8" s="72"/>
      <c r="J8" s="72"/>
      <c r="K8" s="71"/>
      <c r="L8" s="72"/>
      <c r="M8" s="43"/>
      <c r="N8" s="44"/>
      <c r="O8" s="43"/>
      <c r="P8" s="44"/>
    </row>
    <row r="9" spans="1:16" x14ac:dyDescent="0.25">
      <c r="A9" s="26"/>
      <c r="B9" s="70"/>
      <c r="C9" s="70"/>
      <c r="D9" s="71"/>
      <c r="E9" s="72"/>
      <c r="F9" s="71"/>
      <c r="G9" s="72"/>
      <c r="H9" s="71"/>
      <c r="I9" s="72"/>
      <c r="J9" s="72"/>
      <c r="K9" s="71"/>
      <c r="L9" s="72"/>
      <c r="M9" s="43"/>
      <c r="N9" s="44"/>
      <c r="O9" s="43"/>
      <c r="P9" s="44"/>
    </row>
    <row r="10" spans="1:16" ht="15.75" thickBot="1" x14ac:dyDescent="0.3">
      <c r="A10" s="27"/>
      <c r="B10" s="20"/>
      <c r="C10" s="20"/>
      <c r="D10" s="21"/>
      <c r="E10" s="22"/>
      <c r="F10" s="21"/>
      <c r="G10" s="22"/>
      <c r="H10" s="21"/>
      <c r="I10" s="22"/>
      <c r="J10" s="22"/>
      <c r="K10" s="21"/>
      <c r="L10" s="22"/>
      <c r="M10" s="23"/>
      <c r="N10" s="24"/>
      <c r="O10" s="23"/>
      <c r="P10" s="24"/>
    </row>
    <row r="11" spans="1:16" ht="15.75" thickTop="1" x14ac:dyDescent="0.25">
      <c r="A11" s="90" t="s">
        <v>18</v>
      </c>
      <c r="B11" s="91">
        <f>SUM(B6:B10)</f>
        <v>0</v>
      </c>
      <c r="C11" s="91">
        <f>SUM(C6:C10)</f>
        <v>0</v>
      </c>
      <c r="D11" s="91">
        <f>SUM(D6:D10)</f>
        <v>0</v>
      </c>
      <c r="E11" s="91">
        <f t="shared" ref="E11:K11" si="0">SUM(E6:E10)</f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>SUM(L6:L10)</f>
        <v>0</v>
      </c>
      <c r="M11" s="92">
        <f>SUM(M6:M10)</f>
        <v>0</v>
      </c>
      <c r="N11" s="92">
        <f t="shared" ref="N11:P11" si="1">SUM(N6:N10)</f>
        <v>0</v>
      </c>
      <c r="O11" s="92">
        <f t="shared" si="1"/>
        <v>0</v>
      </c>
      <c r="P11" s="92">
        <f t="shared" si="1"/>
        <v>0</v>
      </c>
    </row>
    <row r="12" spans="1:16" ht="15.75" thickBot="1" x14ac:dyDescent="0.3">
      <c r="A12" s="93" t="s">
        <v>19</v>
      </c>
      <c r="B12" s="74">
        <f>B11/5</f>
        <v>0</v>
      </c>
      <c r="C12" s="74">
        <f>C11/5</f>
        <v>0</v>
      </c>
      <c r="D12" s="74">
        <f t="shared" ref="D12:L12" si="2">D11/5</f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74">
        <f t="shared" si="2"/>
        <v>0</v>
      </c>
      <c r="K12" s="74">
        <f t="shared" si="2"/>
        <v>0</v>
      </c>
      <c r="L12" s="74">
        <f t="shared" si="2"/>
        <v>0</v>
      </c>
      <c r="M12" s="75">
        <f>M11/5</f>
        <v>0</v>
      </c>
      <c r="N12" s="75">
        <f>N11/5</f>
        <v>0</v>
      </c>
      <c r="O12" s="75">
        <f>O11/5</f>
        <v>0</v>
      </c>
      <c r="P12" s="75">
        <f>P11/5</f>
        <v>0</v>
      </c>
    </row>
    <row r="13" spans="1:16" ht="15.75" thickTop="1" x14ac:dyDescent="0.25">
      <c r="A13" s="39"/>
      <c r="B13" s="40"/>
      <c r="C13" s="40"/>
      <c r="D13" s="41"/>
      <c r="E13" s="42"/>
      <c r="F13" s="41"/>
      <c r="G13" s="42"/>
      <c r="H13" s="41"/>
      <c r="I13" s="42"/>
      <c r="J13" s="42"/>
      <c r="K13" s="41"/>
      <c r="L13" s="42"/>
      <c r="M13" s="43"/>
      <c r="N13" s="44"/>
      <c r="O13" s="43"/>
      <c r="P13" s="44"/>
    </row>
    <row r="14" spans="1:16" x14ac:dyDescent="0.25">
      <c r="A14" s="39"/>
      <c r="B14" s="40"/>
      <c r="C14" s="40"/>
      <c r="D14" s="41"/>
      <c r="E14" s="42"/>
      <c r="F14" s="41"/>
      <c r="G14" s="42"/>
      <c r="H14" s="41"/>
      <c r="I14" s="42"/>
      <c r="J14" s="42"/>
      <c r="K14" s="41"/>
      <c r="L14" s="42"/>
      <c r="M14" s="43"/>
      <c r="N14" s="44"/>
      <c r="O14" s="43"/>
      <c r="P14" s="44"/>
    </row>
    <row r="15" spans="1:16" x14ac:dyDescent="0.25">
      <c r="A15" s="39"/>
      <c r="B15" s="40"/>
      <c r="C15" s="40"/>
      <c r="D15" s="41"/>
      <c r="E15" s="42"/>
      <c r="F15" s="41"/>
      <c r="G15" s="42"/>
      <c r="H15" s="41"/>
      <c r="I15" s="42"/>
      <c r="J15" s="42"/>
      <c r="K15" s="41"/>
      <c r="L15" s="42"/>
      <c r="M15" s="43"/>
      <c r="N15" s="44"/>
      <c r="O15" s="43"/>
      <c r="P15" s="44"/>
    </row>
    <row r="16" spans="1:16" x14ac:dyDescent="0.25">
      <c r="A16" s="39"/>
      <c r="B16" s="40"/>
      <c r="C16" s="40"/>
      <c r="D16" s="41"/>
      <c r="E16" s="42"/>
      <c r="F16" s="41"/>
      <c r="G16" s="42"/>
      <c r="H16" s="41"/>
      <c r="I16" s="42"/>
      <c r="J16" s="42"/>
      <c r="K16" s="41"/>
      <c r="L16" s="42"/>
      <c r="M16" s="43"/>
      <c r="N16" s="44"/>
      <c r="O16" s="43"/>
      <c r="P16" s="44"/>
    </row>
    <row r="17" spans="1:16" ht="15.75" thickBot="1" x14ac:dyDescent="0.3">
      <c r="A17" s="45"/>
      <c r="B17" s="46"/>
      <c r="C17" s="46"/>
      <c r="D17" s="47"/>
      <c r="E17" s="48"/>
      <c r="F17" s="47"/>
      <c r="G17" s="48"/>
      <c r="H17" s="47"/>
      <c r="I17" s="48"/>
      <c r="J17" s="48"/>
      <c r="K17" s="47"/>
      <c r="L17" s="48"/>
      <c r="M17" s="23"/>
      <c r="N17" s="24"/>
      <c r="O17" s="23"/>
      <c r="P17" s="24"/>
    </row>
    <row r="18" spans="1:16" ht="15.75" thickTop="1" x14ac:dyDescent="0.25">
      <c r="A18" s="90" t="s">
        <v>18</v>
      </c>
      <c r="B18" s="91">
        <f>SUM(B13:B17)</f>
        <v>0</v>
      </c>
      <c r="C18" s="91">
        <f>SUM(C13:C17)</f>
        <v>0</v>
      </c>
      <c r="D18" s="94">
        <f t="shared" ref="D18:L18" si="3">SUM(D13:D17)</f>
        <v>0</v>
      </c>
      <c r="E18" s="94">
        <f t="shared" si="3"/>
        <v>0</v>
      </c>
      <c r="F18" s="94">
        <f t="shared" si="3"/>
        <v>0</v>
      </c>
      <c r="G18" s="94">
        <f t="shared" si="3"/>
        <v>0</v>
      </c>
      <c r="H18" s="94">
        <f t="shared" si="3"/>
        <v>0</v>
      </c>
      <c r="I18" s="94">
        <f t="shared" si="3"/>
        <v>0</v>
      </c>
      <c r="J18" s="94">
        <f t="shared" si="3"/>
        <v>0</v>
      </c>
      <c r="K18" s="95">
        <f t="shared" si="3"/>
        <v>0</v>
      </c>
      <c r="L18" s="95">
        <f t="shared" si="3"/>
        <v>0</v>
      </c>
      <c r="M18" s="92">
        <f>SUM(M13:M17)</f>
        <v>0</v>
      </c>
      <c r="N18" s="92">
        <f t="shared" ref="N18:P18" si="4">SUM(N13:N17)</f>
        <v>0</v>
      </c>
      <c r="O18" s="92">
        <f t="shared" si="4"/>
        <v>0</v>
      </c>
      <c r="P18" s="92">
        <f t="shared" si="4"/>
        <v>0</v>
      </c>
    </row>
    <row r="19" spans="1:16" ht="15.75" thickBot="1" x14ac:dyDescent="0.3">
      <c r="A19" s="93" t="s">
        <v>19</v>
      </c>
      <c r="B19" s="74">
        <f>B18/5</f>
        <v>0</v>
      </c>
      <c r="C19" s="74">
        <f>C18/5</f>
        <v>0</v>
      </c>
      <c r="D19" s="86">
        <f t="shared" ref="D19:L19" si="5">D18/5</f>
        <v>0</v>
      </c>
      <c r="E19" s="86">
        <f t="shared" si="5"/>
        <v>0</v>
      </c>
      <c r="F19" s="86">
        <f t="shared" si="5"/>
        <v>0</v>
      </c>
      <c r="G19" s="86">
        <f t="shared" si="5"/>
        <v>0</v>
      </c>
      <c r="H19" s="86">
        <f t="shared" si="5"/>
        <v>0</v>
      </c>
      <c r="I19" s="86">
        <f t="shared" si="5"/>
        <v>0</v>
      </c>
      <c r="J19" s="86">
        <f t="shared" si="5"/>
        <v>0</v>
      </c>
      <c r="K19" s="96">
        <f t="shared" si="5"/>
        <v>0</v>
      </c>
      <c r="L19" s="96">
        <f t="shared" si="5"/>
        <v>0</v>
      </c>
      <c r="M19" s="75">
        <f>M18/5</f>
        <v>0</v>
      </c>
      <c r="N19" s="97">
        <f>N18/5</f>
        <v>0</v>
      </c>
      <c r="O19" s="97">
        <f t="shared" ref="O19:P19" si="6">O18/5</f>
        <v>0</v>
      </c>
      <c r="P19" s="97">
        <f t="shared" si="6"/>
        <v>0</v>
      </c>
    </row>
    <row r="20" spans="1:16" ht="15.75" thickTop="1" x14ac:dyDescent="0.25">
      <c r="A20" s="39"/>
      <c r="B20" s="40"/>
      <c r="C20" s="40"/>
      <c r="D20" s="41"/>
      <c r="E20" s="42"/>
      <c r="F20" s="41"/>
      <c r="G20" s="42"/>
      <c r="H20" s="41"/>
      <c r="I20" s="42"/>
      <c r="J20" s="42"/>
      <c r="K20" s="41"/>
      <c r="L20" s="42"/>
      <c r="M20" s="43"/>
      <c r="N20" s="44"/>
      <c r="O20" s="43"/>
      <c r="P20" s="44"/>
    </row>
    <row r="21" spans="1:16" x14ac:dyDescent="0.25">
      <c r="A21" s="39"/>
      <c r="B21" s="40"/>
      <c r="C21" s="40"/>
      <c r="D21" s="41"/>
      <c r="E21" s="42"/>
      <c r="F21" s="41"/>
      <c r="G21" s="42"/>
      <c r="H21" s="41"/>
      <c r="I21" s="42"/>
      <c r="J21" s="42"/>
      <c r="K21" s="41"/>
      <c r="L21" s="42"/>
      <c r="M21" s="43"/>
      <c r="N21" s="44"/>
      <c r="O21" s="43"/>
      <c r="P21" s="44"/>
    </row>
    <row r="22" spans="1:16" x14ac:dyDescent="0.25">
      <c r="A22" s="39"/>
      <c r="B22" s="40"/>
      <c r="C22" s="40"/>
      <c r="D22" s="41"/>
      <c r="E22" s="42"/>
      <c r="F22" s="41"/>
      <c r="G22" s="42"/>
      <c r="H22" s="41"/>
      <c r="I22" s="42"/>
      <c r="J22" s="42"/>
      <c r="K22" s="41"/>
      <c r="L22" s="42"/>
      <c r="M22" s="43"/>
      <c r="N22" s="44"/>
      <c r="O22" s="43"/>
      <c r="P22" s="44"/>
    </row>
    <row r="23" spans="1:16" x14ac:dyDescent="0.25">
      <c r="A23" s="39"/>
      <c r="B23" s="40"/>
      <c r="C23" s="40"/>
      <c r="D23" s="41"/>
      <c r="E23" s="42"/>
      <c r="F23" s="41"/>
      <c r="G23" s="42"/>
      <c r="H23" s="41"/>
      <c r="I23" s="42"/>
      <c r="J23" s="42"/>
      <c r="K23" s="41"/>
      <c r="L23" s="42"/>
      <c r="M23" s="43"/>
      <c r="N23" s="44"/>
      <c r="O23" s="43"/>
      <c r="P23" s="44"/>
    </row>
    <row r="24" spans="1:16" ht="15.75" thickBot="1" x14ac:dyDescent="0.3">
      <c r="A24" s="45"/>
      <c r="B24" s="46"/>
      <c r="C24" s="46"/>
      <c r="D24" s="47"/>
      <c r="E24" s="48"/>
      <c r="F24" s="47"/>
      <c r="G24" s="48"/>
      <c r="H24" s="47"/>
      <c r="I24" s="48"/>
      <c r="J24" s="48"/>
      <c r="K24" s="47"/>
      <c r="L24" s="48"/>
      <c r="M24" s="23"/>
      <c r="N24" s="24"/>
      <c r="O24" s="23"/>
      <c r="P24" s="24"/>
    </row>
    <row r="25" spans="1:16" ht="15.75" thickTop="1" x14ac:dyDescent="0.25">
      <c r="A25" s="90" t="s">
        <v>18</v>
      </c>
      <c r="B25" s="91">
        <f>SUM(B20:B24)</f>
        <v>0</v>
      </c>
      <c r="C25" s="91">
        <f>SUM(C20:C24)</f>
        <v>0</v>
      </c>
      <c r="D25" s="94">
        <f t="shared" ref="D25:P25" si="7">SUM(D20:D24)</f>
        <v>0</v>
      </c>
      <c r="E25" s="94">
        <f t="shared" si="7"/>
        <v>0</v>
      </c>
      <c r="F25" s="94">
        <f t="shared" si="7"/>
        <v>0</v>
      </c>
      <c r="G25" s="94">
        <f t="shared" si="7"/>
        <v>0</v>
      </c>
      <c r="H25" s="94">
        <f t="shared" si="7"/>
        <v>0</v>
      </c>
      <c r="I25" s="94">
        <f t="shared" si="7"/>
        <v>0</v>
      </c>
      <c r="J25" s="94">
        <f t="shared" si="7"/>
        <v>0</v>
      </c>
      <c r="K25" s="95">
        <f t="shared" si="7"/>
        <v>0</v>
      </c>
      <c r="L25" s="95">
        <f t="shared" si="7"/>
        <v>0</v>
      </c>
      <c r="M25" s="92">
        <f t="shared" si="7"/>
        <v>0</v>
      </c>
      <c r="N25" s="98">
        <f t="shared" si="7"/>
        <v>0</v>
      </c>
      <c r="O25" s="98">
        <f t="shared" si="7"/>
        <v>0</v>
      </c>
      <c r="P25" s="98">
        <f t="shared" si="7"/>
        <v>0</v>
      </c>
    </row>
    <row r="26" spans="1:16" ht="15.75" thickBot="1" x14ac:dyDescent="0.3">
      <c r="A26" s="93" t="s">
        <v>19</v>
      </c>
      <c r="B26" s="74">
        <f>B25/5</f>
        <v>0</v>
      </c>
      <c r="C26" s="74">
        <f>C25/5</f>
        <v>0</v>
      </c>
      <c r="D26" s="86">
        <f t="shared" ref="D26:J26" si="8">D25/5</f>
        <v>0</v>
      </c>
      <c r="E26" s="86">
        <f t="shared" si="8"/>
        <v>0</v>
      </c>
      <c r="F26" s="86">
        <f t="shared" si="8"/>
        <v>0</v>
      </c>
      <c r="G26" s="86">
        <f t="shared" si="8"/>
        <v>0</v>
      </c>
      <c r="H26" s="86">
        <f t="shared" si="8"/>
        <v>0</v>
      </c>
      <c r="I26" s="86">
        <f t="shared" si="8"/>
        <v>0</v>
      </c>
      <c r="J26" s="86">
        <f t="shared" si="8"/>
        <v>0</v>
      </c>
      <c r="K26" s="96">
        <f>K25/5</f>
        <v>0</v>
      </c>
      <c r="L26" s="96">
        <f>L25/5</f>
        <v>0</v>
      </c>
      <c r="M26" s="75">
        <f>M25/5</f>
        <v>0</v>
      </c>
      <c r="N26" s="97">
        <f>N25/5</f>
        <v>0</v>
      </c>
      <c r="O26" s="97">
        <f t="shared" ref="O26:P26" si="9">O25/5</f>
        <v>0</v>
      </c>
      <c r="P26" s="97">
        <f t="shared" si="9"/>
        <v>0</v>
      </c>
    </row>
    <row r="27" spans="1:16" ht="15.75" thickTop="1" x14ac:dyDescent="0.25">
      <c r="A27" s="39"/>
      <c r="B27" s="40"/>
      <c r="C27" s="40"/>
      <c r="D27" s="41"/>
      <c r="E27" s="42"/>
      <c r="F27" s="41"/>
      <c r="G27" s="42"/>
      <c r="H27" s="41"/>
      <c r="I27" s="42"/>
      <c r="J27" s="42"/>
      <c r="K27" s="41"/>
      <c r="L27" s="42"/>
      <c r="M27" s="43"/>
      <c r="N27" s="44"/>
      <c r="O27" s="43"/>
      <c r="P27" s="44"/>
    </row>
    <row r="28" spans="1:16" x14ac:dyDescent="0.25">
      <c r="A28" s="39"/>
      <c r="B28" s="40"/>
      <c r="C28" s="40"/>
      <c r="D28" s="41"/>
      <c r="E28" s="42"/>
      <c r="F28" s="41"/>
      <c r="G28" s="42"/>
      <c r="H28" s="41"/>
      <c r="I28" s="42"/>
      <c r="J28" s="42"/>
      <c r="K28" s="41"/>
      <c r="L28" s="42"/>
      <c r="M28" s="43"/>
      <c r="N28" s="44"/>
      <c r="O28" s="43"/>
      <c r="P28" s="44"/>
    </row>
    <row r="29" spans="1:16" x14ac:dyDescent="0.25">
      <c r="A29" s="39"/>
      <c r="B29" s="40"/>
      <c r="C29" s="40"/>
      <c r="D29" s="41"/>
      <c r="E29" s="42"/>
      <c r="F29" s="41"/>
      <c r="G29" s="42"/>
      <c r="H29" s="41"/>
      <c r="I29" s="42"/>
      <c r="J29" s="42"/>
      <c r="K29" s="41"/>
      <c r="L29" s="42"/>
      <c r="M29" s="43"/>
      <c r="N29" s="44"/>
      <c r="O29" s="43"/>
      <c r="P29" s="44"/>
    </row>
    <row r="30" spans="1:16" x14ac:dyDescent="0.25">
      <c r="A30" s="39"/>
      <c r="B30" s="40"/>
      <c r="C30" s="40"/>
      <c r="D30" s="41"/>
      <c r="E30" s="42"/>
      <c r="F30" s="41"/>
      <c r="G30" s="42"/>
      <c r="H30" s="41"/>
      <c r="I30" s="42"/>
      <c r="J30" s="42"/>
      <c r="K30" s="41"/>
      <c r="L30" s="42"/>
      <c r="M30" s="43"/>
      <c r="N30" s="44"/>
      <c r="O30" s="43"/>
      <c r="P30" s="44"/>
    </row>
    <row r="31" spans="1:16" ht="15.75" thickBot="1" x14ac:dyDescent="0.3">
      <c r="A31" s="45"/>
      <c r="B31" s="46"/>
      <c r="C31" s="46"/>
      <c r="D31" s="47"/>
      <c r="E31" s="48"/>
      <c r="F31" s="47"/>
      <c r="G31" s="48"/>
      <c r="H31" s="47"/>
      <c r="I31" s="48"/>
      <c r="J31" s="48"/>
      <c r="K31" s="47"/>
      <c r="L31" s="48"/>
      <c r="M31" s="23"/>
      <c r="N31" s="24"/>
      <c r="O31" s="23"/>
      <c r="P31" s="24"/>
    </row>
    <row r="32" spans="1:16" ht="15.75" thickTop="1" x14ac:dyDescent="0.25">
      <c r="A32" s="28" t="s">
        <v>18</v>
      </c>
      <c r="B32" s="29">
        <f t="shared" ref="B32:P32" si="10">SUM(B27:B31)</f>
        <v>0</v>
      </c>
      <c r="C32" s="29">
        <f t="shared" si="10"/>
        <v>0</v>
      </c>
      <c r="D32" s="29">
        <f t="shared" si="10"/>
        <v>0</v>
      </c>
      <c r="E32" s="29">
        <f t="shared" si="10"/>
        <v>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0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32">
        <f t="shared" si="10"/>
        <v>0</v>
      </c>
      <c r="N32" s="33">
        <f t="shared" si="10"/>
        <v>0</v>
      </c>
      <c r="O32" s="33">
        <f t="shared" si="10"/>
        <v>0</v>
      </c>
      <c r="P32" s="33">
        <f t="shared" si="10"/>
        <v>0</v>
      </c>
    </row>
    <row r="33" spans="1:16" ht="15.75" thickBot="1" x14ac:dyDescent="0.3">
      <c r="A33" s="34" t="s">
        <v>19</v>
      </c>
      <c r="B33" s="35">
        <f>B32/5</f>
        <v>0</v>
      </c>
      <c r="C33" s="35">
        <f t="shared" ref="C33:L33" si="11">C32/5</f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8">
        <f>M32/5</f>
        <v>0</v>
      </c>
      <c r="N33" s="50">
        <f>N32/5</f>
        <v>0</v>
      </c>
      <c r="O33" s="50">
        <f t="shared" ref="O33:P33" si="12">O32/5</f>
        <v>0</v>
      </c>
      <c r="P33" s="50">
        <f t="shared" si="12"/>
        <v>0</v>
      </c>
    </row>
    <row r="34" spans="1:16" ht="15.75" thickTop="1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x14ac:dyDescent="0.25">
      <c r="A35" s="39"/>
      <c r="B35" s="40"/>
      <c r="C35" s="40"/>
      <c r="D35" s="41"/>
      <c r="E35" s="42"/>
      <c r="F35" s="41"/>
      <c r="G35" s="42"/>
      <c r="H35" s="41"/>
      <c r="I35" s="42"/>
      <c r="J35" s="42"/>
      <c r="K35" s="41"/>
      <c r="L35" s="42"/>
      <c r="M35" s="43"/>
      <c r="N35" s="44"/>
      <c r="O35" s="43"/>
      <c r="P35" s="44"/>
    </row>
    <row r="36" spans="1:16" x14ac:dyDescent="0.25">
      <c r="A36" s="39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x14ac:dyDescent="0.25">
      <c r="A37" s="39"/>
      <c r="B37" s="40"/>
      <c r="C37" s="40"/>
      <c r="D37" s="41"/>
      <c r="E37" s="42"/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ht="15.75" thickBot="1" x14ac:dyDescent="0.3">
      <c r="A38" s="45"/>
      <c r="B38" s="46"/>
      <c r="C38" s="46"/>
      <c r="D38" s="47"/>
      <c r="E38" s="48"/>
      <c r="F38" s="47"/>
      <c r="G38" s="48"/>
      <c r="H38" s="47"/>
      <c r="I38" s="48"/>
      <c r="J38" s="48"/>
      <c r="K38" s="47"/>
      <c r="L38" s="48"/>
      <c r="M38" s="23"/>
      <c r="N38" s="24"/>
      <c r="O38" s="23"/>
      <c r="P38" s="24"/>
    </row>
    <row r="39" spans="1:16" ht="15.75" thickTop="1" x14ac:dyDescent="0.25">
      <c r="A39" s="28" t="s">
        <v>18</v>
      </c>
      <c r="B39" s="29">
        <f t="shared" ref="B39:P39" si="13">SUM(B34:B38)</f>
        <v>0</v>
      </c>
      <c r="C39" s="29">
        <f t="shared" si="13"/>
        <v>0</v>
      </c>
      <c r="D39" s="30">
        <f t="shared" si="13"/>
        <v>0</v>
      </c>
      <c r="E39" s="31">
        <f t="shared" si="13"/>
        <v>0</v>
      </c>
      <c r="F39" s="30">
        <f t="shared" si="13"/>
        <v>0</v>
      </c>
      <c r="G39" s="31">
        <f t="shared" si="13"/>
        <v>0</v>
      </c>
      <c r="H39" s="30">
        <f t="shared" si="13"/>
        <v>0</v>
      </c>
      <c r="I39" s="31">
        <f t="shared" si="13"/>
        <v>0</v>
      </c>
      <c r="J39" s="31">
        <f t="shared" si="13"/>
        <v>0</v>
      </c>
      <c r="K39" s="30">
        <f t="shared" si="13"/>
        <v>0</v>
      </c>
      <c r="L39" s="29">
        <f t="shared" si="13"/>
        <v>0</v>
      </c>
      <c r="M39" s="32">
        <f t="shared" si="13"/>
        <v>0</v>
      </c>
      <c r="N39" s="33">
        <f t="shared" si="13"/>
        <v>0</v>
      </c>
      <c r="O39" s="33">
        <f t="shared" si="13"/>
        <v>0</v>
      </c>
      <c r="P39" s="33">
        <f t="shared" si="13"/>
        <v>0</v>
      </c>
    </row>
    <row r="40" spans="1:16" ht="15.75" thickBot="1" x14ac:dyDescent="0.3">
      <c r="A40" s="34" t="s">
        <v>19</v>
      </c>
      <c r="B40" s="35">
        <f>B39/5</f>
        <v>0</v>
      </c>
      <c r="C40" s="35">
        <f>C39/5</f>
        <v>0</v>
      </c>
      <c r="D40" s="36">
        <f t="shared" ref="D40:K40" si="14">D39/5</f>
        <v>0</v>
      </c>
      <c r="E40" s="36">
        <f t="shared" si="14"/>
        <v>0</v>
      </c>
      <c r="F40" s="36">
        <f t="shared" si="14"/>
        <v>0</v>
      </c>
      <c r="G40" s="36">
        <f t="shared" si="14"/>
        <v>0</v>
      </c>
      <c r="H40" s="36">
        <f t="shared" si="14"/>
        <v>0</v>
      </c>
      <c r="I40" s="36">
        <f t="shared" si="14"/>
        <v>0</v>
      </c>
      <c r="J40" s="36">
        <f t="shared" si="14"/>
        <v>0</v>
      </c>
      <c r="K40" s="37">
        <f t="shared" si="14"/>
        <v>0</v>
      </c>
      <c r="L40" s="36">
        <f>L39/3</f>
        <v>0</v>
      </c>
      <c r="M40" s="38">
        <f>M39/5</f>
        <v>0</v>
      </c>
      <c r="N40" s="38">
        <f t="shared" ref="N40:O40" si="15">N39/5</f>
        <v>0</v>
      </c>
      <c r="O40" s="38">
        <f t="shared" si="15"/>
        <v>0</v>
      </c>
      <c r="P40" s="38">
        <f>P39/5</f>
        <v>0</v>
      </c>
    </row>
    <row r="41" spans="1:16" ht="15.75" thickTop="1" x14ac:dyDescent="0.25">
      <c r="A41" s="51"/>
      <c r="B41" s="40"/>
      <c r="C41" s="40"/>
      <c r="D41" s="41"/>
      <c r="E41" s="42"/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x14ac:dyDescent="0.25">
      <c r="A42" s="51"/>
      <c r="B42" s="40"/>
      <c r="C42" s="52"/>
      <c r="D42" s="53"/>
      <c r="E42" s="54" t="s">
        <v>20</v>
      </c>
      <c r="F42" s="41"/>
      <c r="G42" s="42"/>
      <c r="H42" s="41"/>
      <c r="I42" s="42"/>
      <c r="J42" s="42"/>
      <c r="K42" s="41"/>
      <c r="L42" s="42"/>
      <c r="M42" s="43"/>
      <c r="N42" s="44"/>
      <c r="O42" s="43"/>
      <c r="P42" s="44"/>
    </row>
    <row r="43" spans="1:16" ht="15.75" thickBot="1" x14ac:dyDescent="0.3">
      <c r="A43" s="55"/>
      <c r="B43" s="56"/>
      <c r="C43" s="56"/>
      <c r="D43" s="57"/>
      <c r="E43" s="58"/>
      <c r="F43" s="57"/>
      <c r="G43" s="58"/>
      <c r="H43" s="57"/>
      <c r="I43" s="58"/>
      <c r="J43" s="58"/>
      <c r="K43" s="57"/>
      <c r="L43" s="58"/>
      <c r="M43" s="59"/>
      <c r="N43" s="60"/>
      <c r="O43" s="59"/>
      <c r="P43" s="60"/>
    </row>
    <row r="44" spans="1:16" x14ac:dyDescent="0.25">
      <c r="A44" s="61" t="s">
        <v>21</v>
      </c>
      <c r="B44" s="62">
        <f>SUM(B6:B10,B13:B17,B20:B24,B27:B31,B34:B36)</f>
        <v>0</v>
      </c>
      <c r="C44" s="62">
        <f>SUM(C6:C10,C13:C17,C20:C24,C27:C31,C34:C36)</f>
        <v>0</v>
      </c>
      <c r="D44" s="62">
        <f t="shared" ref="D44:P44" si="16">SUM(D6:D10,D13:D17,D20:D24,D27:D31,D34:D36)</f>
        <v>0</v>
      </c>
      <c r="E44" s="62">
        <f t="shared" si="16"/>
        <v>0</v>
      </c>
      <c r="F44" s="62">
        <f t="shared" si="16"/>
        <v>0</v>
      </c>
      <c r="G44" s="62">
        <f t="shared" si="16"/>
        <v>0</v>
      </c>
      <c r="H44" s="62">
        <f t="shared" si="16"/>
        <v>0</v>
      </c>
      <c r="I44" s="62">
        <f t="shared" si="16"/>
        <v>0</v>
      </c>
      <c r="J44" s="62">
        <f t="shared" si="16"/>
        <v>0</v>
      </c>
      <c r="K44" s="62">
        <f t="shared" si="16"/>
        <v>0</v>
      </c>
      <c r="L44" s="62">
        <f t="shared" si="16"/>
        <v>0</v>
      </c>
      <c r="M44" s="44">
        <f t="shared" si="16"/>
        <v>0</v>
      </c>
      <c r="N44" s="44">
        <f t="shared" si="16"/>
        <v>0</v>
      </c>
      <c r="O44" s="44">
        <f t="shared" si="16"/>
        <v>0</v>
      </c>
      <c r="P44" s="44">
        <f t="shared" si="16"/>
        <v>0</v>
      </c>
    </row>
    <row r="45" spans="1:16" x14ac:dyDescent="0.25">
      <c r="A45" s="61" t="s">
        <v>22</v>
      </c>
      <c r="B45" s="62">
        <f>B44/23</f>
        <v>0</v>
      </c>
      <c r="C45" s="62">
        <f>C44/23</f>
        <v>0</v>
      </c>
      <c r="D45" s="62">
        <f t="shared" ref="D45:P45" si="17">D44/23</f>
        <v>0</v>
      </c>
      <c r="E45" s="62">
        <f t="shared" si="17"/>
        <v>0</v>
      </c>
      <c r="F45" s="62">
        <f t="shared" si="17"/>
        <v>0</v>
      </c>
      <c r="G45" s="62">
        <f t="shared" si="17"/>
        <v>0</v>
      </c>
      <c r="H45" s="62">
        <f t="shared" si="17"/>
        <v>0</v>
      </c>
      <c r="I45" s="62">
        <f t="shared" si="17"/>
        <v>0</v>
      </c>
      <c r="J45" s="62">
        <f t="shared" si="17"/>
        <v>0</v>
      </c>
      <c r="K45" s="62">
        <f t="shared" si="17"/>
        <v>0</v>
      </c>
      <c r="L45" s="62">
        <f t="shared" si="17"/>
        <v>0</v>
      </c>
      <c r="M45" s="44">
        <f t="shared" si="17"/>
        <v>0</v>
      </c>
      <c r="N45" s="44">
        <f t="shared" si="17"/>
        <v>0</v>
      </c>
      <c r="O45" s="44">
        <f t="shared" si="17"/>
        <v>0</v>
      </c>
      <c r="P45" s="44">
        <f t="shared" si="17"/>
        <v>0</v>
      </c>
    </row>
    <row r="46" spans="1:16" x14ac:dyDescent="0.25">
      <c r="A46" s="61" t="s">
        <v>23</v>
      </c>
      <c r="B46" s="62" t="e">
        <f>1/B45</f>
        <v>#DIV/0!</v>
      </c>
      <c r="C46" s="62" t="e">
        <f>1/C45</f>
        <v>#DIV/0!</v>
      </c>
      <c r="D46" s="63" t="e">
        <f>1/D45</f>
        <v>#DIV/0!</v>
      </c>
      <c r="E46" s="63" t="e">
        <f>1000/E45</f>
        <v>#DIV/0!</v>
      </c>
      <c r="F46" s="63" t="e">
        <f t="shared" ref="F46:J46" si="18">1/F45</f>
        <v>#DIV/0!</v>
      </c>
      <c r="G46" s="63" t="e">
        <f t="shared" si="18"/>
        <v>#DIV/0!</v>
      </c>
      <c r="H46" s="63" t="e">
        <f t="shared" si="18"/>
        <v>#DIV/0!</v>
      </c>
      <c r="I46" s="63" t="e">
        <f t="shared" si="18"/>
        <v>#DIV/0!</v>
      </c>
      <c r="J46" s="63" t="e">
        <f t="shared" si="18"/>
        <v>#DIV/0!</v>
      </c>
      <c r="K46" s="64" t="e">
        <f>100/K45</f>
        <v>#DIV/0!</v>
      </c>
      <c r="L46" s="64" t="e">
        <f>100/L45</f>
        <v>#DIV/0!</v>
      </c>
      <c r="M46" s="32" t="e">
        <f>1/M45</f>
        <v>#DIV/0!</v>
      </c>
      <c r="N46" s="32" t="e">
        <f t="shared" ref="N46:P46" si="19">1/N45</f>
        <v>#DIV/0!</v>
      </c>
      <c r="O46" s="32" t="e">
        <f t="shared" si="19"/>
        <v>#DIV/0!</v>
      </c>
      <c r="P46" s="32" t="e">
        <f t="shared" si="19"/>
        <v>#DIV/0!</v>
      </c>
    </row>
    <row r="47" spans="1:16" ht="15.75" thickBot="1" x14ac:dyDescent="0.3">
      <c r="A47" s="55"/>
      <c r="B47" s="65"/>
      <c r="C47" s="65"/>
      <c r="D47" s="66"/>
      <c r="E47" s="67"/>
      <c r="F47" s="66"/>
      <c r="G47" s="67"/>
      <c r="H47" s="66"/>
      <c r="I47" s="67"/>
      <c r="J47" s="67"/>
      <c r="K47" s="66"/>
      <c r="L47" s="67"/>
      <c r="M47" s="68"/>
      <c r="N47" s="69"/>
      <c r="O47" s="68"/>
      <c r="P47" s="6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T22" sqref="T2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30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/>
      <c r="B6" s="70"/>
      <c r="C6" s="70"/>
      <c r="D6" s="71"/>
      <c r="E6" s="72"/>
      <c r="F6" s="71"/>
      <c r="G6" s="72"/>
      <c r="H6" s="71"/>
      <c r="I6" s="72"/>
      <c r="J6" s="72"/>
      <c r="K6" s="71"/>
      <c r="L6" s="72"/>
      <c r="M6" s="43"/>
      <c r="N6" s="44"/>
      <c r="O6" s="43"/>
      <c r="P6" s="44"/>
    </row>
    <row r="7" spans="1:16" ht="15.75" thickBot="1" x14ac:dyDescent="0.3">
      <c r="A7" s="27"/>
      <c r="B7" s="20"/>
      <c r="C7" s="20"/>
      <c r="D7" s="21"/>
      <c r="E7" s="22"/>
      <c r="F7" s="21"/>
      <c r="G7" s="22"/>
      <c r="H7" s="21"/>
      <c r="I7" s="22"/>
      <c r="J7" s="22"/>
      <c r="K7" s="21"/>
      <c r="L7" s="22"/>
      <c r="M7" s="23"/>
      <c r="N7" s="24"/>
      <c r="O7" s="23"/>
      <c r="P7" s="24"/>
    </row>
    <row r="8" spans="1:16" ht="15.75" thickTop="1" x14ac:dyDescent="0.25">
      <c r="A8" s="28" t="s">
        <v>18</v>
      </c>
      <c r="B8" s="29">
        <f t="shared" ref="B8:P8" si="0">SUM(B6:B7)</f>
        <v>0</v>
      </c>
      <c r="C8" s="29">
        <f t="shared" si="0"/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</row>
    <row r="9" spans="1:16" ht="15.75" thickBot="1" x14ac:dyDescent="0.3">
      <c r="A9" s="34" t="s">
        <v>19</v>
      </c>
      <c r="B9" s="74">
        <f>B8/2</f>
        <v>0</v>
      </c>
      <c r="C9" s="74">
        <f>C8/2</f>
        <v>0</v>
      </c>
      <c r="D9" s="74">
        <f t="shared" ref="D9:L9" si="1">D8/2</f>
        <v>0</v>
      </c>
      <c r="E9" s="74">
        <f t="shared" si="1"/>
        <v>0</v>
      </c>
      <c r="F9" s="74">
        <f t="shared" si="1"/>
        <v>0</v>
      </c>
      <c r="G9" s="74">
        <f t="shared" si="1"/>
        <v>0</v>
      </c>
      <c r="H9" s="74">
        <f t="shared" si="1"/>
        <v>0</v>
      </c>
      <c r="I9" s="74">
        <f t="shared" si="1"/>
        <v>0</v>
      </c>
      <c r="J9" s="74">
        <f t="shared" si="1"/>
        <v>0</v>
      </c>
      <c r="K9" s="74">
        <f t="shared" si="1"/>
        <v>0</v>
      </c>
      <c r="L9" s="74">
        <f t="shared" si="1"/>
        <v>0</v>
      </c>
      <c r="M9" s="75">
        <f>M8/2</f>
        <v>0</v>
      </c>
      <c r="N9" s="75">
        <f t="shared" ref="N9:P9" si="2">N8/2</f>
        <v>0</v>
      </c>
      <c r="O9" s="75">
        <f t="shared" si="2"/>
        <v>0</v>
      </c>
      <c r="P9" s="75">
        <f t="shared" si="2"/>
        <v>0</v>
      </c>
    </row>
    <row r="10" spans="1:16" ht="15.75" thickTop="1" x14ac:dyDescent="0.25">
      <c r="A10" s="39"/>
      <c r="B10" s="40"/>
      <c r="C10" s="40"/>
      <c r="D10" s="41"/>
      <c r="E10" s="42"/>
      <c r="F10" s="41"/>
      <c r="G10" s="42"/>
      <c r="H10" s="41"/>
      <c r="I10" s="42"/>
      <c r="J10" s="42"/>
      <c r="K10" s="41"/>
      <c r="L10" s="42"/>
      <c r="M10" s="43"/>
      <c r="N10" s="44"/>
      <c r="O10" s="43"/>
      <c r="P10" s="44"/>
    </row>
    <row r="11" spans="1:16" x14ac:dyDescent="0.25">
      <c r="A11" s="39"/>
      <c r="B11" s="40"/>
      <c r="C11" s="40"/>
      <c r="D11" s="41"/>
      <c r="E11" s="42"/>
      <c r="F11" s="41"/>
      <c r="G11" s="42"/>
      <c r="H11" s="41"/>
      <c r="I11" s="42"/>
      <c r="J11" s="42"/>
      <c r="K11" s="41"/>
      <c r="L11" s="42"/>
      <c r="M11" s="43"/>
      <c r="N11" s="44"/>
      <c r="O11" s="43"/>
      <c r="P11" s="44"/>
    </row>
    <row r="12" spans="1:16" x14ac:dyDescent="0.25">
      <c r="A12" s="39"/>
      <c r="B12" s="40"/>
      <c r="C12" s="40"/>
      <c r="D12" s="41"/>
      <c r="E12" s="42"/>
      <c r="F12" s="41"/>
      <c r="G12" s="42"/>
      <c r="H12" s="41"/>
      <c r="I12" s="42"/>
      <c r="J12" s="42"/>
      <c r="K12" s="41"/>
      <c r="L12" s="42"/>
      <c r="M12" s="43"/>
      <c r="N12" s="44"/>
      <c r="O12" s="43"/>
      <c r="P12" s="44"/>
    </row>
    <row r="13" spans="1:16" x14ac:dyDescent="0.25">
      <c r="A13" s="39"/>
      <c r="B13" s="40"/>
      <c r="C13" s="40"/>
      <c r="D13" s="41"/>
      <c r="E13" s="42"/>
      <c r="F13" s="41"/>
      <c r="G13" s="42"/>
      <c r="H13" s="41"/>
      <c r="I13" s="42"/>
      <c r="J13" s="42"/>
      <c r="K13" s="41"/>
      <c r="L13" s="42"/>
      <c r="M13" s="43"/>
      <c r="N13" s="44"/>
      <c r="O13" s="43"/>
      <c r="P13" s="44"/>
    </row>
    <row r="14" spans="1:16" ht="15.75" thickBot="1" x14ac:dyDescent="0.3">
      <c r="A14" s="45"/>
      <c r="B14" s="46"/>
      <c r="C14" s="46"/>
      <c r="D14" s="47"/>
      <c r="E14" s="48"/>
      <c r="F14" s="47"/>
      <c r="G14" s="48"/>
      <c r="H14" s="47"/>
      <c r="I14" s="48"/>
      <c r="J14" s="48"/>
      <c r="K14" s="47"/>
      <c r="L14" s="48"/>
      <c r="M14" s="23"/>
      <c r="N14" s="24"/>
      <c r="O14" s="23"/>
      <c r="P14" s="24"/>
    </row>
    <row r="15" spans="1:16" ht="15.75" thickTop="1" x14ac:dyDescent="0.25">
      <c r="A15" s="28" t="s">
        <v>18</v>
      </c>
      <c r="B15" s="29">
        <f>SUM(B10:B14)</f>
        <v>0</v>
      </c>
      <c r="C15" s="29">
        <f>SUM(C10:C14)</f>
        <v>0</v>
      </c>
      <c r="D15" s="31">
        <f t="shared" ref="D15:L15" si="3">SUM(D10:D14)</f>
        <v>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49">
        <f t="shared" si="3"/>
        <v>0</v>
      </c>
      <c r="L15" s="49">
        <f t="shared" si="3"/>
        <v>0</v>
      </c>
      <c r="M15" s="32">
        <f>SUM(M10:M14)</f>
        <v>0</v>
      </c>
      <c r="N15" s="32">
        <f t="shared" ref="N15:P15" si="4">SUM(N10:N14)</f>
        <v>0</v>
      </c>
      <c r="O15" s="32">
        <f t="shared" si="4"/>
        <v>0</v>
      </c>
      <c r="P15" s="32">
        <f t="shared" si="4"/>
        <v>0</v>
      </c>
    </row>
    <row r="16" spans="1:16" ht="15.75" thickBot="1" x14ac:dyDescent="0.3">
      <c r="A16" s="34" t="s">
        <v>19</v>
      </c>
      <c r="B16" s="35">
        <f>B15/5</f>
        <v>0</v>
      </c>
      <c r="C16" s="35">
        <f>C15/5</f>
        <v>0</v>
      </c>
      <c r="D16" s="36">
        <f t="shared" ref="D16:L16" si="5">D15/5</f>
        <v>0</v>
      </c>
      <c r="E16" s="36">
        <f t="shared" si="5"/>
        <v>0</v>
      </c>
      <c r="F16" s="36">
        <f t="shared" si="5"/>
        <v>0</v>
      </c>
      <c r="G16" s="36">
        <f t="shared" si="5"/>
        <v>0</v>
      </c>
      <c r="H16" s="36">
        <f t="shared" si="5"/>
        <v>0</v>
      </c>
      <c r="I16" s="36">
        <f t="shared" si="5"/>
        <v>0</v>
      </c>
      <c r="J16" s="36">
        <f t="shared" si="5"/>
        <v>0</v>
      </c>
      <c r="K16" s="37">
        <f t="shared" si="5"/>
        <v>0</v>
      </c>
      <c r="L16" s="37">
        <f t="shared" si="5"/>
        <v>0</v>
      </c>
      <c r="M16" s="38">
        <f>M15/5</f>
        <v>0</v>
      </c>
      <c r="N16" s="50">
        <f>N15/5</f>
        <v>0</v>
      </c>
      <c r="O16" s="50">
        <f t="shared" ref="O16:P16" si="6">O15/5</f>
        <v>0</v>
      </c>
      <c r="P16" s="50">
        <f t="shared" si="6"/>
        <v>0</v>
      </c>
    </row>
    <row r="17" spans="1:16" ht="15.75" thickTop="1" x14ac:dyDescent="0.25">
      <c r="A17" s="39"/>
      <c r="B17" s="40"/>
      <c r="C17" s="40"/>
      <c r="D17" s="41"/>
      <c r="E17" s="42"/>
      <c r="F17" s="41"/>
      <c r="G17" s="42"/>
      <c r="H17" s="41"/>
      <c r="I17" s="42"/>
      <c r="J17" s="42"/>
      <c r="K17" s="41"/>
      <c r="L17" s="42"/>
      <c r="M17" s="43"/>
      <c r="N17" s="44"/>
      <c r="O17" s="43"/>
      <c r="P17" s="44"/>
    </row>
    <row r="18" spans="1:16" x14ac:dyDescent="0.25">
      <c r="A18" s="39"/>
      <c r="B18" s="40"/>
      <c r="C18" s="40"/>
      <c r="D18" s="41"/>
      <c r="E18" s="42"/>
      <c r="F18" s="41"/>
      <c r="G18" s="42"/>
      <c r="H18" s="41"/>
      <c r="I18" s="42"/>
      <c r="J18" s="42"/>
      <c r="K18" s="41"/>
      <c r="L18" s="42"/>
      <c r="M18" s="43"/>
      <c r="N18" s="44"/>
      <c r="O18" s="43"/>
      <c r="P18" s="44"/>
    </row>
    <row r="19" spans="1:16" x14ac:dyDescent="0.25">
      <c r="A19" s="39"/>
      <c r="B19" s="40"/>
      <c r="C19" s="40"/>
      <c r="D19" s="41"/>
      <c r="E19" s="42"/>
      <c r="F19" s="41"/>
      <c r="G19" s="42"/>
      <c r="H19" s="41"/>
      <c r="I19" s="42"/>
      <c r="J19" s="42"/>
      <c r="K19" s="41"/>
      <c r="L19" s="42"/>
      <c r="M19" s="43"/>
      <c r="N19" s="44"/>
      <c r="O19" s="43"/>
      <c r="P19" s="44"/>
    </row>
    <row r="20" spans="1:16" x14ac:dyDescent="0.25">
      <c r="A20" s="39"/>
      <c r="B20" s="40"/>
      <c r="C20" s="40"/>
      <c r="D20" s="41"/>
      <c r="E20" s="42"/>
      <c r="F20" s="41"/>
      <c r="G20" s="42"/>
      <c r="H20" s="41"/>
      <c r="I20" s="42"/>
      <c r="J20" s="42"/>
      <c r="K20" s="41"/>
      <c r="L20" s="42"/>
      <c r="M20" s="43"/>
      <c r="N20" s="44"/>
      <c r="O20" s="43"/>
      <c r="P20" s="44"/>
    </row>
    <row r="21" spans="1:16" ht="15.75" thickBot="1" x14ac:dyDescent="0.3">
      <c r="A21" s="45"/>
      <c r="B21" s="46"/>
      <c r="C21" s="46"/>
      <c r="D21" s="47"/>
      <c r="E21" s="48"/>
      <c r="F21" s="47"/>
      <c r="G21" s="48"/>
      <c r="H21" s="47"/>
      <c r="I21" s="48"/>
      <c r="J21" s="48"/>
      <c r="K21" s="47"/>
      <c r="L21" s="48"/>
      <c r="M21" s="23"/>
      <c r="N21" s="24"/>
      <c r="O21" s="23"/>
      <c r="P21" s="24"/>
    </row>
    <row r="22" spans="1:16" ht="15.75" thickTop="1" x14ac:dyDescent="0.25">
      <c r="A22" s="28" t="s">
        <v>18</v>
      </c>
      <c r="B22" s="29">
        <f>SUM(B17:B21)</f>
        <v>0</v>
      </c>
      <c r="C22" s="29">
        <f>SUM(C17:C21)</f>
        <v>0</v>
      </c>
      <c r="D22" s="31">
        <f t="shared" ref="D22:P22" si="7">SUM(D17:D21)</f>
        <v>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49">
        <f t="shared" si="7"/>
        <v>0</v>
      </c>
      <c r="L22" s="31"/>
      <c r="M22" s="32">
        <f t="shared" si="7"/>
        <v>0</v>
      </c>
      <c r="N22" s="33">
        <f t="shared" si="7"/>
        <v>0</v>
      </c>
      <c r="O22" s="33">
        <f t="shared" si="7"/>
        <v>0</v>
      </c>
      <c r="P22" s="33">
        <f t="shared" si="7"/>
        <v>0</v>
      </c>
    </row>
    <row r="23" spans="1:16" ht="15.75" thickBot="1" x14ac:dyDescent="0.3">
      <c r="A23" s="34" t="s">
        <v>19</v>
      </c>
      <c r="B23" s="35">
        <f>B22/5</f>
        <v>0</v>
      </c>
      <c r="C23" s="35">
        <f>C22/5</f>
        <v>0</v>
      </c>
      <c r="D23" s="36">
        <f t="shared" ref="D23:K23" si="8">D22/5</f>
        <v>0</v>
      </c>
      <c r="E23" s="36">
        <f t="shared" si="8"/>
        <v>0</v>
      </c>
      <c r="F23" s="36">
        <f t="shared" si="8"/>
        <v>0</v>
      </c>
      <c r="G23" s="36">
        <f t="shared" si="8"/>
        <v>0</v>
      </c>
      <c r="H23" s="36">
        <f t="shared" si="8"/>
        <v>0</v>
      </c>
      <c r="I23" s="36">
        <f t="shared" si="8"/>
        <v>0</v>
      </c>
      <c r="J23" s="36">
        <f t="shared" si="8"/>
        <v>0</v>
      </c>
      <c r="K23" s="37">
        <f t="shared" si="8"/>
        <v>0</v>
      </c>
      <c r="L23" s="36"/>
      <c r="M23" s="38">
        <f>M22/5</f>
        <v>0</v>
      </c>
      <c r="N23" s="50">
        <f>N22/5</f>
        <v>0</v>
      </c>
      <c r="O23" s="50">
        <f t="shared" ref="O23:P23" si="9">O22/5</f>
        <v>0</v>
      </c>
      <c r="P23" s="50">
        <f t="shared" si="9"/>
        <v>0</v>
      </c>
    </row>
    <row r="24" spans="1:16" ht="15.75" thickTop="1" x14ac:dyDescent="0.25">
      <c r="A24" s="39"/>
      <c r="B24" s="40"/>
      <c r="C24" s="40"/>
      <c r="D24" s="41"/>
      <c r="E24" s="42"/>
      <c r="F24" s="41"/>
      <c r="G24" s="42"/>
      <c r="H24" s="41"/>
      <c r="I24" s="42"/>
      <c r="J24" s="42"/>
      <c r="K24" s="41"/>
      <c r="L24" s="42"/>
      <c r="M24" s="43"/>
      <c r="N24" s="44"/>
      <c r="O24" s="43"/>
      <c r="P24" s="44"/>
    </row>
    <row r="25" spans="1:16" x14ac:dyDescent="0.25">
      <c r="A25" s="39"/>
      <c r="B25" s="40"/>
      <c r="C25" s="40"/>
      <c r="D25" s="41"/>
      <c r="E25" s="42"/>
      <c r="F25" s="41"/>
      <c r="G25" s="42"/>
      <c r="H25" s="41"/>
      <c r="I25" s="42"/>
      <c r="J25" s="42"/>
      <c r="K25" s="41"/>
      <c r="L25" s="42"/>
      <c r="M25" s="43"/>
      <c r="N25" s="44"/>
      <c r="O25" s="43"/>
      <c r="P25" s="44"/>
    </row>
    <row r="26" spans="1:16" x14ac:dyDescent="0.25">
      <c r="A26" s="39"/>
      <c r="B26" s="40"/>
      <c r="C26" s="40"/>
      <c r="D26" s="41"/>
      <c r="E26" s="42"/>
      <c r="F26" s="41"/>
      <c r="G26" s="42"/>
      <c r="H26" s="41"/>
      <c r="I26" s="42"/>
      <c r="J26" s="42"/>
      <c r="K26" s="41"/>
      <c r="L26" s="42"/>
      <c r="M26" s="43"/>
      <c r="N26" s="44"/>
      <c r="O26" s="43"/>
      <c r="P26" s="44"/>
    </row>
    <row r="27" spans="1:16" x14ac:dyDescent="0.25">
      <c r="A27" s="39"/>
      <c r="B27" s="40"/>
      <c r="C27" s="40"/>
      <c r="D27" s="41"/>
      <c r="E27" s="42"/>
      <c r="F27" s="41"/>
      <c r="G27" s="42"/>
      <c r="H27" s="41"/>
      <c r="I27" s="42"/>
      <c r="J27" s="42"/>
      <c r="K27" s="41"/>
      <c r="L27" s="42"/>
      <c r="M27" s="43"/>
      <c r="N27" s="44"/>
      <c r="O27" s="43"/>
      <c r="P27" s="44"/>
    </row>
    <row r="28" spans="1:16" ht="15.75" thickBot="1" x14ac:dyDescent="0.3">
      <c r="A28" s="45"/>
      <c r="B28" s="46"/>
      <c r="C28" s="46"/>
      <c r="D28" s="47"/>
      <c r="E28" s="48"/>
      <c r="F28" s="47"/>
      <c r="G28" s="48"/>
      <c r="H28" s="47"/>
      <c r="I28" s="48"/>
      <c r="J28" s="48"/>
      <c r="K28" s="47"/>
      <c r="L28" s="48"/>
      <c r="M28" s="23"/>
      <c r="N28" s="24"/>
      <c r="O28" s="23"/>
      <c r="P28" s="24"/>
    </row>
    <row r="29" spans="1:16" ht="15.75" thickTop="1" x14ac:dyDescent="0.25">
      <c r="A29" s="28" t="s">
        <v>18</v>
      </c>
      <c r="B29" s="29">
        <f t="shared" ref="B29:P29" si="10">SUM(B24:B28)</f>
        <v>0</v>
      </c>
      <c r="C29" s="29">
        <f t="shared" si="10"/>
        <v>0</v>
      </c>
      <c r="D29" s="29">
        <f t="shared" si="10"/>
        <v>0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33">
        <f t="shared" si="10"/>
        <v>0</v>
      </c>
      <c r="N29" s="33">
        <f t="shared" si="10"/>
        <v>0</v>
      </c>
      <c r="O29" s="33">
        <f t="shared" si="10"/>
        <v>0</v>
      </c>
      <c r="P29" s="33">
        <f t="shared" si="10"/>
        <v>0</v>
      </c>
    </row>
    <row r="30" spans="1:16" ht="15.75" thickBot="1" x14ac:dyDescent="0.3">
      <c r="A30" s="34" t="s">
        <v>19</v>
      </c>
      <c r="B30" s="35">
        <f>B29/5</f>
        <v>0</v>
      </c>
      <c r="C30" s="35">
        <f t="shared" ref="C30:L30" si="11">C29/5</f>
        <v>0</v>
      </c>
      <c r="D30" s="35">
        <f t="shared" si="11"/>
        <v>0</v>
      </c>
      <c r="E30" s="35">
        <f t="shared" si="11"/>
        <v>0</v>
      </c>
      <c r="F30" s="35">
        <f t="shared" si="11"/>
        <v>0</v>
      </c>
      <c r="G30" s="35">
        <f t="shared" si="11"/>
        <v>0</v>
      </c>
      <c r="H30" s="35">
        <f t="shared" si="11"/>
        <v>0</v>
      </c>
      <c r="I30" s="35">
        <f t="shared" si="11"/>
        <v>0</v>
      </c>
      <c r="J30" s="35">
        <f t="shared" si="11"/>
        <v>0</v>
      </c>
      <c r="K30" s="35">
        <f t="shared" si="11"/>
        <v>0</v>
      </c>
      <c r="L30" s="35">
        <f t="shared" si="11"/>
        <v>0</v>
      </c>
      <c r="M30" s="38">
        <f>M29/5</f>
        <v>0</v>
      </c>
      <c r="N30" s="50">
        <f>N29/5</f>
        <v>0</v>
      </c>
      <c r="O30" s="50">
        <f t="shared" ref="O30:P30" si="12">O29/5</f>
        <v>0</v>
      </c>
      <c r="P30" s="50">
        <f t="shared" si="12"/>
        <v>0</v>
      </c>
    </row>
    <row r="31" spans="1:16" ht="15.75" thickTop="1" x14ac:dyDescent="0.25">
      <c r="A31" s="39"/>
      <c r="B31" s="40"/>
      <c r="C31" s="40"/>
      <c r="D31" s="41"/>
      <c r="E31" s="42"/>
      <c r="F31" s="41"/>
      <c r="G31" s="42"/>
      <c r="H31" s="41"/>
      <c r="I31" s="42"/>
      <c r="J31" s="42"/>
      <c r="K31" s="41"/>
      <c r="L31" s="42"/>
      <c r="M31" s="43"/>
      <c r="N31" s="44"/>
      <c r="O31" s="43"/>
      <c r="P31" s="44"/>
    </row>
    <row r="32" spans="1:16" x14ac:dyDescent="0.25">
      <c r="A32" s="39"/>
      <c r="B32" s="40"/>
      <c r="C32" s="40"/>
      <c r="D32" s="41"/>
      <c r="E32" s="42"/>
      <c r="F32" s="41"/>
      <c r="G32" s="42"/>
      <c r="H32" s="41"/>
      <c r="I32" s="42"/>
      <c r="J32" s="42"/>
      <c r="K32" s="41"/>
      <c r="L32" s="42"/>
      <c r="M32" s="43"/>
      <c r="N32" s="44"/>
      <c r="O32" s="43"/>
      <c r="P32" s="44"/>
    </row>
    <row r="33" spans="1:16" x14ac:dyDescent="0.25">
      <c r="A33" s="39"/>
      <c r="B33" s="40"/>
      <c r="C33" s="40"/>
      <c r="D33" s="41"/>
      <c r="E33" s="42"/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ht="15.75" thickBot="1" x14ac:dyDescent="0.3">
      <c r="A35" s="45"/>
      <c r="B35" s="46"/>
      <c r="C35" s="46"/>
      <c r="D35" s="47"/>
      <c r="E35" s="48"/>
      <c r="F35" s="47"/>
      <c r="G35" s="48"/>
      <c r="H35" s="47"/>
      <c r="I35" s="48"/>
      <c r="J35" s="48"/>
      <c r="K35" s="47"/>
      <c r="L35" s="48"/>
      <c r="M35" s="23"/>
      <c r="N35" s="24"/>
      <c r="O35" s="23"/>
      <c r="P35" s="24"/>
    </row>
    <row r="36" spans="1:16" ht="15.75" thickTop="1" x14ac:dyDescent="0.25">
      <c r="A36" s="28" t="s">
        <v>18</v>
      </c>
      <c r="B36" s="29">
        <f t="shared" ref="B36:P36" si="13">SUM(B31:B35)</f>
        <v>0</v>
      </c>
      <c r="C36" s="29">
        <f t="shared" si="13"/>
        <v>0</v>
      </c>
      <c r="D36" s="30">
        <f t="shared" si="13"/>
        <v>0</v>
      </c>
      <c r="E36" s="31">
        <f t="shared" si="13"/>
        <v>0</v>
      </c>
      <c r="F36" s="30">
        <f t="shared" si="13"/>
        <v>0</v>
      </c>
      <c r="G36" s="31">
        <f t="shared" si="13"/>
        <v>0</v>
      </c>
      <c r="H36" s="30">
        <f t="shared" si="13"/>
        <v>0</v>
      </c>
      <c r="I36" s="31">
        <f t="shared" si="13"/>
        <v>0</v>
      </c>
      <c r="J36" s="31">
        <f t="shared" si="13"/>
        <v>0</v>
      </c>
      <c r="K36" s="30">
        <f t="shared" si="13"/>
        <v>0</v>
      </c>
      <c r="L36" s="29">
        <f t="shared" si="13"/>
        <v>0</v>
      </c>
      <c r="M36" s="32">
        <f t="shared" si="13"/>
        <v>0</v>
      </c>
      <c r="N36" s="33">
        <f t="shared" si="13"/>
        <v>0</v>
      </c>
      <c r="O36" s="33">
        <f t="shared" si="13"/>
        <v>0</v>
      </c>
      <c r="P36" s="33">
        <f t="shared" si="13"/>
        <v>0</v>
      </c>
    </row>
    <row r="37" spans="1:16" ht="15.75" thickBot="1" x14ac:dyDescent="0.3">
      <c r="A37" s="34" t="s">
        <v>19</v>
      </c>
      <c r="B37" s="35">
        <f>B36/5</f>
        <v>0</v>
      </c>
      <c r="C37" s="35">
        <f>C36/5</f>
        <v>0</v>
      </c>
      <c r="D37" s="36">
        <f t="shared" ref="D37:K37" si="14">D36/5</f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7">
        <f t="shared" si="14"/>
        <v>0</v>
      </c>
      <c r="L37" s="36">
        <f>L36/5</f>
        <v>0</v>
      </c>
      <c r="M37" s="38">
        <f>M36/5</f>
        <v>0</v>
      </c>
      <c r="N37" s="38">
        <f t="shared" ref="N37:O37" si="15">N36/5</f>
        <v>0</v>
      </c>
      <c r="O37" s="38">
        <f t="shared" si="15"/>
        <v>0</v>
      </c>
      <c r="P37" s="38">
        <f>P36/5</f>
        <v>0</v>
      </c>
    </row>
    <row r="38" spans="1:16" ht="15.75" thickTop="1" x14ac:dyDescent="0.25">
      <c r="A38" s="51"/>
      <c r="B38" s="40"/>
      <c r="C38" s="40"/>
      <c r="D38" s="41"/>
      <c r="E38" s="42"/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x14ac:dyDescent="0.25">
      <c r="A39" s="51"/>
      <c r="B39" s="40"/>
      <c r="C39" s="52"/>
      <c r="D39" s="53"/>
      <c r="E39" s="54" t="s">
        <v>20</v>
      </c>
      <c r="F39" s="41"/>
      <c r="G39" s="42"/>
      <c r="H39" s="41"/>
      <c r="I39" s="42"/>
      <c r="J39" s="42"/>
      <c r="K39" s="41"/>
      <c r="L39" s="42"/>
      <c r="M39" s="43"/>
      <c r="N39" s="44"/>
      <c r="O39" s="43"/>
      <c r="P39" s="44"/>
    </row>
    <row r="40" spans="1:16" ht="15.75" thickBot="1" x14ac:dyDescent="0.3">
      <c r="A40" s="55"/>
      <c r="B40" s="56"/>
      <c r="C40" s="56"/>
      <c r="D40" s="57"/>
      <c r="E40" s="58"/>
      <c r="F40" s="57"/>
      <c r="G40" s="58"/>
      <c r="H40" s="57"/>
      <c r="I40" s="58"/>
      <c r="J40" s="58"/>
      <c r="K40" s="57"/>
      <c r="L40" s="58"/>
      <c r="M40" s="59"/>
      <c r="N40" s="60"/>
      <c r="O40" s="59"/>
      <c r="P40" s="60"/>
    </row>
    <row r="41" spans="1:16" x14ac:dyDescent="0.25">
      <c r="A41" s="61" t="s">
        <v>21</v>
      </c>
      <c r="B41" s="62">
        <f>SUM(B6:B7,B10:B14,B17:B21,B24:B28,B31:B35)</f>
        <v>0</v>
      </c>
      <c r="C41" s="62">
        <f t="shared" ref="C41:P41" si="16">SUM(C6:C7,C10:C14,C17:C21,C24:C28,C31:C35)</f>
        <v>0</v>
      </c>
      <c r="D41" s="62">
        <f t="shared" si="16"/>
        <v>0</v>
      </c>
      <c r="E41" s="62">
        <f t="shared" si="16"/>
        <v>0</v>
      </c>
      <c r="F41" s="62">
        <f t="shared" si="16"/>
        <v>0</v>
      </c>
      <c r="G41" s="62">
        <f t="shared" si="16"/>
        <v>0</v>
      </c>
      <c r="H41" s="62">
        <f t="shared" si="16"/>
        <v>0</v>
      </c>
      <c r="I41" s="62">
        <f t="shared" si="16"/>
        <v>0</v>
      </c>
      <c r="J41" s="62">
        <f t="shared" si="16"/>
        <v>0</v>
      </c>
      <c r="K41" s="62">
        <f t="shared" si="16"/>
        <v>0</v>
      </c>
      <c r="L41" s="62">
        <f t="shared" si="16"/>
        <v>0</v>
      </c>
      <c r="M41" s="44">
        <f t="shared" si="16"/>
        <v>0</v>
      </c>
      <c r="N41" s="44">
        <f t="shared" si="16"/>
        <v>0</v>
      </c>
      <c r="O41" s="44">
        <f t="shared" si="16"/>
        <v>0</v>
      </c>
      <c r="P41" s="44">
        <f t="shared" si="16"/>
        <v>0</v>
      </c>
    </row>
    <row r="42" spans="1:16" x14ac:dyDescent="0.25">
      <c r="A42" s="61" t="s">
        <v>22</v>
      </c>
      <c r="B42" s="62">
        <f>B41/22</f>
        <v>0</v>
      </c>
      <c r="C42" s="62">
        <f t="shared" ref="C42:P42" si="17">C41/22</f>
        <v>0</v>
      </c>
      <c r="D42" s="62">
        <f t="shared" si="17"/>
        <v>0</v>
      </c>
      <c r="E42" s="62">
        <f t="shared" si="17"/>
        <v>0</v>
      </c>
      <c r="F42" s="62">
        <f t="shared" si="17"/>
        <v>0</v>
      </c>
      <c r="G42" s="62">
        <f t="shared" si="17"/>
        <v>0</v>
      </c>
      <c r="H42" s="62">
        <f t="shared" si="17"/>
        <v>0</v>
      </c>
      <c r="I42" s="62">
        <f t="shared" si="17"/>
        <v>0</v>
      </c>
      <c r="J42" s="62">
        <f t="shared" si="17"/>
        <v>0</v>
      </c>
      <c r="K42" s="62">
        <f t="shared" si="17"/>
        <v>0</v>
      </c>
      <c r="L42" s="62">
        <f t="shared" si="17"/>
        <v>0</v>
      </c>
      <c r="M42" s="44">
        <f t="shared" si="17"/>
        <v>0</v>
      </c>
      <c r="N42" s="44">
        <f t="shared" si="17"/>
        <v>0</v>
      </c>
      <c r="O42" s="44">
        <f t="shared" si="17"/>
        <v>0</v>
      </c>
      <c r="P42" s="44">
        <f t="shared" si="17"/>
        <v>0</v>
      </c>
    </row>
    <row r="43" spans="1:16" x14ac:dyDescent="0.25">
      <c r="A43" s="61" t="s">
        <v>23</v>
      </c>
      <c r="B43" s="62" t="e">
        <f>1/B42</f>
        <v>#DIV/0!</v>
      </c>
      <c r="C43" s="62" t="e">
        <f>1/C42</f>
        <v>#DIV/0!</v>
      </c>
      <c r="D43" s="63" t="e">
        <f>1/D42</f>
        <v>#DIV/0!</v>
      </c>
      <c r="E43" s="63" t="e">
        <f>1000/E42</f>
        <v>#DIV/0!</v>
      </c>
      <c r="F43" s="63" t="e">
        <f t="shared" ref="F43:J43" si="18">1/F42</f>
        <v>#DIV/0!</v>
      </c>
      <c r="G43" s="63" t="e">
        <f t="shared" si="18"/>
        <v>#DIV/0!</v>
      </c>
      <c r="H43" s="63" t="e">
        <f t="shared" si="18"/>
        <v>#DIV/0!</v>
      </c>
      <c r="I43" s="63" t="e">
        <f t="shared" si="18"/>
        <v>#DIV/0!</v>
      </c>
      <c r="J43" s="63" t="e">
        <f t="shared" si="18"/>
        <v>#DIV/0!</v>
      </c>
      <c r="K43" s="64" t="e">
        <f>100/K42</f>
        <v>#DIV/0!</v>
      </c>
      <c r="L43" s="64" t="e">
        <f>100/L42</f>
        <v>#DIV/0!</v>
      </c>
      <c r="M43" s="32" t="e">
        <f>1/M42</f>
        <v>#DIV/0!</v>
      </c>
      <c r="N43" s="32" t="e">
        <f t="shared" ref="N43:P43" si="19">1/N42</f>
        <v>#DIV/0!</v>
      </c>
      <c r="O43" s="32" t="e">
        <f t="shared" si="19"/>
        <v>#DIV/0!</v>
      </c>
      <c r="P43" s="32" t="e">
        <f t="shared" si="19"/>
        <v>#DIV/0!</v>
      </c>
    </row>
    <row r="44" spans="1:16" ht="15.75" thickBot="1" x14ac:dyDescent="0.3">
      <c r="A44" s="55"/>
      <c r="B44" s="65"/>
      <c r="C44" s="65"/>
      <c r="D44" s="66"/>
      <c r="E44" s="67"/>
      <c r="F44" s="66"/>
      <c r="G44" s="67"/>
      <c r="H44" s="66"/>
      <c r="I44" s="67"/>
      <c r="J44" s="67"/>
      <c r="K44" s="66"/>
      <c r="L44" s="67"/>
      <c r="M44" s="68"/>
      <c r="N44" s="69"/>
      <c r="O44" s="68"/>
      <c r="P44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selection activeCell="B34" sqref="A34:XFD3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29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/>
      <c r="B6" s="70"/>
      <c r="C6" s="70"/>
      <c r="D6" s="71"/>
      <c r="E6" s="72"/>
      <c r="F6" s="71"/>
      <c r="G6" s="72"/>
      <c r="H6" s="71"/>
      <c r="I6" s="72"/>
      <c r="J6" s="72"/>
      <c r="K6" s="71"/>
      <c r="L6" s="72"/>
      <c r="M6" s="43"/>
      <c r="N6" s="44"/>
      <c r="O6" s="43"/>
      <c r="P6" s="44"/>
    </row>
    <row r="7" spans="1:16" x14ac:dyDescent="0.25">
      <c r="A7" s="26"/>
      <c r="B7" s="70"/>
      <c r="C7" s="70"/>
      <c r="D7" s="71"/>
      <c r="E7" s="72"/>
      <c r="F7" s="71"/>
      <c r="G7" s="72"/>
      <c r="H7" s="71"/>
      <c r="I7" s="72"/>
      <c r="J7" s="72"/>
      <c r="K7" s="71"/>
      <c r="L7" s="72"/>
      <c r="M7" s="43"/>
      <c r="N7" s="44"/>
      <c r="O7" s="43"/>
      <c r="P7" s="44"/>
    </row>
    <row r="8" spans="1:16" x14ac:dyDescent="0.25">
      <c r="A8" s="26"/>
      <c r="B8" s="70"/>
      <c r="C8" s="70"/>
      <c r="D8" s="71"/>
      <c r="E8" s="72"/>
      <c r="F8" s="71"/>
      <c r="G8" s="72"/>
      <c r="H8" s="71"/>
      <c r="I8" s="72"/>
      <c r="J8" s="72"/>
      <c r="K8" s="71"/>
      <c r="L8" s="72"/>
      <c r="M8" s="43"/>
      <c r="N8" s="44"/>
      <c r="O8" s="43"/>
      <c r="P8" s="44"/>
    </row>
    <row r="9" spans="1:16" x14ac:dyDescent="0.25">
      <c r="A9" s="26"/>
      <c r="B9" s="70"/>
      <c r="C9" s="70"/>
      <c r="D9" s="71"/>
      <c r="E9" s="72"/>
      <c r="F9" s="71"/>
      <c r="G9" s="72"/>
      <c r="H9" s="71"/>
      <c r="I9" s="72"/>
      <c r="J9" s="72"/>
      <c r="K9" s="71"/>
      <c r="L9" s="72"/>
      <c r="M9" s="43"/>
      <c r="N9" s="44"/>
      <c r="O9" s="43"/>
      <c r="P9" s="44"/>
    </row>
    <row r="10" spans="1:16" ht="15.75" thickBot="1" x14ac:dyDescent="0.3">
      <c r="A10" s="27"/>
      <c r="B10" s="20"/>
      <c r="C10" s="20"/>
      <c r="D10" s="21"/>
      <c r="E10" s="22"/>
      <c r="F10" s="21"/>
      <c r="G10" s="22"/>
      <c r="H10" s="21"/>
      <c r="I10" s="22"/>
      <c r="J10" s="22"/>
      <c r="K10" s="21"/>
      <c r="L10" s="22"/>
      <c r="M10" s="23"/>
      <c r="N10" s="24"/>
      <c r="O10" s="23"/>
      <c r="P10" s="24"/>
    </row>
    <row r="11" spans="1:16" ht="15.75" thickTop="1" x14ac:dyDescent="0.25">
      <c r="A11" s="28" t="s">
        <v>18</v>
      </c>
      <c r="B11" s="29">
        <f>SUM(B6:B10)</f>
        <v>0</v>
      </c>
      <c r="C11" s="29">
        <f>SUM(C6:C10)</f>
        <v>0</v>
      </c>
      <c r="D11" s="29">
        <f>SUM(D6:D10)</f>
        <v>0</v>
      </c>
      <c r="E11" s="29">
        <f t="shared" ref="E11:K11" si="0">SUM(E6:E10)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>SUM(L6:L10)</f>
        <v>0</v>
      </c>
      <c r="M11" s="32">
        <f>SUM(M6:M10)</f>
        <v>0</v>
      </c>
      <c r="N11" s="32">
        <f t="shared" ref="N11:P11" si="1">SUM(N6:N10)</f>
        <v>0</v>
      </c>
      <c r="O11" s="32">
        <f t="shared" si="1"/>
        <v>0</v>
      </c>
      <c r="P11" s="32">
        <f t="shared" si="1"/>
        <v>0</v>
      </c>
    </row>
    <row r="12" spans="1:16" ht="15.75" thickBot="1" x14ac:dyDescent="0.3">
      <c r="A12" s="34" t="s">
        <v>19</v>
      </c>
      <c r="B12" s="74">
        <f>B11/5</f>
        <v>0</v>
      </c>
      <c r="C12" s="74">
        <f>C11/5</f>
        <v>0</v>
      </c>
      <c r="D12" s="74">
        <f t="shared" ref="D12:L12" si="2">D11/5</f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74">
        <f t="shared" si="2"/>
        <v>0</v>
      </c>
      <c r="K12" s="74">
        <f t="shared" si="2"/>
        <v>0</v>
      </c>
      <c r="L12" s="74">
        <f t="shared" si="2"/>
        <v>0</v>
      </c>
      <c r="M12" s="75">
        <f>M11/5</f>
        <v>0</v>
      </c>
      <c r="N12" s="75">
        <f>N11/5</f>
        <v>0</v>
      </c>
      <c r="O12" s="75">
        <f>O11/5</f>
        <v>0</v>
      </c>
      <c r="P12" s="75">
        <f>P11/5</f>
        <v>0</v>
      </c>
    </row>
    <row r="13" spans="1:16" ht="15.75" thickTop="1" x14ac:dyDescent="0.25">
      <c r="A13" s="39"/>
      <c r="B13" s="40"/>
      <c r="C13" s="40"/>
      <c r="D13" s="41"/>
      <c r="E13" s="42"/>
      <c r="F13" s="41"/>
      <c r="G13" s="42"/>
      <c r="H13" s="41"/>
      <c r="I13" s="42"/>
      <c r="J13" s="42"/>
      <c r="K13" s="41"/>
      <c r="L13" s="42"/>
      <c r="M13" s="43"/>
      <c r="N13" s="44"/>
      <c r="O13" s="43"/>
      <c r="P13" s="44"/>
    </row>
    <row r="14" spans="1:16" x14ac:dyDescent="0.25">
      <c r="A14" s="39"/>
      <c r="B14" s="40"/>
      <c r="C14" s="40"/>
      <c r="D14" s="41"/>
      <c r="E14" s="42"/>
      <c r="F14" s="41"/>
      <c r="G14" s="42"/>
      <c r="H14" s="41"/>
      <c r="I14" s="42"/>
      <c r="J14" s="42"/>
      <c r="K14" s="41"/>
      <c r="L14" s="42"/>
      <c r="M14" s="43"/>
      <c r="N14" s="44"/>
      <c r="O14" s="43"/>
      <c r="P14" s="44"/>
    </row>
    <row r="15" spans="1:16" x14ac:dyDescent="0.25">
      <c r="A15" s="39"/>
      <c r="B15" s="40"/>
      <c r="C15" s="40"/>
      <c r="D15" s="41"/>
      <c r="E15" s="42"/>
      <c r="F15" s="41"/>
      <c r="G15" s="42"/>
      <c r="H15" s="41"/>
      <c r="I15" s="42"/>
      <c r="J15" s="42"/>
      <c r="K15" s="41"/>
      <c r="L15" s="42"/>
      <c r="M15" s="43"/>
      <c r="N15" s="44"/>
      <c r="O15" s="43"/>
      <c r="P15" s="44"/>
    </row>
    <row r="16" spans="1:16" x14ac:dyDescent="0.25">
      <c r="A16" s="39"/>
      <c r="B16" s="40"/>
      <c r="C16" s="40"/>
      <c r="D16" s="41"/>
      <c r="E16" s="42"/>
      <c r="F16" s="41"/>
      <c r="G16" s="42"/>
      <c r="H16" s="41"/>
      <c r="I16" s="42"/>
      <c r="J16" s="42"/>
      <c r="K16" s="41"/>
      <c r="L16" s="42"/>
      <c r="M16" s="43"/>
      <c r="N16" s="44"/>
      <c r="O16" s="43"/>
      <c r="P16" s="44"/>
    </row>
    <row r="17" spans="1:16" ht="15.75" thickBot="1" x14ac:dyDescent="0.3">
      <c r="A17" s="45"/>
      <c r="B17" s="46"/>
      <c r="C17" s="46"/>
      <c r="D17" s="47"/>
      <c r="E17" s="48"/>
      <c r="F17" s="47"/>
      <c r="G17" s="48"/>
      <c r="H17" s="47"/>
      <c r="I17" s="48"/>
      <c r="J17" s="48"/>
      <c r="K17" s="47"/>
      <c r="L17" s="48"/>
      <c r="M17" s="23"/>
      <c r="N17" s="24"/>
      <c r="O17" s="23"/>
      <c r="P17" s="24"/>
    </row>
    <row r="18" spans="1:16" ht="15.75" thickTop="1" x14ac:dyDescent="0.25">
      <c r="A18" s="28" t="s">
        <v>18</v>
      </c>
      <c r="B18" s="29">
        <f>SUM(B13:B17)</f>
        <v>0</v>
      </c>
      <c r="C18" s="29">
        <f>SUM(C13:C17)</f>
        <v>0</v>
      </c>
      <c r="D18" s="31">
        <f t="shared" ref="D18:K18" si="3">SUM(D13:D17)</f>
        <v>0</v>
      </c>
      <c r="E18" s="31">
        <f t="shared" si="3"/>
        <v>0</v>
      </c>
      <c r="F18" s="31">
        <f t="shared" si="3"/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49">
        <f t="shared" si="3"/>
        <v>0</v>
      </c>
      <c r="L18" s="29">
        <f>SUM(L13:L17)</f>
        <v>0</v>
      </c>
      <c r="M18" s="32">
        <f>SUM(M13:M17)</f>
        <v>0</v>
      </c>
      <c r="N18" s="32">
        <f t="shared" ref="N18:P18" si="4">SUM(N13:N17)</f>
        <v>0</v>
      </c>
      <c r="O18" s="32">
        <f t="shared" si="4"/>
        <v>0</v>
      </c>
      <c r="P18" s="32">
        <f t="shared" si="4"/>
        <v>0</v>
      </c>
    </row>
    <row r="19" spans="1:16" ht="15.75" thickBot="1" x14ac:dyDescent="0.3">
      <c r="A19" s="34" t="s">
        <v>19</v>
      </c>
      <c r="B19" s="74">
        <f>B18/5</f>
        <v>0</v>
      </c>
      <c r="C19" s="74">
        <f>C18/5</f>
        <v>0</v>
      </c>
      <c r="D19" s="86">
        <f t="shared" ref="D19:K19" si="5">D18/5</f>
        <v>0</v>
      </c>
      <c r="E19" s="86">
        <f t="shared" si="5"/>
        <v>0</v>
      </c>
      <c r="F19" s="86">
        <f t="shared" si="5"/>
        <v>0</v>
      </c>
      <c r="G19" s="86">
        <f t="shared" si="5"/>
        <v>0</v>
      </c>
      <c r="H19" s="86">
        <f t="shared" si="5"/>
        <v>0</v>
      </c>
      <c r="I19" s="86">
        <f t="shared" si="5"/>
        <v>0</v>
      </c>
      <c r="J19" s="86">
        <f t="shared" si="5"/>
        <v>0</v>
      </c>
      <c r="K19" s="96">
        <f t="shared" si="5"/>
        <v>0</v>
      </c>
      <c r="L19" s="86">
        <f>L18/5</f>
        <v>0</v>
      </c>
      <c r="M19" s="75">
        <f>M18/5</f>
        <v>0</v>
      </c>
      <c r="N19" s="97">
        <f>N18/5</f>
        <v>0</v>
      </c>
      <c r="O19" s="97">
        <f t="shared" ref="O19:P19" si="6">O18/5</f>
        <v>0</v>
      </c>
      <c r="P19" s="97">
        <f t="shared" si="6"/>
        <v>0</v>
      </c>
    </row>
    <row r="20" spans="1:16" ht="15.75" thickTop="1" x14ac:dyDescent="0.25">
      <c r="A20" s="39"/>
      <c r="B20" s="40"/>
      <c r="C20" s="40"/>
      <c r="D20" s="41"/>
      <c r="E20" s="42"/>
      <c r="F20" s="41"/>
      <c r="G20" s="42"/>
      <c r="H20" s="41"/>
      <c r="I20" s="42"/>
      <c r="J20" s="42"/>
      <c r="K20" s="41"/>
      <c r="L20" s="42"/>
      <c r="M20" s="43"/>
      <c r="N20" s="44"/>
      <c r="O20" s="43"/>
      <c r="P20" s="44"/>
    </row>
    <row r="21" spans="1:16" x14ac:dyDescent="0.25">
      <c r="A21" s="39"/>
      <c r="B21" s="40"/>
      <c r="C21" s="40"/>
      <c r="D21" s="41"/>
      <c r="E21" s="42"/>
      <c r="F21" s="41"/>
      <c r="G21" s="42"/>
      <c r="H21" s="41"/>
      <c r="I21" s="42"/>
      <c r="J21" s="42"/>
      <c r="K21" s="41"/>
      <c r="L21" s="42"/>
      <c r="M21" s="43"/>
      <c r="N21" s="44"/>
      <c r="O21" s="43"/>
      <c r="P21" s="44"/>
    </row>
    <row r="22" spans="1:16" x14ac:dyDescent="0.25">
      <c r="A22" s="39"/>
      <c r="B22" s="40"/>
      <c r="C22" s="40"/>
      <c r="D22" s="41"/>
      <c r="E22" s="42"/>
      <c r="F22" s="41"/>
      <c r="G22" s="42"/>
      <c r="H22" s="41"/>
      <c r="I22" s="42"/>
      <c r="J22" s="42"/>
      <c r="K22" s="41"/>
      <c r="L22" s="42"/>
      <c r="M22" s="43"/>
      <c r="N22" s="44"/>
      <c r="O22" s="43"/>
      <c r="P22" s="44"/>
    </row>
    <row r="23" spans="1:16" x14ac:dyDescent="0.25">
      <c r="A23" s="39"/>
      <c r="B23" s="40"/>
      <c r="C23" s="40"/>
      <c r="D23" s="41"/>
      <c r="E23" s="42"/>
      <c r="F23" s="41"/>
      <c r="G23" s="42"/>
      <c r="H23" s="41"/>
      <c r="I23" s="42"/>
      <c r="J23" s="42"/>
      <c r="K23" s="41"/>
      <c r="L23" s="42"/>
      <c r="M23" s="43"/>
      <c r="N23" s="44"/>
      <c r="O23" s="43"/>
      <c r="P23" s="44"/>
    </row>
    <row r="24" spans="1:16" ht="15.75" thickBot="1" x14ac:dyDescent="0.3">
      <c r="A24" s="45"/>
      <c r="B24" s="46"/>
      <c r="C24" s="46"/>
      <c r="D24" s="47"/>
      <c r="E24" s="48"/>
      <c r="F24" s="47"/>
      <c r="G24" s="48"/>
      <c r="H24" s="47"/>
      <c r="I24" s="48"/>
      <c r="J24" s="48"/>
      <c r="K24" s="47"/>
      <c r="L24" s="48"/>
      <c r="M24" s="23"/>
      <c r="N24" s="24"/>
      <c r="O24" s="23"/>
      <c r="P24" s="24"/>
    </row>
    <row r="25" spans="1:16" ht="15.75" thickTop="1" x14ac:dyDescent="0.25">
      <c r="A25" s="28" t="s">
        <v>18</v>
      </c>
      <c r="B25" s="29">
        <f>SUM(B20:B24)</f>
        <v>0</v>
      </c>
      <c r="C25" s="29">
        <f>SUM(C20:C24)</f>
        <v>0</v>
      </c>
      <c r="D25" s="31">
        <f t="shared" ref="D25:P25" si="7">SUM(D20:D24)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49">
        <f t="shared" si="7"/>
        <v>0</v>
      </c>
      <c r="L25" s="29">
        <f>SUM(L20:L24)</f>
        <v>0</v>
      </c>
      <c r="M25" s="32">
        <f t="shared" si="7"/>
        <v>0</v>
      </c>
      <c r="N25" s="33">
        <f t="shared" si="7"/>
        <v>0</v>
      </c>
      <c r="O25" s="33">
        <f t="shared" si="7"/>
        <v>0</v>
      </c>
      <c r="P25" s="33">
        <f t="shared" si="7"/>
        <v>0</v>
      </c>
    </row>
    <row r="26" spans="1:16" ht="15.75" thickBot="1" x14ac:dyDescent="0.3">
      <c r="A26" s="34" t="s">
        <v>19</v>
      </c>
      <c r="B26" s="74">
        <f>B25/5</f>
        <v>0</v>
      </c>
      <c r="C26" s="74">
        <f>C25/5</f>
        <v>0</v>
      </c>
      <c r="D26" s="86">
        <f t="shared" ref="D26:K26" si="8">D25/5</f>
        <v>0</v>
      </c>
      <c r="E26" s="86">
        <f t="shared" si="8"/>
        <v>0</v>
      </c>
      <c r="F26" s="86">
        <f t="shared" si="8"/>
        <v>0</v>
      </c>
      <c r="G26" s="86">
        <f t="shared" si="8"/>
        <v>0</v>
      </c>
      <c r="H26" s="86">
        <f t="shared" si="8"/>
        <v>0</v>
      </c>
      <c r="I26" s="86">
        <f t="shared" si="8"/>
        <v>0</v>
      </c>
      <c r="J26" s="86">
        <f t="shared" si="8"/>
        <v>0</v>
      </c>
      <c r="K26" s="96">
        <f t="shared" si="8"/>
        <v>0</v>
      </c>
      <c r="L26" s="86">
        <f>L25/5</f>
        <v>0</v>
      </c>
      <c r="M26" s="75">
        <f>M25/5</f>
        <v>0</v>
      </c>
      <c r="N26" s="97">
        <f>N25/5</f>
        <v>0</v>
      </c>
      <c r="O26" s="97">
        <f t="shared" ref="O26:P26" si="9">O25/5</f>
        <v>0</v>
      </c>
      <c r="P26" s="97">
        <f t="shared" si="9"/>
        <v>0</v>
      </c>
    </row>
    <row r="27" spans="1:16" ht="15.75" thickTop="1" x14ac:dyDescent="0.25">
      <c r="A27" s="39"/>
      <c r="B27" s="40"/>
      <c r="C27" s="40"/>
      <c r="D27" s="41"/>
      <c r="E27" s="42"/>
      <c r="F27" s="41"/>
      <c r="G27" s="42"/>
      <c r="H27" s="41"/>
      <c r="I27" s="42"/>
      <c r="J27" s="42"/>
      <c r="K27" s="41"/>
      <c r="L27" s="42"/>
      <c r="M27" s="43"/>
      <c r="N27" s="44"/>
      <c r="O27" s="43"/>
      <c r="P27" s="44"/>
    </row>
    <row r="28" spans="1:16" x14ac:dyDescent="0.25">
      <c r="A28" s="39"/>
      <c r="B28" s="40"/>
      <c r="C28" s="40"/>
      <c r="D28" s="41"/>
      <c r="E28" s="42"/>
      <c r="F28" s="41"/>
      <c r="G28" s="42"/>
      <c r="H28" s="41"/>
      <c r="I28" s="42"/>
      <c r="J28" s="42"/>
      <c r="K28" s="41"/>
      <c r="L28" s="42"/>
      <c r="M28" s="43"/>
      <c r="N28" s="44"/>
      <c r="O28" s="43"/>
      <c r="P28" s="44"/>
    </row>
    <row r="29" spans="1:16" x14ac:dyDescent="0.25">
      <c r="A29" s="39"/>
      <c r="B29" s="40"/>
      <c r="C29" s="40"/>
      <c r="D29" s="41"/>
      <c r="E29" s="42"/>
      <c r="F29" s="41"/>
      <c r="G29" s="42"/>
      <c r="H29" s="41"/>
      <c r="I29" s="42"/>
      <c r="J29" s="42"/>
      <c r="K29" s="41"/>
      <c r="L29" s="42"/>
      <c r="M29" s="43"/>
      <c r="N29" s="44"/>
      <c r="O29" s="43"/>
      <c r="P29" s="44"/>
    </row>
    <row r="30" spans="1:16" x14ac:dyDescent="0.25">
      <c r="A30" s="39"/>
      <c r="B30" s="40"/>
      <c r="C30" s="40"/>
      <c r="D30" s="41"/>
      <c r="E30" s="42"/>
      <c r="F30" s="41"/>
      <c r="G30" s="42"/>
      <c r="H30" s="41"/>
      <c r="I30" s="42"/>
      <c r="J30" s="42"/>
      <c r="K30" s="41"/>
      <c r="L30" s="42"/>
      <c r="M30" s="43"/>
      <c r="N30" s="44"/>
      <c r="O30" s="43"/>
      <c r="P30" s="44"/>
    </row>
    <row r="31" spans="1:16" ht="15.75" thickBot="1" x14ac:dyDescent="0.3">
      <c r="A31" s="45"/>
      <c r="B31" s="46"/>
      <c r="C31" s="46"/>
      <c r="D31" s="47"/>
      <c r="E31" s="48"/>
      <c r="F31" s="47"/>
      <c r="G31" s="48"/>
      <c r="H31" s="47"/>
      <c r="I31" s="48"/>
      <c r="J31" s="48"/>
      <c r="K31" s="47"/>
      <c r="L31" s="48"/>
      <c r="M31" s="23"/>
      <c r="N31" s="24"/>
      <c r="O31" s="23"/>
      <c r="P31" s="24"/>
    </row>
    <row r="32" spans="1:16" ht="15.75" thickTop="1" x14ac:dyDescent="0.25">
      <c r="A32" s="28" t="s">
        <v>18</v>
      </c>
      <c r="B32" s="29">
        <f t="shared" ref="B32:P32" si="10">SUM(B27:B31)</f>
        <v>0</v>
      </c>
      <c r="C32" s="29">
        <f t="shared" si="10"/>
        <v>0</v>
      </c>
      <c r="D32" s="30">
        <f t="shared" si="10"/>
        <v>0</v>
      </c>
      <c r="E32" s="31">
        <f t="shared" si="10"/>
        <v>0</v>
      </c>
      <c r="F32" s="30">
        <f t="shared" si="10"/>
        <v>0</v>
      </c>
      <c r="G32" s="31">
        <f t="shared" si="10"/>
        <v>0</v>
      </c>
      <c r="H32" s="30">
        <f t="shared" si="10"/>
        <v>0</v>
      </c>
      <c r="I32" s="31">
        <f t="shared" si="10"/>
        <v>0</v>
      </c>
      <c r="J32" s="31">
        <f t="shared" si="10"/>
        <v>0</v>
      </c>
      <c r="K32" s="30">
        <f t="shared" si="10"/>
        <v>0</v>
      </c>
      <c r="L32" s="29">
        <f>SUM(L27:L31)</f>
        <v>0</v>
      </c>
      <c r="M32" s="32">
        <f t="shared" si="10"/>
        <v>0</v>
      </c>
      <c r="N32" s="33">
        <f t="shared" si="10"/>
        <v>0</v>
      </c>
      <c r="O32" s="33">
        <f t="shared" si="10"/>
        <v>0</v>
      </c>
      <c r="P32" s="33">
        <f t="shared" si="10"/>
        <v>0</v>
      </c>
    </row>
    <row r="33" spans="1:16" ht="15.75" thickBot="1" x14ac:dyDescent="0.3">
      <c r="A33" s="34" t="s">
        <v>19</v>
      </c>
      <c r="B33" s="74">
        <f>B32/5</f>
        <v>0</v>
      </c>
      <c r="C33" s="74">
        <f>C32/5</f>
        <v>0</v>
      </c>
      <c r="D33" s="86">
        <f t="shared" ref="D33:K33" si="11">D32/5</f>
        <v>0</v>
      </c>
      <c r="E33" s="86">
        <f t="shared" si="11"/>
        <v>0</v>
      </c>
      <c r="F33" s="86">
        <f t="shared" si="11"/>
        <v>0</v>
      </c>
      <c r="G33" s="86">
        <f t="shared" si="11"/>
        <v>0</v>
      </c>
      <c r="H33" s="86">
        <f t="shared" si="11"/>
        <v>0</v>
      </c>
      <c r="I33" s="86">
        <f t="shared" si="11"/>
        <v>0</v>
      </c>
      <c r="J33" s="86">
        <f t="shared" si="11"/>
        <v>0</v>
      </c>
      <c r="K33" s="96">
        <f t="shared" si="11"/>
        <v>0</v>
      </c>
      <c r="L33" s="86">
        <f>L32/5</f>
        <v>0</v>
      </c>
      <c r="M33" s="75">
        <f>M32/5</f>
        <v>0</v>
      </c>
      <c r="N33" s="97">
        <f>N32/5</f>
        <v>0</v>
      </c>
      <c r="O33" s="97">
        <f t="shared" ref="O33:P33" si="12">O32/5</f>
        <v>0</v>
      </c>
      <c r="P33" s="97">
        <f t="shared" si="12"/>
        <v>0</v>
      </c>
    </row>
    <row r="34" spans="1:16" ht="16.5" thickTop="1" thickBot="1" x14ac:dyDescent="0.3">
      <c r="A34" s="99"/>
      <c r="B34" s="100"/>
      <c r="C34" s="100"/>
      <c r="D34" s="101"/>
      <c r="E34" s="102"/>
      <c r="F34" s="101"/>
      <c r="G34" s="102"/>
      <c r="H34" s="101"/>
      <c r="I34" s="102"/>
      <c r="J34" s="102"/>
      <c r="K34" s="101"/>
      <c r="L34" s="102"/>
      <c r="M34" s="103"/>
      <c r="N34" s="104"/>
      <c r="O34" s="103"/>
      <c r="P34" s="104"/>
    </row>
    <row r="35" spans="1:16" ht="15.75" thickTop="1" x14ac:dyDescent="0.25">
      <c r="A35" s="28" t="s">
        <v>18</v>
      </c>
      <c r="B35" s="29">
        <f t="shared" ref="B35:K35" si="13">SUM(B34:B34)</f>
        <v>0</v>
      </c>
      <c r="C35" s="29">
        <f t="shared" si="13"/>
        <v>0</v>
      </c>
      <c r="D35" s="30">
        <f t="shared" si="13"/>
        <v>0</v>
      </c>
      <c r="E35" s="31">
        <f t="shared" si="13"/>
        <v>0</v>
      </c>
      <c r="F35" s="30">
        <f t="shared" si="13"/>
        <v>0</v>
      </c>
      <c r="G35" s="31">
        <f t="shared" si="13"/>
        <v>0</v>
      </c>
      <c r="H35" s="30">
        <f t="shared" si="13"/>
        <v>0</v>
      </c>
      <c r="I35" s="31">
        <f t="shared" si="13"/>
        <v>0</v>
      </c>
      <c r="J35" s="31">
        <f t="shared" si="13"/>
        <v>0</v>
      </c>
      <c r="K35" s="30">
        <f t="shared" si="13"/>
        <v>0</v>
      </c>
      <c r="L35" s="29">
        <f>SUM(L30:L34)</f>
        <v>0</v>
      </c>
      <c r="M35" s="32">
        <f>SUM(M34:M34)</f>
        <v>0</v>
      </c>
      <c r="N35" s="33">
        <f>SUM(N34:N34)</f>
        <v>0</v>
      </c>
      <c r="O35" s="33">
        <f>SUM(O34:O34)</f>
        <v>0</v>
      </c>
      <c r="P35" s="33">
        <f>SUM(P34:P34)</f>
        <v>0</v>
      </c>
    </row>
    <row r="36" spans="1:16" ht="15.75" thickBot="1" x14ac:dyDescent="0.3">
      <c r="A36" s="34" t="s">
        <v>19</v>
      </c>
      <c r="B36" s="74">
        <f>B35/5</f>
        <v>0</v>
      </c>
      <c r="C36" s="74">
        <f>C35/5</f>
        <v>0</v>
      </c>
      <c r="D36" s="86">
        <f t="shared" ref="D36:K36" si="14">D35/5</f>
        <v>0</v>
      </c>
      <c r="E36" s="86">
        <f t="shared" si="14"/>
        <v>0</v>
      </c>
      <c r="F36" s="86">
        <f t="shared" si="14"/>
        <v>0</v>
      </c>
      <c r="G36" s="86">
        <f t="shared" si="14"/>
        <v>0</v>
      </c>
      <c r="H36" s="86">
        <f t="shared" si="14"/>
        <v>0</v>
      </c>
      <c r="I36" s="86">
        <f t="shared" si="14"/>
        <v>0</v>
      </c>
      <c r="J36" s="86">
        <f t="shared" si="14"/>
        <v>0</v>
      </c>
      <c r="K36" s="96">
        <f t="shared" si="14"/>
        <v>0</v>
      </c>
      <c r="L36" s="86">
        <f>L35/1</f>
        <v>0</v>
      </c>
      <c r="M36" s="75">
        <f>M35/5</f>
        <v>0</v>
      </c>
      <c r="N36" s="75">
        <f t="shared" ref="N36:O36" si="15">N35/5</f>
        <v>0</v>
      </c>
      <c r="O36" s="75">
        <f t="shared" si="15"/>
        <v>0</v>
      </c>
      <c r="P36" s="75">
        <f>P35/5</f>
        <v>0</v>
      </c>
    </row>
    <row r="37" spans="1:16" ht="15.75" thickTop="1" x14ac:dyDescent="0.25">
      <c r="A37" s="51"/>
      <c r="B37" s="40"/>
      <c r="C37" s="40"/>
      <c r="D37" s="41"/>
      <c r="E37" s="42"/>
      <c r="F37" s="41"/>
      <c r="G37" s="42"/>
      <c r="H37" s="41"/>
      <c r="I37" s="42"/>
      <c r="J37" s="42"/>
      <c r="K37" s="41"/>
      <c r="L37" s="42"/>
      <c r="M37" s="43"/>
      <c r="N37" s="44"/>
      <c r="O37" s="43"/>
      <c r="P37" s="44"/>
    </row>
    <row r="38" spans="1:16" x14ac:dyDescent="0.25">
      <c r="A38" s="51"/>
      <c r="B38" s="40"/>
      <c r="C38" s="52"/>
      <c r="D38" s="53"/>
      <c r="E38" s="54" t="s">
        <v>20</v>
      </c>
      <c r="F38" s="41"/>
      <c r="G38" s="42"/>
      <c r="H38" s="41"/>
      <c r="I38" s="42"/>
      <c r="J38" s="42"/>
      <c r="K38" s="41"/>
      <c r="L38" s="42"/>
      <c r="M38" s="43"/>
      <c r="N38" s="44"/>
      <c r="O38" s="43"/>
      <c r="P38" s="44"/>
    </row>
    <row r="39" spans="1:16" ht="15.75" thickBot="1" x14ac:dyDescent="0.3">
      <c r="A39" s="55"/>
      <c r="B39" s="56"/>
      <c r="C39" s="56"/>
      <c r="D39" s="57"/>
      <c r="E39" s="58"/>
      <c r="F39" s="57"/>
      <c r="G39" s="58"/>
      <c r="H39" s="57"/>
      <c r="I39" s="58"/>
      <c r="J39" s="58"/>
      <c r="K39" s="57"/>
      <c r="L39" s="58"/>
      <c r="M39" s="59"/>
      <c r="N39" s="60"/>
      <c r="O39" s="59"/>
      <c r="P39" s="60"/>
    </row>
    <row r="40" spans="1:16" x14ac:dyDescent="0.25">
      <c r="A40" s="61" t="s">
        <v>21</v>
      </c>
      <c r="B40" s="62">
        <f>SUM(B6:B10,B13:B17,B20:B24,B27:B31,B34)</f>
        <v>0</v>
      </c>
      <c r="C40" s="62">
        <f>SUM(C6:C10,C13:C17,,C20:C24,C27:C31,C34)</f>
        <v>0</v>
      </c>
      <c r="D40" s="62">
        <f t="shared" ref="D40:P40" si="16">SUM(D6:D10,D13:D17,,D20:D24,D27:D31,D34)</f>
        <v>0</v>
      </c>
      <c r="E40" s="62">
        <f t="shared" si="16"/>
        <v>0</v>
      </c>
      <c r="F40" s="62">
        <f t="shared" si="16"/>
        <v>0</v>
      </c>
      <c r="G40" s="62">
        <f t="shared" si="16"/>
        <v>0</v>
      </c>
      <c r="H40" s="62">
        <f t="shared" si="16"/>
        <v>0</v>
      </c>
      <c r="I40" s="62">
        <f t="shared" si="16"/>
        <v>0</v>
      </c>
      <c r="J40" s="62">
        <f t="shared" si="16"/>
        <v>0</v>
      </c>
      <c r="K40" s="62">
        <f t="shared" si="16"/>
        <v>0</v>
      </c>
      <c r="L40" s="62">
        <f t="shared" si="16"/>
        <v>0</v>
      </c>
      <c r="M40" s="44">
        <f>SUM(M6:M10,M13:M17,,M20:M24,M27:M31,M34)</f>
        <v>0</v>
      </c>
      <c r="N40" s="44">
        <f t="shared" si="16"/>
        <v>0</v>
      </c>
      <c r="O40" s="44">
        <f t="shared" si="16"/>
        <v>0</v>
      </c>
      <c r="P40" s="44">
        <f t="shared" si="16"/>
        <v>0</v>
      </c>
    </row>
    <row r="41" spans="1:16" x14ac:dyDescent="0.25">
      <c r="A41" s="61" t="s">
        <v>22</v>
      </c>
      <c r="B41" s="62">
        <f>B40/21</f>
        <v>0</v>
      </c>
      <c r="C41" s="62">
        <f>C40/21</f>
        <v>0</v>
      </c>
      <c r="D41" s="62">
        <f t="shared" ref="D41:P41" si="17">D40/21</f>
        <v>0</v>
      </c>
      <c r="E41" s="62">
        <f t="shared" si="17"/>
        <v>0</v>
      </c>
      <c r="F41" s="62">
        <f t="shared" si="17"/>
        <v>0</v>
      </c>
      <c r="G41" s="62">
        <f t="shared" si="17"/>
        <v>0</v>
      </c>
      <c r="H41" s="62">
        <f t="shared" si="17"/>
        <v>0</v>
      </c>
      <c r="I41" s="62">
        <f t="shared" si="17"/>
        <v>0</v>
      </c>
      <c r="J41" s="62">
        <f t="shared" si="17"/>
        <v>0</v>
      </c>
      <c r="K41" s="62">
        <f t="shared" si="17"/>
        <v>0</v>
      </c>
      <c r="L41" s="62">
        <f t="shared" si="17"/>
        <v>0</v>
      </c>
      <c r="M41" s="44">
        <f t="shared" si="17"/>
        <v>0</v>
      </c>
      <c r="N41" s="44">
        <f t="shared" si="17"/>
        <v>0</v>
      </c>
      <c r="O41" s="44">
        <f t="shared" si="17"/>
        <v>0</v>
      </c>
      <c r="P41" s="44">
        <f t="shared" si="17"/>
        <v>0</v>
      </c>
    </row>
    <row r="42" spans="1:16" x14ac:dyDescent="0.25">
      <c r="A42" s="61" t="s">
        <v>23</v>
      </c>
      <c r="B42" s="62" t="e">
        <f>1/B41</f>
        <v>#DIV/0!</v>
      </c>
      <c r="C42" s="62" t="e">
        <f>1/C41</f>
        <v>#DIV/0!</v>
      </c>
      <c r="D42" s="62" t="e">
        <f t="shared" ref="D42:P42" si="18">1/D41</f>
        <v>#DIV/0!</v>
      </c>
      <c r="E42" s="62" t="e">
        <f t="shared" si="18"/>
        <v>#DIV/0!</v>
      </c>
      <c r="F42" s="62" t="e">
        <f t="shared" si="18"/>
        <v>#DIV/0!</v>
      </c>
      <c r="G42" s="62" t="e">
        <f t="shared" si="18"/>
        <v>#DIV/0!</v>
      </c>
      <c r="H42" s="62" t="e">
        <f t="shared" si="18"/>
        <v>#DIV/0!</v>
      </c>
      <c r="I42" s="62" t="e">
        <f t="shared" si="18"/>
        <v>#DIV/0!</v>
      </c>
      <c r="J42" s="62" t="e">
        <f t="shared" si="18"/>
        <v>#DIV/0!</v>
      </c>
      <c r="K42" s="62" t="e">
        <f t="shared" si="18"/>
        <v>#DIV/0!</v>
      </c>
      <c r="L42" s="62" t="e">
        <f t="shared" si="18"/>
        <v>#DIV/0!</v>
      </c>
      <c r="M42" s="44" t="e">
        <f t="shared" si="18"/>
        <v>#DIV/0!</v>
      </c>
      <c r="N42" s="44" t="e">
        <f t="shared" si="18"/>
        <v>#DIV/0!</v>
      </c>
      <c r="O42" s="44" t="e">
        <f t="shared" si="18"/>
        <v>#DIV/0!</v>
      </c>
      <c r="P42" s="44" t="e">
        <f t="shared" si="18"/>
        <v>#DIV/0!</v>
      </c>
    </row>
    <row r="43" spans="1:16" ht="15.75" thickBot="1" x14ac:dyDescent="0.3">
      <c r="A43" s="55"/>
      <c r="B43" s="65"/>
      <c r="C43" s="65"/>
      <c r="D43" s="66"/>
      <c r="E43" s="67"/>
      <c r="F43" s="66"/>
      <c r="G43" s="67"/>
      <c r="H43" s="66"/>
      <c r="I43" s="67"/>
      <c r="J43" s="67"/>
      <c r="K43" s="66"/>
      <c r="L43" s="67"/>
      <c r="M43" s="68"/>
      <c r="N43" s="69"/>
      <c r="O43" s="68"/>
      <c r="P43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pane ySplit="5" topLeftCell="A6" activePane="bottomLeft" state="frozen"/>
      <selection pane="bottomLeft" activeCell="U14" sqref="U1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28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/>
      <c r="B6" s="70"/>
      <c r="C6" s="70"/>
      <c r="D6" s="71"/>
      <c r="E6" s="72"/>
      <c r="F6" s="71"/>
      <c r="G6" s="72"/>
      <c r="H6" s="71"/>
      <c r="I6" s="72"/>
      <c r="J6" s="72"/>
      <c r="K6" s="71"/>
      <c r="L6" s="72"/>
      <c r="M6" s="43"/>
      <c r="N6" s="44"/>
      <c r="O6" s="43"/>
      <c r="P6" s="44"/>
    </row>
    <row r="7" spans="1:16" x14ac:dyDescent="0.25">
      <c r="A7" s="26"/>
      <c r="B7" s="70"/>
      <c r="C7" s="70"/>
      <c r="D7" s="71"/>
      <c r="E7" s="72"/>
      <c r="F7" s="71"/>
      <c r="G7" s="72"/>
      <c r="H7" s="71"/>
      <c r="I7" s="72"/>
      <c r="J7" s="72"/>
      <c r="K7" s="71"/>
      <c r="L7" s="72"/>
      <c r="M7" s="43"/>
      <c r="N7" s="44"/>
      <c r="O7" s="43"/>
      <c r="P7" s="44"/>
    </row>
    <row r="8" spans="1:16" x14ac:dyDescent="0.25">
      <c r="A8" s="26"/>
      <c r="B8" s="70"/>
      <c r="C8" s="70"/>
      <c r="D8" s="71"/>
      <c r="E8" s="72"/>
      <c r="F8" s="71"/>
      <c r="G8" s="72"/>
      <c r="H8" s="71"/>
      <c r="I8" s="72"/>
      <c r="J8" s="72"/>
      <c r="K8" s="71"/>
      <c r="L8" s="72"/>
      <c r="M8" s="43"/>
      <c r="N8" s="44"/>
      <c r="O8" s="43"/>
      <c r="P8" s="44"/>
    </row>
    <row r="9" spans="1:16" ht="15.75" thickBot="1" x14ac:dyDescent="0.3">
      <c r="A9" s="27"/>
      <c r="B9" s="20"/>
      <c r="C9" s="20"/>
      <c r="D9" s="21"/>
      <c r="E9" s="22"/>
      <c r="F9" s="21"/>
      <c r="G9" s="22"/>
      <c r="H9" s="21"/>
      <c r="I9" s="22"/>
      <c r="J9" s="22"/>
      <c r="K9" s="21"/>
      <c r="L9" s="22"/>
      <c r="M9" s="23"/>
      <c r="N9" s="24"/>
      <c r="O9" s="23"/>
      <c r="P9" s="24"/>
    </row>
    <row r="10" spans="1:16" ht="15.75" thickTop="1" x14ac:dyDescent="0.25">
      <c r="A10" s="28" t="s">
        <v>18</v>
      </c>
      <c r="B10" s="29">
        <f t="shared" ref="B10:P10" si="0">SUM(B6:B9)</f>
        <v>0</v>
      </c>
      <c r="C10" s="29">
        <f t="shared" si="0"/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</row>
    <row r="11" spans="1:16" ht="15.75" thickBot="1" x14ac:dyDescent="0.3">
      <c r="A11" s="34" t="s">
        <v>19</v>
      </c>
      <c r="B11" s="74">
        <f>B10/4</f>
        <v>0</v>
      </c>
      <c r="C11" s="74">
        <f>C10/4</f>
        <v>0</v>
      </c>
      <c r="D11" s="74">
        <f t="shared" ref="D11:P11" si="1">D10/4</f>
        <v>0</v>
      </c>
      <c r="E11" s="74">
        <f t="shared" si="1"/>
        <v>0</v>
      </c>
      <c r="F11" s="74">
        <f t="shared" si="1"/>
        <v>0</v>
      </c>
      <c r="G11" s="74">
        <f t="shared" si="1"/>
        <v>0</v>
      </c>
      <c r="H11" s="74">
        <f t="shared" si="1"/>
        <v>0</v>
      </c>
      <c r="I11" s="74">
        <f t="shared" si="1"/>
        <v>0</v>
      </c>
      <c r="J11" s="74">
        <f t="shared" si="1"/>
        <v>0</v>
      </c>
      <c r="K11" s="74">
        <f t="shared" si="1"/>
        <v>0</v>
      </c>
      <c r="L11" s="74">
        <f t="shared" si="1"/>
        <v>0</v>
      </c>
      <c r="M11" s="97">
        <f t="shared" si="1"/>
        <v>0</v>
      </c>
      <c r="N11" s="97">
        <f t="shared" si="1"/>
        <v>0</v>
      </c>
      <c r="O11" s="97">
        <f t="shared" si="1"/>
        <v>0</v>
      </c>
      <c r="P11" s="97">
        <f t="shared" si="1"/>
        <v>0</v>
      </c>
    </row>
    <row r="12" spans="1:16" ht="15.75" thickTop="1" x14ac:dyDescent="0.25">
      <c r="A12" s="39"/>
      <c r="B12" s="40"/>
      <c r="C12" s="40"/>
      <c r="D12" s="41"/>
      <c r="E12" s="42"/>
      <c r="F12" s="41"/>
      <c r="G12" s="42"/>
      <c r="H12" s="41"/>
      <c r="I12" s="42"/>
      <c r="J12" s="42"/>
      <c r="K12" s="41"/>
      <c r="L12" s="42"/>
      <c r="M12" s="43"/>
      <c r="N12" s="44"/>
      <c r="O12" s="43"/>
      <c r="P12" s="44"/>
    </row>
    <row r="13" spans="1:16" x14ac:dyDescent="0.25">
      <c r="A13" s="39"/>
      <c r="B13" s="40"/>
      <c r="C13" s="40"/>
      <c r="D13" s="41"/>
      <c r="E13" s="42"/>
      <c r="F13" s="41"/>
      <c r="G13" s="42"/>
      <c r="H13" s="41"/>
      <c r="I13" s="42"/>
      <c r="J13" s="42"/>
      <c r="K13" s="41"/>
      <c r="L13" s="42"/>
      <c r="M13" s="43"/>
      <c r="N13" s="44"/>
      <c r="O13" s="43"/>
      <c r="P13" s="44"/>
    </row>
    <row r="14" spans="1:16" x14ac:dyDescent="0.25">
      <c r="A14" s="39"/>
      <c r="B14" s="40"/>
      <c r="C14" s="40"/>
      <c r="D14" s="41"/>
      <c r="E14" s="42"/>
      <c r="F14" s="41"/>
      <c r="G14" s="42"/>
      <c r="H14" s="41"/>
      <c r="I14" s="42"/>
      <c r="J14" s="42"/>
      <c r="K14" s="41"/>
      <c r="L14" s="42"/>
      <c r="M14" s="43"/>
      <c r="N14" s="44"/>
      <c r="O14" s="43"/>
      <c r="P14" s="44"/>
    </row>
    <row r="15" spans="1:16" x14ac:dyDescent="0.25">
      <c r="A15" s="39"/>
      <c r="B15" s="40"/>
      <c r="C15" s="40"/>
      <c r="D15" s="41"/>
      <c r="E15" s="42"/>
      <c r="F15" s="41"/>
      <c r="G15" s="42"/>
      <c r="H15" s="41"/>
      <c r="I15" s="42"/>
      <c r="J15" s="42"/>
      <c r="K15" s="41"/>
      <c r="L15" s="42"/>
      <c r="M15" s="43"/>
      <c r="N15" s="44"/>
      <c r="O15" s="43"/>
      <c r="P15" s="44"/>
    </row>
    <row r="16" spans="1:16" ht="15.75" thickBot="1" x14ac:dyDescent="0.3">
      <c r="A16" s="45"/>
      <c r="B16" s="46"/>
      <c r="C16" s="46"/>
      <c r="D16" s="47"/>
      <c r="E16" s="48"/>
      <c r="F16" s="47"/>
      <c r="G16" s="48"/>
      <c r="H16" s="47"/>
      <c r="I16" s="48"/>
      <c r="J16" s="48"/>
      <c r="K16" s="47"/>
      <c r="L16" s="48"/>
      <c r="M16" s="23"/>
      <c r="N16" s="24"/>
      <c r="O16" s="23"/>
      <c r="P16" s="24"/>
    </row>
    <row r="17" spans="1:16" ht="15.75" thickTop="1" x14ac:dyDescent="0.25">
      <c r="A17" s="28" t="s">
        <v>18</v>
      </c>
      <c r="B17" s="29">
        <f>SUM(B12:B16)</f>
        <v>0</v>
      </c>
      <c r="C17" s="29">
        <f>SUM(C12:C16)</f>
        <v>0</v>
      </c>
      <c r="D17" s="31">
        <f t="shared" ref="D17:L17" si="2">SUM(D12:D16)</f>
        <v>0</v>
      </c>
      <c r="E17" s="31">
        <f t="shared" si="2"/>
        <v>0</v>
      </c>
      <c r="F17" s="31">
        <f t="shared" si="2"/>
        <v>0</v>
      </c>
      <c r="G17" s="31">
        <f t="shared" si="2"/>
        <v>0</v>
      </c>
      <c r="H17" s="31">
        <f t="shared" si="2"/>
        <v>0</v>
      </c>
      <c r="I17" s="31">
        <f t="shared" si="2"/>
        <v>0</v>
      </c>
      <c r="J17" s="31">
        <f t="shared" si="2"/>
        <v>0</v>
      </c>
      <c r="K17" s="49">
        <f t="shared" si="2"/>
        <v>0</v>
      </c>
      <c r="L17" s="49">
        <f t="shared" si="2"/>
        <v>0</v>
      </c>
      <c r="M17" s="32">
        <f>SUM(M12:M16)</f>
        <v>0</v>
      </c>
      <c r="N17" s="32">
        <f t="shared" ref="N17:P17" si="3">SUM(N12:N16)</f>
        <v>0</v>
      </c>
      <c r="O17" s="32">
        <f t="shared" si="3"/>
        <v>0</v>
      </c>
      <c r="P17" s="32">
        <f t="shared" si="3"/>
        <v>0</v>
      </c>
    </row>
    <row r="18" spans="1:16" ht="15.75" thickBot="1" x14ac:dyDescent="0.3">
      <c r="A18" s="34" t="s">
        <v>19</v>
      </c>
      <c r="B18" s="35">
        <f>B17/5</f>
        <v>0</v>
      </c>
      <c r="C18" s="35">
        <f>C17/5</f>
        <v>0</v>
      </c>
      <c r="D18" s="36">
        <f t="shared" ref="D18:L18" si="4">D17/5</f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7">
        <f t="shared" si="4"/>
        <v>0</v>
      </c>
      <c r="L18" s="37">
        <f t="shared" si="4"/>
        <v>0</v>
      </c>
      <c r="M18" s="38">
        <f>M17/5</f>
        <v>0</v>
      </c>
      <c r="N18" s="50">
        <f>N17/5</f>
        <v>0</v>
      </c>
      <c r="O18" s="50">
        <f t="shared" ref="O18:P18" si="5">O17/5</f>
        <v>0</v>
      </c>
      <c r="P18" s="50">
        <f t="shared" si="5"/>
        <v>0</v>
      </c>
    </row>
    <row r="19" spans="1:16" ht="15.75" thickTop="1" x14ac:dyDescent="0.25">
      <c r="A19" s="39"/>
      <c r="B19" s="40"/>
      <c r="C19" s="40"/>
      <c r="D19" s="41"/>
      <c r="E19" s="42"/>
      <c r="F19" s="41"/>
      <c r="G19" s="42"/>
      <c r="H19" s="41"/>
      <c r="I19" s="42"/>
      <c r="J19" s="42"/>
      <c r="K19" s="41"/>
      <c r="L19" s="42"/>
      <c r="M19" s="43"/>
      <c r="N19" s="44"/>
      <c r="O19" s="43"/>
      <c r="P19" s="44"/>
    </row>
    <row r="20" spans="1:16" x14ac:dyDescent="0.25">
      <c r="A20" s="39"/>
      <c r="B20" s="40"/>
      <c r="C20" s="40"/>
      <c r="D20" s="41"/>
      <c r="E20" s="42"/>
      <c r="F20" s="41"/>
      <c r="G20" s="42"/>
      <c r="H20" s="41"/>
      <c r="I20" s="42"/>
      <c r="J20" s="42"/>
      <c r="K20" s="41"/>
      <c r="L20" s="42"/>
      <c r="M20" s="43"/>
      <c r="N20" s="44"/>
      <c r="O20" s="43"/>
      <c r="P20" s="44"/>
    </row>
    <row r="21" spans="1:16" x14ac:dyDescent="0.25">
      <c r="A21" s="39"/>
      <c r="B21" s="40"/>
      <c r="C21" s="40"/>
      <c r="D21" s="41"/>
      <c r="E21" s="42"/>
      <c r="F21" s="41"/>
      <c r="G21" s="42"/>
      <c r="H21" s="41"/>
      <c r="I21" s="42"/>
      <c r="J21" s="42"/>
      <c r="K21" s="41"/>
      <c r="L21" s="42"/>
      <c r="M21" s="43"/>
      <c r="N21" s="44"/>
      <c r="O21" s="43"/>
      <c r="P21" s="44"/>
    </row>
    <row r="22" spans="1:16" x14ac:dyDescent="0.25">
      <c r="A22" s="39"/>
      <c r="B22" s="40"/>
      <c r="C22" s="40"/>
      <c r="D22" s="41"/>
      <c r="E22" s="42"/>
      <c r="F22" s="41"/>
      <c r="G22" s="42"/>
      <c r="H22" s="41"/>
      <c r="I22" s="42"/>
      <c r="J22" s="42"/>
      <c r="K22" s="41"/>
      <c r="L22" s="42"/>
      <c r="M22" s="43"/>
      <c r="N22" s="44"/>
      <c r="O22" s="43"/>
      <c r="P22" s="44"/>
    </row>
    <row r="23" spans="1:16" ht="15.75" thickBot="1" x14ac:dyDescent="0.3">
      <c r="A23" s="45"/>
      <c r="B23" s="46"/>
      <c r="C23" s="46"/>
      <c r="D23" s="47"/>
      <c r="E23" s="48"/>
      <c r="F23" s="47"/>
      <c r="G23" s="48"/>
      <c r="H23" s="47"/>
      <c r="I23" s="48"/>
      <c r="J23" s="48"/>
      <c r="K23" s="47"/>
      <c r="L23" s="48"/>
      <c r="M23" s="23"/>
      <c r="N23" s="24"/>
      <c r="O23" s="23"/>
      <c r="P23" s="24"/>
    </row>
    <row r="24" spans="1:16" ht="15.75" thickTop="1" x14ac:dyDescent="0.25">
      <c r="A24" s="28" t="s">
        <v>18</v>
      </c>
      <c r="B24" s="29">
        <f>SUM(B19:B23)</f>
        <v>0</v>
      </c>
      <c r="C24" s="29">
        <f>SUM(C19:C23)</f>
        <v>0</v>
      </c>
      <c r="D24" s="31">
        <f t="shared" ref="D24:P24" si="6">SUM(D19:D23)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49">
        <f t="shared" si="6"/>
        <v>0</v>
      </c>
      <c r="L24" s="49">
        <f t="shared" si="6"/>
        <v>0</v>
      </c>
      <c r="M24" s="32">
        <f t="shared" si="6"/>
        <v>0</v>
      </c>
      <c r="N24" s="33">
        <f t="shared" si="6"/>
        <v>0</v>
      </c>
      <c r="O24" s="33">
        <f t="shared" si="6"/>
        <v>0</v>
      </c>
      <c r="P24" s="33">
        <f t="shared" si="6"/>
        <v>0</v>
      </c>
    </row>
    <row r="25" spans="1:16" ht="15.75" thickBot="1" x14ac:dyDescent="0.3">
      <c r="A25" s="34" t="s">
        <v>19</v>
      </c>
      <c r="B25" s="35">
        <f>B24/5</f>
        <v>0</v>
      </c>
      <c r="C25" s="35">
        <f>C24/5</f>
        <v>0</v>
      </c>
      <c r="D25" s="36">
        <f t="shared" ref="D25:L25" si="7">D24/5</f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7">
        <f t="shared" si="7"/>
        <v>0</v>
      </c>
      <c r="L25" s="37">
        <f t="shared" si="7"/>
        <v>0</v>
      </c>
      <c r="M25" s="38">
        <f>M24/5</f>
        <v>0</v>
      </c>
      <c r="N25" s="50">
        <f>N24/5</f>
        <v>0</v>
      </c>
      <c r="O25" s="50">
        <f t="shared" ref="O25:P25" si="8">O24/5</f>
        <v>0</v>
      </c>
      <c r="P25" s="50">
        <f t="shared" si="8"/>
        <v>0</v>
      </c>
    </row>
    <row r="26" spans="1:16" ht="15.75" thickTop="1" x14ac:dyDescent="0.25">
      <c r="A26" s="39"/>
      <c r="B26" s="40"/>
      <c r="C26" s="40"/>
      <c r="D26" s="41"/>
      <c r="E26" s="42"/>
      <c r="F26" s="41"/>
      <c r="G26" s="42"/>
      <c r="H26" s="41"/>
      <c r="I26" s="42"/>
      <c r="J26" s="42"/>
      <c r="K26" s="41"/>
      <c r="L26" s="42"/>
      <c r="M26" s="43"/>
      <c r="N26" s="44"/>
      <c r="O26" s="43"/>
      <c r="P26" s="44"/>
    </row>
    <row r="27" spans="1:16" x14ac:dyDescent="0.25">
      <c r="A27" s="39"/>
      <c r="B27" s="40"/>
      <c r="C27" s="40"/>
      <c r="D27" s="41"/>
      <c r="E27" s="42"/>
      <c r="F27" s="41"/>
      <c r="G27" s="42"/>
      <c r="H27" s="41"/>
      <c r="I27" s="42"/>
      <c r="J27" s="42"/>
      <c r="K27" s="41"/>
      <c r="L27" s="42"/>
      <c r="M27" s="43"/>
      <c r="N27" s="44"/>
      <c r="O27" s="43"/>
      <c r="P27" s="44"/>
    </row>
    <row r="28" spans="1:16" x14ac:dyDescent="0.25">
      <c r="A28" s="39"/>
      <c r="B28" s="40"/>
      <c r="C28" s="40"/>
      <c r="D28" s="41"/>
      <c r="E28" s="42"/>
      <c r="F28" s="41"/>
      <c r="G28" s="42"/>
      <c r="H28" s="41"/>
      <c r="I28" s="42"/>
      <c r="J28" s="42"/>
      <c r="K28" s="41"/>
      <c r="L28" s="42"/>
      <c r="M28" s="43"/>
      <c r="N28" s="44"/>
      <c r="O28" s="43"/>
      <c r="P28" s="44"/>
    </row>
    <row r="29" spans="1:16" x14ac:dyDescent="0.25">
      <c r="A29" s="39"/>
      <c r="B29" s="40"/>
      <c r="C29" s="40"/>
      <c r="D29" s="41"/>
      <c r="E29" s="42"/>
      <c r="F29" s="41"/>
      <c r="G29" s="42"/>
      <c r="H29" s="41"/>
      <c r="I29" s="42"/>
      <c r="J29" s="42"/>
      <c r="K29" s="41"/>
      <c r="L29" s="42"/>
      <c r="M29" s="43"/>
      <c r="N29" s="44"/>
      <c r="O29" s="43"/>
      <c r="P29" s="44"/>
    </row>
    <row r="30" spans="1:16" ht="15.75" thickBot="1" x14ac:dyDescent="0.3">
      <c r="A30" s="39"/>
      <c r="B30" s="46"/>
      <c r="C30" s="46"/>
      <c r="D30" s="47"/>
      <c r="E30" s="48"/>
      <c r="F30" s="47"/>
      <c r="G30" s="48"/>
      <c r="H30" s="47"/>
      <c r="I30" s="48"/>
      <c r="J30" s="48"/>
      <c r="K30" s="47"/>
      <c r="L30" s="42"/>
      <c r="M30" s="23"/>
      <c r="N30" s="24"/>
      <c r="O30" s="23"/>
      <c r="P30" s="24"/>
    </row>
    <row r="31" spans="1:16" ht="15.75" thickTop="1" x14ac:dyDescent="0.25">
      <c r="A31" s="28" t="s">
        <v>18</v>
      </c>
      <c r="B31" s="29">
        <f t="shared" ref="B31:P31" si="9">SUM(B26:B30)</f>
        <v>0</v>
      </c>
      <c r="C31" s="29">
        <f t="shared" si="9"/>
        <v>0</v>
      </c>
      <c r="D31" s="30">
        <f t="shared" si="9"/>
        <v>0</v>
      </c>
      <c r="E31" s="31">
        <f t="shared" si="9"/>
        <v>0</v>
      </c>
      <c r="F31" s="30">
        <f t="shared" si="9"/>
        <v>0</v>
      </c>
      <c r="G31" s="31">
        <f t="shared" si="9"/>
        <v>0</v>
      </c>
      <c r="H31" s="30">
        <f t="shared" si="9"/>
        <v>0</v>
      </c>
      <c r="I31" s="31">
        <f t="shared" si="9"/>
        <v>0</v>
      </c>
      <c r="J31" s="31">
        <f t="shared" si="9"/>
        <v>0</v>
      </c>
      <c r="K31" s="30">
        <f t="shared" si="9"/>
        <v>0</v>
      </c>
      <c r="L31" s="105">
        <f t="shared" si="9"/>
        <v>0</v>
      </c>
      <c r="M31" s="32">
        <f t="shared" si="9"/>
        <v>0</v>
      </c>
      <c r="N31" s="33">
        <f t="shared" si="9"/>
        <v>0</v>
      </c>
      <c r="O31" s="33">
        <f t="shared" si="9"/>
        <v>0</v>
      </c>
      <c r="P31" s="33">
        <f t="shared" si="9"/>
        <v>0</v>
      </c>
    </row>
    <row r="32" spans="1:16" ht="15.75" thickBot="1" x14ac:dyDescent="0.3">
      <c r="A32" s="34" t="s">
        <v>19</v>
      </c>
      <c r="B32" s="35">
        <f>B31/5</f>
        <v>0</v>
      </c>
      <c r="C32" s="35">
        <f>C31/5</f>
        <v>0</v>
      </c>
      <c r="D32" s="36">
        <f t="shared" ref="D32:L32" si="10">D31/5</f>
        <v>0</v>
      </c>
      <c r="E32" s="36">
        <f t="shared" si="10"/>
        <v>0</v>
      </c>
      <c r="F32" s="36">
        <f t="shared" si="10"/>
        <v>0</v>
      </c>
      <c r="G32" s="36">
        <f t="shared" si="10"/>
        <v>0</v>
      </c>
      <c r="H32" s="36">
        <f t="shared" si="10"/>
        <v>0</v>
      </c>
      <c r="I32" s="36">
        <f t="shared" si="10"/>
        <v>0</v>
      </c>
      <c r="J32" s="36">
        <f t="shared" si="10"/>
        <v>0</v>
      </c>
      <c r="K32" s="37">
        <f t="shared" si="10"/>
        <v>0</v>
      </c>
      <c r="L32" s="36">
        <f t="shared" si="10"/>
        <v>0</v>
      </c>
      <c r="M32" s="38">
        <f>M31/5</f>
        <v>0</v>
      </c>
      <c r="N32" s="50">
        <f>N31/5</f>
        <v>0</v>
      </c>
      <c r="O32" s="50">
        <f t="shared" ref="O32:P32" si="11">O31/5</f>
        <v>0</v>
      </c>
      <c r="P32" s="50">
        <f t="shared" si="11"/>
        <v>0</v>
      </c>
    </row>
    <row r="33" spans="1:16" ht="15.75" thickTop="1" x14ac:dyDescent="0.25">
      <c r="A33" s="39"/>
      <c r="B33" s="40"/>
      <c r="C33" s="40"/>
      <c r="D33" s="41"/>
      <c r="E33" s="42"/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x14ac:dyDescent="0.25">
      <c r="A34" s="39"/>
      <c r="B34" s="40"/>
      <c r="C34" s="40"/>
      <c r="D34" s="41"/>
      <c r="E34" s="42"/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x14ac:dyDescent="0.25">
      <c r="A35" s="39"/>
      <c r="B35" s="40"/>
      <c r="C35" s="40"/>
      <c r="D35" s="41"/>
      <c r="E35" s="42"/>
      <c r="F35" s="41"/>
      <c r="G35" s="42"/>
      <c r="H35" s="41"/>
      <c r="I35" s="42"/>
      <c r="J35" s="42"/>
      <c r="K35" s="41"/>
      <c r="L35" s="42"/>
      <c r="M35" s="43"/>
      <c r="N35" s="44"/>
      <c r="O35" s="43"/>
      <c r="P35" s="44"/>
    </row>
    <row r="36" spans="1:16" x14ac:dyDescent="0.25">
      <c r="A36" s="39"/>
      <c r="B36" s="40"/>
      <c r="C36" s="40"/>
      <c r="D36" s="41"/>
      <c r="E36" s="42"/>
      <c r="F36" s="41"/>
      <c r="G36" s="42"/>
      <c r="H36" s="41"/>
      <c r="I36" s="42"/>
      <c r="J36" s="42"/>
      <c r="K36" s="41"/>
      <c r="L36" s="42"/>
      <c r="M36" s="43"/>
      <c r="N36" s="44"/>
      <c r="O36" s="43"/>
      <c r="P36" s="44"/>
    </row>
    <row r="37" spans="1:16" ht="15.75" thickBot="1" x14ac:dyDescent="0.3">
      <c r="A37" s="45"/>
      <c r="B37" s="46"/>
      <c r="C37" s="46"/>
      <c r="D37" s="47"/>
      <c r="E37" s="48"/>
      <c r="F37" s="47"/>
      <c r="G37" s="48"/>
      <c r="H37" s="47"/>
      <c r="I37" s="48"/>
      <c r="J37" s="48"/>
      <c r="K37" s="47"/>
      <c r="L37" s="48"/>
      <c r="M37" s="23"/>
      <c r="N37" s="24"/>
      <c r="O37" s="23"/>
      <c r="P37" s="24"/>
    </row>
    <row r="38" spans="1:16" ht="15.75" thickTop="1" x14ac:dyDescent="0.25">
      <c r="A38" s="28" t="s">
        <v>18</v>
      </c>
      <c r="B38" s="29">
        <f t="shared" ref="B38:P38" si="12">SUM(B33:B37)</f>
        <v>0</v>
      </c>
      <c r="C38" s="29">
        <f t="shared" si="12"/>
        <v>0</v>
      </c>
      <c r="D38" s="30">
        <f t="shared" si="12"/>
        <v>0</v>
      </c>
      <c r="E38" s="31">
        <f t="shared" si="12"/>
        <v>0</v>
      </c>
      <c r="F38" s="30">
        <f t="shared" si="12"/>
        <v>0</v>
      </c>
      <c r="G38" s="31">
        <f t="shared" si="12"/>
        <v>0</v>
      </c>
      <c r="H38" s="30">
        <f t="shared" si="12"/>
        <v>0</v>
      </c>
      <c r="I38" s="31">
        <f t="shared" si="12"/>
        <v>0</v>
      </c>
      <c r="J38" s="31">
        <f t="shared" si="12"/>
        <v>0</v>
      </c>
      <c r="K38" s="30">
        <f t="shared" si="12"/>
        <v>0</v>
      </c>
      <c r="L38" s="31"/>
      <c r="M38" s="32">
        <f t="shared" si="12"/>
        <v>0</v>
      </c>
      <c r="N38" s="33">
        <f t="shared" si="12"/>
        <v>0</v>
      </c>
      <c r="O38" s="33">
        <f t="shared" si="12"/>
        <v>0</v>
      </c>
      <c r="P38" s="33">
        <f t="shared" si="12"/>
        <v>0</v>
      </c>
    </row>
    <row r="39" spans="1:16" ht="15.75" thickBot="1" x14ac:dyDescent="0.3">
      <c r="A39" s="34" t="s">
        <v>19</v>
      </c>
      <c r="B39" s="35">
        <f>B38/5</f>
        <v>0</v>
      </c>
      <c r="C39" s="35">
        <f>C38/5</f>
        <v>0</v>
      </c>
      <c r="D39" s="36">
        <f t="shared" ref="D39:K39" si="13">D38/5</f>
        <v>0</v>
      </c>
      <c r="E39" s="36">
        <f t="shared" si="13"/>
        <v>0</v>
      </c>
      <c r="F39" s="36">
        <f t="shared" si="13"/>
        <v>0</v>
      </c>
      <c r="G39" s="36">
        <f t="shared" si="13"/>
        <v>0</v>
      </c>
      <c r="H39" s="36">
        <f t="shared" si="13"/>
        <v>0</v>
      </c>
      <c r="I39" s="36">
        <f t="shared" si="13"/>
        <v>0</v>
      </c>
      <c r="J39" s="36">
        <f t="shared" si="13"/>
        <v>0</v>
      </c>
      <c r="K39" s="37">
        <f t="shared" si="13"/>
        <v>0</v>
      </c>
      <c r="L39" s="36"/>
      <c r="M39" s="38">
        <f>M38/5</f>
        <v>0</v>
      </c>
      <c r="N39" s="38">
        <f t="shared" ref="N39:O39" si="14">N38/5</f>
        <v>0</v>
      </c>
      <c r="O39" s="38">
        <f t="shared" si="14"/>
        <v>0</v>
      </c>
      <c r="P39" s="38">
        <f>P38/5</f>
        <v>0</v>
      </c>
    </row>
    <row r="40" spans="1:16" ht="15.75" thickTop="1" x14ac:dyDescent="0.25">
      <c r="A40" s="51"/>
      <c r="B40" s="40"/>
      <c r="C40" s="40"/>
      <c r="D40" s="41"/>
      <c r="E40" s="42"/>
      <c r="F40" s="41"/>
      <c r="G40" s="42"/>
      <c r="H40" s="41"/>
      <c r="I40" s="42"/>
      <c r="J40" s="42"/>
      <c r="K40" s="41"/>
      <c r="L40" s="42"/>
      <c r="M40" s="43"/>
      <c r="N40" s="44"/>
      <c r="O40" s="43"/>
      <c r="P40" s="44"/>
    </row>
    <row r="41" spans="1:16" x14ac:dyDescent="0.25">
      <c r="A41" s="51"/>
      <c r="B41" s="40"/>
      <c r="C41" s="52"/>
      <c r="D41" s="53"/>
      <c r="E41" s="54" t="s">
        <v>20</v>
      </c>
      <c r="F41" s="41"/>
      <c r="G41" s="42"/>
      <c r="H41" s="41"/>
      <c r="I41" s="42"/>
      <c r="J41" s="42"/>
      <c r="K41" s="41"/>
      <c r="L41" s="42"/>
      <c r="M41" s="43"/>
      <c r="N41" s="44"/>
      <c r="O41" s="43"/>
      <c r="P41" s="44"/>
    </row>
    <row r="42" spans="1:16" ht="15.75" thickBot="1" x14ac:dyDescent="0.3">
      <c r="A42" s="55"/>
      <c r="B42" s="56"/>
      <c r="C42" s="56"/>
      <c r="D42" s="57"/>
      <c r="E42" s="58"/>
      <c r="F42" s="57"/>
      <c r="G42" s="58"/>
      <c r="H42" s="57"/>
      <c r="I42" s="58"/>
      <c r="J42" s="58"/>
      <c r="K42" s="57"/>
      <c r="L42" s="58"/>
      <c r="M42" s="59"/>
      <c r="N42" s="60"/>
      <c r="O42" s="59"/>
      <c r="P42" s="60"/>
    </row>
    <row r="43" spans="1:16" x14ac:dyDescent="0.25">
      <c r="A43" s="61" t="s">
        <v>21</v>
      </c>
      <c r="B43" s="62">
        <f t="shared" ref="B43:H43" si="15">SUM(B12:B16,B19:B23,B26:B30,B33:B37)</f>
        <v>0</v>
      </c>
      <c r="C43" s="62">
        <f t="shared" si="15"/>
        <v>0</v>
      </c>
      <c r="D43" s="63">
        <f t="shared" si="15"/>
        <v>0</v>
      </c>
      <c r="E43" s="63">
        <f t="shared" si="15"/>
        <v>0</v>
      </c>
      <c r="F43" s="63">
        <f t="shared" si="15"/>
        <v>0</v>
      </c>
      <c r="G43" s="63">
        <f t="shared" si="15"/>
        <v>0</v>
      </c>
      <c r="H43" s="63">
        <f t="shared" si="15"/>
        <v>0</v>
      </c>
      <c r="I43" s="63">
        <f>SUM(,I12:I16,I19:I23,I26:I30,I33:I37)</f>
        <v>0</v>
      </c>
      <c r="J43" s="63">
        <f>SUM(J12:J16,J19:J23,J26:J30,J33:J37)</f>
        <v>0</v>
      </c>
      <c r="K43" s="64">
        <f>SUM(K12:K16,K19:K23,K26:K30,K33:K37)</f>
        <v>0</v>
      </c>
      <c r="L43" s="63"/>
      <c r="M43" s="32">
        <f>SUM(,M12:M16,M19:M23,M26:M30,M33:M37)</f>
        <v>0</v>
      </c>
      <c r="N43" s="32">
        <f>SUM(,N12:N16,N19:N23,N26:N30,N33:N37)</f>
        <v>0</v>
      </c>
      <c r="O43" s="32">
        <f>SUM(O12:O16,O19:O23,O26:O30,O33:O37)</f>
        <v>0</v>
      </c>
      <c r="P43" s="32">
        <f>SUM(P12:P16,P19:P23,P26:P30,P33:P37)</f>
        <v>0</v>
      </c>
    </row>
    <row r="44" spans="1:16" x14ac:dyDescent="0.25">
      <c r="A44" s="61" t="s">
        <v>22</v>
      </c>
      <c r="B44" s="62">
        <f>B43/21</f>
        <v>0</v>
      </c>
      <c r="C44" s="62">
        <f>C43/21</f>
        <v>0</v>
      </c>
      <c r="D44" s="63">
        <f t="shared" ref="D44:K44" si="16">D43/21</f>
        <v>0</v>
      </c>
      <c r="E44" s="63">
        <f t="shared" si="16"/>
        <v>0</v>
      </c>
      <c r="F44" s="63">
        <f t="shared" si="16"/>
        <v>0</v>
      </c>
      <c r="G44" s="63">
        <f t="shared" si="16"/>
        <v>0</v>
      </c>
      <c r="H44" s="63">
        <f t="shared" si="16"/>
        <v>0</v>
      </c>
      <c r="I44" s="63">
        <f t="shared" si="16"/>
        <v>0</v>
      </c>
      <c r="J44" s="63">
        <f t="shared" si="16"/>
        <v>0</v>
      </c>
      <c r="K44" s="64">
        <f t="shared" si="16"/>
        <v>0</v>
      </c>
      <c r="L44" s="63"/>
      <c r="M44" s="32">
        <f>M43/21</f>
        <v>0</v>
      </c>
      <c r="N44" s="32">
        <f>N43/21</f>
        <v>0</v>
      </c>
      <c r="O44" s="32">
        <f>O43/21</f>
        <v>0</v>
      </c>
      <c r="P44" s="32">
        <f>P43/21</f>
        <v>0</v>
      </c>
    </row>
    <row r="45" spans="1:16" x14ac:dyDescent="0.25">
      <c r="A45" s="61" t="s">
        <v>23</v>
      </c>
      <c r="B45" s="62" t="e">
        <f>1/B44</f>
        <v>#DIV/0!</v>
      </c>
      <c r="C45" s="62" t="e">
        <f>1/C44</f>
        <v>#DIV/0!</v>
      </c>
      <c r="D45" s="63" t="e">
        <f>1/D44</f>
        <v>#DIV/0!</v>
      </c>
      <c r="E45" s="63" t="e">
        <f>1000/E44</f>
        <v>#DIV/0!</v>
      </c>
      <c r="F45" s="63" t="e">
        <f t="shared" ref="F45:J45" si="17">1/F44</f>
        <v>#DIV/0!</v>
      </c>
      <c r="G45" s="63" t="e">
        <f t="shared" si="17"/>
        <v>#DIV/0!</v>
      </c>
      <c r="H45" s="63" t="e">
        <f t="shared" si="17"/>
        <v>#DIV/0!</v>
      </c>
      <c r="I45" s="63" t="e">
        <f t="shared" si="17"/>
        <v>#DIV/0!</v>
      </c>
      <c r="J45" s="63" t="e">
        <f t="shared" si="17"/>
        <v>#DIV/0!</v>
      </c>
      <c r="K45" s="64" t="e">
        <f>100/K44</f>
        <v>#DIV/0!</v>
      </c>
      <c r="L45" s="63"/>
      <c r="M45" s="32" t="e">
        <f>1/M44</f>
        <v>#DIV/0!</v>
      </c>
      <c r="N45" s="32" t="e">
        <f t="shared" ref="N45:P45" si="18">1/N44</f>
        <v>#DIV/0!</v>
      </c>
      <c r="O45" s="32" t="e">
        <f t="shared" si="18"/>
        <v>#DIV/0!</v>
      </c>
      <c r="P45" s="32" t="e">
        <f t="shared" si="18"/>
        <v>#DIV/0!</v>
      </c>
    </row>
    <row r="46" spans="1:16" ht="15.75" thickBot="1" x14ac:dyDescent="0.3">
      <c r="A46" s="55"/>
      <c r="B46" s="65"/>
      <c r="C46" s="65"/>
      <c r="D46" s="66"/>
      <c r="E46" s="67"/>
      <c r="F46" s="66"/>
      <c r="G46" s="67"/>
      <c r="H46" s="66"/>
      <c r="I46" s="67"/>
      <c r="J46" s="67"/>
      <c r="K46" s="66"/>
      <c r="L46" s="67"/>
      <c r="M46" s="68"/>
      <c r="N46" s="69"/>
      <c r="O46" s="68"/>
      <c r="P46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W32" sqref="W3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2" width="10.85546875" customWidth="1"/>
    <col min="13" max="13" width="10.42578125" customWidth="1"/>
    <col min="14" max="14" width="10.28515625" customWidth="1"/>
    <col min="15" max="16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thickBot="1" x14ac:dyDescent="0.4">
      <c r="A2" s="1"/>
      <c r="B2" s="1"/>
      <c r="C2" s="73" t="s">
        <v>25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2"/>
      <c r="P3" s="13"/>
    </row>
    <row r="4" spans="1:16" ht="15.75" thickBot="1" x14ac:dyDescent="0.3">
      <c r="A4" s="19"/>
      <c r="B4" s="4"/>
      <c r="C4" s="5"/>
      <c r="D4" s="6"/>
      <c r="E4" s="4"/>
      <c r="F4" s="6"/>
      <c r="G4" s="4"/>
      <c r="H4" s="6"/>
      <c r="I4" s="4"/>
      <c r="J4" s="4"/>
      <c r="K4" s="6"/>
      <c r="L4" s="4"/>
      <c r="M4" s="14" t="s">
        <v>1</v>
      </c>
      <c r="N4" s="15"/>
      <c r="O4" s="14" t="s">
        <v>2</v>
      </c>
      <c r="P4" s="16"/>
    </row>
    <row r="5" spans="1:16" ht="15.75" thickBot="1" x14ac:dyDescent="0.3">
      <c r="A5" s="7" t="s">
        <v>3</v>
      </c>
      <c r="B5" s="8" t="s">
        <v>4</v>
      </c>
      <c r="C5" s="9" t="s">
        <v>5</v>
      </c>
      <c r="D5" s="10" t="s">
        <v>6</v>
      </c>
      <c r="E5" s="8" t="s">
        <v>7</v>
      </c>
      <c r="F5" s="10" t="s">
        <v>8</v>
      </c>
      <c r="G5" s="8" t="s">
        <v>9</v>
      </c>
      <c r="H5" s="10" t="s">
        <v>10</v>
      </c>
      <c r="I5" s="8" t="s">
        <v>11</v>
      </c>
      <c r="J5" s="8" t="s">
        <v>13</v>
      </c>
      <c r="K5" s="10" t="s">
        <v>12</v>
      </c>
      <c r="L5" s="8" t="s">
        <v>24</v>
      </c>
      <c r="M5" s="17" t="s">
        <v>14</v>
      </c>
      <c r="N5" s="18" t="s">
        <v>15</v>
      </c>
      <c r="O5" s="17" t="s">
        <v>16</v>
      </c>
      <c r="P5" s="18" t="s">
        <v>17</v>
      </c>
    </row>
    <row r="6" spans="1:16" x14ac:dyDescent="0.25">
      <c r="A6" s="25"/>
      <c r="B6" s="70"/>
      <c r="C6" s="70"/>
      <c r="D6" s="71"/>
      <c r="E6" s="72"/>
      <c r="F6" s="71"/>
      <c r="G6" s="72"/>
      <c r="H6" s="71"/>
      <c r="I6" s="72"/>
      <c r="J6" s="72"/>
      <c r="K6" s="71"/>
      <c r="L6" s="72"/>
      <c r="M6" s="43"/>
      <c r="N6" s="44"/>
      <c r="O6" s="43"/>
      <c r="P6" s="44"/>
    </row>
    <row r="7" spans="1:16" x14ac:dyDescent="0.25">
      <c r="A7" s="26"/>
      <c r="B7" s="70"/>
      <c r="C7" s="70"/>
      <c r="D7" s="71"/>
      <c r="E7" s="72"/>
      <c r="F7" s="71"/>
      <c r="G7" s="72"/>
      <c r="H7" s="71"/>
      <c r="I7" s="72"/>
      <c r="J7" s="72"/>
      <c r="K7" s="71"/>
      <c r="L7" s="72"/>
      <c r="M7" s="43"/>
      <c r="N7" s="44"/>
      <c r="O7" s="43"/>
      <c r="P7" s="44"/>
    </row>
    <row r="8" spans="1:16" x14ac:dyDescent="0.25">
      <c r="A8" s="26"/>
      <c r="B8" s="70"/>
      <c r="C8" s="70"/>
      <c r="D8" s="71"/>
      <c r="E8" s="72"/>
      <c r="F8" s="71"/>
      <c r="G8" s="72"/>
      <c r="H8" s="71"/>
      <c r="I8" s="72"/>
      <c r="J8" s="72"/>
      <c r="K8" s="71"/>
      <c r="L8" s="72"/>
      <c r="M8" s="43"/>
      <c r="N8" s="44"/>
      <c r="O8" s="43"/>
      <c r="P8" s="44"/>
    </row>
    <row r="9" spans="1:16" x14ac:dyDescent="0.25">
      <c r="A9" s="26"/>
      <c r="B9" s="70"/>
      <c r="C9" s="70"/>
      <c r="D9" s="71"/>
      <c r="E9" s="72"/>
      <c r="F9" s="71"/>
      <c r="G9" s="72"/>
      <c r="H9" s="71"/>
      <c r="I9" s="72"/>
      <c r="J9" s="72"/>
      <c r="K9" s="71"/>
      <c r="L9" s="72"/>
      <c r="M9" s="43"/>
      <c r="N9" s="44"/>
      <c r="O9" s="43"/>
      <c r="P9" s="44"/>
    </row>
    <row r="10" spans="1:16" ht="15.75" thickBot="1" x14ac:dyDescent="0.3">
      <c r="A10" s="27"/>
      <c r="B10" s="20"/>
      <c r="C10" s="20"/>
      <c r="D10" s="21"/>
      <c r="E10" s="22"/>
      <c r="F10" s="21"/>
      <c r="G10" s="22"/>
      <c r="H10" s="21"/>
      <c r="I10" s="22"/>
      <c r="J10" s="22"/>
      <c r="K10" s="21"/>
      <c r="L10" s="22"/>
      <c r="M10" s="23"/>
      <c r="N10" s="24"/>
      <c r="O10" s="23"/>
      <c r="P10" s="24"/>
    </row>
    <row r="11" spans="1:16" ht="15.75" thickTop="1" x14ac:dyDescent="0.25">
      <c r="A11" s="28" t="s">
        <v>18</v>
      </c>
      <c r="B11" s="29">
        <f>SUM(B6:B10)</f>
        <v>0</v>
      </c>
      <c r="C11" s="29">
        <f>SUM(C6:C10)</f>
        <v>0</v>
      </c>
      <c r="D11" s="29">
        <f>SUM(D6:D10)</f>
        <v>0</v>
      </c>
      <c r="E11" s="29">
        <f t="shared" ref="E11:K11" si="0">SUM(E6:E10)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>SUM(L6:L10)</f>
        <v>0</v>
      </c>
      <c r="M11" s="32">
        <f>SUM(M6:M10)</f>
        <v>0</v>
      </c>
      <c r="N11" s="32">
        <f t="shared" ref="N11:P11" si="1">SUM(N6:N10)</f>
        <v>0</v>
      </c>
      <c r="O11" s="32">
        <f t="shared" si="1"/>
        <v>0</v>
      </c>
      <c r="P11" s="32">
        <f t="shared" si="1"/>
        <v>0</v>
      </c>
    </row>
    <row r="12" spans="1:16" ht="15.75" thickBot="1" x14ac:dyDescent="0.3">
      <c r="A12" s="34" t="s">
        <v>19</v>
      </c>
      <c r="B12" s="74">
        <f>B11/5</f>
        <v>0</v>
      </c>
      <c r="C12" s="74">
        <f>C11/5</f>
        <v>0</v>
      </c>
      <c r="D12" s="74">
        <f t="shared" ref="D12:L12" si="2">D11/5</f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74">
        <f t="shared" si="2"/>
        <v>0</v>
      </c>
      <c r="K12" s="74">
        <f t="shared" si="2"/>
        <v>0</v>
      </c>
      <c r="L12" s="74">
        <f t="shared" si="2"/>
        <v>0</v>
      </c>
      <c r="M12" s="75">
        <f>M11/5</f>
        <v>0</v>
      </c>
      <c r="N12" s="75">
        <f>N11/5</f>
        <v>0</v>
      </c>
      <c r="O12" s="75">
        <f>O11/5</f>
        <v>0</v>
      </c>
      <c r="P12" s="75">
        <f>P11/5</f>
        <v>0</v>
      </c>
    </row>
    <row r="13" spans="1:16" ht="15.75" thickTop="1" x14ac:dyDescent="0.25">
      <c r="A13" s="39"/>
      <c r="B13" s="40"/>
      <c r="C13" s="40"/>
      <c r="D13" s="41"/>
      <c r="E13" s="42"/>
      <c r="F13" s="41"/>
      <c r="G13" s="42"/>
      <c r="H13" s="41"/>
      <c r="I13" s="42"/>
      <c r="J13" s="42"/>
      <c r="K13" s="41"/>
      <c r="L13" s="42"/>
      <c r="M13" s="43"/>
      <c r="N13" s="44"/>
      <c r="O13" s="43"/>
      <c r="P13" s="44"/>
    </row>
    <row r="14" spans="1:16" x14ac:dyDescent="0.25">
      <c r="A14" s="39"/>
      <c r="B14" s="40"/>
      <c r="C14" s="40"/>
      <c r="D14" s="41"/>
      <c r="E14" s="42"/>
      <c r="F14" s="41"/>
      <c r="G14" s="42"/>
      <c r="H14" s="41"/>
      <c r="I14" s="42"/>
      <c r="J14" s="42"/>
      <c r="K14" s="41"/>
      <c r="L14" s="42"/>
      <c r="M14" s="43"/>
      <c r="N14" s="44"/>
      <c r="O14" s="43"/>
      <c r="P14" s="44"/>
    </row>
    <row r="15" spans="1:16" x14ac:dyDescent="0.25">
      <c r="A15" s="39"/>
      <c r="B15" s="40"/>
      <c r="C15" s="40"/>
      <c r="D15" s="41"/>
      <c r="E15" s="42"/>
      <c r="F15" s="41"/>
      <c r="G15" s="42"/>
      <c r="H15" s="41"/>
      <c r="I15" s="42"/>
      <c r="J15" s="42"/>
      <c r="K15" s="41"/>
      <c r="L15" s="42"/>
      <c r="M15" s="43"/>
      <c r="N15" s="44"/>
      <c r="O15" s="43"/>
      <c r="P15" s="44"/>
    </row>
    <row r="16" spans="1:16" x14ac:dyDescent="0.25">
      <c r="A16" s="39"/>
      <c r="B16" s="40"/>
      <c r="C16" s="40"/>
      <c r="D16" s="41"/>
      <c r="E16" s="42"/>
      <c r="F16" s="41"/>
      <c r="G16" s="42"/>
      <c r="H16" s="41"/>
      <c r="I16" s="42"/>
      <c r="J16" s="42"/>
      <c r="K16" s="41"/>
      <c r="L16" s="42"/>
      <c r="M16" s="43"/>
      <c r="N16" s="44"/>
      <c r="O16" s="43"/>
      <c r="P16" s="44"/>
    </row>
    <row r="17" spans="1:16" ht="15.75" thickBot="1" x14ac:dyDescent="0.3">
      <c r="A17" s="45"/>
      <c r="B17" s="46"/>
      <c r="C17" s="46"/>
      <c r="D17" s="47"/>
      <c r="E17" s="48"/>
      <c r="F17" s="47"/>
      <c r="G17" s="48"/>
      <c r="H17" s="47"/>
      <c r="I17" s="48"/>
      <c r="J17" s="48"/>
      <c r="K17" s="47"/>
      <c r="L17" s="48"/>
      <c r="M17" s="23"/>
      <c r="N17" s="24"/>
      <c r="O17" s="23"/>
      <c r="P17" s="24"/>
    </row>
    <row r="18" spans="1:16" ht="15.75" thickTop="1" x14ac:dyDescent="0.25">
      <c r="A18" s="28" t="s">
        <v>18</v>
      </c>
      <c r="B18" s="29">
        <f>SUM(B13:B17)</f>
        <v>0</v>
      </c>
      <c r="C18" s="29">
        <f>SUM(C13:C17)</f>
        <v>0</v>
      </c>
      <c r="D18" s="31">
        <f t="shared" ref="D18:K18" si="3">SUM(D13:D17)</f>
        <v>0</v>
      </c>
      <c r="E18" s="31">
        <f t="shared" si="3"/>
        <v>0</v>
      </c>
      <c r="F18" s="31">
        <f t="shared" si="3"/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49">
        <f t="shared" si="3"/>
        <v>0</v>
      </c>
      <c r="L18" s="29">
        <f>SUM(L13:L17)</f>
        <v>0</v>
      </c>
      <c r="M18" s="32">
        <f>SUM(M13:M17)</f>
        <v>0</v>
      </c>
      <c r="N18" s="32">
        <f t="shared" ref="N18:P18" si="4">SUM(N13:N17)</f>
        <v>0</v>
      </c>
      <c r="O18" s="32">
        <f t="shared" si="4"/>
        <v>0</v>
      </c>
      <c r="P18" s="32">
        <f t="shared" si="4"/>
        <v>0</v>
      </c>
    </row>
    <row r="19" spans="1:16" ht="15.75" thickBot="1" x14ac:dyDescent="0.3">
      <c r="A19" s="34" t="s">
        <v>19</v>
      </c>
      <c r="B19" s="35">
        <f>B18/5</f>
        <v>0</v>
      </c>
      <c r="C19" s="35">
        <f>C18/5</f>
        <v>0</v>
      </c>
      <c r="D19" s="36">
        <f t="shared" ref="D19:L19" si="5">D18/5</f>
        <v>0</v>
      </c>
      <c r="E19" s="36">
        <f t="shared" si="5"/>
        <v>0</v>
      </c>
      <c r="F19" s="36">
        <f t="shared" si="5"/>
        <v>0</v>
      </c>
      <c r="G19" s="36">
        <f t="shared" si="5"/>
        <v>0</v>
      </c>
      <c r="H19" s="36">
        <f t="shared" si="5"/>
        <v>0</v>
      </c>
      <c r="I19" s="36">
        <f t="shared" si="5"/>
        <v>0</v>
      </c>
      <c r="J19" s="36">
        <f t="shared" si="5"/>
        <v>0</v>
      </c>
      <c r="K19" s="37">
        <f t="shared" si="5"/>
        <v>0</v>
      </c>
      <c r="L19" s="74">
        <f t="shared" si="5"/>
        <v>0</v>
      </c>
      <c r="M19" s="38">
        <f>M18/5</f>
        <v>0</v>
      </c>
      <c r="N19" s="50">
        <f>N18/5</f>
        <v>0</v>
      </c>
      <c r="O19" s="50">
        <f t="shared" ref="O19:P19" si="6">O18/5</f>
        <v>0</v>
      </c>
      <c r="P19" s="50">
        <f t="shared" si="6"/>
        <v>0</v>
      </c>
    </row>
    <row r="20" spans="1:16" ht="15.75" thickTop="1" x14ac:dyDescent="0.25">
      <c r="A20" s="106"/>
      <c r="B20" s="40"/>
      <c r="C20" s="40"/>
      <c r="D20" s="41"/>
      <c r="E20" s="42"/>
      <c r="F20" s="41"/>
      <c r="G20" s="42"/>
      <c r="H20" s="41"/>
      <c r="I20" s="42"/>
      <c r="J20" s="42"/>
      <c r="K20" s="41"/>
      <c r="L20" s="42"/>
      <c r="M20" s="43"/>
      <c r="N20" s="44"/>
      <c r="O20" s="43"/>
      <c r="P20" s="44"/>
    </row>
    <row r="21" spans="1:16" x14ac:dyDescent="0.25">
      <c r="A21" s="39"/>
      <c r="B21" s="40"/>
      <c r="C21" s="40"/>
      <c r="D21" s="41"/>
      <c r="E21" s="42"/>
      <c r="F21" s="41"/>
      <c r="G21" s="42"/>
      <c r="H21" s="41"/>
      <c r="I21" s="42"/>
      <c r="J21" s="42"/>
      <c r="K21" s="41"/>
      <c r="L21" s="42"/>
      <c r="M21" s="43"/>
      <c r="N21" s="44"/>
      <c r="O21" s="43"/>
      <c r="P21" s="44"/>
    </row>
    <row r="22" spans="1:16" x14ac:dyDescent="0.25">
      <c r="A22" s="39"/>
      <c r="B22" s="40"/>
      <c r="C22" s="40"/>
      <c r="D22" s="41"/>
      <c r="E22" s="42"/>
      <c r="F22" s="41"/>
      <c r="G22" s="42"/>
      <c r="H22" s="41"/>
      <c r="I22" s="42"/>
      <c r="J22" s="42"/>
      <c r="K22" s="41"/>
      <c r="L22" s="42"/>
      <c r="M22" s="43"/>
      <c r="N22" s="44"/>
      <c r="O22" s="43"/>
      <c r="P22" s="44"/>
    </row>
    <row r="23" spans="1:16" x14ac:dyDescent="0.25">
      <c r="A23" s="39"/>
      <c r="B23" s="40"/>
      <c r="C23" s="40"/>
      <c r="D23" s="41"/>
      <c r="E23" s="42"/>
      <c r="F23" s="41"/>
      <c r="G23" s="42"/>
      <c r="H23" s="41"/>
      <c r="I23" s="42"/>
      <c r="J23" s="42"/>
      <c r="K23" s="41"/>
      <c r="L23" s="42"/>
      <c r="M23" s="43"/>
      <c r="N23" s="44"/>
      <c r="O23" s="43"/>
      <c r="P23" s="44"/>
    </row>
    <row r="24" spans="1:16" ht="15.75" thickBot="1" x14ac:dyDescent="0.3">
      <c r="A24" s="45"/>
      <c r="B24" s="46"/>
      <c r="C24" s="46"/>
      <c r="D24" s="47"/>
      <c r="E24" s="48"/>
      <c r="F24" s="47"/>
      <c r="G24" s="48"/>
      <c r="H24" s="47"/>
      <c r="I24" s="48"/>
      <c r="J24" s="48"/>
      <c r="K24" s="47"/>
      <c r="L24" s="48"/>
      <c r="M24" s="23"/>
      <c r="N24" s="24"/>
      <c r="O24" s="23"/>
      <c r="P24" s="24"/>
    </row>
    <row r="25" spans="1:16" ht="15.75" thickTop="1" x14ac:dyDescent="0.25">
      <c r="A25" s="28" t="s">
        <v>18</v>
      </c>
      <c r="B25" s="29">
        <f>SUM(B20:B24)</f>
        <v>0</v>
      </c>
      <c r="C25" s="29">
        <f>SUM(C20:C24)</f>
        <v>0</v>
      </c>
      <c r="D25" s="31">
        <f t="shared" ref="D25:P25" si="7">SUM(D20:D24)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49">
        <f t="shared" si="7"/>
        <v>0</v>
      </c>
      <c r="L25" s="29">
        <f>SUM(L20:L24)</f>
        <v>0</v>
      </c>
      <c r="M25" s="32">
        <f t="shared" si="7"/>
        <v>0</v>
      </c>
      <c r="N25" s="33">
        <f t="shared" si="7"/>
        <v>0</v>
      </c>
      <c r="O25" s="33">
        <f t="shared" si="7"/>
        <v>0</v>
      </c>
      <c r="P25" s="33">
        <f t="shared" si="7"/>
        <v>0</v>
      </c>
    </row>
    <row r="26" spans="1:16" ht="15.75" thickBot="1" x14ac:dyDescent="0.3">
      <c r="A26" s="34" t="s">
        <v>19</v>
      </c>
      <c r="B26" s="35">
        <f>B25/5</f>
        <v>0</v>
      </c>
      <c r="C26" s="35">
        <f>C25/5</f>
        <v>0</v>
      </c>
      <c r="D26" s="36">
        <f t="shared" ref="D26:L26" si="8">D25/5</f>
        <v>0</v>
      </c>
      <c r="E26" s="36">
        <f t="shared" si="8"/>
        <v>0</v>
      </c>
      <c r="F26" s="36">
        <f t="shared" si="8"/>
        <v>0</v>
      </c>
      <c r="G26" s="36">
        <f t="shared" si="8"/>
        <v>0</v>
      </c>
      <c r="H26" s="36">
        <f t="shared" si="8"/>
        <v>0</v>
      </c>
      <c r="I26" s="36">
        <f t="shared" si="8"/>
        <v>0</v>
      </c>
      <c r="J26" s="36">
        <f t="shared" si="8"/>
        <v>0</v>
      </c>
      <c r="K26" s="37">
        <f t="shared" si="8"/>
        <v>0</v>
      </c>
      <c r="L26" s="74">
        <f t="shared" si="8"/>
        <v>0</v>
      </c>
      <c r="M26" s="38">
        <f>M25/5</f>
        <v>0</v>
      </c>
      <c r="N26" s="50">
        <f>N25/5</f>
        <v>0</v>
      </c>
      <c r="O26" s="50">
        <f t="shared" ref="O26:P26" si="9">O25/5</f>
        <v>0</v>
      </c>
      <c r="P26" s="50">
        <f t="shared" si="9"/>
        <v>0</v>
      </c>
    </row>
    <row r="27" spans="1:16" ht="15.75" thickTop="1" x14ac:dyDescent="0.25">
      <c r="A27" s="39"/>
      <c r="B27" s="40"/>
      <c r="C27" s="40"/>
      <c r="D27" s="41"/>
      <c r="E27" s="42"/>
      <c r="F27" s="41"/>
      <c r="G27" s="42"/>
      <c r="H27" s="41"/>
      <c r="I27" s="42"/>
      <c r="J27" s="42"/>
      <c r="K27" s="41"/>
      <c r="L27" s="42"/>
      <c r="M27" s="43"/>
      <c r="N27" s="44"/>
      <c r="O27" s="43"/>
      <c r="P27" s="44"/>
    </row>
    <row r="28" spans="1:16" x14ac:dyDescent="0.25">
      <c r="A28" s="39"/>
      <c r="B28" s="40"/>
      <c r="C28" s="40"/>
      <c r="D28" s="41"/>
      <c r="E28" s="42"/>
      <c r="F28" s="41"/>
      <c r="G28" s="42"/>
      <c r="H28" s="41"/>
      <c r="I28" s="42"/>
      <c r="J28" s="42"/>
      <c r="K28" s="41"/>
      <c r="L28" s="42"/>
      <c r="M28" s="43"/>
      <c r="N28" s="44"/>
      <c r="O28" s="43"/>
      <c r="P28" s="44"/>
    </row>
    <row r="29" spans="1:16" x14ac:dyDescent="0.25">
      <c r="A29" s="39">
        <v>42733</v>
      </c>
      <c r="B29" s="40"/>
      <c r="C29" s="40"/>
      <c r="D29" s="41"/>
      <c r="E29" s="42"/>
      <c r="F29" s="41"/>
      <c r="G29" s="42"/>
      <c r="H29" s="41"/>
      <c r="I29" s="42"/>
      <c r="J29" s="42"/>
      <c r="K29" s="41"/>
      <c r="L29" s="42"/>
      <c r="M29" s="43"/>
      <c r="N29" s="44"/>
      <c r="O29" s="43"/>
      <c r="P29" s="44"/>
    </row>
    <row r="30" spans="1:16" ht="15.75" thickBot="1" x14ac:dyDescent="0.3">
      <c r="A30" s="45">
        <v>42734</v>
      </c>
      <c r="B30" s="46"/>
      <c r="C30" s="46"/>
      <c r="D30" s="47"/>
      <c r="E30" s="48"/>
      <c r="F30" s="47"/>
      <c r="G30" s="48"/>
      <c r="H30" s="47"/>
      <c r="I30" s="48"/>
      <c r="J30" s="48"/>
      <c r="K30" s="47"/>
      <c r="L30" s="48"/>
      <c r="M30" s="23"/>
      <c r="N30" s="24"/>
      <c r="O30" s="23"/>
      <c r="P30" s="24"/>
    </row>
    <row r="31" spans="1:16" ht="15.75" thickTop="1" x14ac:dyDescent="0.25">
      <c r="A31" s="28" t="s">
        <v>18</v>
      </c>
      <c r="B31" s="29">
        <f t="shared" ref="B31:K31" si="10">SUM(B27:B30)</f>
        <v>0</v>
      </c>
      <c r="C31" s="29">
        <f t="shared" si="10"/>
        <v>0</v>
      </c>
      <c r="D31" s="30">
        <f t="shared" si="10"/>
        <v>0</v>
      </c>
      <c r="E31" s="31">
        <f t="shared" si="10"/>
        <v>0</v>
      </c>
      <c r="F31" s="30">
        <f t="shared" si="10"/>
        <v>0</v>
      </c>
      <c r="G31" s="31">
        <f t="shared" si="10"/>
        <v>0</v>
      </c>
      <c r="H31" s="30">
        <f t="shared" si="10"/>
        <v>0</v>
      </c>
      <c r="I31" s="31">
        <f t="shared" si="10"/>
        <v>0</v>
      </c>
      <c r="J31" s="31">
        <f t="shared" si="10"/>
        <v>0</v>
      </c>
      <c r="K31" s="30">
        <f t="shared" si="10"/>
        <v>0</v>
      </c>
      <c r="L31" s="29">
        <f>SUM(L26:L30)</f>
        <v>0</v>
      </c>
      <c r="M31" s="32">
        <f>SUM(M27:M30)</f>
        <v>0</v>
      </c>
      <c r="N31" s="33">
        <f>SUM(N27:N30)</f>
        <v>0</v>
      </c>
      <c r="O31" s="33">
        <f>SUM(O27:O30)</f>
        <v>0</v>
      </c>
      <c r="P31" s="33">
        <f>SUM(P27:P30)</f>
        <v>0</v>
      </c>
    </row>
    <row r="32" spans="1:16" ht="15.75" thickBot="1" x14ac:dyDescent="0.3">
      <c r="A32" s="34" t="s">
        <v>19</v>
      </c>
      <c r="B32" s="35">
        <f>B31/5</f>
        <v>0</v>
      </c>
      <c r="C32" s="35">
        <f>C31/5</f>
        <v>0</v>
      </c>
      <c r="D32" s="36">
        <f t="shared" ref="D32:L32" si="11">D31/5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7">
        <f t="shared" si="11"/>
        <v>0</v>
      </c>
      <c r="L32" s="74">
        <f t="shared" si="11"/>
        <v>0</v>
      </c>
      <c r="M32" s="38">
        <f>M31/5</f>
        <v>0</v>
      </c>
      <c r="N32" s="50">
        <f>N31/5</f>
        <v>0</v>
      </c>
      <c r="O32" s="50">
        <f t="shared" ref="O32:P32" si="12">O31/5</f>
        <v>0</v>
      </c>
      <c r="P32" s="50">
        <f t="shared" si="12"/>
        <v>0</v>
      </c>
    </row>
    <row r="33" spans="1:16" ht="15.75" thickTop="1" x14ac:dyDescent="0.25">
      <c r="A33" s="51"/>
      <c r="B33" s="40"/>
      <c r="C33" s="40"/>
      <c r="D33" s="41"/>
      <c r="E33" s="42"/>
      <c r="F33" s="41"/>
      <c r="G33" s="42"/>
      <c r="H33" s="41"/>
      <c r="I33" s="42"/>
      <c r="J33" s="42"/>
      <c r="K33" s="41"/>
      <c r="L33" s="42"/>
      <c r="M33" s="43"/>
      <c r="N33" s="44"/>
      <c r="O33" s="43"/>
      <c r="P33" s="44"/>
    </row>
    <row r="34" spans="1:16" x14ac:dyDescent="0.25">
      <c r="A34" s="51"/>
      <c r="B34" s="40"/>
      <c r="C34" s="52"/>
      <c r="D34" s="53"/>
      <c r="E34" s="54" t="s">
        <v>20</v>
      </c>
      <c r="F34" s="41"/>
      <c r="G34" s="42"/>
      <c r="H34" s="41"/>
      <c r="I34" s="42"/>
      <c r="J34" s="42"/>
      <c r="K34" s="41"/>
      <c r="L34" s="42"/>
      <c r="M34" s="43"/>
      <c r="N34" s="44"/>
      <c r="O34" s="43"/>
      <c r="P34" s="44"/>
    </row>
    <row r="35" spans="1:16" ht="15.75" thickBot="1" x14ac:dyDescent="0.3">
      <c r="A35" s="55"/>
      <c r="B35" s="56"/>
      <c r="C35" s="56"/>
      <c r="D35" s="57"/>
      <c r="E35" s="58"/>
      <c r="F35" s="57"/>
      <c r="G35" s="58"/>
      <c r="H35" s="57"/>
      <c r="I35" s="58"/>
      <c r="J35" s="58"/>
      <c r="K35" s="57"/>
      <c r="L35" s="58"/>
      <c r="M35" s="59"/>
      <c r="N35" s="60"/>
      <c r="O35" s="59"/>
      <c r="P35" s="60"/>
    </row>
    <row r="36" spans="1:16" x14ac:dyDescent="0.25">
      <c r="A36" s="61" t="s">
        <v>21</v>
      </c>
      <c r="B36" s="62">
        <f t="shared" ref="B36:K36" si="13">SUM(B10,B13:B17,B20:B24,B27:B30)</f>
        <v>0</v>
      </c>
      <c r="C36" s="62">
        <f t="shared" si="13"/>
        <v>0</v>
      </c>
      <c r="D36" s="63">
        <f t="shared" si="13"/>
        <v>0</v>
      </c>
      <c r="E36" s="63">
        <f t="shared" si="13"/>
        <v>0</v>
      </c>
      <c r="F36" s="63">
        <f t="shared" si="13"/>
        <v>0</v>
      </c>
      <c r="G36" s="63">
        <f t="shared" si="13"/>
        <v>0</v>
      </c>
      <c r="H36" s="63">
        <f t="shared" si="13"/>
        <v>0</v>
      </c>
      <c r="I36" s="63">
        <f t="shared" si="13"/>
        <v>0</v>
      </c>
      <c r="J36" s="63">
        <f t="shared" si="13"/>
        <v>0</v>
      </c>
      <c r="K36" s="64">
        <f t="shared" si="13"/>
        <v>0</v>
      </c>
      <c r="L36" s="64">
        <f t="shared" ref="L36" si="14">SUM(L10,L13:L17,L20:L24,L27:L30)</f>
        <v>0</v>
      </c>
      <c r="M36" s="32">
        <f>SUM(M10:M10,M13:M17,M20:M24,M27:M30)</f>
        <v>0</v>
      </c>
      <c r="N36" s="32">
        <f>SUM(N10:N10,N13:N17,N20:N24,N27:N30)</f>
        <v>0</v>
      </c>
      <c r="O36" s="32">
        <f>SUM(O10:O10,O13:O17,O20:O24,O27:O30)</f>
        <v>0</v>
      </c>
      <c r="P36" s="32">
        <f>SUM(P10:P10,P13:P17,P20:P24,P27:P30)</f>
        <v>0</v>
      </c>
    </row>
    <row r="37" spans="1:16" x14ac:dyDescent="0.25">
      <c r="A37" s="61" t="s">
        <v>22</v>
      </c>
      <c r="B37" s="62">
        <f>B36/21</f>
        <v>0</v>
      </c>
      <c r="C37" s="62">
        <f>C36/21</f>
        <v>0</v>
      </c>
      <c r="D37" s="63">
        <f t="shared" ref="D37:K37" si="15">D36/21</f>
        <v>0</v>
      </c>
      <c r="E37" s="63">
        <f t="shared" si="15"/>
        <v>0</v>
      </c>
      <c r="F37" s="63">
        <f t="shared" si="15"/>
        <v>0</v>
      </c>
      <c r="G37" s="63">
        <f t="shared" si="15"/>
        <v>0</v>
      </c>
      <c r="H37" s="63">
        <f t="shared" si="15"/>
        <v>0</v>
      </c>
      <c r="I37" s="63">
        <f t="shared" si="15"/>
        <v>0</v>
      </c>
      <c r="J37" s="63">
        <f t="shared" si="15"/>
        <v>0</v>
      </c>
      <c r="K37" s="64">
        <f t="shared" si="15"/>
        <v>0</v>
      </c>
      <c r="L37" s="64">
        <f t="shared" ref="L37" si="16">L36/21</f>
        <v>0</v>
      </c>
      <c r="M37" s="32">
        <f>M36/21</f>
        <v>0</v>
      </c>
      <c r="N37" s="32">
        <f>N36/21</f>
        <v>0</v>
      </c>
      <c r="O37" s="32">
        <f>O36/21</f>
        <v>0</v>
      </c>
      <c r="P37" s="32">
        <f>P36/21</f>
        <v>0</v>
      </c>
    </row>
    <row r="38" spans="1:16" x14ac:dyDescent="0.25">
      <c r="A38" s="61" t="s">
        <v>23</v>
      </c>
      <c r="B38" s="62" t="e">
        <f>1/B37</f>
        <v>#DIV/0!</v>
      </c>
      <c r="C38" s="62" t="e">
        <f>1/C37</f>
        <v>#DIV/0!</v>
      </c>
      <c r="D38" s="63" t="e">
        <f>1/D37</f>
        <v>#DIV/0!</v>
      </c>
      <c r="E38" s="63" t="e">
        <f>1000/E37</f>
        <v>#DIV/0!</v>
      </c>
      <c r="F38" s="63" t="e">
        <f t="shared" ref="F38:J38" si="17">1/F37</f>
        <v>#DIV/0!</v>
      </c>
      <c r="G38" s="63" t="e">
        <f t="shared" si="17"/>
        <v>#DIV/0!</v>
      </c>
      <c r="H38" s="63" t="e">
        <f t="shared" si="17"/>
        <v>#DIV/0!</v>
      </c>
      <c r="I38" s="63" t="e">
        <f t="shared" si="17"/>
        <v>#DIV/0!</v>
      </c>
      <c r="J38" s="63" t="e">
        <f t="shared" si="17"/>
        <v>#DIV/0!</v>
      </c>
      <c r="K38" s="64" t="e">
        <f>100/K37</f>
        <v>#DIV/0!</v>
      </c>
      <c r="L38" s="64" t="e">
        <f>100/L37</f>
        <v>#DIV/0!</v>
      </c>
      <c r="M38" s="32" t="e">
        <f>1/M37</f>
        <v>#DIV/0!</v>
      </c>
      <c r="N38" s="32" t="e">
        <f t="shared" ref="N38:P38" si="18">1/N37</f>
        <v>#DIV/0!</v>
      </c>
      <c r="O38" s="32" t="e">
        <f t="shared" si="18"/>
        <v>#DIV/0!</v>
      </c>
      <c r="P38" s="32" t="e">
        <f t="shared" si="18"/>
        <v>#DIV/0!</v>
      </c>
    </row>
    <row r="39" spans="1:16" ht="15.75" thickBot="1" x14ac:dyDescent="0.3">
      <c r="A39" s="55"/>
      <c r="B39" s="65"/>
      <c r="C39" s="65"/>
      <c r="D39" s="66"/>
      <c r="E39" s="67"/>
      <c r="F39" s="66"/>
      <c r="G39" s="67"/>
      <c r="H39" s="66"/>
      <c r="I39" s="67"/>
      <c r="J39" s="67"/>
      <c r="K39" s="66"/>
      <c r="L39" s="67"/>
      <c r="M39" s="68"/>
      <c r="N39" s="69"/>
      <c r="O39" s="68"/>
      <c r="P39" s="6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Jan2017</vt:lpstr>
      <vt:lpstr>Feb2017</vt:lpstr>
      <vt:lpstr>Mar2017</vt:lpstr>
      <vt:lpstr>Apr2017</vt:lpstr>
      <vt:lpstr>May2017</vt:lpstr>
      <vt:lpstr>Jun2017</vt:lpstr>
      <vt:lpstr>Jul2017</vt:lpstr>
      <vt:lpstr>Aug2017</vt:lpstr>
      <vt:lpstr>Sep2017</vt:lpstr>
      <vt:lpstr>Oct2017</vt:lpstr>
      <vt:lpstr>Nov2017</vt:lpstr>
      <vt:lpstr>Dec2017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Rago</dc:creator>
  <cp:lastModifiedBy>Donaldson K. Saepioh</cp:lastModifiedBy>
  <dcterms:created xsi:type="dcterms:W3CDTF">2016-01-06T22:00:17Z</dcterms:created>
  <dcterms:modified xsi:type="dcterms:W3CDTF">2017-07-26T00:43:59Z</dcterms:modified>
</cp:coreProperties>
</file>