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105" windowWidth="14565" windowHeight="12855" firstSheet="6" activeTab="11"/>
  </bookViews>
  <sheets>
    <sheet name="Jan 1999" sheetId="4" r:id="rId1"/>
    <sheet name="Feb 1999" sheetId="5" r:id="rId2"/>
    <sheet name="Mar 1999" sheetId="7" r:id="rId3"/>
    <sheet name="Apr 1999" sheetId="6" r:id="rId4"/>
    <sheet name="May 1999" sheetId="8" r:id="rId5"/>
    <sheet name="Jun 1999" sheetId="9" r:id="rId6"/>
    <sheet name="Jul 1999" sheetId="10" r:id="rId7"/>
    <sheet name="Aug 1999" sheetId="11" r:id="rId8"/>
    <sheet name="Sep 1999" sheetId="12" r:id="rId9"/>
    <sheet name="Oct 1999" sheetId="13" r:id="rId10"/>
    <sheet name="Nov 1999" sheetId="14" r:id="rId11"/>
    <sheet name="Dec 1999" sheetId="15" r:id="rId12"/>
  </sheets>
  <calcPr calcId="145621"/>
</workbook>
</file>

<file path=xl/calcChain.xml><?xml version="1.0" encoding="utf-8"?>
<calcChain xmlns="http://schemas.openxmlformats.org/spreadsheetml/2006/main">
  <c r="D37" i="15" l="1"/>
  <c r="E37" i="15"/>
  <c r="F37" i="15"/>
  <c r="G37" i="15"/>
  <c r="H37" i="15"/>
  <c r="I37" i="15"/>
  <c r="J37" i="15"/>
  <c r="K37" i="15"/>
  <c r="D36" i="15"/>
  <c r="E36" i="15"/>
  <c r="F36" i="15"/>
  <c r="G36" i="15"/>
  <c r="H36" i="15"/>
  <c r="I36" i="15"/>
  <c r="J36" i="15"/>
  <c r="K36" i="15"/>
  <c r="C37" i="15"/>
  <c r="C36" i="15"/>
  <c r="B37" i="15"/>
  <c r="B36" i="15"/>
  <c r="D30" i="15"/>
  <c r="F30" i="15"/>
  <c r="G30" i="15"/>
  <c r="H30" i="15"/>
  <c r="I30" i="15"/>
  <c r="J30" i="15"/>
  <c r="K30" i="15"/>
  <c r="C30" i="15"/>
  <c r="B30" i="15"/>
  <c r="D37" i="14"/>
  <c r="E37" i="14"/>
  <c r="F37" i="14"/>
  <c r="G37" i="14"/>
  <c r="H37" i="14"/>
  <c r="I37" i="14"/>
  <c r="J37" i="14"/>
  <c r="K37" i="14"/>
  <c r="C37" i="14"/>
  <c r="B37" i="14"/>
  <c r="C41" i="13"/>
  <c r="K42" i="12"/>
  <c r="D42" i="12"/>
  <c r="E42" i="12"/>
  <c r="F42" i="12"/>
  <c r="G42" i="12"/>
  <c r="H42" i="12"/>
  <c r="I42" i="12"/>
  <c r="J42" i="12"/>
  <c r="D41" i="12"/>
  <c r="E41" i="12"/>
  <c r="F41" i="12"/>
  <c r="G41" i="12"/>
  <c r="H41" i="12"/>
  <c r="I41" i="12"/>
  <c r="J41" i="12"/>
  <c r="K41" i="12"/>
  <c r="D40" i="12"/>
  <c r="E40" i="12"/>
  <c r="F40" i="12"/>
  <c r="G40" i="12"/>
  <c r="H40" i="12"/>
  <c r="I40" i="12"/>
  <c r="J40" i="12"/>
  <c r="K40" i="12"/>
  <c r="C41" i="12"/>
  <c r="C40" i="12"/>
  <c r="B41" i="12"/>
  <c r="B40" i="12"/>
  <c r="D24" i="12"/>
  <c r="E24" i="12"/>
  <c r="F24" i="12"/>
  <c r="G24" i="12"/>
  <c r="H24" i="12"/>
  <c r="I24" i="12"/>
  <c r="J24" i="12"/>
  <c r="K24" i="12"/>
  <c r="C24" i="12"/>
  <c r="B24" i="12"/>
  <c r="K43" i="11"/>
  <c r="D43" i="11"/>
  <c r="E43" i="11"/>
  <c r="F43" i="11"/>
  <c r="G43" i="11"/>
  <c r="H43" i="11"/>
  <c r="I43" i="11"/>
  <c r="J43" i="11"/>
  <c r="D42" i="11"/>
  <c r="E42" i="11"/>
  <c r="F42" i="11"/>
  <c r="G42" i="11"/>
  <c r="H42" i="11"/>
  <c r="I42" i="11"/>
  <c r="J42" i="11"/>
  <c r="K42" i="11"/>
  <c r="D41" i="11"/>
  <c r="E41" i="11"/>
  <c r="F41" i="11"/>
  <c r="G41" i="11"/>
  <c r="H41" i="11"/>
  <c r="I41" i="11"/>
  <c r="J41" i="11"/>
  <c r="K41" i="11"/>
  <c r="C41" i="11"/>
  <c r="B41" i="11"/>
  <c r="K42" i="9"/>
  <c r="E42" i="9"/>
  <c r="D42" i="9"/>
  <c r="F42" i="9"/>
  <c r="G42" i="9"/>
  <c r="H42" i="9"/>
  <c r="I42" i="9"/>
  <c r="J42" i="9"/>
  <c r="D41" i="9"/>
  <c r="E41" i="9"/>
  <c r="F41" i="9"/>
  <c r="G41" i="9"/>
  <c r="H41" i="9"/>
  <c r="I41" i="9"/>
  <c r="J41" i="9"/>
  <c r="K41" i="9"/>
  <c r="D40" i="9"/>
  <c r="E40" i="9"/>
  <c r="F40" i="9"/>
  <c r="G40" i="9"/>
  <c r="H40" i="9"/>
  <c r="I40" i="9"/>
  <c r="J40" i="9"/>
  <c r="K40" i="9"/>
  <c r="C40" i="9"/>
  <c r="B40" i="9"/>
  <c r="K40" i="8"/>
  <c r="D40" i="8"/>
  <c r="E40" i="8"/>
  <c r="F40" i="8"/>
  <c r="G40" i="8"/>
  <c r="H40" i="8"/>
  <c r="I40" i="8"/>
  <c r="J40" i="8"/>
  <c r="D39" i="8"/>
  <c r="E39" i="8"/>
  <c r="F39" i="8"/>
  <c r="G39" i="8"/>
  <c r="H39" i="8"/>
  <c r="I39" i="8"/>
  <c r="J39" i="8"/>
  <c r="K39" i="8"/>
  <c r="D38" i="8"/>
  <c r="E38" i="8"/>
  <c r="F38" i="8"/>
  <c r="G38" i="8"/>
  <c r="H38" i="8"/>
  <c r="I38" i="8"/>
  <c r="J38" i="8"/>
  <c r="K38" i="8"/>
  <c r="C39" i="8"/>
  <c r="C38" i="8"/>
  <c r="B39" i="8"/>
  <c r="B38" i="8"/>
  <c r="D33" i="8"/>
  <c r="E33" i="8"/>
  <c r="F33" i="8"/>
  <c r="G33" i="8"/>
  <c r="H33" i="8"/>
  <c r="I33" i="8"/>
  <c r="J33" i="8"/>
  <c r="K33" i="8"/>
  <c r="C33" i="8"/>
  <c r="B33" i="8"/>
  <c r="K19" i="8"/>
  <c r="D19" i="8"/>
  <c r="E19" i="8"/>
  <c r="F19" i="8"/>
  <c r="G19" i="8"/>
  <c r="H19" i="8"/>
  <c r="I19" i="8"/>
  <c r="J19" i="8"/>
  <c r="D26" i="8"/>
  <c r="E26" i="8"/>
  <c r="F26" i="8"/>
  <c r="G26" i="8"/>
  <c r="H26" i="8"/>
  <c r="I26" i="8"/>
  <c r="J26" i="8"/>
  <c r="K26" i="8"/>
  <c r="C26" i="8"/>
  <c r="B26" i="8"/>
  <c r="D41" i="6"/>
  <c r="E41" i="6"/>
  <c r="F41" i="6"/>
  <c r="G41" i="6"/>
  <c r="H41" i="6"/>
  <c r="I41" i="6"/>
  <c r="J41" i="6"/>
  <c r="D40" i="6"/>
  <c r="E40" i="6"/>
  <c r="F40" i="6"/>
  <c r="G40" i="6"/>
  <c r="H40" i="6"/>
  <c r="I40" i="6"/>
  <c r="J40" i="6"/>
  <c r="D39" i="6"/>
  <c r="E39" i="6"/>
  <c r="F39" i="6"/>
  <c r="G39" i="6"/>
  <c r="H39" i="6"/>
  <c r="I39" i="6"/>
  <c r="J39" i="6"/>
  <c r="C40" i="6"/>
  <c r="C39" i="6"/>
  <c r="B40" i="6"/>
  <c r="B39" i="6"/>
  <c r="D15" i="6"/>
  <c r="E15" i="6"/>
  <c r="F15" i="6"/>
  <c r="G15" i="6"/>
  <c r="H15" i="6"/>
  <c r="I15" i="6"/>
  <c r="J15" i="6"/>
  <c r="C15" i="6"/>
  <c r="B15" i="6"/>
  <c r="D42" i="7"/>
  <c r="E42" i="7"/>
  <c r="F42" i="7"/>
  <c r="G42" i="7"/>
  <c r="H42" i="7"/>
  <c r="I42" i="7"/>
  <c r="J42" i="7"/>
  <c r="D41" i="7"/>
  <c r="E41" i="7"/>
  <c r="F41" i="7"/>
  <c r="G41" i="7"/>
  <c r="H41" i="7"/>
  <c r="I41" i="7"/>
  <c r="J41" i="7"/>
  <c r="D40" i="7"/>
  <c r="E40" i="7"/>
  <c r="F40" i="7"/>
  <c r="G40" i="7"/>
  <c r="H40" i="7"/>
  <c r="I40" i="7"/>
  <c r="J40" i="7"/>
  <c r="C41" i="7"/>
  <c r="C40" i="7"/>
  <c r="B41" i="7"/>
  <c r="B40" i="7"/>
  <c r="D12" i="7"/>
  <c r="E12" i="7"/>
  <c r="F12" i="7"/>
  <c r="G12" i="7"/>
  <c r="H12" i="7"/>
  <c r="I12" i="7"/>
  <c r="J12" i="7"/>
  <c r="C12" i="7"/>
  <c r="B12" i="7"/>
  <c r="D40" i="5"/>
  <c r="E40" i="5"/>
  <c r="F40" i="5"/>
  <c r="G40" i="5"/>
  <c r="H40" i="5"/>
  <c r="I40" i="5"/>
  <c r="J40" i="5"/>
  <c r="D39" i="5"/>
  <c r="E39" i="5"/>
  <c r="F39" i="5"/>
  <c r="G39" i="5"/>
  <c r="H39" i="5"/>
  <c r="I39" i="5"/>
  <c r="J39" i="5"/>
  <c r="D38" i="5"/>
  <c r="E38" i="5"/>
  <c r="F38" i="5"/>
  <c r="G38" i="5"/>
  <c r="H38" i="5"/>
  <c r="I38" i="5"/>
  <c r="J38" i="5"/>
  <c r="C39" i="5"/>
  <c r="C38" i="5"/>
  <c r="B39" i="5"/>
  <c r="B38" i="5"/>
  <c r="D38" i="4"/>
  <c r="E38" i="4"/>
  <c r="F38" i="4"/>
  <c r="G38" i="4"/>
  <c r="H38" i="4"/>
  <c r="I38" i="4"/>
  <c r="J38" i="4"/>
  <c r="D37" i="4"/>
  <c r="E37" i="4"/>
  <c r="F37" i="4"/>
  <c r="G37" i="4"/>
  <c r="H37" i="4"/>
  <c r="I37" i="4"/>
  <c r="J37" i="4"/>
  <c r="D36" i="4"/>
  <c r="E36" i="4"/>
  <c r="F36" i="4"/>
  <c r="G36" i="4"/>
  <c r="H36" i="4"/>
  <c r="I36" i="4"/>
  <c r="J36" i="4"/>
  <c r="K36" i="4"/>
  <c r="C37" i="4"/>
  <c r="C36" i="4"/>
  <c r="B37" i="4"/>
  <c r="B36" i="4"/>
  <c r="C41" i="9" l="1"/>
  <c r="B41" i="9"/>
  <c r="B36" i="9"/>
  <c r="B37" i="9" s="1"/>
  <c r="C36" i="9"/>
  <c r="C37" i="9" s="1"/>
  <c r="D36" i="9"/>
  <c r="D37" i="9" s="1"/>
  <c r="E36" i="9"/>
  <c r="E37" i="9" s="1"/>
  <c r="F36" i="9"/>
  <c r="F37" i="9" s="1"/>
  <c r="G36" i="9"/>
  <c r="G37" i="9" s="1"/>
  <c r="H36" i="9"/>
  <c r="H37" i="9" s="1"/>
  <c r="I36" i="9"/>
  <c r="I37" i="9" s="1"/>
  <c r="J36" i="9"/>
  <c r="J37" i="9" s="1"/>
  <c r="K36" i="9"/>
  <c r="K37" i="9" s="1"/>
  <c r="B16" i="9"/>
  <c r="C16" i="9"/>
  <c r="D16" i="9"/>
  <c r="E16" i="9"/>
  <c r="F16" i="9"/>
  <c r="G16" i="9"/>
  <c r="H16" i="9"/>
  <c r="I16" i="9"/>
  <c r="J16" i="9"/>
  <c r="K16" i="9"/>
  <c r="K39" i="6"/>
  <c r="K40" i="6" s="1"/>
  <c r="K41" i="6" s="1"/>
  <c r="K40" i="7"/>
  <c r="K41" i="7" s="1"/>
  <c r="K42" i="7" s="1"/>
  <c r="I19" i="5"/>
  <c r="B18" i="5"/>
  <c r="B19" i="5" s="1"/>
  <c r="C18" i="5"/>
  <c r="C19" i="5" s="1"/>
  <c r="D18" i="5"/>
  <c r="D19" i="5" s="1"/>
  <c r="E18" i="5"/>
  <c r="E19" i="5" s="1"/>
  <c r="F18" i="5"/>
  <c r="F19" i="5" s="1"/>
  <c r="G18" i="5"/>
  <c r="G19" i="5" s="1"/>
  <c r="H18" i="5"/>
  <c r="H19" i="5" s="1"/>
  <c r="I18" i="5"/>
  <c r="J18" i="5"/>
  <c r="J19" i="5" s="1"/>
  <c r="K18" i="5"/>
  <c r="K19" i="5" s="1"/>
  <c r="K37" i="4"/>
  <c r="B8" i="15"/>
  <c r="B9" i="15" s="1"/>
  <c r="C8" i="15"/>
  <c r="C9" i="15" s="1"/>
  <c r="D8" i="15"/>
  <c r="D9" i="15" s="1"/>
  <c r="E8" i="15"/>
  <c r="E9" i="15" s="1"/>
  <c r="F8" i="15"/>
  <c r="F9" i="15" s="1"/>
  <c r="G8" i="15"/>
  <c r="G9" i="15" s="1"/>
  <c r="H8" i="15"/>
  <c r="H9" i="15" s="1"/>
  <c r="I8" i="15"/>
  <c r="I9" i="15" s="1"/>
  <c r="J8" i="15"/>
  <c r="J9" i="15" s="1"/>
  <c r="K8" i="15"/>
  <c r="K9" i="15" s="1"/>
  <c r="D38" i="14"/>
  <c r="D39" i="14" s="1"/>
  <c r="F38" i="14"/>
  <c r="F39" i="14" s="1"/>
  <c r="G38" i="14"/>
  <c r="G39" i="14" s="1"/>
  <c r="H38" i="14"/>
  <c r="H39" i="14" s="1"/>
  <c r="J38" i="14"/>
  <c r="J39" i="14" s="1"/>
  <c r="K38" i="14"/>
  <c r="K39" i="14" s="1"/>
  <c r="C38" i="14"/>
  <c r="B38" i="14"/>
  <c r="D41" i="13"/>
  <c r="D42" i="13" s="1"/>
  <c r="E41" i="13"/>
  <c r="E42" i="13" s="1"/>
  <c r="F41" i="13"/>
  <c r="F42" i="13" s="1"/>
  <c r="G41" i="13"/>
  <c r="G42" i="13" s="1"/>
  <c r="H41" i="13"/>
  <c r="H42" i="13" s="1"/>
  <c r="I41" i="13"/>
  <c r="I42" i="13" s="1"/>
  <c r="J41" i="13"/>
  <c r="J42" i="13" s="1"/>
  <c r="K41" i="13"/>
  <c r="K42" i="13" s="1"/>
  <c r="C42" i="13"/>
  <c r="B41" i="13"/>
  <c r="B42" i="13" s="1"/>
  <c r="C42" i="12"/>
  <c r="B36" i="12"/>
  <c r="B37" i="12" s="1"/>
  <c r="C36" i="12"/>
  <c r="C37" i="12" s="1"/>
  <c r="D36" i="12"/>
  <c r="D37" i="12" s="1"/>
  <c r="E36" i="12"/>
  <c r="E37" i="12" s="1"/>
  <c r="F36" i="12"/>
  <c r="F37" i="12" s="1"/>
  <c r="G36" i="12"/>
  <c r="G37" i="12" s="1"/>
  <c r="H36" i="12"/>
  <c r="H37" i="12" s="1"/>
  <c r="I36" i="12"/>
  <c r="I37" i="12" s="1"/>
  <c r="J36" i="12"/>
  <c r="J37" i="12" s="1"/>
  <c r="K36" i="12"/>
  <c r="K37" i="12" s="1"/>
  <c r="C42" i="11"/>
  <c r="B42" i="11"/>
  <c r="D41" i="10"/>
  <c r="D42" i="10" s="1"/>
  <c r="D43" i="10" s="1"/>
  <c r="E41" i="10"/>
  <c r="F41" i="10"/>
  <c r="F42" i="10" s="1"/>
  <c r="F43" i="10" s="1"/>
  <c r="G41" i="10"/>
  <c r="G42" i="10" s="1"/>
  <c r="G43" i="10" s="1"/>
  <c r="H41" i="10"/>
  <c r="H42" i="10" s="1"/>
  <c r="H43" i="10" s="1"/>
  <c r="I41" i="10"/>
  <c r="J41" i="10"/>
  <c r="J42" i="10" s="1"/>
  <c r="J43" i="10" s="1"/>
  <c r="K41" i="10"/>
  <c r="K42" i="10" s="1"/>
  <c r="K43" i="10" s="1"/>
  <c r="C41" i="10"/>
  <c r="C42" i="10" s="1"/>
  <c r="B41" i="10"/>
  <c r="B42" i="10" s="1"/>
  <c r="B15" i="10"/>
  <c r="C15" i="10"/>
  <c r="D15" i="10"/>
  <c r="E15" i="10"/>
  <c r="F15" i="10"/>
  <c r="G15" i="10"/>
  <c r="H15" i="10"/>
  <c r="I15" i="10"/>
  <c r="J15" i="10"/>
  <c r="K15" i="10"/>
  <c r="B25" i="8"/>
  <c r="C25" i="8"/>
  <c r="D25" i="8"/>
  <c r="E25" i="8"/>
  <c r="F25" i="8"/>
  <c r="G25" i="8"/>
  <c r="H25" i="8"/>
  <c r="I25" i="8"/>
  <c r="J25" i="8"/>
  <c r="K25" i="8"/>
  <c r="B11" i="8"/>
  <c r="B12" i="8" s="1"/>
  <c r="C11" i="8"/>
  <c r="C12" i="8" s="1"/>
  <c r="D11" i="8"/>
  <c r="D12" i="8" s="1"/>
  <c r="E11" i="8"/>
  <c r="E12" i="8" s="1"/>
  <c r="F11" i="8"/>
  <c r="F12" i="8" s="1"/>
  <c r="G11" i="8"/>
  <c r="G12" i="8" s="1"/>
  <c r="H11" i="8"/>
  <c r="H12" i="8" s="1"/>
  <c r="I11" i="8"/>
  <c r="I12" i="8" s="1"/>
  <c r="J11" i="8"/>
  <c r="J12" i="8" s="1"/>
  <c r="K11" i="8"/>
  <c r="K12" i="8" s="1"/>
  <c r="K35" i="6"/>
  <c r="K36" i="6" s="1"/>
  <c r="J35" i="6"/>
  <c r="J36" i="6" s="1"/>
  <c r="I35" i="6"/>
  <c r="I36" i="6" s="1"/>
  <c r="H35" i="6"/>
  <c r="H36" i="6" s="1"/>
  <c r="G35" i="6"/>
  <c r="G36" i="6" s="1"/>
  <c r="F35" i="6"/>
  <c r="F36" i="6" s="1"/>
  <c r="E35" i="6"/>
  <c r="E36" i="6" s="1"/>
  <c r="D35" i="6"/>
  <c r="D36" i="6" s="1"/>
  <c r="C35" i="6"/>
  <c r="C36" i="6" s="1"/>
  <c r="B35" i="6"/>
  <c r="B36" i="6" s="1"/>
  <c r="K38" i="5"/>
  <c r="K39" i="5" s="1"/>
  <c r="B15" i="15"/>
  <c r="C15" i="15"/>
  <c r="D15" i="15"/>
  <c r="E15" i="15"/>
  <c r="F15" i="15"/>
  <c r="G15" i="15"/>
  <c r="H15" i="15"/>
  <c r="I15" i="15"/>
  <c r="J15" i="15"/>
  <c r="K15" i="15"/>
  <c r="B30" i="12"/>
  <c r="C30" i="12"/>
  <c r="D30" i="12"/>
  <c r="E30" i="12"/>
  <c r="F30" i="12"/>
  <c r="G30" i="12"/>
  <c r="H30" i="12"/>
  <c r="I30" i="12"/>
  <c r="J30" i="12"/>
  <c r="K30" i="12"/>
  <c r="I38" i="14" l="1"/>
  <c r="I39" i="14" s="1"/>
  <c r="E38" i="14"/>
  <c r="E39" i="14" s="1"/>
  <c r="I42" i="10"/>
  <c r="I43" i="10" s="1"/>
  <c r="E42" i="10"/>
  <c r="E43" i="10" s="1"/>
  <c r="B7" i="6"/>
  <c r="B8" i="6" s="1"/>
  <c r="C7" i="6"/>
  <c r="C8" i="6" s="1"/>
  <c r="D7" i="6"/>
  <c r="D8" i="6" s="1"/>
  <c r="E7" i="6"/>
  <c r="E8" i="6" s="1"/>
  <c r="F7" i="6"/>
  <c r="F8" i="6" s="1"/>
  <c r="G7" i="6"/>
  <c r="G8" i="6" s="1"/>
  <c r="H7" i="6"/>
  <c r="H8" i="6" s="1"/>
  <c r="I7" i="6"/>
  <c r="I8" i="6" s="1"/>
  <c r="J7" i="6"/>
  <c r="J8" i="6" s="1"/>
  <c r="K7" i="6"/>
  <c r="K8" i="6" s="1"/>
  <c r="K40" i="5"/>
  <c r="K38" i="4"/>
  <c r="D38" i="15"/>
  <c r="E38" i="15"/>
  <c r="F38" i="15"/>
  <c r="G38" i="15"/>
  <c r="H38" i="15"/>
  <c r="I38" i="15"/>
  <c r="J38" i="15"/>
  <c r="K38" i="15"/>
  <c r="K29" i="15"/>
  <c r="J29" i="15"/>
  <c r="I29" i="15"/>
  <c r="H29" i="15"/>
  <c r="G29" i="15"/>
  <c r="F29" i="15"/>
  <c r="E29" i="15"/>
  <c r="E30" i="15" s="1"/>
  <c r="D29" i="15"/>
  <c r="C29" i="15"/>
  <c r="B29" i="15"/>
  <c r="D43" i="13" l="1"/>
  <c r="E43" i="13"/>
  <c r="F43" i="13"/>
  <c r="G43" i="13"/>
  <c r="H43" i="13"/>
  <c r="I43" i="13"/>
  <c r="J43" i="13"/>
  <c r="K43" i="13"/>
  <c r="B18" i="11"/>
  <c r="B19" i="11" s="1"/>
  <c r="C18" i="11"/>
  <c r="C19" i="11" s="1"/>
  <c r="D18" i="11"/>
  <c r="D19" i="11" s="1"/>
  <c r="E18" i="11"/>
  <c r="E19" i="11" s="1"/>
  <c r="F18" i="11"/>
  <c r="F19" i="11" s="1"/>
  <c r="G18" i="11"/>
  <c r="G19" i="11" s="1"/>
  <c r="H18" i="11"/>
  <c r="H19" i="11" s="1"/>
  <c r="I18" i="11"/>
  <c r="I19" i="11" s="1"/>
  <c r="J18" i="11"/>
  <c r="J19" i="11" s="1"/>
  <c r="K18" i="11"/>
  <c r="K19" i="11" s="1"/>
  <c r="B9" i="9" l="1"/>
  <c r="B10" i="9" s="1"/>
  <c r="C9" i="9"/>
  <c r="C10" i="9" s="1"/>
  <c r="D9" i="9"/>
  <c r="D10" i="9" s="1"/>
  <c r="E9" i="9"/>
  <c r="E10" i="9" s="1"/>
  <c r="F9" i="9"/>
  <c r="F10" i="9" s="1"/>
  <c r="G9" i="9"/>
  <c r="G10" i="9" s="1"/>
  <c r="H9" i="9"/>
  <c r="H10" i="9" s="1"/>
  <c r="I9" i="9"/>
  <c r="I10" i="9" s="1"/>
  <c r="J9" i="9"/>
  <c r="J10" i="9" s="1"/>
  <c r="K9" i="9"/>
  <c r="K10" i="9" s="1"/>
  <c r="B18" i="7"/>
  <c r="B19" i="7" s="1"/>
  <c r="C18" i="7"/>
  <c r="C19" i="7" s="1"/>
  <c r="D18" i="7"/>
  <c r="D19" i="7" s="1"/>
  <c r="E18" i="7"/>
  <c r="E19" i="7" s="1"/>
  <c r="F18" i="7"/>
  <c r="F19" i="7" s="1"/>
  <c r="G18" i="7"/>
  <c r="G19" i="7" s="1"/>
  <c r="H18" i="7"/>
  <c r="H19" i="7" s="1"/>
  <c r="I18" i="7"/>
  <c r="I19" i="7" s="1"/>
  <c r="J18" i="7"/>
  <c r="J19" i="7" s="1"/>
  <c r="K18" i="7"/>
  <c r="K19" i="7" s="1"/>
  <c r="B21" i="6"/>
  <c r="B22" i="6" s="1"/>
  <c r="C21" i="6"/>
  <c r="C22" i="6" s="1"/>
  <c r="D21" i="6"/>
  <c r="D22" i="6" s="1"/>
  <c r="E21" i="6"/>
  <c r="E22" i="6" s="1"/>
  <c r="F21" i="6"/>
  <c r="F22" i="6" s="1"/>
  <c r="G21" i="6"/>
  <c r="G22" i="6" s="1"/>
  <c r="H21" i="6"/>
  <c r="H22" i="6" s="1"/>
  <c r="I21" i="6"/>
  <c r="I22" i="6" s="1"/>
  <c r="J21" i="6"/>
  <c r="J22" i="6" s="1"/>
  <c r="K21" i="6"/>
  <c r="K22" i="6" s="1"/>
  <c r="B9" i="12" l="1"/>
  <c r="B10" i="12" s="1"/>
  <c r="C9" i="12"/>
  <c r="C10" i="12" s="1"/>
  <c r="D9" i="12"/>
  <c r="D10" i="12" s="1"/>
  <c r="E9" i="12"/>
  <c r="E10" i="12" s="1"/>
  <c r="F9" i="12"/>
  <c r="F10" i="12" s="1"/>
  <c r="G9" i="12"/>
  <c r="G10" i="12" s="1"/>
  <c r="H9" i="12"/>
  <c r="H10" i="12" s="1"/>
  <c r="I9" i="12"/>
  <c r="I10" i="12" s="1"/>
  <c r="J9" i="12"/>
  <c r="J10" i="12" s="1"/>
  <c r="K9" i="12"/>
  <c r="K10" i="12" s="1"/>
  <c r="B32" i="7"/>
  <c r="B33" i="7" s="1"/>
  <c r="C32" i="7"/>
  <c r="C33" i="7" s="1"/>
  <c r="D32" i="7"/>
  <c r="D33" i="7" s="1"/>
  <c r="E32" i="7"/>
  <c r="E33" i="7" s="1"/>
  <c r="F32" i="7"/>
  <c r="F33" i="7" s="1"/>
  <c r="G32" i="7"/>
  <c r="G33" i="7" s="1"/>
  <c r="H32" i="7"/>
  <c r="H33" i="7" s="1"/>
  <c r="I32" i="7"/>
  <c r="I33" i="7" s="1"/>
  <c r="J32" i="7"/>
  <c r="J33" i="7" s="1"/>
  <c r="K32" i="7"/>
  <c r="K33" i="7" s="1"/>
  <c r="B25" i="7"/>
  <c r="B26" i="7" s="1"/>
  <c r="C25" i="7"/>
  <c r="C26" i="7" s="1"/>
  <c r="D25" i="7"/>
  <c r="D26" i="7" s="1"/>
  <c r="E25" i="7"/>
  <c r="E26" i="7" s="1"/>
  <c r="F25" i="7"/>
  <c r="F26" i="7" s="1"/>
  <c r="G25" i="7"/>
  <c r="G26" i="7" s="1"/>
  <c r="H25" i="7"/>
  <c r="H26" i="7" s="1"/>
  <c r="I25" i="7"/>
  <c r="I26" i="7" s="1"/>
  <c r="J25" i="7"/>
  <c r="J26" i="7" s="1"/>
  <c r="K25" i="7"/>
  <c r="K26" i="7" s="1"/>
  <c r="B36" i="13" l="1"/>
  <c r="B37" i="13" s="1"/>
  <c r="C36" i="13"/>
  <c r="C37" i="13" s="1"/>
  <c r="D36" i="13"/>
  <c r="D37" i="13" s="1"/>
  <c r="E36" i="13"/>
  <c r="E37" i="13" s="1"/>
  <c r="F36" i="13"/>
  <c r="F37" i="13" s="1"/>
  <c r="G36" i="13"/>
  <c r="G37" i="13" s="1"/>
  <c r="H36" i="13"/>
  <c r="H37" i="13" s="1"/>
  <c r="I36" i="13"/>
  <c r="I37" i="13" s="1"/>
  <c r="J36" i="13"/>
  <c r="J37" i="13" s="1"/>
  <c r="K36" i="13"/>
  <c r="K37" i="13" s="1"/>
  <c r="B29" i="13"/>
  <c r="B30" i="13" s="1"/>
  <c r="C29" i="13"/>
  <c r="C30" i="13" s="1"/>
  <c r="D29" i="13"/>
  <c r="D30" i="13" s="1"/>
  <c r="E29" i="13"/>
  <c r="E30" i="13" s="1"/>
  <c r="F29" i="13"/>
  <c r="F30" i="13" s="1"/>
  <c r="G29" i="13"/>
  <c r="G30" i="13" s="1"/>
  <c r="H29" i="13"/>
  <c r="H30" i="13" s="1"/>
  <c r="I29" i="13"/>
  <c r="I30" i="13" s="1"/>
  <c r="J29" i="13"/>
  <c r="J30" i="13" s="1"/>
  <c r="K29" i="13"/>
  <c r="K30" i="13" s="1"/>
  <c r="B22" i="13"/>
  <c r="B23" i="13" s="1"/>
  <c r="C22" i="13"/>
  <c r="C23" i="13" s="1"/>
  <c r="D22" i="13"/>
  <c r="D23" i="13" s="1"/>
  <c r="E22" i="13"/>
  <c r="E23" i="13" s="1"/>
  <c r="F22" i="13"/>
  <c r="F23" i="13" s="1"/>
  <c r="G22" i="13"/>
  <c r="G23" i="13" s="1"/>
  <c r="H22" i="13"/>
  <c r="H23" i="13" s="1"/>
  <c r="I22" i="13"/>
  <c r="I23" i="13" s="1"/>
  <c r="J22" i="13"/>
  <c r="J23" i="13" s="1"/>
  <c r="K22" i="13"/>
  <c r="K23" i="13" s="1"/>
  <c r="B15" i="13"/>
  <c r="B16" i="13" s="1"/>
  <c r="C15" i="13"/>
  <c r="C16" i="13" s="1"/>
  <c r="D15" i="13"/>
  <c r="D16" i="13" s="1"/>
  <c r="E15" i="13"/>
  <c r="E16" i="13" s="1"/>
  <c r="F15" i="13"/>
  <c r="F16" i="13" s="1"/>
  <c r="G15" i="13"/>
  <c r="G16" i="13" s="1"/>
  <c r="H15" i="13"/>
  <c r="H16" i="13" s="1"/>
  <c r="I15" i="13"/>
  <c r="I16" i="13" s="1"/>
  <c r="J15" i="13"/>
  <c r="J16" i="13" s="1"/>
  <c r="K15" i="13"/>
  <c r="K16" i="13" s="1"/>
  <c r="B8" i="13"/>
  <c r="B9" i="13" s="1"/>
  <c r="C8" i="13"/>
  <c r="C9" i="13" s="1"/>
  <c r="D8" i="13"/>
  <c r="D9" i="13" s="1"/>
  <c r="E8" i="13"/>
  <c r="E9" i="13" s="1"/>
  <c r="F8" i="13"/>
  <c r="F9" i="13" s="1"/>
  <c r="G8" i="13"/>
  <c r="G9" i="13" s="1"/>
  <c r="H8" i="13"/>
  <c r="H9" i="13" s="1"/>
  <c r="I8" i="13"/>
  <c r="I9" i="13" s="1"/>
  <c r="J8" i="13"/>
  <c r="J9" i="13" s="1"/>
  <c r="K8" i="13"/>
  <c r="K9" i="13" s="1"/>
  <c r="B31" i="12"/>
  <c r="C31" i="12"/>
  <c r="D31" i="12"/>
  <c r="E31" i="12"/>
  <c r="F31" i="12"/>
  <c r="G31" i="12"/>
  <c r="H31" i="12"/>
  <c r="I31" i="12"/>
  <c r="J31" i="12"/>
  <c r="K31" i="12"/>
  <c r="B23" i="12"/>
  <c r="C23" i="12"/>
  <c r="D23" i="12"/>
  <c r="E23" i="12"/>
  <c r="F23" i="12"/>
  <c r="G23" i="12"/>
  <c r="H23" i="12"/>
  <c r="I23" i="12"/>
  <c r="J23" i="12"/>
  <c r="K23" i="12"/>
  <c r="B16" i="12"/>
  <c r="B17" i="12" s="1"/>
  <c r="C16" i="12"/>
  <c r="C17" i="12" s="1"/>
  <c r="D16" i="12"/>
  <c r="D17" i="12" s="1"/>
  <c r="E16" i="12"/>
  <c r="E17" i="12" s="1"/>
  <c r="F16" i="12"/>
  <c r="F17" i="12" s="1"/>
  <c r="G16" i="12"/>
  <c r="G17" i="12" s="1"/>
  <c r="H16" i="12"/>
  <c r="H17" i="12" s="1"/>
  <c r="I16" i="12"/>
  <c r="I17" i="12" s="1"/>
  <c r="J16" i="12"/>
  <c r="J17" i="12" s="1"/>
  <c r="K16" i="12"/>
  <c r="K17" i="12" s="1"/>
  <c r="B36" i="11"/>
  <c r="B37" i="11" s="1"/>
  <c r="C36" i="11"/>
  <c r="C37" i="11" s="1"/>
  <c r="D36" i="11"/>
  <c r="D37" i="11" s="1"/>
  <c r="E36" i="11"/>
  <c r="E37" i="11" s="1"/>
  <c r="F36" i="11"/>
  <c r="F37" i="11" s="1"/>
  <c r="G36" i="11"/>
  <c r="G37" i="11" s="1"/>
  <c r="H36" i="11"/>
  <c r="H37" i="11" s="1"/>
  <c r="I36" i="11"/>
  <c r="I37" i="11" s="1"/>
  <c r="J36" i="11"/>
  <c r="J37" i="11" s="1"/>
  <c r="K36" i="11"/>
  <c r="K37" i="11" s="1"/>
  <c r="B32" i="11"/>
  <c r="B33" i="11" s="1"/>
  <c r="C32" i="11"/>
  <c r="C33" i="11" s="1"/>
  <c r="D32" i="11"/>
  <c r="D33" i="11" s="1"/>
  <c r="E32" i="11"/>
  <c r="E33" i="11" s="1"/>
  <c r="F32" i="11"/>
  <c r="F33" i="11" s="1"/>
  <c r="G32" i="11"/>
  <c r="G33" i="11" s="1"/>
  <c r="H32" i="11"/>
  <c r="H33" i="11" s="1"/>
  <c r="I32" i="11"/>
  <c r="I33" i="11" s="1"/>
  <c r="J32" i="11"/>
  <c r="J33" i="11" s="1"/>
  <c r="K32" i="11"/>
  <c r="K33" i="11" s="1"/>
  <c r="B25" i="11"/>
  <c r="B26" i="11" s="1"/>
  <c r="C25" i="11"/>
  <c r="C26" i="11" s="1"/>
  <c r="D25" i="11"/>
  <c r="D26" i="11" s="1"/>
  <c r="E25" i="11"/>
  <c r="E26" i="11" s="1"/>
  <c r="F25" i="11"/>
  <c r="F26" i="11" s="1"/>
  <c r="G25" i="11"/>
  <c r="G26" i="11" s="1"/>
  <c r="H25" i="11"/>
  <c r="H26" i="11" s="1"/>
  <c r="I25" i="11"/>
  <c r="I26" i="11" s="1"/>
  <c r="J25" i="11"/>
  <c r="J26" i="11" s="1"/>
  <c r="K25" i="11"/>
  <c r="K26" i="11" s="1"/>
  <c r="B11" i="11"/>
  <c r="B12" i="11" s="1"/>
  <c r="C11" i="11"/>
  <c r="C12" i="11" s="1"/>
  <c r="D11" i="11"/>
  <c r="D12" i="11" s="1"/>
  <c r="E11" i="11"/>
  <c r="E12" i="11" s="1"/>
  <c r="F11" i="11"/>
  <c r="F12" i="11" s="1"/>
  <c r="G11" i="11"/>
  <c r="G12" i="11" s="1"/>
  <c r="H11" i="11"/>
  <c r="H12" i="11" s="1"/>
  <c r="I11" i="11"/>
  <c r="I12" i="11" s="1"/>
  <c r="J11" i="11"/>
  <c r="J12" i="11" s="1"/>
  <c r="K11" i="11"/>
  <c r="K12" i="11" s="1"/>
  <c r="B36" i="10"/>
  <c r="B37" i="10" s="1"/>
  <c r="C36" i="10"/>
  <c r="C37" i="10" s="1"/>
  <c r="D36" i="10"/>
  <c r="D37" i="10" s="1"/>
  <c r="E36" i="10"/>
  <c r="E37" i="10" s="1"/>
  <c r="F36" i="10"/>
  <c r="F37" i="10" s="1"/>
  <c r="G36" i="10"/>
  <c r="G37" i="10" s="1"/>
  <c r="H36" i="10"/>
  <c r="H37" i="10" s="1"/>
  <c r="I36" i="10"/>
  <c r="I37" i="10" s="1"/>
  <c r="J36" i="10"/>
  <c r="J37" i="10" s="1"/>
  <c r="K36" i="10"/>
  <c r="K37" i="10" s="1"/>
  <c r="B29" i="10"/>
  <c r="B30" i="10" s="1"/>
  <c r="C29" i="10"/>
  <c r="C30" i="10" s="1"/>
  <c r="D29" i="10"/>
  <c r="D30" i="10" s="1"/>
  <c r="E29" i="10"/>
  <c r="E30" i="10" s="1"/>
  <c r="F29" i="10"/>
  <c r="F30" i="10" s="1"/>
  <c r="G29" i="10"/>
  <c r="G30" i="10" s="1"/>
  <c r="H29" i="10"/>
  <c r="H30" i="10" s="1"/>
  <c r="I29" i="10"/>
  <c r="I30" i="10" s="1"/>
  <c r="J29" i="10"/>
  <c r="J30" i="10" s="1"/>
  <c r="K29" i="10"/>
  <c r="K30" i="10" s="1"/>
  <c r="B22" i="10"/>
  <c r="B23" i="10" s="1"/>
  <c r="C22" i="10"/>
  <c r="C23" i="10" s="1"/>
  <c r="D22" i="10"/>
  <c r="D23" i="10" s="1"/>
  <c r="E22" i="10"/>
  <c r="E23" i="10" s="1"/>
  <c r="F22" i="10"/>
  <c r="F23" i="10" s="1"/>
  <c r="G22" i="10"/>
  <c r="G23" i="10" s="1"/>
  <c r="H22" i="10"/>
  <c r="H23" i="10" s="1"/>
  <c r="I22" i="10"/>
  <c r="I23" i="10" s="1"/>
  <c r="J22" i="10"/>
  <c r="J23" i="10" s="1"/>
  <c r="K22" i="10"/>
  <c r="K23" i="10" s="1"/>
  <c r="B16" i="10"/>
  <c r="C16" i="10"/>
  <c r="D16" i="10"/>
  <c r="E16" i="10"/>
  <c r="F16" i="10"/>
  <c r="G16" i="10"/>
  <c r="H16" i="10"/>
  <c r="I16" i="10"/>
  <c r="J16" i="10"/>
  <c r="K16" i="10"/>
  <c r="B8" i="10"/>
  <c r="B9" i="10" s="1"/>
  <c r="C8" i="10"/>
  <c r="C9" i="10" s="1"/>
  <c r="D8" i="10"/>
  <c r="D9" i="10" s="1"/>
  <c r="E8" i="10"/>
  <c r="E9" i="10" s="1"/>
  <c r="F8" i="10"/>
  <c r="F9" i="10" s="1"/>
  <c r="G8" i="10"/>
  <c r="G9" i="10" s="1"/>
  <c r="H8" i="10"/>
  <c r="H9" i="10" s="1"/>
  <c r="I8" i="10"/>
  <c r="I9" i="10" s="1"/>
  <c r="J8" i="10"/>
  <c r="J9" i="10" s="1"/>
  <c r="K8" i="10"/>
  <c r="K9" i="10" s="1"/>
  <c r="C42" i="9"/>
  <c r="B30" i="9"/>
  <c r="B31" i="9" s="1"/>
  <c r="C30" i="9"/>
  <c r="C31" i="9" s="1"/>
  <c r="D30" i="9"/>
  <c r="D31" i="9" s="1"/>
  <c r="E30" i="9"/>
  <c r="E31" i="9" s="1"/>
  <c r="F30" i="9"/>
  <c r="F31" i="9" s="1"/>
  <c r="G30" i="9"/>
  <c r="G31" i="9" s="1"/>
  <c r="H30" i="9"/>
  <c r="H31" i="9" s="1"/>
  <c r="I30" i="9"/>
  <c r="I31" i="9" s="1"/>
  <c r="J30" i="9"/>
  <c r="J31" i="9" s="1"/>
  <c r="K30" i="9"/>
  <c r="K31" i="9" s="1"/>
  <c r="B23" i="9"/>
  <c r="B24" i="9" s="1"/>
  <c r="C23" i="9"/>
  <c r="C24" i="9" s="1"/>
  <c r="D23" i="9"/>
  <c r="D24" i="9" s="1"/>
  <c r="E23" i="9"/>
  <c r="E24" i="9" s="1"/>
  <c r="F23" i="9"/>
  <c r="F24" i="9" s="1"/>
  <c r="G23" i="9"/>
  <c r="G24" i="9" s="1"/>
  <c r="H23" i="9"/>
  <c r="H24" i="9" s="1"/>
  <c r="I23" i="9"/>
  <c r="I24" i="9" s="1"/>
  <c r="J23" i="9"/>
  <c r="J24" i="9" s="1"/>
  <c r="K23" i="9"/>
  <c r="K24" i="9" s="1"/>
  <c r="B17" i="9"/>
  <c r="C17" i="9"/>
  <c r="D17" i="9"/>
  <c r="E17" i="9"/>
  <c r="F17" i="9"/>
  <c r="G17" i="9"/>
  <c r="H17" i="9"/>
  <c r="I17" i="9"/>
  <c r="J17" i="9"/>
  <c r="K17" i="9"/>
  <c r="B32" i="8"/>
  <c r="C32" i="8"/>
  <c r="D32" i="8"/>
  <c r="E32" i="8"/>
  <c r="F32" i="8"/>
  <c r="G32" i="8"/>
  <c r="H32" i="8"/>
  <c r="I32" i="8"/>
  <c r="J32" i="8"/>
  <c r="K32" i="8"/>
  <c r="B18" i="8"/>
  <c r="B19" i="8" s="1"/>
  <c r="C18" i="8"/>
  <c r="C19" i="8" s="1"/>
  <c r="D18" i="8"/>
  <c r="E18" i="8"/>
  <c r="F18" i="8"/>
  <c r="G18" i="8"/>
  <c r="H18" i="8"/>
  <c r="I18" i="8"/>
  <c r="J18" i="8"/>
  <c r="K18" i="8"/>
  <c r="B11" i="7"/>
  <c r="C11" i="7"/>
  <c r="D11" i="7"/>
  <c r="E11" i="7"/>
  <c r="F11" i="7"/>
  <c r="G11" i="7"/>
  <c r="H11" i="7"/>
  <c r="I11" i="7"/>
  <c r="J11" i="7"/>
  <c r="K11" i="7"/>
  <c r="K12" i="7" s="1"/>
  <c r="B28" i="6"/>
  <c r="B29" i="6" s="1"/>
  <c r="C28" i="6"/>
  <c r="C29" i="6" s="1"/>
  <c r="D28" i="6"/>
  <c r="D29" i="6" s="1"/>
  <c r="E28" i="6"/>
  <c r="E29" i="6" s="1"/>
  <c r="F28" i="6"/>
  <c r="F29" i="6" s="1"/>
  <c r="G28" i="6"/>
  <c r="G29" i="6" s="1"/>
  <c r="H28" i="6"/>
  <c r="H29" i="6" s="1"/>
  <c r="I28" i="6"/>
  <c r="I29" i="6" s="1"/>
  <c r="J28" i="6"/>
  <c r="J29" i="6" s="1"/>
  <c r="K28" i="6"/>
  <c r="K29" i="6" s="1"/>
  <c r="B14" i="6"/>
  <c r="C14" i="6"/>
  <c r="D14" i="6"/>
  <c r="E14" i="6"/>
  <c r="F14" i="6"/>
  <c r="G14" i="6"/>
  <c r="H14" i="6"/>
  <c r="I14" i="6"/>
  <c r="J14" i="6"/>
  <c r="K14" i="6"/>
  <c r="K15" i="6" s="1"/>
  <c r="B32" i="5"/>
  <c r="B33" i="5" s="1"/>
  <c r="C32" i="5"/>
  <c r="C33" i="5" s="1"/>
  <c r="D32" i="5"/>
  <c r="D33" i="5" s="1"/>
  <c r="E32" i="5"/>
  <c r="E33" i="5" s="1"/>
  <c r="F32" i="5"/>
  <c r="F33" i="5" s="1"/>
  <c r="G32" i="5"/>
  <c r="G33" i="5" s="1"/>
  <c r="H32" i="5"/>
  <c r="H33" i="5" s="1"/>
  <c r="I32" i="5"/>
  <c r="I33" i="5" s="1"/>
  <c r="J32" i="5"/>
  <c r="J33" i="5" s="1"/>
  <c r="K32" i="5"/>
  <c r="K33" i="5" s="1"/>
  <c r="B25" i="5"/>
  <c r="B26" i="5" s="1"/>
  <c r="C25" i="5"/>
  <c r="C26" i="5" s="1"/>
  <c r="D25" i="5"/>
  <c r="D26" i="5" s="1"/>
  <c r="E25" i="5"/>
  <c r="E26" i="5" s="1"/>
  <c r="F25" i="5"/>
  <c r="F26" i="5" s="1"/>
  <c r="G25" i="5"/>
  <c r="G26" i="5" s="1"/>
  <c r="H25" i="5"/>
  <c r="H26" i="5" s="1"/>
  <c r="I25" i="5"/>
  <c r="I26" i="5" s="1"/>
  <c r="J25" i="5"/>
  <c r="J26" i="5" s="1"/>
  <c r="K25" i="5"/>
  <c r="K26" i="5" s="1"/>
  <c r="B11" i="5"/>
  <c r="B12" i="5" s="1"/>
  <c r="C11" i="5"/>
  <c r="C12" i="5" s="1"/>
  <c r="D11" i="5"/>
  <c r="D12" i="5" s="1"/>
  <c r="E11" i="5"/>
  <c r="E12" i="5" s="1"/>
  <c r="F11" i="5"/>
  <c r="F12" i="5" s="1"/>
  <c r="G11" i="5"/>
  <c r="G12" i="5" s="1"/>
  <c r="H11" i="5"/>
  <c r="H12" i="5" s="1"/>
  <c r="I11" i="5"/>
  <c r="I12" i="5" s="1"/>
  <c r="J11" i="5"/>
  <c r="J12" i="5" s="1"/>
  <c r="K11" i="5"/>
  <c r="K12" i="5" s="1"/>
  <c r="B31" i="4"/>
  <c r="B32" i="4" s="1"/>
  <c r="C31" i="4"/>
  <c r="C32" i="4" s="1"/>
  <c r="D31" i="4"/>
  <c r="D32" i="4" s="1"/>
  <c r="E31" i="4"/>
  <c r="E32" i="4" s="1"/>
  <c r="F31" i="4"/>
  <c r="F32" i="4" s="1"/>
  <c r="G31" i="4"/>
  <c r="G32" i="4" s="1"/>
  <c r="H31" i="4"/>
  <c r="H32" i="4" s="1"/>
  <c r="I31" i="4"/>
  <c r="I32" i="4" s="1"/>
  <c r="J31" i="4"/>
  <c r="J32" i="4" s="1"/>
  <c r="K31" i="4"/>
  <c r="K32" i="4" s="1"/>
  <c r="B24" i="4"/>
  <c r="B25" i="4" s="1"/>
  <c r="C24" i="4"/>
  <c r="C25" i="4" s="1"/>
  <c r="D24" i="4"/>
  <c r="D25" i="4" s="1"/>
  <c r="E24" i="4"/>
  <c r="E25" i="4" s="1"/>
  <c r="F24" i="4"/>
  <c r="F25" i="4" s="1"/>
  <c r="G24" i="4"/>
  <c r="G25" i="4" s="1"/>
  <c r="H24" i="4"/>
  <c r="H25" i="4" s="1"/>
  <c r="I24" i="4"/>
  <c r="I25" i="4" s="1"/>
  <c r="J24" i="4"/>
  <c r="J25" i="4" s="1"/>
  <c r="K24" i="4"/>
  <c r="K25" i="4" s="1"/>
  <c r="B17" i="4"/>
  <c r="B18" i="4" s="1"/>
  <c r="C17" i="4"/>
  <c r="C18" i="4" s="1"/>
  <c r="D17" i="4"/>
  <c r="D18" i="4" s="1"/>
  <c r="E17" i="4"/>
  <c r="E18" i="4" s="1"/>
  <c r="F17" i="4"/>
  <c r="F18" i="4" s="1"/>
  <c r="G17" i="4"/>
  <c r="G18" i="4" s="1"/>
  <c r="H17" i="4"/>
  <c r="H18" i="4" s="1"/>
  <c r="I17" i="4"/>
  <c r="I18" i="4" s="1"/>
  <c r="J17" i="4"/>
  <c r="J18" i="4" s="1"/>
  <c r="K17" i="4"/>
  <c r="K18" i="4" s="1"/>
  <c r="B10" i="4"/>
  <c r="B11" i="4" s="1"/>
  <c r="C10" i="4"/>
  <c r="C11" i="4" s="1"/>
  <c r="D10" i="4"/>
  <c r="D11" i="4" s="1"/>
  <c r="E10" i="4"/>
  <c r="E11" i="4" s="1"/>
  <c r="F10" i="4"/>
  <c r="F11" i="4" s="1"/>
  <c r="G10" i="4"/>
  <c r="G11" i="4" s="1"/>
  <c r="H10" i="4"/>
  <c r="H11" i="4" s="1"/>
  <c r="I10" i="4"/>
  <c r="I11" i="4" s="1"/>
  <c r="J10" i="4"/>
  <c r="J11" i="4" s="1"/>
  <c r="K10" i="4"/>
  <c r="K11" i="4" s="1"/>
  <c r="K22" i="15" l="1"/>
  <c r="K23" i="15" s="1"/>
  <c r="J22" i="15"/>
  <c r="J23" i="15" s="1"/>
  <c r="I22" i="15"/>
  <c r="I23" i="15" s="1"/>
  <c r="H22" i="15"/>
  <c r="H23" i="15" s="1"/>
  <c r="G22" i="15"/>
  <c r="G23" i="15" s="1"/>
  <c r="F22" i="15"/>
  <c r="F23" i="15" s="1"/>
  <c r="E22" i="15"/>
  <c r="E23" i="15" s="1"/>
  <c r="D22" i="15"/>
  <c r="D23" i="15" s="1"/>
  <c r="C22" i="15"/>
  <c r="C23" i="15" s="1"/>
  <c r="B22" i="15"/>
  <c r="B23" i="15" s="1"/>
  <c r="K16" i="15"/>
  <c r="J16" i="15"/>
  <c r="I16" i="15"/>
  <c r="H16" i="15"/>
  <c r="G16" i="15"/>
  <c r="F16" i="15"/>
  <c r="E16" i="15"/>
  <c r="D16" i="15"/>
  <c r="C16" i="15"/>
  <c r="B16" i="15"/>
  <c r="C39" i="14"/>
  <c r="B39" i="14"/>
  <c r="K31" i="14"/>
  <c r="K32" i="14" s="1"/>
  <c r="J31" i="14"/>
  <c r="J32" i="14" s="1"/>
  <c r="I31" i="14"/>
  <c r="I32" i="14" s="1"/>
  <c r="H31" i="14"/>
  <c r="H32" i="14" s="1"/>
  <c r="G31" i="14"/>
  <c r="G32" i="14" s="1"/>
  <c r="F31" i="14"/>
  <c r="F32" i="14" s="1"/>
  <c r="E31" i="14"/>
  <c r="E32" i="14" s="1"/>
  <c r="D31" i="14"/>
  <c r="D32" i="14" s="1"/>
  <c r="C31" i="14"/>
  <c r="C32" i="14" s="1"/>
  <c r="B31" i="14"/>
  <c r="B32" i="14" s="1"/>
  <c r="K24" i="14"/>
  <c r="K25" i="14" s="1"/>
  <c r="J24" i="14"/>
  <c r="J25" i="14" s="1"/>
  <c r="I24" i="14"/>
  <c r="I25" i="14" s="1"/>
  <c r="H24" i="14"/>
  <c r="H25" i="14" s="1"/>
  <c r="G24" i="14"/>
  <c r="G25" i="14" s="1"/>
  <c r="F24" i="14"/>
  <c r="F25" i="14" s="1"/>
  <c r="E24" i="14"/>
  <c r="E25" i="14" s="1"/>
  <c r="D24" i="14"/>
  <c r="D25" i="14" s="1"/>
  <c r="C24" i="14"/>
  <c r="C25" i="14" s="1"/>
  <c r="B24" i="14"/>
  <c r="B25" i="14" s="1"/>
  <c r="K17" i="14"/>
  <c r="K18" i="14" s="1"/>
  <c r="J17" i="14"/>
  <c r="J18" i="14" s="1"/>
  <c r="I17" i="14"/>
  <c r="I18" i="14" s="1"/>
  <c r="H17" i="14"/>
  <c r="H18" i="14" s="1"/>
  <c r="G17" i="14"/>
  <c r="G18" i="14" s="1"/>
  <c r="F17" i="14"/>
  <c r="F18" i="14" s="1"/>
  <c r="E17" i="14"/>
  <c r="E18" i="14" s="1"/>
  <c r="D17" i="14"/>
  <c r="D18" i="14" s="1"/>
  <c r="C17" i="14"/>
  <c r="C18" i="14" s="1"/>
  <c r="B17" i="14"/>
  <c r="B18" i="14" s="1"/>
  <c r="K10" i="14"/>
  <c r="K11" i="14" s="1"/>
  <c r="J10" i="14"/>
  <c r="J11" i="14" s="1"/>
  <c r="I10" i="14"/>
  <c r="I11" i="14" s="1"/>
  <c r="H10" i="14"/>
  <c r="H11" i="14" s="1"/>
  <c r="G10" i="14"/>
  <c r="G11" i="14" s="1"/>
  <c r="F10" i="14"/>
  <c r="F11" i="14" s="1"/>
  <c r="E10" i="14"/>
  <c r="E11" i="14" s="1"/>
  <c r="D10" i="14"/>
  <c r="D11" i="14" s="1"/>
  <c r="C10" i="14"/>
  <c r="C11" i="14" s="1"/>
  <c r="B10" i="14"/>
  <c r="B11" i="14" s="1"/>
  <c r="C43" i="13"/>
  <c r="B43" i="13"/>
  <c r="B42" i="12"/>
  <c r="C43" i="11"/>
  <c r="B43" i="11"/>
  <c r="C43" i="10"/>
  <c r="B43" i="10"/>
  <c r="B42" i="9"/>
  <c r="C40" i="8"/>
  <c r="B40" i="8"/>
  <c r="C42" i="7"/>
  <c r="B42" i="7"/>
  <c r="C41" i="6"/>
  <c r="B41" i="6"/>
  <c r="C40" i="5"/>
  <c r="B40" i="5"/>
  <c r="C38" i="4"/>
  <c r="B38" i="4"/>
  <c r="B38" i="15" l="1"/>
  <c r="C38" i="15"/>
</calcChain>
</file>

<file path=xl/sharedStrings.xml><?xml version="1.0" encoding="utf-8"?>
<sst xmlns="http://schemas.openxmlformats.org/spreadsheetml/2006/main" count="303" uniqueCount="34">
  <si>
    <t>DATE</t>
  </si>
  <si>
    <t>AUD</t>
  </si>
  <si>
    <t>EUR</t>
  </si>
  <si>
    <t>KRW</t>
  </si>
  <si>
    <t>NZD</t>
  </si>
  <si>
    <t>SDR</t>
  </si>
  <si>
    <t>SGD</t>
  </si>
  <si>
    <t>STG</t>
  </si>
  <si>
    <t>USD</t>
  </si>
  <si>
    <t>Weekly Total</t>
  </si>
  <si>
    <t>Weekly Ave.</t>
  </si>
  <si>
    <t>MONTHLY EXCHANGE RATE SUMMARY</t>
  </si>
  <si>
    <t>TOTAL</t>
  </si>
  <si>
    <t>AVE/MONTH</t>
  </si>
  <si>
    <t>SI EQUIV.</t>
  </si>
  <si>
    <t>DEM</t>
  </si>
  <si>
    <t>JPY</t>
  </si>
  <si>
    <t>YEN</t>
  </si>
  <si>
    <t>PUBLIC HOLIDAY - WHIT MONDAY</t>
  </si>
  <si>
    <t>CBSI DAILY MIDRATES FOR DECEMBER 1999</t>
  </si>
  <si>
    <t>CBSI DAILY MIDRATES FOR JANUARY 1999</t>
  </si>
  <si>
    <t>CBSI DAILY MIDRATES FOR FEBRUARY 1999</t>
  </si>
  <si>
    <t>CBSI DAILY MIDRATES FOR MARCH 1999</t>
  </si>
  <si>
    <t>CBSI DAILY MIDRATES FOR APRIL 1999</t>
  </si>
  <si>
    <t>CBSI DAILY MIDRATES FOR MAY 1999</t>
  </si>
  <si>
    <t>CBSI DAILY MIDRATES FOR JUNE 1999</t>
  </si>
  <si>
    <t>PUBLIC HOLDAY - QUEEN'S BIRTHDAY</t>
  </si>
  <si>
    <t>CBSI DAILY MIDRATES FOR JULY 1999</t>
  </si>
  <si>
    <t>PUBLIC HOLIDAY - INDEPENDENCE DAY</t>
  </si>
  <si>
    <t>CBSI DAILY MIDRATES FOR AUGUST 1999</t>
  </si>
  <si>
    <t>CBSI DAILY MIDRATES FOR SEPTEMBER 1999</t>
  </si>
  <si>
    <t>CBSI DAILY MIDRATES FOR OCTOBER 1999</t>
  </si>
  <si>
    <t>CBSI DAILY MIDRATES FOR NOVEMBER 1999</t>
  </si>
  <si>
    <t>PUBLIC HOLIDAY - XMAS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</si>
</sst>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\-yy;@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Footlight MT Light"/>
      <family val="1"/>
    </font>
    <font>
      <b/>
      <u/>
      <sz val="18"/>
      <color theme="9" tint="-0.249977111117893"/>
      <name val="Footlight MT Light"/>
      <family val="1"/>
    </font>
    <font>
      <sz val="9"/>
      <color theme="1"/>
      <name val="Footlight MT Light"/>
      <family val="1"/>
    </font>
    <font>
      <sz val="10"/>
      <color theme="1"/>
      <name val="Footlight MT Light"/>
      <family val="1"/>
    </font>
    <font>
      <b/>
      <sz val="10"/>
      <color theme="1"/>
      <name val="Footlight MT Light"/>
      <family val="1"/>
    </font>
    <font>
      <sz val="8"/>
      <color theme="1"/>
      <name val="Footlight MT Light"/>
      <family val="1"/>
    </font>
    <font>
      <sz val="8"/>
      <name val="Footlight MT Light"/>
      <family val="1"/>
    </font>
    <font>
      <b/>
      <sz val="8"/>
      <color theme="9" tint="-0.249977111117893"/>
      <name val="Footlight MT Light"/>
      <family val="1"/>
    </font>
    <font>
      <b/>
      <sz val="16"/>
      <color theme="9" tint="-0.249977111117893"/>
      <name val="Footlight MT Light"/>
      <family val="1"/>
    </font>
    <font>
      <sz val="11"/>
      <color theme="9" tint="-0.249977111117893"/>
      <name val="Calibri"/>
      <family val="2"/>
      <scheme val="minor"/>
    </font>
    <font>
      <sz val="12"/>
      <color theme="1"/>
      <name val="Footlight MT Light"/>
      <family val="1"/>
    </font>
    <font>
      <b/>
      <sz val="12"/>
      <color theme="1"/>
      <name val="Footlight MT Light"/>
      <family val="1"/>
    </font>
    <font>
      <b/>
      <sz val="12"/>
      <color rgb="FF0070C0"/>
      <name val="Footlight MT Light"/>
      <family val="1"/>
    </font>
    <font>
      <b/>
      <sz val="14"/>
      <color rgb="FF0070C0"/>
      <name val="Footlight MT Light"/>
      <family val="1"/>
    </font>
    <font>
      <b/>
      <i/>
      <sz val="9"/>
      <name val="Cambria"/>
      <family val="1"/>
      <scheme val="major"/>
    </font>
    <font>
      <b/>
      <sz val="10"/>
      <color rgb="FF0070C0"/>
      <name val="Footlight MT Light"/>
      <family val="1"/>
    </font>
    <font>
      <b/>
      <sz val="11"/>
      <color rgb="FF0070C0"/>
      <name val="Footlight MT Light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165" fontId="6" fillId="0" borderId="8" xfId="0" applyNumberFormat="1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65" fontId="7" fillId="2" borderId="0" xfId="0" applyNumberFormat="1" applyFont="1" applyFill="1" applyBorder="1" applyAlignment="1">
      <alignment horizontal="center"/>
    </xf>
    <xf numFmtId="165" fontId="7" fillId="2" borderId="6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165" fontId="7" fillId="2" borderId="9" xfId="0" applyNumberFormat="1" applyFont="1" applyFill="1" applyBorder="1" applyAlignment="1">
      <alignment horizontal="center"/>
    </xf>
    <xf numFmtId="165" fontId="7" fillId="2" borderId="8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5" fontId="9" fillId="0" borderId="6" xfId="0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0" fontId="6" fillId="2" borderId="6" xfId="0" applyFont="1" applyFill="1" applyBorder="1" applyAlignment="1">
      <alignment horizontal="left"/>
    </xf>
    <xf numFmtId="165" fontId="6" fillId="2" borderId="0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65" fontId="6" fillId="2" borderId="4" xfId="0" applyNumberFormat="1" applyFont="1" applyFill="1" applyBorder="1" applyAlignment="1">
      <alignment horizontal="center"/>
    </xf>
    <xf numFmtId="165" fontId="6" fillId="2" borderId="3" xfId="0" applyNumberFormat="1" applyFont="1" applyFill="1" applyBorder="1" applyAlignment="1">
      <alignment horizontal="center"/>
    </xf>
    <xf numFmtId="165" fontId="6" fillId="0" borderId="6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65" fontId="7" fillId="0" borderId="6" xfId="0" applyNumberFormat="1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11" fillId="0" borderId="0" xfId="0" applyFont="1"/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164" fontId="7" fillId="2" borderId="12" xfId="0" applyNumberFormat="1" applyFont="1" applyFill="1" applyBorder="1" applyAlignment="1">
      <alignment horizontal="center"/>
    </xf>
    <xf numFmtId="164" fontId="7" fillId="2" borderId="13" xfId="0" applyNumberFormat="1" applyFont="1" applyFill="1" applyBorder="1" applyAlignment="1">
      <alignment horizontal="center"/>
    </xf>
    <xf numFmtId="165" fontId="6" fillId="2" borderId="14" xfId="0" applyNumberFormat="1" applyFont="1" applyFill="1" applyBorder="1" applyAlignment="1">
      <alignment horizontal="center"/>
    </xf>
    <xf numFmtId="165" fontId="6" fillId="2" borderId="5" xfId="0" applyNumberFormat="1" applyFont="1" applyFill="1" applyBorder="1" applyAlignment="1">
      <alignment horizontal="center"/>
    </xf>
    <xf numFmtId="0" fontId="10" fillId="0" borderId="6" xfId="0" applyFont="1" applyBorder="1"/>
    <xf numFmtId="0" fontId="4" fillId="2" borderId="1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65" fontId="6" fillId="0" borderId="7" xfId="0" applyNumberFormat="1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165" fontId="7" fillId="2" borderId="7" xfId="0" applyNumberFormat="1" applyFont="1" applyFill="1" applyBorder="1" applyAlignment="1">
      <alignment horizontal="center"/>
    </xf>
    <xf numFmtId="0" fontId="0" fillId="0" borderId="0" xfId="0" applyBorder="1"/>
    <xf numFmtId="165" fontId="6" fillId="0" borderId="5" xfId="0" applyNumberFormat="1" applyFont="1" applyBorder="1" applyAlignment="1">
      <alignment horizontal="center"/>
    </xf>
    <xf numFmtId="0" fontId="10" fillId="0" borderId="0" xfId="0" applyFont="1" applyBorder="1"/>
    <xf numFmtId="165" fontId="7" fillId="0" borderId="7" xfId="0" applyNumberFormat="1" applyFont="1" applyFill="1" applyBorder="1" applyAlignment="1">
      <alignment horizontal="center"/>
    </xf>
    <xf numFmtId="165" fontId="6" fillId="0" borderId="11" xfId="0" applyNumberFormat="1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165" fontId="6" fillId="2" borderId="16" xfId="0" applyNumberFormat="1" applyFont="1" applyFill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14" fillId="0" borderId="6" xfId="0" applyNumberFormat="1" applyFont="1" applyBorder="1" applyAlignment="1">
      <alignment horizontal="center"/>
    </xf>
    <xf numFmtId="165" fontId="13" fillId="0" borderId="6" xfId="0" applyNumberFormat="1" applyFont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0" fontId="15" fillId="0" borderId="0" xfId="0" applyFont="1"/>
    <xf numFmtId="165" fontId="7" fillId="0" borderId="10" xfId="0" applyNumberFormat="1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165" fontId="7" fillId="0" borderId="9" xfId="0" applyNumberFormat="1" applyFont="1" applyFill="1" applyBorder="1" applyAlignment="1">
      <alignment horizontal="center"/>
    </xf>
    <xf numFmtId="165" fontId="7" fillId="0" borderId="8" xfId="0" applyNumberFormat="1" applyFont="1" applyFill="1" applyBorder="1" applyAlignment="1">
      <alignment horizontal="center"/>
    </xf>
    <xf numFmtId="165" fontId="7" fillId="0" borderId="10" xfId="0" applyNumberFormat="1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165" fontId="16" fillId="0" borderId="8" xfId="0" applyNumberFormat="1" applyFont="1" applyBorder="1" applyAlignment="1">
      <alignment horizontal="center"/>
    </xf>
    <xf numFmtId="165" fontId="17" fillId="0" borderId="6" xfId="0" applyNumberFormat="1" applyFont="1" applyBorder="1" applyAlignment="1">
      <alignment horizontal="center"/>
    </xf>
    <xf numFmtId="165" fontId="17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/>
  </sheetViews>
  <sheetFormatPr defaultRowHeight="15" x14ac:dyDescent="0.25"/>
  <cols>
    <col min="1" max="1" width="12" customWidth="1"/>
    <col min="2" max="2" width="12.140625" customWidth="1"/>
    <col min="3" max="3" width="12" customWidth="1"/>
    <col min="4" max="4" width="12.140625" customWidth="1"/>
    <col min="5" max="5" width="11.5703125" customWidth="1"/>
    <col min="6" max="6" width="10.5703125" customWidth="1"/>
    <col min="7" max="7" width="11.28515625" customWidth="1"/>
    <col min="8" max="8" width="11.7109375" customWidth="1"/>
    <col min="9" max="9" width="11.28515625" customWidth="1"/>
    <col min="10" max="10" width="11.42578125" customWidth="1"/>
    <col min="11" max="11" width="10.85546875" customWidth="1"/>
  </cols>
  <sheetData>
    <row r="1" spans="1:11" ht="22.5" x14ac:dyDescent="0.3">
      <c r="A1" s="1"/>
      <c r="B1" s="1"/>
      <c r="C1" s="2" t="s">
        <v>20</v>
      </c>
      <c r="D1" s="1"/>
      <c r="E1" s="1"/>
      <c r="F1" s="1"/>
      <c r="G1" s="1"/>
      <c r="H1" s="1"/>
      <c r="I1" s="1"/>
      <c r="J1" s="1"/>
      <c r="K1" s="1"/>
    </row>
    <row r="2" spans="1:11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4"/>
      <c r="D3" s="5"/>
      <c r="E3" s="4"/>
      <c r="F3" s="5"/>
      <c r="G3" s="4"/>
      <c r="H3" s="5"/>
      <c r="I3" s="4"/>
      <c r="J3" s="4"/>
      <c r="K3" s="51"/>
    </row>
    <row r="4" spans="1:11" ht="15.75" thickBot="1" x14ac:dyDescent="0.3">
      <c r="A4" s="6" t="s">
        <v>0</v>
      </c>
      <c r="B4" s="7" t="s">
        <v>8</v>
      </c>
      <c r="C4" s="6" t="s">
        <v>7</v>
      </c>
      <c r="D4" s="7" t="s">
        <v>16</v>
      </c>
      <c r="E4" s="6" t="s">
        <v>1</v>
      </c>
      <c r="F4" s="7" t="s">
        <v>15</v>
      </c>
      <c r="G4" s="6" t="s">
        <v>5</v>
      </c>
      <c r="H4" s="7" t="s">
        <v>4</v>
      </c>
      <c r="I4" s="6" t="s">
        <v>2</v>
      </c>
      <c r="J4" s="6" t="s">
        <v>6</v>
      </c>
      <c r="K4" s="52" t="s">
        <v>3</v>
      </c>
    </row>
    <row r="5" spans="1:11" x14ac:dyDescent="0.25">
      <c r="A5" s="8">
        <v>36165</v>
      </c>
      <c r="B5" s="9">
        <v>0.2099</v>
      </c>
      <c r="C5" s="10">
        <v>0.12809999999999999</v>
      </c>
      <c r="D5" s="9">
        <v>26.125699999999998</v>
      </c>
      <c r="E5" s="10">
        <v>0.3201</v>
      </c>
      <c r="F5" s="9">
        <v>0.3745</v>
      </c>
      <c r="G5" s="10">
        <v>0.15240000000000001</v>
      </c>
      <c r="H5" s="9">
        <v>0.36270000000000002</v>
      </c>
      <c r="I5" s="10">
        <v>0.192</v>
      </c>
      <c r="J5" s="10">
        <v>0.36220000000000002</v>
      </c>
      <c r="K5" s="53"/>
    </row>
    <row r="6" spans="1:11" x14ac:dyDescent="0.25">
      <c r="A6" s="8">
        <v>36166</v>
      </c>
      <c r="B6" s="9">
        <v>0.20979999999999999</v>
      </c>
      <c r="C6" s="10">
        <v>0.1283</v>
      </c>
      <c r="D6" s="9">
        <v>27.235600000000002</v>
      </c>
      <c r="E6" s="10">
        <v>0.33900000000000002</v>
      </c>
      <c r="F6" s="9">
        <v>0.38700000000000001</v>
      </c>
      <c r="G6" s="10">
        <v>0.15809999999999999</v>
      </c>
      <c r="H6" s="9">
        <v>0.36820000000000003</v>
      </c>
      <c r="I6" s="10">
        <v>0.19189999999999999</v>
      </c>
      <c r="J6" s="10">
        <v>0.35049999999999998</v>
      </c>
      <c r="K6" s="53"/>
    </row>
    <row r="7" spans="1:11" x14ac:dyDescent="0.25">
      <c r="A7" s="8">
        <v>36167</v>
      </c>
      <c r="B7" s="9">
        <v>0.2097</v>
      </c>
      <c r="C7" s="10">
        <v>0.12839999999999999</v>
      </c>
      <c r="D7" s="9">
        <v>27.891400000000001</v>
      </c>
      <c r="E7" s="10">
        <v>0.33910000000000001</v>
      </c>
      <c r="F7" s="9">
        <v>0.38159999999999999</v>
      </c>
      <c r="G7" s="10">
        <v>0.15340000000000001</v>
      </c>
      <c r="H7" s="9">
        <v>0.36409999999999998</v>
      </c>
      <c r="I7" s="10">
        <v>0.1943</v>
      </c>
      <c r="J7" s="10">
        <v>0.34239999999999998</v>
      </c>
      <c r="K7" s="53"/>
    </row>
    <row r="8" spans="1:11" x14ac:dyDescent="0.25">
      <c r="A8" s="8">
        <v>36168</v>
      </c>
      <c r="B8" s="9">
        <v>0.2097</v>
      </c>
      <c r="C8" s="10">
        <v>0.12870000000000001</v>
      </c>
      <c r="D8" s="9">
        <v>27.329000000000001</v>
      </c>
      <c r="E8" s="10">
        <v>0.32479999999999998</v>
      </c>
      <c r="F8" s="9">
        <v>0.38040000000000002</v>
      </c>
      <c r="G8" s="10">
        <v>0.15939999999999999</v>
      </c>
      <c r="H8" s="9">
        <v>0.35980000000000001</v>
      </c>
      <c r="I8" s="10">
        <v>0.1933</v>
      </c>
      <c r="J8" s="10">
        <v>0.37140000000000001</v>
      </c>
      <c r="K8" s="53"/>
    </row>
    <row r="9" spans="1:11" ht="15.75" thickBot="1" x14ac:dyDescent="0.3">
      <c r="A9" s="11">
        <v>36169</v>
      </c>
      <c r="B9" s="12">
        <v>0.2097</v>
      </c>
      <c r="C9" s="13">
        <v>0.129</v>
      </c>
      <c r="D9" s="12">
        <v>27.901199999999999</v>
      </c>
      <c r="E9" s="13">
        <v>0.3281</v>
      </c>
      <c r="F9" s="12">
        <v>0.3861</v>
      </c>
      <c r="G9" s="13">
        <v>0.15759999999999999</v>
      </c>
      <c r="H9" s="12">
        <v>0.36509999999999998</v>
      </c>
      <c r="I9" s="13">
        <v>0.19370000000000001</v>
      </c>
      <c r="J9" s="13">
        <v>0.37280000000000002</v>
      </c>
      <c r="K9" s="54"/>
    </row>
    <row r="10" spans="1:11" ht="15.75" thickTop="1" x14ac:dyDescent="0.25">
      <c r="A10" s="14" t="s">
        <v>9</v>
      </c>
      <c r="B10" s="15">
        <f>SUM(B5:B9)</f>
        <v>1.0488</v>
      </c>
      <c r="C10" s="16">
        <f>SUM(C5:C9)</f>
        <v>0.64249999999999996</v>
      </c>
      <c r="D10" s="15">
        <f>SUM(D5:D9)</f>
        <v>136.4829</v>
      </c>
      <c r="E10" s="16">
        <f>SUM(E5:E9)</f>
        <v>1.6511</v>
      </c>
      <c r="F10" s="15">
        <f>SUM(F5:F9)</f>
        <v>1.9096000000000002</v>
      </c>
      <c r="G10" s="16">
        <f>SUM(G5:G9)</f>
        <v>0.78089999999999993</v>
      </c>
      <c r="H10" s="15">
        <f>SUM(H5:H9)</f>
        <v>1.8199000000000001</v>
      </c>
      <c r="I10" s="16">
        <f>SUM(I5:I9)</f>
        <v>0.96520000000000006</v>
      </c>
      <c r="J10" s="16">
        <f>SUM(J5:J9)</f>
        <v>1.7992999999999999</v>
      </c>
      <c r="K10" s="55">
        <f>SUM(K5:K9)</f>
        <v>0</v>
      </c>
    </row>
    <row r="11" spans="1:11" ht="15.75" thickBot="1" x14ac:dyDescent="0.3">
      <c r="A11" s="17" t="s">
        <v>10</v>
      </c>
      <c r="B11" s="18">
        <f>B10/5</f>
        <v>0.20976</v>
      </c>
      <c r="C11" s="19">
        <f>C10/5</f>
        <v>0.1285</v>
      </c>
      <c r="D11" s="19">
        <f t="shared" ref="D11:K11" si="0">D10/5</f>
        <v>27.296579999999999</v>
      </c>
      <c r="E11" s="19">
        <f t="shared" si="0"/>
        <v>0.33022000000000001</v>
      </c>
      <c r="F11" s="19">
        <f t="shared" si="0"/>
        <v>0.38192000000000004</v>
      </c>
      <c r="G11" s="19">
        <f t="shared" si="0"/>
        <v>0.15617999999999999</v>
      </c>
      <c r="H11" s="19">
        <f t="shared" si="0"/>
        <v>0.36398000000000003</v>
      </c>
      <c r="I11" s="19">
        <f t="shared" si="0"/>
        <v>0.19304000000000002</v>
      </c>
      <c r="J11" s="19">
        <f t="shared" si="0"/>
        <v>0.35985999999999996</v>
      </c>
      <c r="K11" s="19">
        <f t="shared" si="0"/>
        <v>0</v>
      </c>
    </row>
    <row r="12" spans="1:11" ht="15.75" thickTop="1" x14ac:dyDescent="0.25">
      <c r="A12" s="8">
        <v>36172</v>
      </c>
      <c r="B12" s="9">
        <v>0.20949999999999999</v>
      </c>
      <c r="C12" s="10">
        <v>0.12909999999999999</v>
      </c>
      <c r="D12" s="9">
        <v>27.841699999999999</v>
      </c>
      <c r="E12" s="10">
        <v>0.32840000000000003</v>
      </c>
      <c r="F12" s="9">
        <v>0.38109999999999999</v>
      </c>
      <c r="G12" s="10">
        <v>0.1565</v>
      </c>
      <c r="H12" s="9">
        <v>0.36730000000000002</v>
      </c>
      <c r="I12" s="10">
        <v>0.19020000000000001</v>
      </c>
      <c r="J12" s="10">
        <v>0.3725</v>
      </c>
      <c r="K12" s="53"/>
    </row>
    <row r="13" spans="1:11" x14ac:dyDescent="0.25">
      <c r="A13" s="8">
        <v>36173</v>
      </c>
      <c r="B13" s="9">
        <v>0.20960000000000001</v>
      </c>
      <c r="C13" s="10">
        <v>0.12820000000000001</v>
      </c>
      <c r="D13" s="9">
        <v>27.362100000000002</v>
      </c>
      <c r="E13" s="10">
        <v>0.32090000000000002</v>
      </c>
      <c r="F13" s="9">
        <v>0.38319999999999999</v>
      </c>
      <c r="G13" s="10">
        <v>0.1583</v>
      </c>
      <c r="H13" s="9">
        <v>0.36849999999999999</v>
      </c>
      <c r="I13" s="10">
        <v>0.19309999999999999</v>
      </c>
      <c r="J13" s="10">
        <v>0.37280000000000002</v>
      </c>
      <c r="K13" s="53"/>
    </row>
    <row r="14" spans="1:11" x14ac:dyDescent="0.25">
      <c r="A14" s="8">
        <v>36174</v>
      </c>
      <c r="B14" s="9">
        <v>0.20960000000000001</v>
      </c>
      <c r="C14" s="10">
        <v>0.12870000000000001</v>
      </c>
      <c r="D14" s="9">
        <v>28.5015</v>
      </c>
      <c r="E14" s="10">
        <v>0.3271</v>
      </c>
      <c r="F14" s="9">
        <v>0.3831</v>
      </c>
      <c r="G14" s="10">
        <v>0.15709999999999999</v>
      </c>
      <c r="H14" s="9">
        <v>0.36720000000000003</v>
      </c>
      <c r="I14" s="10">
        <v>0.193</v>
      </c>
      <c r="J14" s="10">
        <v>0.37359999999999999</v>
      </c>
      <c r="K14" s="53"/>
    </row>
    <row r="15" spans="1:11" x14ac:dyDescent="0.25">
      <c r="A15" s="8">
        <v>36175</v>
      </c>
      <c r="B15" s="9">
        <v>0.2097</v>
      </c>
      <c r="C15" s="10">
        <v>0.12920000000000001</v>
      </c>
      <c r="D15" s="71">
        <v>27.214099999999998</v>
      </c>
      <c r="E15" s="10">
        <v>0.3392</v>
      </c>
      <c r="F15" s="9">
        <v>0.38009999999999999</v>
      </c>
      <c r="G15" s="10">
        <v>0.1527</v>
      </c>
      <c r="H15" s="9">
        <v>0.3664</v>
      </c>
      <c r="I15" s="10">
        <v>0.19439999999999999</v>
      </c>
      <c r="J15" s="10">
        <v>0.36930000000000002</v>
      </c>
      <c r="K15" s="53"/>
    </row>
    <row r="16" spans="1:11" ht="15.75" thickBot="1" x14ac:dyDescent="0.3">
      <c r="A16" s="11">
        <v>36176</v>
      </c>
      <c r="B16" s="12">
        <v>0.2099</v>
      </c>
      <c r="C16" s="13">
        <v>0.1285</v>
      </c>
      <c r="D16" s="12">
        <v>27.615200000000002</v>
      </c>
      <c r="E16" s="13">
        <v>0.3196</v>
      </c>
      <c r="F16" s="12">
        <v>0.37580000000000002</v>
      </c>
      <c r="G16" s="13">
        <v>0.15359999999999999</v>
      </c>
      <c r="H16" s="12">
        <v>0.3634</v>
      </c>
      <c r="I16" s="13">
        <v>0.19320000000000001</v>
      </c>
      <c r="J16" s="13">
        <v>0.36870000000000003</v>
      </c>
      <c r="K16" s="54"/>
    </row>
    <row r="17" spans="1:11" ht="15.75" thickTop="1" x14ac:dyDescent="0.25">
      <c r="A17" s="14" t="s">
        <v>9</v>
      </c>
      <c r="B17" s="15">
        <f t="shared" ref="B17:K17" si="1">SUM(B12:B16)</f>
        <v>1.0483</v>
      </c>
      <c r="C17" s="16">
        <f t="shared" si="1"/>
        <v>0.64369999999999994</v>
      </c>
      <c r="D17" s="15">
        <f t="shared" si="1"/>
        <v>138.53460000000001</v>
      </c>
      <c r="E17" s="16">
        <f t="shared" si="1"/>
        <v>1.6351999999999998</v>
      </c>
      <c r="F17" s="15">
        <f t="shared" si="1"/>
        <v>1.9032999999999998</v>
      </c>
      <c r="G17" s="16">
        <f t="shared" si="1"/>
        <v>0.7782</v>
      </c>
      <c r="H17" s="15">
        <f t="shared" si="1"/>
        <v>1.8328</v>
      </c>
      <c r="I17" s="16">
        <f t="shared" si="1"/>
        <v>0.96390000000000009</v>
      </c>
      <c r="J17" s="16">
        <f t="shared" si="1"/>
        <v>1.8569</v>
      </c>
      <c r="K17" s="55">
        <f t="shared" si="1"/>
        <v>0</v>
      </c>
    </row>
    <row r="18" spans="1:11" ht="15.75" thickBot="1" x14ac:dyDescent="0.3">
      <c r="A18" s="17" t="s">
        <v>10</v>
      </c>
      <c r="B18" s="18">
        <f>B17/5</f>
        <v>0.20966000000000001</v>
      </c>
      <c r="C18" s="19">
        <f>C17/5</f>
        <v>0.12873999999999999</v>
      </c>
      <c r="D18" s="19">
        <f t="shared" ref="D18:K18" si="2">D17/5</f>
        <v>27.706920000000004</v>
      </c>
      <c r="E18" s="19">
        <f t="shared" si="2"/>
        <v>0.32703999999999994</v>
      </c>
      <c r="F18" s="19">
        <f t="shared" si="2"/>
        <v>0.38065999999999994</v>
      </c>
      <c r="G18" s="19">
        <f t="shared" si="2"/>
        <v>0.15564</v>
      </c>
      <c r="H18" s="19">
        <f t="shared" si="2"/>
        <v>0.36656</v>
      </c>
      <c r="I18" s="19">
        <f t="shared" si="2"/>
        <v>0.19278000000000001</v>
      </c>
      <c r="J18" s="19">
        <f t="shared" si="2"/>
        <v>0.37137999999999999</v>
      </c>
      <c r="K18" s="19">
        <f t="shared" si="2"/>
        <v>0</v>
      </c>
    </row>
    <row r="19" spans="1:11" ht="15.75" thickTop="1" x14ac:dyDescent="0.25">
      <c r="A19" s="8">
        <v>36179</v>
      </c>
      <c r="B19" s="9">
        <v>0.20979999999999999</v>
      </c>
      <c r="C19" s="10">
        <v>0.12809999999999999</v>
      </c>
      <c r="D19" s="9">
        <v>27.024699999999999</v>
      </c>
      <c r="E19" s="10">
        <v>0.32140000000000002</v>
      </c>
      <c r="F19" s="9">
        <v>0.3871</v>
      </c>
      <c r="G19" s="10">
        <v>0.15640000000000001</v>
      </c>
      <c r="H19" s="9">
        <v>0.35089999999999999</v>
      </c>
      <c r="I19" s="10">
        <v>0.19409999999999999</v>
      </c>
      <c r="J19" s="10">
        <v>0.36749999999999999</v>
      </c>
      <c r="K19" s="53"/>
    </row>
    <row r="20" spans="1:11" x14ac:dyDescent="0.25">
      <c r="A20" s="8">
        <v>36180</v>
      </c>
      <c r="B20" s="9">
        <v>0.20979999999999999</v>
      </c>
      <c r="C20" s="10">
        <v>0.12820000000000001</v>
      </c>
      <c r="D20" s="9">
        <v>26.900700000000001</v>
      </c>
      <c r="E20" s="10">
        <v>0.3291</v>
      </c>
      <c r="F20" s="9">
        <v>0.38019999999999998</v>
      </c>
      <c r="G20" s="10">
        <v>0.15690000000000001</v>
      </c>
      <c r="H20" s="9">
        <v>0.3518</v>
      </c>
      <c r="I20" s="10">
        <v>0.19450000000000001</v>
      </c>
      <c r="J20" s="10">
        <v>0.36580000000000001</v>
      </c>
      <c r="K20" s="53"/>
    </row>
    <row r="21" spans="1:11" x14ac:dyDescent="0.25">
      <c r="A21" s="8">
        <v>36181</v>
      </c>
      <c r="B21" s="9">
        <v>0.20949999999999999</v>
      </c>
      <c r="C21" s="10">
        <v>0.12859999999999999</v>
      </c>
      <c r="D21" s="9">
        <v>27.904399999999999</v>
      </c>
      <c r="E21" s="10">
        <v>0.31669999999999998</v>
      </c>
      <c r="F21" s="9">
        <v>0.3841</v>
      </c>
      <c r="G21" s="10">
        <v>0.158</v>
      </c>
      <c r="H21" s="9">
        <v>0.3543</v>
      </c>
      <c r="I21" s="10">
        <v>0.19489999999999999</v>
      </c>
      <c r="J21" s="10">
        <v>0.36459999999999998</v>
      </c>
      <c r="K21" s="53"/>
    </row>
    <row r="22" spans="1:11" x14ac:dyDescent="0.25">
      <c r="A22" s="8">
        <v>36182</v>
      </c>
      <c r="B22" s="9">
        <v>0.20949999999999999</v>
      </c>
      <c r="C22" s="10">
        <v>0.12889999999999999</v>
      </c>
      <c r="D22" s="9">
        <v>26.351400000000002</v>
      </c>
      <c r="E22" s="10">
        <v>0.31709999999999999</v>
      </c>
      <c r="F22" s="9">
        <v>0.373</v>
      </c>
      <c r="G22" s="10">
        <v>0.1527</v>
      </c>
      <c r="H22" s="9">
        <v>0.3574</v>
      </c>
      <c r="I22" s="10">
        <v>0.19400000000000001</v>
      </c>
      <c r="J22" s="10">
        <v>0.36799999999999999</v>
      </c>
      <c r="K22" s="53"/>
    </row>
    <row r="23" spans="1:11" ht="15.75" thickBot="1" x14ac:dyDescent="0.3">
      <c r="A23" s="11">
        <v>36183</v>
      </c>
      <c r="B23" s="12">
        <v>0.2099</v>
      </c>
      <c r="C23" s="13">
        <v>0.12909999999999999</v>
      </c>
      <c r="D23" s="12">
        <v>26.871099999999998</v>
      </c>
      <c r="E23" s="13">
        <v>0.31940000000000002</v>
      </c>
      <c r="F23" s="12">
        <v>0.3715</v>
      </c>
      <c r="G23" s="13">
        <v>0.15060000000000001</v>
      </c>
      <c r="H23" s="12">
        <v>0.36180000000000001</v>
      </c>
      <c r="I23" s="13">
        <v>0.19170000000000001</v>
      </c>
      <c r="J23" s="13">
        <v>0.36820000000000003</v>
      </c>
      <c r="K23" s="54"/>
    </row>
    <row r="24" spans="1:11" ht="15.75" thickTop="1" x14ac:dyDescent="0.25">
      <c r="A24" s="14" t="s">
        <v>9</v>
      </c>
      <c r="B24" s="15">
        <f t="shared" ref="B24:K24" si="3">SUM(B19:B23)</f>
        <v>1.0485</v>
      </c>
      <c r="C24" s="16">
        <f t="shared" si="3"/>
        <v>0.64289999999999992</v>
      </c>
      <c r="D24" s="15">
        <f t="shared" si="3"/>
        <v>135.0523</v>
      </c>
      <c r="E24" s="16">
        <f t="shared" si="3"/>
        <v>1.6036999999999999</v>
      </c>
      <c r="F24" s="15">
        <f t="shared" si="3"/>
        <v>1.8958999999999999</v>
      </c>
      <c r="G24" s="16">
        <f t="shared" si="3"/>
        <v>0.77460000000000018</v>
      </c>
      <c r="H24" s="15">
        <f t="shared" si="3"/>
        <v>1.7761999999999998</v>
      </c>
      <c r="I24" s="16">
        <f t="shared" si="3"/>
        <v>0.96920000000000006</v>
      </c>
      <c r="J24" s="16">
        <f t="shared" si="3"/>
        <v>1.8341000000000001</v>
      </c>
      <c r="K24" s="55">
        <f t="shared" si="3"/>
        <v>0</v>
      </c>
    </row>
    <row r="25" spans="1:11" ht="15.75" thickBot="1" x14ac:dyDescent="0.3">
      <c r="A25" s="17" t="s">
        <v>10</v>
      </c>
      <c r="B25" s="18">
        <f>B24/5</f>
        <v>0.2097</v>
      </c>
      <c r="C25" s="19">
        <f>C24/5</f>
        <v>0.12857999999999997</v>
      </c>
      <c r="D25" s="19">
        <f t="shared" ref="D25:K25" si="4">D24/5</f>
        <v>27.010460000000002</v>
      </c>
      <c r="E25" s="19">
        <f t="shared" si="4"/>
        <v>0.32073999999999997</v>
      </c>
      <c r="F25" s="19">
        <f t="shared" si="4"/>
        <v>0.37917999999999996</v>
      </c>
      <c r="G25" s="19">
        <f t="shared" si="4"/>
        <v>0.15492000000000003</v>
      </c>
      <c r="H25" s="19">
        <f t="shared" si="4"/>
        <v>0.35523999999999994</v>
      </c>
      <c r="I25" s="19">
        <f t="shared" si="4"/>
        <v>0.19384000000000001</v>
      </c>
      <c r="J25" s="19">
        <f t="shared" si="4"/>
        <v>0.36682000000000003</v>
      </c>
      <c r="K25" s="19">
        <f t="shared" si="4"/>
        <v>0</v>
      </c>
    </row>
    <row r="26" spans="1:11" ht="15.75" thickTop="1" x14ac:dyDescent="0.25">
      <c r="A26" s="8">
        <v>36186</v>
      </c>
      <c r="B26" s="9">
        <v>0.2099</v>
      </c>
      <c r="C26" s="10">
        <v>0.12620000000000001</v>
      </c>
      <c r="D26" s="9">
        <v>26.965399999999999</v>
      </c>
      <c r="E26" s="10">
        <v>0.31090000000000001</v>
      </c>
      <c r="F26" s="9">
        <v>0.37140000000000001</v>
      </c>
      <c r="G26" s="10">
        <v>0.1517</v>
      </c>
      <c r="H26" s="9">
        <v>0.36170000000000002</v>
      </c>
      <c r="I26" s="10">
        <v>0.1913</v>
      </c>
      <c r="J26" s="10">
        <v>0.36359999999999998</v>
      </c>
      <c r="K26" s="53"/>
    </row>
    <row r="27" spans="1:11" x14ac:dyDescent="0.25">
      <c r="A27" s="8">
        <v>36187</v>
      </c>
      <c r="B27" s="9">
        <v>0.2099</v>
      </c>
      <c r="C27" s="10">
        <v>0.12809999999999999</v>
      </c>
      <c r="D27" s="9">
        <v>26.9068</v>
      </c>
      <c r="E27" s="10">
        <v>0.31709999999999999</v>
      </c>
      <c r="F27" s="9">
        <v>0.37340000000000001</v>
      </c>
      <c r="G27" s="10">
        <v>0.1547</v>
      </c>
      <c r="H27" s="9">
        <v>0.3528</v>
      </c>
      <c r="I27" s="10">
        <v>0.1903</v>
      </c>
      <c r="J27" s="10">
        <v>0.36780000000000002</v>
      </c>
      <c r="K27" s="53"/>
    </row>
    <row r="28" spans="1:11" x14ac:dyDescent="0.25">
      <c r="A28" s="8">
        <v>36188</v>
      </c>
      <c r="B28" s="9">
        <v>0.2097</v>
      </c>
      <c r="C28" s="10">
        <v>0.1268</v>
      </c>
      <c r="D28" s="9">
        <v>26.742899999999999</v>
      </c>
      <c r="E28" s="10">
        <v>0.31909999999999999</v>
      </c>
      <c r="F28" s="9">
        <v>0.37809999999999999</v>
      </c>
      <c r="G28" s="10">
        <v>0.15909999999999999</v>
      </c>
      <c r="H28" s="9">
        <v>0.35470000000000002</v>
      </c>
      <c r="I28" s="10">
        <v>0.19639999999999999</v>
      </c>
      <c r="J28" s="10">
        <v>0.36320000000000002</v>
      </c>
      <c r="K28" s="53"/>
    </row>
    <row r="29" spans="1:11" x14ac:dyDescent="0.25">
      <c r="A29" s="8">
        <v>36189</v>
      </c>
      <c r="B29" s="9">
        <v>0.20979999999999999</v>
      </c>
      <c r="C29" s="10">
        <v>0.12690000000000001</v>
      </c>
      <c r="D29" s="9">
        <v>26.6541</v>
      </c>
      <c r="E29" s="10">
        <v>0.31640000000000001</v>
      </c>
      <c r="F29" s="9">
        <v>0.379</v>
      </c>
      <c r="G29" s="10">
        <v>0.155</v>
      </c>
      <c r="H29" s="9">
        <v>0.35299999999999998</v>
      </c>
      <c r="I29" s="10">
        <v>0.19259999999999999</v>
      </c>
      <c r="J29" s="10">
        <v>0.36009999999999998</v>
      </c>
      <c r="K29" s="53"/>
    </row>
    <row r="30" spans="1:11" ht="15.75" thickBot="1" x14ac:dyDescent="0.3">
      <c r="A30" s="11">
        <v>36190</v>
      </c>
      <c r="B30" s="12">
        <v>0.20979999999999999</v>
      </c>
      <c r="C30" s="13">
        <v>0.129</v>
      </c>
      <c r="D30" s="12">
        <v>26.901399999999999</v>
      </c>
      <c r="E30" s="13">
        <v>0.31230000000000002</v>
      </c>
      <c r="F30" s="12">
        <v>0.37409999999999999</v>
      </c>
      <c r="G30" s="13">
        <v>0.15609999999999999</v>
      </c>
      <c r="H30" s="12">
        <v>0.3528</v>
      </c>
      <c r="I30" s="13">
        <v>0.19040000000000001</v>
      </c>
      <c r="J30" s="13">
        <v>0.36259999999999998</v>
      </c>
      <c r="K30" s="54"/>
    </row>
    <row r="31" spans="1:11" ht="15.75" thickTop="1" x14ac:dyDescent="0.25">
      <c r="A31" s="14" t="s">
        <v>9</v>
      </c>
      <c r="B31" s="15">
        <f t="shared" ref="B31:K31" si="5">SUM(B26:B30)</f>
        <v>1.0490999999999999</v>
      </c>
      <c r="C31" s="16">
        <f t="shared" si="5"/>
        <v>0.63700000000000001</v>
      </c>
      <c r="D31" s="15">
        <f t="shared" si="5"/>
        <v>134.17060000000001</v>
      </c>
      <c r="E31" s="16">
        <f t="shared" si="5"/>
        <v>1.5758000000000001</v>
      </c>
      <c r="F31" s="15">
        <f t="shared" si="5"/>
        <v>1.8759999999999999</v>
      </c>
      <c r="G31" s="16">
        <f t="shared" si="5"/>
        <v>0.77660000000000007</v>
      </c>
      <c r="H31" s="15">
        <f t="shared" si="5"/>
        <v>1.7749999999999999</v>
      </c>
      <c r="I31" s="16">
        <f t="shared" si="5"/>
        <v>0.96099999999999997</v>
      </c>
      <c r="J31" s="16">
        <f t="shared" si="5"/>
        <v>1.8172999999999999</v>
      </c>
      <c r="K31" s="55">
        <f t="shared" si="5"/>
        <v>0</v>
      </c>
    </row>
    <row r="32" spans="1:11" ht="15.75" thickBot="1" x14ac:dyDescent="0.3">
      <c r="A32" s="17" t="s">
        <v>10</v>
      </c>
      <c r="B32" s="18">
        <f>B31/5</f>
        <v>0.20981999999999998</v>
      </c>
      <c r="C32" s="19">
        <f>C31/5</f>
        <v>0.12740000000000001</v>
      </c>
      <c r="D32" s="19">
        <f t="shared" ref="D32:K32" si="6">D31/5</f>
        <v>26.834120000000002</v>
      </c>
      <c r="E32" s="19">
        <f t="shared" si="6"/>
        <v>0.31516</v>
      </c>
      <c r="F32" s="19">
        <f t="shared" si="6"/>
        <v>0.37519999999999998</v>
      </c>
      <c r="G32" s="19">
        <f t="shared" si="6"/>
        <v>0.15532000000000001</v>
      </c>
      <c r="H32" s="19">
        <f t="shared" si="6"/>
        <v>0.35499999999999998</v>
      </c>
      <c r="I32" s="19">
        <f t="shared" si="6"/>
        <v>0.19219999999999998</v>
      </c>
      <c r="J32" s="19">
        <f t="shared" si="6"/>
        <v>0.36346000000000001</v>
      </c>
      <c r="K32" s="19">
        <f t="shared" si="6"/>
        <v>0</v>
      </c>
    </row>
    <row r="33" spans="1:11" ht="15.75" thickTop="1" x14ac:dyDescent="0.25">
      <c r="A33" s="8"/>
      <c r="B33" s="9"/>
      <c r="C33" s="10"/>
      <c r="D33" s="9"/>
      <c r="E33" s="10"/>
      <c r="F33" s="9"/>
      <c r="G33" s="10"/>
      <c r="H33" s="9"/>
      <c r="I33" s="10"/>
      <c r="J33" s="10"/>
      <c r="K33" s="53"/>
    </row>
    <row r="34" spans="1:11" ht="20.25" x14ac:dyDescent="0.3">
      <c r="A34" s="20"/>
      <c r="B34" s="9"/>
      <c r="C34" s="56"/>
      <c r="D34" s="21"/>
      <c r="E34" s="22" t="s">
        <v>11</v>
      </c>
      <c r="F34" s="9"/>
      <c r="G34" s="10"/>
      <c r="H34" s="9"/>
      <c r="I34" s="10"/>
      <c r="J34" s="10"/>
      <c r="K34" s="53"/>
    </row>
    <row r="35" spans="1:11" ht="15.75" thickBot="1" x14ac:dyDescent="0.3">
      <c r="A35" s="23"/>
      <c r="B35" s="24"/>
      <c r="C35" s="25"/>
      <c r="D35" s="24"/>
      <c r="E35" s="25"/>
      <c r="F35" s="24"/>
      <c r="G35" s="25"/>
      <c r="H35" s="24"/>
      <c r="I35" s="25"/>
      <c r="J35" s="25"/>
      <c r="K35" s="57"/>
    </row>
    <row r="36" spans="1:11" x14ac:dyDescent="0.25">
      <c r="A36" s="26" t="s">
        <v>12</v>
      </c>
      <c r="B36" s="27">
        <f>SUM(B5:B9,B12:B16,B19:B23,B26:B30)</f>
        <v>4.1947000000000001</v>
      </c>
      <c r="C36" s="28">
        <f>SUM(C5:C9,C12:C16,C19:C23,C26:C30)</f>
        <v>2.5660999999999996</v>
      </c>
      <c r="D36" s="28">
        <f t="shared" ref="D36:K36" si="7">SUM(D5:D9,D12:D16,D19:D23,D26:D30)</f>
        <v>544.24040000000002</v>
      </c>
      <c r="E36" s="28">
        <f t="shared" si="7"/>
        <v>6.4657999999999998</v>
      </c>
      <c r="F36" s="28">
        <f t="shared" si="7"/>
        <v>7.5848000000000013</v>
      </c>
      <c r="G36" s="28">
        <f t="shared" si="7"/>
        <v>3.1102999999999996</v>
      </c>
      <c r="H36" s="28">
        <f t="shared" si="7"/>
        <v>7.2039000000000009</v>
      </c>
      <c r="I36" s="28">
        <f t="shared" si="7"/>
        <v>3.8593000000000006</v>
      </c>
      <c r="J36" s="28">
        <f t="shared" si="7"/>
        <v>7.3075999999999999</v>
      </c>
      <c r="K36" s="28">
        <f t="shared" si="7"/>
        <v>0</v>
      </c>
    </row>
    <row r="37" spans="1:11" x14ac:dyDescent="0.25">
      <c r="A37" s="26" t="s">
        <v>13</v>
      </c>
      <c r="B37" s="15">
        <f>B36/20</f>
        <v>0.209735</v>
      </c>
      <c r="C37" s="16">
        <f>C36/20</f>
        <v>0.12830499999999997</v>
      </c>
      <c r="D37" s="16">
        <f t="shared" ref="D37:J37" si="8">D36/20</f>
        <v>27.212020000000003</v>
      </c>
      <c r="E37" s="16">
        <f t="shared" si="8"/>
        <v>0.32328999999999997</v>
      </c>
      <c r="F37" s="16">
        <f t="shared" si="8"/>
        <v>0.37924000000000008</v>
      </c>
      <c r="G37" s="16">
        <f t="shared" si="8"/>
        <v>0.15551499999999999</v>
      </c>
      <c r="H37" s="16">
        <f t="shared" si="8"/>
        <v>0.36019500000000004</v>
      </c>
      <c r="I37" s="16">
        <f t="shared" si="8"/>
        <v>0.19296500000000003</v>
      </c>
      <c r="J37" s="16">
        <f t="shared" si="8"/>
        <v>0.36537999999999998</v>
      </c>
      <c r="K37" s="16">
        <f t="shared" ref="D37:K37" si="9">K36/21</f>
        <v>0</v>
      </c>
    </row>
    <row r="38" spans="1:11" x14ac:dyDescent="0.25">
      <c r="A38" s="26" t="s">
        <v>14</v>
      </c>
      <c r="B38" s="27">
        <f>1/B37</f>
        <v>4.7679214246549213</v>
      </c>
      <c r="C38" s="28">
        <f>1/C37</f>
        <v>7.7939285296753846</v>
      </c>
      <c r="D38" s="28">
        <f>100/D37</f>
        <v>3.6748466302758849</v>
      </c>
      <c r="E38" s="28">
        <f t="shared" ref="D38:J38" si="10">1/E37</f>
        <v>3.09319805747162</v>
      </c>
      <c r="F38" s="28">
        <f t="shared" si="10"/>
        <v>2.6368526526737681</v>
      </c>
      <c r="G38" s="28">
        <f t="shared" si="10"/>
        <v>6.4302478860560077</v>
      </c>
      <c r="H38" s="28">
        <f t="shared" si="10"/>
        <v>2.7762739627146402</v>
      </c>
      <c r="I38" s="28">
        <f t="shared" si="10"/>
        <v>5.1822869432280463</v>
      </c>
      <c r="J38" s="28">
        <f t="shared" si="10"/>
        <v>2.7368766763369643</v>
      </c>
      <c r="K38" s="28" t="e">
        <f>1000/K37</f>
        <v>#DIV/0!</v>
      </c>
    </row>
    <row r="39" spans="1:11" ht="15.75" thickBot="1" x14ac:dyDescent="0.3">
      <c r="A39" s="29"/>
      <c r="B39" s="30"/>
      <c r="C39" s="31"/>
      <c r="D39" s="30"/>
      <c r="E39" s="31"/>
      <c r="F39" s="30"/>
      <c r="G39" s="31"/>
      <c r="H39" s="30"/>
      <c r="I39" s="31"/>
      <c r="J39" s="31"/>
      <c r="K39" s="49"/>
    </row>
  </sheetData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/>
  </sheetViews>
  <sheetFormatPr defaultRowHeight="15" x14ac:dyDescent="0.25"/>
  <cols>
    <col min="1" max="1" width="12.28515625" customWidth="1"/>
    <col min="2" max="2" width="10.85546875" customWidth="1"/>
    <col min="3" max="3" width="10.7109375" customWidth="1"/>
    <col min="4" max="4" width="11.7109375" customWidth="1"/>
    <col min="5" max="6" width="10.42578125" customWidth="1"/>
    <col min="7" max="7" width="10" customWidth="1"/>
    <col min="8" max="8" width="10.42578125" customWidth="1"/>
    <col min="9" max="9" width="10.7109375" customWidth="1"/>
    <col min="10" max="10" width="10.140625" customWidth="1"/>
    <col min="11" max="11" width="10.42578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x14ac:dyDescent="0.3">
      <c r="A2" s="1"/>
      <c r="B2" s="1"/>
      <c r="C2" s="2" t="s">
        <v>31</v>
      </c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4"/>
      <c r="B4" s="5"/>
      <c r="C4" s="4"/>
      <c r="D4" s="5"/>
      <c r="E4" s="4"/>
      <c r="F4" s="5"/>
      <c r="G4" s="4"/>
      <c r="H4" s="5"/>
      <c r="I4" s="4"/>
      <c r="J4" s="4"/>
      <c r="K4" s="51"/>
    </row>
    <row r="5" spans="1:11" ht="15.75" thickBot="1" x14ac:dyDescent="0.3">
      <c r="A5" s="6" t="s">
        <v>0</v>
      </c>
      <c r="B5" s="7" t="s">
        <v>8</v>
      </c>
      <c r="C5" s="6" t="s">
        <v>7</v>
      </c>
      <c r="D5" s="7" t="s">
        <v>16</v>
      </c>
      <c r="E5" s="6" t="s">
        <v>1</v>
      </c>
      <c r="F5" s="7" t="s">
        <v>15</v>
      </c>
      <c r="G5" s="6" t="s">
        <v>5</v>
      </c>
      <c r="H5" s="7" t="s">
        <v>4</v>
      </c>
      <c r="I5" s="6" t="s">
        <v>2</v>
      </c>
      <c r="J5" s="6" t="s">
        <v>6</v>
      </c>
      <c r="K5" s="52" t="s">
        <v>3</v>
      </c>
    </row>
    <row r="6" spans="1:11" x14ac:dyDescent="0.25">
      <c r="A6" s="38">
        <v>36434</v>
      </c>
      <c r="B6" s="39">
        <v>0.19739999999999999</v>
      </c>
      <c r="C6" s="40">
        <v>0.11990000000000001</v>
      </c>
      <c r="D6" s="39">
        <v>21.050699999999999</v>
      </c>
      <c r="E6" s="40">
        <v>0.3024</v>
      </c>
      <c r="F6" s="39">
        <v>0.36270000000000002</v>
      </c>
      <c r="G6" s="40">
        <v>0.14230000000000001</v>
      </c>
      <c r="H6" s="39">
        <v>0.3821</v>
      </c>
      <c r="I6" s="40">
        <v>0.18540000000000001</v>
      </c>
      <c r="J6" s="40">
        <v>0.3357</v>
      </c>
      <c r="K6" s="60">
        <v>240.1865</v>
      </c>
    </row>
    <row r="7" spans="1:11" ht="15.75" thickBot="1" x14ac:dyDescent="0.3">
      <c r="A7" s="11"/>
      <c r="B7" s="12"/>
      <c r="C7" s="13"/>
      <c r="D7" s="12"/>
      <c r="E7" s="13"/>
      <c r="F7" s="12"/>
      <c r="G7" s="13"/>
      <c r="H7" s="12"/>
      <c r="I7" s="13"/>
      <c r="J7" s="13"/>
      <c r="K7" s="54"/>
    </row>
    <row r="8" spans="1:11" ht="15.75" thickTop="1" x14ac:dyDescent="0.25">
      <c r="A8" s="14" t="s">
        <v>9</v>
      </c>
      <c r="B8" s="15">
        <f t="shared" ref="B8:K8" si="0">SUM(B6:B7)</f>
        <v>0.19739999999999999</v>
      </c>
      <c r="C8" s="16">
        <f t="shared" si="0"/>
        <v>0.11990000000000001</v>
      </c>
      <c r="D8" s="15">
        <f t="shared" si="0"/>
        <v>21.050699999999999</v>
      </c>
      <c r="E8" s="16">
        <f t="shared" si="0"/>
        <v>0.3024</v>
      </c>
      <c r="F8" s="15">
        <f t="shared" si="0"/>
        <v>0.36270000000000002</v>
      </c>
      <c r="G8" s="16">
        <f t="shared" si="0"/>
        <v>0.14230000000000001</v>
      </c>
      <c r="H8" s="15">
        <f t="shared" si="0"/>
        <v>0.3821</v>
      </c>
      <c r="I8" s="16">
        <f t="shared" si="0"/>
        <v>0.18540000000000001</v>
      </c>
      <c r="J8" s="16">
        <f t="shared" si="0"/>
        <v>0.3357</v>
      </c>
      <c r="K8" s="55">
        <f t="shared" si="0"/>
        <v>240.1865</v>
      </c>
    </row>
    <row r="9" spans="1:11" ht="15.75" thickBot="1" x14ac:dyDescent="0.3">
      <c r="A9" s="17" t="s">
        <v>10</v>
      </c>
      <c r="B9" s="18">
        <f>B8/1</f>
        <v>0.19739999999999999</v>
      </c>
      <c r="C9" s="19">
        <f>C8/1</f>
        <v>0.11990000000000001</v>
      </c>
      <c r="D9" s="19">
        <f t="shared" ref="D9:K9" si="1">D8/1</f>
        <v>21.050699999999999</v>
      </c>
      <c r="E9" s="19">
        <f t="shared" si="1"/>
        <v>0.3024</v>
      </c>
      <c r="F9" s="19">
        <f t="shared" si="1"/>
        <v>0.36270000000000002</v>
      </c>
      <c r="G9" s="19">
        <f t="shared" si="1"/>
        <v>0.14230000000000001</v>
      </c>
      <c r="H9" s="19">
        <f t="shared" si="1"/>
        <v>0.3821</v>
      </c>
      <c r="I9" s="19">
        <f t="shared" si="1"/>
        <v>0.18540000000000001</v>
      </c>
      <c r="J9" s="19">
        <f t="shared" si="1"/>
        <v>0.3357</v>
      </c>
      <c r="K9" s="19">
        <f t="shared" si="1"/>
        <v>240.1865</v>
      </c>
    </row>
    <row r="10" spans="1:11" ht="15.75" thickTop="1" x14ac:dyDescent="0.25">
      <c r="A10" s="8">
        <v>36437</v>
      </c>
      <c r="B10" s="9">
        <v>0.19739999999999999</v>
      </c>
      <c r="C10" s="10">
        <v>0.1193</v>
      </c>
      <c r="D10" s="9">
        <v>20.742799999999999</v>
      </c>
      <c r="E10" s="10">
        <v>0.30159999999999998</v>
      </c>
      <c r="F10" s="9">
        <v>0.36049999999999999</v>
      </c>
      <c r="G10" s="10">
        <v>0.1419</v>
      </c>
      <c r="H10" s="9">
        <v>0.38150000000000001</v>
      </c>
      <c r="I10" s="10">
        <v>0.18429999999999999</v>
      </c>
      <c r="J10" s="10">
        <v>0.33429999999999999</v>
      </c>
      <c r="K10" s="53">
        <v>239.98910000000001</v>
      </c>
    </row>
    <row r="11" spans="1:11" x14ac:dyDescent="0.25">
      <c r="A11" s="8">
        <v>36438</v>
      </c>
      <c r="B11" s="9">
        <v>0.19750000000000001</v>
      </c>
      <c r="C11" s="10">
        <v>0.11940000000000001</v>
      </c>
      <c r="D11" s="9">
        <v>21.0091</v>
      </c>
      <c r="E11" s="10">
        <v>0.29930000000000001</v>
      </c>
      <c r="F11" s="9">
        <v>0.36099999999999999</v>
      </c>
      <c r="G11" s="10">
        <v>0.14199999999999999</v>
      </c>
      <c r="H11" s="9">
        <v>0.37890000000000001</v>
      </c>
      <c r="I11" s="10">
        <v>0.18459999999999999</v>
      </c>
      <c r="J11" s="10">
        <v>0.3337</v>
      </c>
      <c r="K11" s="53">
        <v>239.5181</v>
      </c>
    </row>
    <row r="12" spans="1:11" x14ac:dyDescent="0.25">
      <c r="A12" s="8">
        <v>36439</v>
      </c>
      <c r="B12" s="9">
        <v>0.19750000000000001</v>
      </c>
      <c r="C12" s="10">
        <v>0.1195</v>
      </c>
      <c r="D12" s="9">
        <v>21.130500000000001</v>
      </c>
      <c r="E12" s="10">
        <v>0.29780000000000001</v>
      </c>
      <c r="F12" s="9">
        <v>0.3614</v>
      </c>
      <c r="G12" s="10">
        <v>0.1424</v>
      </c>
      <c r="H12" s="9">
        <v>0.37740000000000001</v>
      </c>
      <c r="I12" s="10">
        <v>0.18479999999999999</v>
      </c>
      <c r="J12" s="10">
        <v>0.33090000000000003</v>
      </c>
      <c r="K12" s="53">
        <v>238.3331</v>
      </c>
    </row>
    <row r="13" spans="1:11" x14ac:dyDescent="0.25">
      <c r="A13" s="8">
        <v>36440</v>
      </c>
      <c r="B13" s="9">
        <v>0.1976</v>
      </c>
      <c r="C13" s="10">
        <v>0.1193</v>
      </c>
      <c r="D13" s="9">
        <v>21.247900000000001</v>
      </c>
      <c r="E13" s="10">
        <v>0.29930000000000001</v>
      </c>
      <c r="F13" s="9">
        <v>0.36109999999999998</v>
      </c>
      <c r="G13" s="10">
        <v>0.1424</v>
      </c>
      <c r="H13" s="9">
        <v>0.37880000000000003</v>
      </c>
      <c r="I13" s="10">
        <v>0.18459999999999999</v>
      </c>
      <c r="J13" s="10">
        <v>0.33169999999999999</v>
      </c>
      <c r="K13" s="53">
        <v>237.86099999999999</v>
      </c>
    </row>
    <row r="14" spans="1:11" ht="15.75" thickBot="1" x14ac:dyDescent="0.3">
      <c r="A14" s="11">
        <v>36441</v>
      </c>
      <c r="B14" s="12">
        <v>0.1976</v>
      </c>
      <c r="C14" s="13">
        <v>0.1196</v>
      </c>
      <c r="D14" s="12">
        <v>21.270700000000001</v>
      </c>
      <c r="E14" s="13">
        <v>0.29920000000000002</v>
      </c>
      <c r="F14" s="12">
        <v>0.36030000000000001</v>
      </c>
      <c r="G14" s="13">
        <v>0.14269999999999999</v>
      </c>
      <c r="H14" s="12">
        <v>0.38059999999999999</v>
      </c>
      <c r="I14" s="13">
        <v>0.1842</v>
      </c>
      <c r="J14" s="13">
        <v>0.33200000000000002</v>
      </c>
      <c r="K14" s="54">
        <v>237.51519999999999</v>
      </c>
    </row>
    <row r="15" spans="1:11" ht="15.75" thickTop="1" x14ac:dyDescent="0.25">
      <c r="A15" s="14" t="s">
        <v>9</v>
      </c>
      <c r="B15" s="15">
        <f t="shared" ref="B15:K15" si="2">SUM(B10:B14)</f>
        <v>0.98760000000000003</v>
      </c>
      <c r="C15" s="16">
        <f t="shared" si="2"/>
        <v>0.59710000000000008</v>
      </c>
      <c r="D15" s="15">
        <f t="shared" si="2"/>
        <v>105.40100000000001</v>
      </c>
      <c r="E15" s="16">
        <f t="shared" si="2"/>
        <v>1.4971999999999999</v>
      </c>
      <c r="F15" s="15">
        <f t="shared" si="2"/>
        <v>1.8043</v>
      </c>
      <c r="G15" s="16">
        <f t="shared" si="2"/>
        <v>0.71140000000000003</v>
      </c>
      <c r="H15" s="15">
        <f t="shared" si="2"/>
        <v>1.8972</v>
      </c>
      <c r="I15" s="16">
        <f t="shared" si="2"/>
        <v>0.92249999999999999</v>
      </c>
      <c r="J15" s="16">
        <f t="shared" si="2"/>
        <v>1.6626000000000001</v>
      </c>
      <c r="K15" s="55">
        <f t="shared" si="2"/>
        <v>1193.2165</v>
      </c>
    </row>
    <row r="16" spans="1:11" ht="15.75" thickBot="1" x14ac:dyDescent="0.3">
      <c r="A16" s="17" t="s">
        <v>10</v>
      </c>
      <c r="B16" s="18">
        <f>B15/5</f>
        <v>0.19752</v>
      </c>
      <c r="C16" s="19">
        <f>C15/5</f>
        <v>0.11942000000000001</v>
      </c>
      <c r="D16" s="19">
        <f t="shared" ref="D16:K16" si="3">D15/5</f>
        <v>21.080200000000001</v>
      </c>
      <c r="E16" s="19">
        <f t="shared" si="3"/>
        <v>0.29943999999999998</v>
      </c>
      <c r="F16" s="19">
        <f t="shared" si="3"/>
        <v>0.36086000000000001</v>
      </c>
      <c r="G16" s="19">
        <f t="shared" si="3"/>
        <v>0.14228000000000002</v>
      </c>
      <c r="H16" s="19">
        <f t="shared" si="3"/>
        <v>0.37944</v>
      </c>
      <c r="I16" s="19">
        <f t="shared" si="3"/>
        <v>0.1845</v>
      </c>
      <c r="J16" s="19">
        <f t="shared" si="3"/>
        <v>0.33252000000000004</v>
      </c>
      <c r="K16" s="19">
        <f t="shared" si="3"/>
        <v>238.64330000000001</v>
      </c>
    </row>
    <row r="17" spans="1:11" ht="15" customHeight="1" thickTop="1" x14ac:dyDescent="0.25">
      <c r="A17" s="8">
        <v>36444</v>
      </c>
      <c r="B17" s="9">
        <v>0.19769999999999999</v>
      </c>
      <c r="C17" s="10">
        <v>0.1196</v>
      </c>
      <c r="D17" s="9">
        <v>21.258700000000001</v>
      </c>
      <c r="E17" s="10">
        <v>0.30020000000000002</v>
      </c>
      <c r="F17" s="9">
        <v>0.36230000000000001</v>
      </c>
      <c r="G17" s="10">
        <v>0.1429</v>
      </c>
      <c r="H17" s="9">
        <v>0.38219999999999998</v>
      </c>
      <c r="I17" s="10">
        <v>0.1852</v>
      </c>
      <c r="J17" s="10">
        <v>0.33239999999999997</v>
      </c>
      <c r="K17" s="53">
        <v>237.78370000000001</v>
      </c>
    </row>
    <row r="18" spans="1:11" x14ac:dyDescent="0.25">
      <c r="A18" s="8">
        <v>36445</v>
      </c>
      <c r="B18" s="9">
        <v>0.19769999999999999</v>
      </c>
      <c r="C18" s="10">
        <v>0.1197</v>
      </c>
      <c r="D18" s="9">
        <v>21.1648</v>
      </c>
      <c r="E18" s="10">
        <v>0.3024</v>
      </c>
      <c r="F18" s="9">
        <v>0.36370000000000002</v>
      </c>
      <c r="G18" s="10">
        <v>0.14280000000000001</v>
      </c>
      <c r="H18" s="9">
        <v>0.38390000000000002</v>
      </c>
      <c r="I18" s="10">
        <v>0.18590000000000001</v>
      </c>
      <c r="J18" s="10">
        <v>0.33200000000000002</v>
      </c>
      <c r="K18" s="53">
        <v>238.0308</v>
      </c>
    </row>
    <row r="19" spans="1:11" x14ac:dyDescent="0.25">
      <c r="A19" s="8">
        <v>36446</v>
      </c>
      <c r="B19" s="9">
        <v>0.1976</v>
      </c>
      <c r="C19" s="10">
        <v>0.1195</v>
      </c>
      <c r="D19" s="9">
        <v>21.001899999999999</v>
      </c>
      <c r="E19" s="10">
        <v>0.30159999999999998</v>
      </c>
      <c r="F19" s="9">
        <v>0.36009999999999998</v>
      </c>
      <c r="G19" s="10">
        <v>0.1426</v>
      </c>
      <c r="H19" s="9">
        <v>0.38250000000000001</v>
      </c>
      <c r="I19" s="10">
        <v>0.18410000000000001</v>
      </c>
      <c r="J19" s="10">
        <v>0.33179999999999998</v>
      </c>
      <c r="K19" s="53">
        <v>238.05860000000001</v>
      </c>
    </row>
    <row r="20" spans="1:11" x14ac:dyDescent="0.25">
      <c r="A20" s="8">
        <v>36447</v>
      </c>
      <c r="B20" s="9">
        <v>0.1978</v>
      </c>
      <c r="C20" s="10">
        <v>0.1197</v>
      </c>
      <c r="D20" s="9">
        <v>21.250599999999999</v>
      </c>
      <c r="E20" s="10">
        <v>0.30359999999999998</v>
      </c>
      <c r="F20" s="9">
        <v>0.35959999999999998</v>
      </c>
      <c r="G20" s="10">
        <v>0.1426</v>
      </c>
      <c r="H20" s="9">
        <v>0.38640000000000002</v>
      </c>
      <c r="I20" s="10">
        <v>0.18390000000000001</v>
      </c>
      <c r="J20" s="10">
        <v>0.3332</v>
      </c>
      <c r="K20" s="53">
        <v>238.36879999999999</v>
      </c>
    </row>
    <row r="21" spans="1:11" ht="15.75" thickBot="1" x14ac:dyDescent="0.3">
      <c r="A21" s="11">
        <v>36448</v>
      </c>
      <c r="B21" s="12">
        <v>0.1978</v>
      </c>
      <c r="C21" s="13">
        <v>0.11940000000000001</v>
      </c>
      <c r="D21" s="12">
        <v>21.1587</v>
      </c>
      <c r="E21" s="13">
        <v>0.30420000000000003</v>
      </c>
      <c r="F21" s="12">
        <v>0.35849999999999999</v>
      </c>
      <c r="G21" s="13">
        <v>0.14249999999999999</v>
      </c>
      <c r="H21" s="12">
        <v>0.38740000000000002</v>
      </c>
      <c r="I21" s="13">
        <v>0.18329999999999999</v>
      </c>
      <c r="J21" s="13">
        <v>0.33210000000000001</v>
      </c>
      <c r="K21" s="54">
        <v>238.81880000000001</v>
      </c>
    </row>
    <row r="22" spans="1:11" ht="15.75" thickTop="1" x14ac:dyDescent="0.25">
      <c r="A22" s="14" t="s">
        <v>9</v>
      </c>
      <c r="B22" s="15">
        <f t="shared" ref="B22:K22" si="4">SUM(B17:B21)</f>
        <v>0.98859999999999992</v>
      </c>
      <c r="C22" s="16">
        <f t="shared" si="4"/>
        <v>0.5979000000000001</v>
      </c>
      <c r="D22" s="15">
        <f t="shared" si="4"/>
        <v>105.8347</v>
      </c>
      <c r="E22" s="16">
        <f t="shared" si="4"/>
        <v>1.512</v>
      </c>
      <c r="F22" s="15">
        <f t="shared" si="4"/>
        <v>1.8042</v>
      </c>
      <c r="G22" s="16">
        <f t="shared" si="4"/>
        <v>0.71339999999999992</v>
      </c>
      <c r="H22" s="15">
        <f t="shared" si="4"/>
        <v>1.9224000000000001</v>
      </c>
      <c r="I22" s="16">
        <f t="shared" si="4"/>
        <v>0.92240000000000011</v>
      </c>
      <c r="J22" s="16">
        <f t="shared" si="4"/>
        <v>1.6615</v>
      </c>
      <c r="K22" s="55">
        <f t="shared" si="4"/>
        <v>1191.0607</v>
      </c>
    </row>
    <row r="23" spans="1:11" ht="15.75" thickBot="1" x14ac:dyDescent="0.3">
      <c r="A23" s="17" t="s">
        <v>10</v>
      </c>
      <c r="B23" s="18">
        <f>B22/5</f>
        <v>0.19771999999999998</v>
      </c>
      <c r="C23" s="19">
        <f>C22/5</f>
        <v>0.11958000000000002</v>
      </c>
      <c r="D23" s="19">
        <f t="shared" ref="D23:K23" si="5">D22/5</f>
        <v>21.16694</v>
      </c>
      <c r="E23" s="19">
        <f t="shared" si="5"/>
        <v>0.3024</v>
      </c>
      <c r="F23" s="19">
        <f t="shared" si="5"/>
        <v>0.36083999999999999</v>
      </c>
      <c r="G23" s="19">
        <f t="shared" si="5"/>
        <v>0.14267999999999997</v>
      </c>
      <c r="H23" s="19">
        <f t="shared" si="5"/>
        <v>0.38448000000000004</v>
      </c>
      <c r="I23" s="19">
        <f t="shared" si="5"/>
        <v>0.18448000000000003</v>
      </c>
      <c r="J23" s="19">
        <f t="shared" si="5"/>
        <v>0.33229999999999998</v>
      </c>
      <c r="K23" s="19">
        <f t="shared" si="5"/>
        <v>238.21214000000001</v>
      </c>
    </row>
    <row r="24" spans="1:11" ht="15.75" thickTop="1" x14ac:dyDescent="0.25">
      <c r="A24" s="8">
        <v>36451</v>
      </c>
      <c r="B24" s="9">
        <v>0.1976</v>
      </c>
      <c r="C24" s="10">
        <v>0.11840000000000001</v>
      </c>
      <c r="D24" s="9">
        <v>20.856999999999999</v>
      </c>
      <c r="E24" s="10">
        <v>0.3049</v>
      </c>
      <c r="F24" s="9">
        <v>0.35499999999999998</v>
      </c>
      <c r="G24" s="10">
        <v>0.14149999999999999</v>
      </c>
      <c r="H24" s="9">
        <v>0.3866</v>
      </c>
      <c r="I24" s="10">
        <v>0.18149999999999999</v>
      </c>
      <c r="J24" s="10">
        <v>0.33100000000000002</v>
      </c>
      <c r="K24" s="53">
        <v>238.20679999999999</v>
      </c>
    </row>
    <row r="25" spans="1:11" x14ac:dyDescent="0.25">
      <c r="A25" s="8">
        <v>36452</v>
      </c>
      <c r="B25" s="9">
        <v>0.1976</v>
      </c>
      <c r="C25" s="10">
        <v>0.1183</v>
      </c>
      <c r="D25" s="9">
        <v>20.748999999999999</v>
      </c>
      <c r="E25" s="10">
        <v>0.30669999999999997</v>
      </c>
      <c r="F25" s="9">
        <v>0.35610000000000003</v>
      </c>
      <c r="G25" s="10">
        <v>0.1414</v>
      </c>
      <c r="H25" s="9">
        <v>0.38879999999999998</v>
      </c>
      <c r="I25" s="10">
        <v>0.18210000000000001</v>
      </c>
      <c r="J25" s="10">
        <v>0.33129999999999998</v>
      </c>
      <c r="K25" s="53">
        <v>237.86</v>
      </c>
    </row>
    <row r="26" spans="1:11" x14ac:dyDescent="0.25">
      <c r="A26" s="8">
        <v>36453</v>
      </c>
      <c r="B26" s="9">
        <v>0.19769999999999999</v>
      </c>
      <c r="C26" s="10">
        <v>0.11840000000000001</v>
      </c>
      <c r="D26" s="9">
        <v>20.869</v>
      </c>
      <c r="E26" s="10">
        <v>0.30530000000000002</v>
      </c>
      <c r="F26" s="9">
        <v>0.35749999999999998</v>
      </c>
      <c r="G26" s="10">
        <v>0.14169999999999999</v>
      </c>
      <c r="H26" s="9">
        <v>0.38740000000000002</v>
      </c>
      <c r="I26" s="10">
        <v>0.18279999999999999</v>
      </c>
      <c r="J26" s="10">
        <v>0.33100000000000002</v>
      </c>
      <c r="K26" s="53">
        <v>238.36199999999999</v>
      </c>
    </row>
    <row r="27" spans="1:11" x14ac:dyDescent="0.25">
      <c r="A27" s="8">
        <v>36454</v>
      </c>
      <c r="B27" s="9">
        <v>0.1978</v>
      </c>
      <c r="C27" s="10">
        <v>0.1188</v>
      </c>
      <c r="D27" s="9">
        <v>20.973700000000001</v>
      </c>
      <c r="E27" s="10">
        <v>0.30570000000000003</v>
      </c>
      <c r="F27" s="9">
        <v>0.35920000000000002</v>
      </c>
      <c r="G27" s="10">
        <v>0.1421</v>
      </c>
      <c r="H27" s="9">
        <v>0.3851</v>
      </c>
      <c r="I27" s="10">
        <v>0.1837</v>
      </c>
      <c r="J27" s="10">
        <v>0.33129999999999998</v>
      </c>
      <c r="K27" s="53">
        <v>238.2996</v>
      </c>
    </row>
    <row r="28" spans="1:11" ht="15.75" thickBot="1" x14ac:dyDescent="0.3">
      <c r="A28" s="11">
        <v>36455</v>
      </c>
      <c r="B28" s="12">
        <v>0.19769999999999999</v>
      </c>
      <c r="C28" s="13">
        <v>0.1179</v>
      </c>
      <c r="D28" s="12">
        <v>20.955200000000001</v>
      </c>
      <c r="E28" s="13">
        <v>0.3054</v>
      </c>
      <c r="F28" s="12">
        <v>0.35770000000000002</v>
      </c>
      <c r="G28" s="13">
        <v>0.14199999999999999</v>
      </c>
      <c r="H28" s="12">
        <v>0.38400000000000001</v>
      </c>
      <c r="I28" s="13">
        <v>0.18290000000000001</v>
      </c>
      <c r="J28" s="13">
        <v>0.3301</v>
      </c>
      <c r="K28" s="54">
        <v>238.32740000000001</v>
      </c>
    </row>
    <row r="29" spans="1:11" ht="15.75" thickTop="1" x14ac:dyDescent="0.25">
      <c r="A29" s="14" t="s">
        <v>9</v>
      </c>
      <c r="B29" s="15">
        <f t="shared" ref="B29:K29" si="6">SUM(B24:B28)</f>
        <v>0.98839999999999995</v>
      </c>
      <c r="C29" s="16">
        <f t="shared" si="6"/>
        <v>0.5918000000000001</v>
      </c>
      <c r="D29" s="15">
        <f t="shared" si="6"/>
        <v>104.40390000000001</v>
      </c>
      <c r="E29" s="16">
        <f t="shared" si="6"/>
        <v>1.528</v>
      </c>
      <c r="F29" s="15">
        <f t="shared" si="6"/>
        <v>1.7854999999999999</v>
      </c>
      <c r="G29" s="16">
        <f t="shared" si="6"/>
        <v>0.7087</v>
      </c>
      <c r="H29" s="15">
        <f t="shared" si="6"/>
        <v>1.9319000000000002</v>
      </c>
      <c r="I29" s="16">
        <f t="shared" si="6"/>
        <v>0.91300000000000003</v>
      </c>
      <c r="J29" s="16">
        <f t="shared" si="6"/>
        <v>1.6547000000000001</v>
      </c>
      <c r="K29" s="55">
        <f t="shared" si="6"/>
        <v>1191.0558000000001</v>
      </c>
    </row>
    <row r="30" spans="1:11" ht="15.75" thickBot="1" x14ac:dyDescent="0.3">
      <c r="A30" s="17" t="s">
        <v>10</v>
      </c>
      <c r="B30" s="18">
        <f>B29/5</f>
        <v>0.19767999999999999</v>
      </c>
      <c r="C30" s="19">
        <f>C29/5</f>
        <v>0.11836000000000002</v>
      </c>
      <c r="D30" s="19">
        <f t="shared" ref="D30:K30" si="7">D29/5</f>
        <v>20.880780000000001</v>
      </c>
      <c r="E30" s="19">
        <f t="shared" si="7"/>
        <v>0.30559999999999998</v>
      </c>
      <c r="F30" s="19">
        <f t="shared" si="7"/>
        <v>0.35709999999999997</v>
      </c>
      <c r="G30" s="19">
        <f t="shared" si="7"/>
        <v>0.14174</v>
      </c>
      <c r="H30" s="19">
        <f t="shared" si="7"/>
        <v>0.38638000000000006</v>
      </c>
      <c r="I30" s="19">
        <f t="shared" si="7"/>
        <v>0.18260000000000001</v>
      </c>
      <c r="J30" s="19">
        <f t="shared" si="7"/>
        <v>0.33094000000000001</v>
      </c>
      <c r="K30" s="19">
        <f t="shared" si="7"/>
        <v>238.21116000000001</v>
      </c>
    </row>
    <row r="31" spans="1:11" ht="15.75" thickTop="1" x14ac:dyDescent="0.25">
      <c r="A31" s="8">
        <v>36458</v>
      </c>
      <c r="B31" s="9">
        <v>0.19769999999999999</v>
      </c>
      <c r="C31" s="10">
        <v>0.1186</v>
      </c>
      <c r="D31" s="9">
        <v>20.9404</v>
      </c>
      <c r="E31" s="10">
        <v>0.30470000000000003</v>
      </c>
      <c r="F31" s="9">
        <v>0.3599</v>
      </c>
      <c r="G31" s="10">
        <v>0.14199999999999999</v>
      </c>
      <c r="H31" s="9">
        <v>0.38369999999999999</v>
      </c>
      <c r="I31" s="10">
        <v>0.184</v>
      </c>
      <c r="J31" s="10">
        <v>0.32969999999999999</v>
      </c>
      <c r="K31" s="53">
        <v>238.27789999999999</v>
      </c>
    </row>
    <row r="32" spans="1:11" x14ac:dyDescent="0.25">
      <c r="A32" s="8">
        <v>36459</v>
      </c>
      <c r="B32" s="9">
        <v>0.1976</v>
      </c>
      <c r="C32" s="10">
        <v>0.1188</v>
      </c>
      <c r="D32" s="9">
        <v>20.805299999999999</v>
      </c>
      <c r="E32" s="10">
        <v>0.3034</v>
      </c>
      <c r="F32" s="9">
        <v>0.36220000000000002</v>
      </c>
      <c r="G32" s="10">
        <v>0.14219999999999999</v>
      </c>
      <c r="H32" s="9">
        <v>0.38369999999999999</v>
      </c>
      <c r="I32" s="10">
        <v>0.1852</v>
      </c>
      <c r="J32" s="10">
        <v>0.32840000000000003</v>
      </c>
      <c r="K32" s="53">
        <v>238.1574</v>
      </c>
    </row>
    <row r="33" spans="1:11" x14ac:dyDescent="0.25">
      <c r="A33" s="8">
        <v>36460</v>
      </c>
      <c r="B33" s="9">
        <v>0.1976</v>
      </c>
      <c r="C33" s="10">
        <v>0.1195</v>
      </c>
      <c r="D33" s="9">
        <v>20.755299999999998</v>
      </c>
      <c r="E33" s="10">
        <v>0.30380000000000001</v>
      </c>
      <c r="F33" s="9">
        <v>0.36520000000000002</v>
      </c>
      <c r="G33" s="10">
        <v>0.1421</v>
      </c>
      <c r="H33" s="9">
        <v>0.38450000000000001</v>
      </c>
      <c r="I33" s="10">
        <v>0.1867</v>
      </c>
      <c r="J33" s="10">
        <v>0.32919999999999999</v>
      </c>
      <c r="K33" s="53">
        <v>237.86099999999999</v>
      </c>
    </row>
    <row r="34" spans="1:11" x14ac:dyDescent="0.25">
      <c r="A34" s="8">
        <v>36461</v>
      </c>
      <c r="B34" s="9">
        <v>0.19769999999999999</v>
      </c>
      <c r="C34" s="10">
        <v>0.12</v>
      </c>
      <c r="D34" s="9">
        <v>20.600300000000001</v>
      </c>
      <c r="E34" s="10">
        <v>0.30719999999999997</v>
      </c>
      <c r="F34" s="9">
        <v>0.36720000000000003</v>
      </c>
      <c r="G34" s="10">
        <v>0.1421</v>
      </c>
      <c r="H34" s="9">
        <v>0.38950000000000001</v>
      </c>
      <c r="I34" s="10">
        <v>0.18770000000000001</v>
      </c>
      <c r="J34" s="10">
        <v>0.33040000000000003</v>
      </c>
      <c r="K34" s="53">
        <v>237.24</v>
      </c>
    </row>
    <row r="35" spans="1:11" ht="15.75" thickBot="1" x14ac:dyDescent="0.3">
      <c r="A35" s="11">
        <v>36462</v>
      </c>
      <c r="B35" s="12">
        <v>0.19769999999999999</v>
      </c>
      <c r="C35" s="13">
        <v>0.1206</v>
      </c>
      <c r="D35" s="12">
        <v>20.752600000000001</v>
      </c>
      <c r="E35" s="13">
        <v>0.30630000000000002</v>
      </c>
      <c r="F35" s="12">
        <v>0.36770000000000003</v>
      </c>
      <c r="G35" s="13">
        <v>0.1424</v>
      </c>
      <c r="H35" s="12">
        <v>0.38740000000000002</v>
      </c>
      <c r="I35" s="13">
        <v>0.188</v>
      </c>
      <c r="J35" s="13">
        <v>0.32969999999999999</v>
      </c>
      <c r="K35" s="54">
        <v>237.19059999999999</v>
      </c>
    </row>
    <row r="36" spans="1:11" ht="15.75" thickTop="1" x14ac:dyDescent="0.25">
      <c r="A36" s="14" t="s">
        <v>9</v>
      </c>
      <c r="B36" s="15">
        <f t="shared" ref="B36:K36" si="8">SUM(B31:B35)</f>
        <v>0.98829999999999996</v>
      </c>
      <c r="C36" s="16">
        <f t="shared" si="8"/>
        <v>0.59750000000000003</v>
      </c>
      <c r="D36" s="15">
        <f t="shared" si="8"/>
        <v>103.8539</v>
      </c>
      <c r="E36" s="16">
        <f t="shared" si="8"/>
        <v>1.5254000000000001</v>
      </c>
      <c r="F36" s="15">
        <f t="shared" si="8"/>
        <v>1.8222</v>
      </c>
      <c r="G36" s="16">
        <f t="shared" si="8"/>
        <v>0.71079999999999999</v>
      </c>
      <c r="H36" s="15">
        <f t="shared" si="8"/>
        <v>1.9287999999999998</v>
      </c>
      <c r="I36" s="16">
        <f t="shared" si="8"/>
        <v>0.93159999999999998</v>
      </c>
      <c r="J36" s="16">
        <f t="shared" si="8"/>
        <v>1.6474000000000002</v>
      </c>
      <c r="K36" s="55">
        <f t="shared" si="8"/>
        <v>1188.7268999999999</v>
      </c>
    </row>
    <row r="37" spans="1:11" ht="15.75" thickBot="1" x14ac:dyDescent="0.3">
      <c r="A37" s="17" t="s">
        <v>10</v>
      </c>
      <c r="B37" s="18">
        <f>B36/5</f>
        <v>0.19766</v>
      </c>
      <c r="C37" s="19">
        <f>C36/5</f>
        <v>0.11950000000000001</v>
      </c>
      <c r="D37" s="19">
        <f t="shared" ref="D37:K37" si="9">D36/5</f>
        <v>20.770779999999998</v>
      </c>
      <c r="E37" s="19">
        <f t="shared" si="9"/>
        <v>0.30508000000000002</v>
      </c>
      <c r="F37" s="19">
        <f t="shared" si="9"/>
        <v>0.36443999999999999</v>
      </c>
      <c r="G37" s="19">
        <f t="shared" si="9"/>
        <v>0.14216000000000001</v>
      </c>
      <c r="H37" s="19">
        <f t="shared" si="9"/>
        <v>0.38575999999999999</v>
      </c>
      <c r="I37" s="19">
        <f t="shared" si="9"/>
        <v>0.18631999999999999</v>
      </c>
      <c r="J37" s="19">
        <f t="shared" si="9"/>
        <v>0.32948000000000005</v>
      </c>
      <c r="K37" s="19">
        <f t="shared" si="9"/>
        <v>237.74537999999998</v>
      </c>
    </row>
    <row r="38" spans="1:11" ht="15.75" thickTop="1" x14ac:dyDescent="0.25">
      <c r="A38" s="20"/>
      <c r="B38" s="9"/>
      <c r="C38" s="10"/>
      <c r="D38" s="9"/>
      <c r="E38" s="10"/>
      <c r="F38" s="9"/>
      <c r="G38" s="10"/>
      <c r="H38" s="9"/>
      <c r="I38" s="10"/>
      <c r="J38" s="10"/>
      <c r="K38" s="53"/>
    </row>
    <row r="39" spans="1:11" ht="20.25" x14ac:dyDescent="0.3">
      <c r="A39" s="20"/>
      <c r="B39" s="9"/>
      <c r="C39" s="58"/>
      <c r="D39" s="9"/>
      <c r="E39" s="22" t="s">
        <v>11</v>
      </c>
      <c r="F39" s="9"/>
      <c r="G39" s="10"/>
      <c r="H39" s="9"/>
      <c r="I39" s="10"/>
      <c r="J39" s="10"/>
      <c r="K39" s="53"/>
    </row>
    <row r="40" spans="1:11" ht="15.75" thickBot="1" x14ac:dyDescent="0.3">
      <c r="A40" s="23"/>
      <c r="B40" s="24"/>
      <c r="C40" s="25"/>
      <c r="D40" s="24"/>
      <c r="E40" s="25"/>
      <c r="F40" s="24"/>
      <c r="G40" s="25"/>
      <c r="H40" s="24"/>
      <c r="I40" s="25"/>
      <c r="J40" s="25"/>
      <c r="K40" s="57"/>
    </row>
    <row r="41" spans="1:11" x14ac:dyDescent="0.25">
      <c r="A41" s="26" t="s">
        <v>12</v>
      </c>
      <c r="B41" s="27">
        <f>SUM(B6,B10:B14,B17:B21,B24:B28,B31:B35)</f>
        <v>4.1503000000000005</v>
      </c>
      <c r="C41" s="36">
        <f>SUM(C6,C10:C14,C17:C21,C24:C28,C31:C35)</f>
        <v>2.5042</v>
      </c>
      <c r="D41" s="36">
        <f t="shared" ref="D41:K41" si="10">SUM(D6,D10:D14,D17:D21,D24:D28,D31:D35)</f>
        <v>440.54419999999993</v>
      </c>
      <c r="E41" s="36">
        <f t="shared" si="10"/>
        <v>6.3650000000000002</v>
      </c>
      <c r="F41" s="36">
        <f t="shared" si="10"/>
        <v>7.5789</v>
      </c>
      <c r="G41" s="36">
        <f t="shared" si="10"/>
        <v>2.9865999999999997</v>
      </c>
      <c r="H41" s="36">
        <f t="shared" si="10"/>
        <v>8.062400000000002</v>
      </c>
      <c r="I41" s="36">
        <f t="shared" si="10"/>
        <v>3.8748999999999998</v>
      </c>
      <c r="J41" s="36">
        <f t="shared" si="10"/>
        <v>6.9619</v>
      </c>
      <c r="K41" s="36">
        <f t="shared" si="10"/>
        <v>5004.2464</v>
      </c>
    </row>
    <row r="42" spans="1:11" x14ac:dyDescent="0.25">
      <c r="A42" s="26" t="s">
        <v>13</v>
      </c>
      <c r="B42" s="27">
        <f>B41/21</f>
        <v>0.19763333333333336</v>
      </c>
      <c r="C42" s="28">
        <f>C41/21</f>
        <v>0.11924761904761905</v>
      </c>
      <c r="D42" s="28">
        <f t="shared" ref="D42:K42" si="11">D41/21</f>
        <v>20.978295238095235</v>
      </c>
      <c r="E42" s="28">
        <f t="shared" si="11"/>
        <v>0.30309523809523808</v>
      </c>
      <c r="F42" s="28">
        <f t="shared" si="11"/>
        <v>0.3609</v>
      </c>
      <c r="G42" s="28">
        <f t="shared" si="11"/>
        <v>0.14221904761904761</v>
      </c>
      <c r="H42" s="28">
        <f t="shared" si="11"/>
        <v>0.38392380952380961</v>
      </c>
      <c r="I42" s="28">
        <f t="shared" si="11"/>
        <v>0.18451904761904761</v>
      </c>
      <c r="J42" s="28">
        <f t="shared" si="11"/>
        <v>0.3315190476190476</v>
      </c>
      <c r="K42" s="28">
        <f t="shared" si="11"/>
        <v>238.29744761904763</v>
      </c>
    </row>
    <row r="43" spans="1:11" x14ac:dyDescent="0.25">
      <c r="A43" s="26" t="s">
        <v>14</v>
      </c>
      <c r="B43" s="27">
        <f>1/B42</f>
        <v>5.0598751897453189</v>
      </c>
      <c r="C43" s="28">
        <f>1/C42</f>
        <v>8.3859116683970925</v>
      </c>
      <c r="D43" s="28">
        <f>100/D42</f>
        <v>4.76683156877335</v>
      </c>
      <c r="E43" s="28">
        <f t="shared" ref="E43:J43" si="12">1/E42</f>
        <v>3.2992930086410057</v>
      </c>
      <c r="F43" s="28">
        <f t="shared" si="12"/>
        <v>2.7708506511499031</v>
      </c>
      <c r="G43" s="28">
        <f t="shared" si="12"/>
        <v>7.0314069510480151</v>
      </c>
      <c r="H43" s="28">
        <f t="shared" si="12"/>
        <v>2.60468346894225</v>
      </c>
      <c r="I43" s="28">
        <f t="shared" si="12"/>
        <v>5.419494696637333</v>
      </c>
      <c r="J43" s="28">
        <f t="shared" si="12"/>
        <v>3.0164179318864104</v>
      </c>
      <c r="K43" s="28">
        <f>1000/K42</f>
        <v>4.1964360507907843</v>
      </c>
    </row>
    <row r="44" spans="1:11" ht="15.75" thickBot="1" x14ac:dyDescent="0.3">
      <c r="A44" s="29"/>
      <c r="B44" s="30"/>
      <c r="C44" s="31"/>
      <c r="D44" s="30"/>
      <c r="E44" s="31"/>
      <c r="F44" s="31"/>
      <c r="G44" s="30"/>
      <c r="H44" s="31"/>
      <c r="I44" s="30"/>
      <c r="J44" s="31"/>
      <c r="K44" s="4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/>
  </sheetViews>
  <sheetFormatPr defaultRowHeight="15" x14ac:dyDescent="0.25"/>
  <cols>
    <col min="1" max="1" width="12.28515625" customWidth="1"/>
    <col min="2" max="2" width="10.85546875" customWidth="1"/>
    <col min="3" max="3" width="10.7109375" customWidth="1"/>
    <col min="4" max="4" width="11.7109375" customWidth="1"/>
    <col min="5" max="6" width="10.42578125" customWidth="1"/>
    <col min="7" max="7" width="10" customWidth="1"/>
    <col min="8" max="8" width="10.42578125" customWidth="1"/>
    <col min="9" max="9" width="10.7109375" customWidth="1"/>
    <col min="10" max="10" width="10.140625" customWidth="1"/>
    <col min="11" max="11" width="10.42578125" customWidth="1"/>
  </cols>
  <sheetData>
    <row r="1" spans="1:11" ht="22.5" x14ac:dyDescent="0.3">
      <c r="A1" s="1"/>
      <c r="B1" s="1"/>
      <c r="C1" s="2" t="s">
        <v>32</v>
      </c>
      <c r="D1" s="1"/>
      <c r="E1" s="1"/>
      <c r="F1" s="1"/>
      <c r="G1" s="1"/>
      <c r="H1" s="1"/>
      <c r="I1" s="1"/>
      <c r="J1" s="1"/>
      <c r="K1" s="1"/>
    </row>
    <row r="2" spans="1:11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4"/>
      <c r="D3" s="5"/>
      <c r="E3" s="4"/>
      <c r="F3" s="5"/>
      <c r="G3" s="4"/>
      <c r="H3" s="5"/>
      <c r="I3" s="4"/>
      <c r="J3" s="4"/>
      <c r="K3" s="51"/>
    </row>
    <row r="4" spans="1:11" ht="15.75" thickBot="1" x14ac:dyDescent="0.3">
      <c r="A4" s="6" t="s">
        <v>0</v>
      </c>
      <c r="B4" s="7" t="s">
        <v>8</v>
      </c>
      <c r="C4" s="6" t="s">
        <v>7</v>
      </c>
      <c r="D4" s="7" t="s">
        <v>16</v>
      </c>
      <c r="E4" s="6" t="s">
        <v>1</v>
      </c>
      <c r="F4" s="7" t="s">
        <v>15</v>
      </c>
      <c r="G4" s="6" t="s">
        <v>5</v>
      </c>
      <c r="H4" s="7" t="s">
        <v>4</v>
      </c>
      <c r="I4" s="6" t="s">
        <v>2</v>
      </c>
      <c r="J4" s="6" t="s">
        <v>6</v>
      </c>
      <c r="K4" s="52" t="s">
        <v>3</v>
      </c>
    </row>
    <row r="5" spans="1:11" x14ac:dyDescent="0.25">
      <c r="A5" s="38">
        <v>36465</v>
      </c>
      <c r="B5" s="39">
        <v>0.19789999999999999</v>
      </c>
      <c r="C5" s="40">
        <v>0.1206</v>
      </c>
      <c r="D5" s="39">
        <v>20.6479</v>
      </c>
      <c r="E5" s="40">
        <v>0.3105</v>
      </c>
      <c r="F5" s="39">
        <v>0.36820000000000003</v>
      </c>
      <c r="G5" s="40">
        <v>0.14330000000000001</v>
      </c>
      <c r="H5" s="39">
        <v>0.39079999999999998</v>
      </c>
      <c r="I5" s="40">
        <v>0.18820000000000001</v>
      </c>
      <c r="J5" s="40">
        <v>0.32919999999999999</v>
      </c>
      <c r="K5" s="60">
        <v>237.43049999999999</v>
      </c>
    </row>
    <row r="6" spans="1:11" x14ac:dyDescent="0.25">
      <c r="A6" s="8">
        <v>36466</v>
      </c>
      <c r="B6" s="9">
        <v>0.1978</v>
      </c>
      <c r="C6" s="10">
        <v>0.1205</v>
      </c>
      <c r="D6" s="9">
        <v>20.633500000000002</v>
      </c>
      <c r="E6" s="10">
        <v>0.30990000000000001</v>
      </c>
      <c r="F6" s="9">
        <v>0.36870000000000003</v>
      </c>
      <c r="G6" s="10">
        <v>0.14249999999999999</v>
      </c>
      <c r="H6" s="9">
        <v>0.38929999999999998</v>
      </c>
      <c r="I6" s="10">
        <v>0.1885</v>
      </c>
      <c r="J6" s="10">
        <v>0.32779999999999998</v>
      </c>
      <c r="K6" s="53">
        <v>236.51939999999999</v>
      </c>
    </row>
    <row r="7" spans="1:11" x14ac:dyDescent="0.25">
      <c r="A7" s="8">
        <v>36467</v>
      </c>
      <c r="B7" s="9">
        <v>0.1978</v>
      </c>
      <c r="C7" s="10">
        <v>0.1202</v>
      </c>
      <c r="D7" s="9">
        <v>20.5959</v>
      </c>
      <c r="E7" s="10">
        <v>0.30880000000000002</v>
      </c>
      <c r="F7" s="9">
        <v>0.36849999999999999</v>
      </c>
      <c r="G7" s="10">
        <v>0.1429</v>
      </c>
      <c r="H7" s="9">
        <v>0.38819999999999999</v>
      </c>
      <c r="I7" s="10">
        <v>0.18840000000000001</v>
      </c>
      <c r="J7" s="10">
        <v>0.32929999999999998</v>
      </c>
      <c r="K7" s="53">
        <v>236.07429999999999</v>
      </c>
    </row>
    <row r="8" spans="1:11" x14ac:dyDescent="0.25">
      <c r="A8" s="8">
        <v>36468</v>
      </c>
      <c r="B8" s="9">
        <v>0.19789999999999999</v>
      </c>
      <c r="C8" s="10">
        <v>0.12039999999999999</v>
      </c>
      <c r="D8" s="9">
        <v>20.7835</v>
      </c>
      <c r="E8" s="10">
        <v>0.30740000000000001</v>
      </c>
      <c r="F8" s="9">
        <v>0.36919999999999997</v>
      </c>
      <c r="G8" s="10">
        <v>0.14280000000000001</v>
      </c>
      <c r="H8" s="9">
        <v>0.38650000000000001</v>
      </c>
      <c r="I8" s="10">
        <v>0.18887999999999999</v>
      </c>
      <c r="J8" s="10">
        <v>0.33040000000000003</v>
      </c>
      <c r="K8" s="53">
        <v>235.69890000000001</v>
      </c>
    </row>
    <row r="9" spans="1:11" ht="15.75" thickBot="1" x14ac:dyDescent="0.3">
      <c r="A9" s="11">
        <v>36469</v>
      </c>
      <c r="B9" s="12">
        <v>0.19800000000000001</v>
      </c>
      <c r="C9" s="13">
        <v>0.12089999999999999</v>
      </c>
      <c r="D9" s="12">
        <v>20.693999999999999</v>
      </c>
      <c r="E9" s="13">
        <v>0.3014</v>
      </c>
      <c r="F9" s="12">
        <v>0.37090000000000001</v>
      </c>
      <c r="G9" s="13">
        <v>0.1431</v>
      </c>
      <c r="H9" s="12">
        <v>0.38479999999999998</v>
      </c>
      <c r="I9" s="13">
        <v>0.18959999999999999</v>
      </c>
      <c r="J9" s="13">
        <v>0.32990000000000003</v>
      </c>
      <c r="K9" s="54">
        <v>234.5805</v>
      </c>
    </row>
    <row r="10" spans="1:11" ht="15.75" thickTop="1" x14ac:dyDescent="0.25">
      <c r="A10" s="14" t="s">
        <v>9</v>
      </c>
      <c r="B10" s="15">
        <f t="shared" ref="B10:K10" si="0">SUM(B5:B9)</f>
        <v>0.98940000000000006</v>
      </c>
      <c r="C10" s="16">
        <f t="shared" si="0"/>
        <v>0.60259999999999991</v>
      </c>
      <c r="D10" s="15">
        <f t="shared" si="0"/>
        <v>103.35480000000001</v>
      </c>
      <c r="E10" s="16">
        <f t="shared" si="0"/>
        <v>1.5380000000000003</v>
      </c>
      <c r="F10" s="15">
        <f t="shared" si="0"/>
        <v>1.8455000000000001</v>
      </c>
      <c r="G10" s="16">
        <f t="shared" si="0"/>
        <v>0.71460000000000001</v>
      </c>
      <c r="H10" s="15">
        <f t="shared" si="0"/>
        <v>1.9396</v>
      </c>
      <c r="I10" s="16">
        <f t="shared" si="0"/>
        <v>0.94358000000000009</v>
      </c>
      <c r="J10" s="16">
        <f t="shared" si="0"/>
        <v>1.6466000000000001</v>
      </c>
      <c r="K10" s="55">
        <f t="shared" si="0"/>
        <v>1180.3036</v>
      </c>
    </row>
    <row r="11" spans="1:11" ht="15.75" thickBot="1" x14ac:dyDescent="0.3">
      <c r="A11" s="17" t="s">
        <v>10</v>
      </c>
      <c r="B11" s="18">
        <f>B10/5</f>
        <v>0.19788</v>
      </c>
      <c r="C11" s="19">
        <f>C10/5</f>
        <v>0.12051999999999999</v>
      </c>
      <c r="D11" s="19">
        <f t="shared" ref="D11:K11" si="1">D10/5</f>
        <v>20.670960000000001</v>
      </c>
      <c r="E11" s="19">
        <f t="shared" si="1"/>
        <v>0.30760000000000004</v>
      </c>
      <c r="F11" s="19">
        <f t="shared" si="1"/>
        <v>0.36910000000000004</v>
      </c>
      <c r="G11" s="19">
        <f t="shared" si="1"/>
        <v>0.14291999999999999</v>
      </c>
      <c r="H11" s="19">
        <f t="shared" si="1"/>
        <v>0.38791999999999999</v>
      </c>
      <c r="I11" s="19">
        <f t="shared" si="1"/>
        <v>0.18871600000000002</v>
      </c>
      <c r="J11" s="19">
        <f t="shared" si="1"/>
        <v>0.32932</v>
      </c>
      <c r="K11" s="19">
        <f t="shared" si="1"/>
        <v>236.06072</v>
      </c>
    </row>
    <row r="12" spans="1:11" ht="15.75" thickTop="1" x14ac:dyDescent="0.25">
      <c r="A12" s="8">
        <v>36472</v>
      </c>
      <c r="B12" s="9">
        <v>0.19800000000000001</v>
      </c>
      <c r="C12" s="10">
        <v>0.1221</v>
      </c>
      <c r="D12" s="9">
        <v>21.052399999999999</v>
      </c>
      <c r="E12" s="10">
        <v>0.31019999999999998</v>
      </c>
      <c r="F12" s="9">
        <v>0.37219999999999998</v>
      </c>
      <c r="G12" s="10">
        <v>0.14380000000000001</v>
      </c>
      <c r="H12" s="9">
        <v>0.38619999999999999</v>
      </c>
      <c r="I12" s="10">
        <v>0.1903</v>
      </c>
      <c r="J12" s="10">
        <v>0.33019999999999999</v>
      </c>
      <c r="K12" s="53">
        <v>234.5806</v>
      </c>
    </row>
    <row r="13" spans="1:11" x14ac:dyDescent="0.25">
      <c r="A13" s="8">
        <v>36473</v>
      </c>
      <c r="B13" s="9">
        <v>0.1978</v>
      </c>
      <c r="C13" s="10">
        <v>0.12239999999999999</v>
      </c>
      <c r="D13" s="9">
        <v>20.9282</v>
      </c>
      <c r="E13" s="10">
        <v>0.31019999999999998</v>
      </c>
      <c r="F13" s="9">
        <v>0.37319999999999998</v>
      </c>
      <c r="G13" s="10">
        <v>0.14380000000000001</v>
      </c>
      <c r="H13" s="9">
        <v>0.3876</v>
      </c>
      <c r="I13" s="10">
        <v>0.1908</v>
      </c>
      <c r="J13" s="10">
        <v>0.33029999999999998</v>
      </c>
      <c r="K13" s="53">
        <v>234.07159999999999</v>
      </c>
    </row>
    <row r="14" spans="1:11" x14ac:dyDescent="0.25">
      <c r="A14" s="8">
        <v>36474</v>
      </c>
      <c r="B14" s="9">
        <v>0.19769999999999999</v>
      </c>
      <c r="C14" s="10">
        <v>0.12189999999999999</v>
      </c>
      <c r="D14" s="9">
        <v>20.75</v>
      </c>
      <c r="E14" s="10">
        <v>0.31009999999999999</v>
      </c>
      <c r="F14" s="9">
        <v>0.37169999999999997</v>
      </c>
      <c r="G14" s="10">
        <v>0.14349999999999999</v>
      </c>
      <c r="H14" s="9">
        <v>0.38829999999999998</v>
      </c>
      <c r="I14" s="10">
        <v>0.19009999999999999</v>
      </c>
      <c r="J14" s="10">
        <v>0.33029999999999998</v>
      </c>
      <c r="K14" s="53">
        <v>234.3</v>
      </c>
    </row>
    <row r="15" spans="1:11" x14ac:dyDescent="0.25">
      <c r="A15" s="8">
        <v>36475</v>
      </c>
      <c r="B15" s="9">
        <v>0.19769999999999999</v>
      </c>
      <c r="C15" s="10">
        <v>0.1216</v>
      </c>
      <c r="D15" s="9">
        <v>20.685400000000001</v>
      </c>
      <c r="E15" s="10">
        <v>0.30890000000000001</v>
      </c>
      <c r="F15" s="9">
        <v>0.3705</v>
      </c>
      <c r="G15" s="10">
        <v>0.14349999999999999</v>
      </c>
      <c r="H15" s="9">
        <v>0.3866</v>
      </c>
      <c r="I15" s="10">
        <v>0.1895</v>
      </c>
      <c r="J15" s="10">
        <v>0.33110000000000001</v>
      </c>
      <c r="K15" s="53">
        <v>233.23660000000001</v>
      </c>
    </row>
    <row r="16" spans="1:11" ht="15.75" thickBot="1" x14ac:dyDescent="0.3">
      <c r="A16" s="11">
        <v>36476</v>
      </c>
      <c r="B16" s="12">
        <v>0.1976</v>
      </c>
      <c r="C16" s="13">
        <v>0.1217</v>
      </c>
      <c r="D16" s="12">
        <v>20.6966</v>
      </c>
      <c r="E16" s="13">
        <v>0.308</v>
      </c>
      <c r="F16" s="12">
        <v>0.37090000000000001</v>
      </c>
      <c r="G16" s="13">
        <v>0.1434</v>
      </c>
      <c r="H16" s="12">
        <v>0.38550000000000001</v>
      </c>
      <c r="I16" s="13">
        <v>0.18959999999999999</v>
      </c>
      <c r="J16" s="13">
        <v>0.33100000000000002</v>
      </c>
      <c r="K16" s="54">
        <v>232.47640000000001</v>
      </c>
    </row>
    <row r="17" spans="1:11" ht="15.75" thickTop="1" x14ac:dyDescent="0.25">
      <c r="A17" s="14" t="s">
        <v>9</v>
      </c>
      <c r="B17" s="15">
        <f t="shared" ref="B17:K17" si="2">SUM(B12:B16)</f>
        <v>0.98880000000000001</v>
      </c>
      <c r="C17" s="16">
        <f t="shared" si="2"/>
        <v>0.60970000000000002</v>
      </c>
      <c r="D17" s="15">
        <f t="shared" si="2"/>
        <v>104.1126</v>
      </c>
      <c r="E17" s="16">
        <f t="shared" si="2"/>
        <v>1.5473999999999999</v>
      </c>
      <c r="F17" s="15">
        <f t="shared" si="2"/>
        <v>1.8585</v>
      </c>
      <c r="G17" s="16">
        <f t="shared" si="2"/>
        <v>0.71799999999999997</v>
      </c>
      <c r="H17" s="15">
        <f t="shared" si="2"/>
        <v>1.9342000000000001</v>
      </c>
      <c r="I17" s="16">
        <f t="shared" si="2"/>
        <v>0.95029999999999992</v>
      </c>
      <c r="J17" s="16">
        <f t="shared" si="2"/>
        <v>1.6528999999999998</v>
      </c>
      <c r="K17" s="55">
        <f t="shared" si="2"/>
        <v>1168.6651999999999</v>
      </c>
    </row>
    <row r="18" spans="1:11" ht="15.75" thickBot="1" x14ac:dyDescent="0.3">
      <c r="A18" s="17" t="s">
        <v>10</v>
      </c>
      <c r="B18" s="18">
        <f>B17/5</f>
        <v>0.19775999999999999</v>
      </c>
      <c r="C18" s="19">
        <f>C17/5</f>
        <v>0.12194000000000001</v>
      </c>
      <c r="D18" s="19">
        <f t="shared" ref="D18:K18" si="3">D17/5</f>
        <v>20.822520000000001</v>
      </c>
      <c r="E18" s="19">
        <f t="shared" si="3"/>
        <v>0.30947999999999998</v>
      </c>
      <c r="F18" s="19">
        <f t="shared" si="3"/>
        <v>0.37170000000000003</v>
      </c>
      <c r="G18" s="19">
        <f t="shared" si="3"/>
        <v>0.14360000000000001</v>
      </c>
      <c r="H18" s="19">
        <f t="shared" si="3"/>
        <v>0.38684000000000002</v>
      </c>
      <c r="I18" s="19">
        <f t="shared" si="3"/>
        <v>0.19005999999999998</v>
      </c>
      <c r="J18" s="19">
        <f t="shared" si="3"/>
        <v>0.33057999999999998</v>
      </c>
      <c r="K18" s="19">
        <f t="shared" si="3"/>
        <v>233.73303999999999</v>
      </c>
    </row>
    <row r="19" spans="1:11" ht="15" customHeight="1" thickTop="1" x14ac:dyDescent="0.25">
      <c r="A19" s="8">
        <v>36479</v>
      </c>
      <c r="B19" s="9">
        <v>0.19769999999999999</v>
      </c>
      <c r="C19" s="10">
        <v>0.1225</v>
      </c>
      <c r="D19" s="9">
        <v>20.8079</v>
      </c>
      <c r="E19" s="10">
        <v>0.30740000000000001</v>
      </c>
      <c r="F19" s="9">
        <v>0.37480000000000002</v>
      </c>
      <c r="G19" s="10">
        <v>0.14369999999999999</v>
      </c>
      <c r="H19" s="9">
        <v>0.38350000000000001</v>
      </c>
      <c r="I19" s="10">
        <v>0.19159999999999999</v>
      </c>
      <c r="J19" s="10">
        <v>0.32979999999999998</v>
      </c>
      <c r="K19" s="53">
        <v>231.309</v>
      </c>
    </row>
    <row r="20" spans="1:11" x14ac:dyDescent="0.25">
      <c r="A20" s="8">
        <v>36480</v>
      </c>
      <c r="B20" s="9">
        <v>0.19769999999999999</v>
      </c>
      <c r="C20" s="10">
        <v>0.122</v>
      </c>
      <c r="D20" s="9">
        <v>20.7486</v>
      </c>
      <c r="E20" s="10">
        <v>0.30590000000000001</v>
      </c>
      <c r="F20" s="9">
        <v>0.37519999999999998</v>
      </c>
      <c r="G20" s="10">
        <v>0.1439</v>
      </c>
      <c r="H20" s="9">
        <v>0.38019999999999998</v>
      </c>
      <c r="I20" s="10">
        <v>0.19189999999999999</v>
      </c>
      <c r="J20" s="10">
        <v>0.32929999999999998</v>
      </c>
      <c r="K20" s="53">
        <v>233.4837</v>
      </c>
    </row>
    <row r="21" spans="1:11" x14ac:dyDescent="0.25">
      <c r="A21" s="8">
        <v>36481</v>
      </c>
      <c r="B21" s="9">
        <v>0.1978</v>
      </c>
      <c r="C21" s="10">
        <v>0.12230000000000001</v>
      </c>
      <c r="D21" s="9">
        <v>20.946000000000002</v>
      </c>
      <c r="E21" s="10">
        <v>0.30830000000000002</v>
      </c>
      <c r="F21" s="9">
        <v>0.37519999999999998</v>
      </c>
      <c r="G21" s="10">
        <v>0.14399999999999999</v>
      </c>
      <c r="H21" s="9">
        <v>0.38159999999999999</v>
      </c>
      <c r="I21" s="10">
        <v>0.19189999999999999</v>
      </c>
      <c r="J21" s="10">
        <v>0.33029999999999998</v>
      </c>
      <c r="K21" s="53">
        <v>233.00839999999999</v>
      </c>
    </row>
    <row r="22" spans="1:11" x14ac:dyDescent="0.25">
      <c r="A22" s="8">
        <v>36482</v>
      </c>
      <c r="B22" s="9">
        <v>0.19769999999999999</v>
      </c>
      <c r="C22" s="10">
        <v>0.122</v>
      </c>
      <c r="D22" s="9">
        <v>20.899899999999999</v>
      </c>
      <c r="E22" s="10">
        <v>0.30869999999999997</v>
      </c>
      <c r="F22" s="9">
        <v>0.37340000000000001</v>
      </c>
      <c r="G22" s="10">
        <v>0.1439</v>
      </c>
      <c r="H22" s="9">
        <v>0.38290000000000002</v>
      </c>
      <c r="I22" s="10">
        <v>0.19089999999999999</v>
      </c>
      <c r="J22" s="10">
        <v>0.3301</v>
      </c>
      <c r="K22" s="53">
        <v>232.69290000000001</v>
      </c>
    </row>
    <row r="23" spans="1:11" ht="15.75" thickBot="1" x14ac:dyDescent="0.3">
      <c r="A23" s="11">
        <v>36483</v>
      </c>
      <c r="B23" s="12">
        <v>0.19769999999999999</v>
      </c>
      <c r="C23" s="13">
        <v>0.122</v>
      </c>
      <c r="D23" s="12">
        <v>20.895900000000001</v>
      </c>
      <c r="E23" s="13">
        <v>0.30869999999999997</v>
      </c>
      <c r="F23" s="12">
        <v>0.37380000000000002</v>
      </c>
      <c r="G23" s="13">
        <v>0.14360000000000001</v>
      </c>
      <c r="H23" s="12">
        <v>0.38469999999999999</v>
      </c>
      <c r="I23" s="13">
        <v>0.19109999999999999</v>
      </c>
      <c r="J23" s="13">
        <v>0.3301</v>
      </c>
      <c r="K23" s="54">
        <v>232.29750000000001</v>
      </c>
    </row>
    <row r="24" spans="1:11" ht="15.75" thickTop="1" x14ac:dyDescent="0.25">
      <c r="A24" s="14" t="s">
        <v>9</v>
      </c>
      <c r="B24" s="15">
        <f t="shared" ref="B24:K24" si="4">SUM(B19:B23)</f>
        <v>0.98859999999999992</v>
      </c>
      <c r="C24" s="16">
        <f t="shared" si="4"/>
        <v>0.61080000000000001</v>
      </c>
      <c r="D24" s="15">
        <f t="shared" si="4"/>
        <v>104.2983</v>
      </c>
      <c r="E24" s="16">
        <f t="shared" si="4"/>
        <v>1.5389999999999999</v>
      </c>
      <c r="F24" s="15">
        <f t="shared" si="4"/>
        <v>1.8723999999999998</v>
      </c>
      <c r="G24" s="16">
        <f t="shared" si="4"/>
        <v>0.71910000000000007</v>
      </c>
      <c r="H24" s="15">
        <f t="shared" si="4"/>
        <v>1.9129</v>
      </c>
      <c r="I24" s="16">
        <f t="shared" si="4"/>
        <v>0.95739999999999981</v>
      </c>
      <c r="J24" s="16">
        <f t="shared" si="4"/>
        <v>1.6496000000000002</v>
      </c>
      <c r="K24" s="55">
        <f t="shared" si="4"/>
        <v>1162.7914999999998</v>
      </c>
    </row>
    <row r="25" spans="1:11" ht="15.75" thickBot="1" x14ac:dyDescent="0.3">
      <c r="A25" s="17" t="s">
        <v>10</v>
      </c>
      <c r="B25" s="18">
        <f>B24/5</f>
        <v>0.19771999999999998</v>
      </c>
      <c r="C25" s="19">
        <f>C24/5</f>
        <v>0.12216</v>
      </c>
      <c r="D25" s="19">
        <f t="shared" ref="D25:K25" si="5">D24/5</f>
        <v>20.859659999999998</v>
      </c>
      <c r="E25" s="19">
        <f t="shared" si="5"/>
        <v>0.30779999999999996</v>
      </c>
      <c r="F25" s="19">
        <f t="shared" si="5"/>
        <v>0.37447999999999998</v>
      </c>
      <c r="G25" s="19">
        <f t="shared" si="5"/>
        <v>0.14382</v>
      </c>
      <c r="H25" s="19">
        <f t="shared" si="5"/>
        <v>0.38258000000000003</v>
      </c>
      <c r="I25" s="19">
        <f t="shared" si="5"/>
        <v>0.19147999999999996</v>
      </c>
      <c r="J25" s="19">
        <f t="shared" si="5"/>
        <v>0.32992000000000005</v>
      </c>
      <c r="K25" s="19">
        <f t="shared" si="5"/>
        <v>232.55829999999997</v>
      </c>
    </row>
    <row r="26" spans="1:11" ht="15.75" thickTop="1" x14ac:dyDescent="0.25">
      <c r="A26" s="8">
        <v>36486</v>
      </c>
      <c r="B26" s="9">
        <v>0.19789999999999999</v>
      </c>
      <c r="C26" s="10">
        <v>0.12239999999999999</v>
      </c>
      <c r="D26" s="9">
        <v>21.0061</v>
      </c>
      <c r="E26" s="10">
        <v>0.30990000000000001</v>
      </c>
      <c r="F26" s="9">
        <v>0.37569999999999998</v>
      </c>
      <c r="G26" s="10">
        <v>0.1444</v>
      </c>
      <c r="H26" s="9">
        <v>0.38850000000000001</v>
      </c>
      <c r="I26" s="10">
        <v>0.19209999999999999</v>
      </c>
      <c r="J26" s="10">
        <v>0.33029999999999998</v>
      </c>
      <c r="K26" s="53">
        <v>232.69290000000001</v>
      </c>
    </row>
    <row r="27" spans="1:11" x14ac:dyDescent="0.25">
      <c r="A27" s="8">
        <v>36487</v>
      </c>
      <c r="B27" s="9">
        <v>0.19769999999999999</v>
      </c>
      <c r="C27" s="10">
        <v>0.122</v>
      </c>
      <c r="D27" s="9">
        <v>20.722899999999999</v>
      </c>
      <c r="E27" s="10">
        <v>0.31</v>
      </c>
      <c r="F27" s="9">
        <v>0.37440000000000001</v>
      </c>
      <c r="G27" s="10">
        <v>0.1439</v>
      </c>
      <c r="H27" s="9">
        <v>0.38719999999999999</v>
      </c>
      <c r="I27" s="10">
        <v>0.1915</v>
      </c>
      <c r="J27" s="10">
        <v>0.33029999999999998</v>
      </c>
      <c r="K27" s="53">
        <v>232.0504</v>
      </c>
    </row>
    <row r="28" spans="1:11" x14ac:dyDescent="0.25">
      <c r="A28" s="8">
        <v>36488</v>
      </c>
      <c r="B28" s="9">
        <v>0.19769999999999999</v>
      </c>
      <c r="C28" s="10">
        <v>0.1217</v>
      </c>
      <c r="D28" s="9">
        <v>20.5944</v>
      </c>
      <c r="E28" s="10">
        <v>0.31090000000000001</v>
      </c>
      <c r="F28" s="9">
        <v>0.37630000000000002</v>
      </c>
      <c r="G28" s="10">
        <v>0.14369999999999999</v>
      </c>
      <c r="H28" s="9">
        <v>0.3866</v>
      </c>
      <c r="I28" s="10">
        <v>0.19239999999999999</v>
      </c>
      <c r="J28" s="10">
        <v>0.33</v>
      </c>
      <c r="K28" s="53">
        <v>231.25960000000001</v>
      </c>
    </row>
    <row r="29" spans="1:11" x14ac:dyDescent="0.25">
      <c r="A29" s="8">
        <v>36489</v>
      </c>
      <c r="B29" s="9">
        <v>0.19789999999999999</v>
      </c>
      <c r="C29" s="10">
        <v>0.1229</v>
      </c>
      <c r="D29" s="9">
        <v>20.700299999999999</v>
      </c>
      <c r="E29" s="10">
        <v>0.31280000000000002</v>
      </c>
      <c r="F29" s="9">
        <v>0.38</v>
      </c>
      <c r="G29" s="10">
        <v>0.14419999999999999</v>
      </c>
      <c r="H29" s="9">
        <v>0.3876</v>
      </c>
      <c r="I29" s="10">
        <v>0.1943</v>
      </c>
      <c r="J29" s="10">
        <v>0.3301</v>
      </c>
      <c r="K29" s="53">
        <v>229.9598</v>
      </c>
    </row>
    <row r="30" spans="1:11" ht="15.75" thickBot="1" x14ac:dyDescent="0.3">
      <c r="A30" s="11">
        <v>36490</v>
      </c>
      <c r="B30" s="12">
        <v>0.19769999999999999</v>
      </c>
      <c r="C30" s="13">
        <v>0.1226</v>
      </c>
      <c r="D30" s="12">
        <v>20.6557</v>
      </c>
      <c r="E30" s="13">
        <v>0.31209999999999999</v>
      </c>
      <c r="F30" s="12">
        <v>0.37959999999999999</v>
      </c>
      <c r="G30" s="13">
        <v>0.14419999999999999</v>
      </c>
      <c r="H30" s="12">
        <v>0.38600000000000001</v>
      </c>
      <c r="I30" s="13">
        <v>0.19409999999999999</v>
      </c>
      <c r="J30" s="13">
        <v>0.33</v>
      </c>
      <c r="K30" s="54">
        <v>229.33199999999999</v>
      </c>
    </row>
    <row r="31" spans="1:11" ht="15.75" thickTop="1" x14ac:dyDescent="0.25">
      <c r="A31" s="14" t="s">
        <v>9</v>
      </c>
      <c r="B31" s="15">
        <f t="shared" ref="B31:K31" si="6">SUM(B26:B30)</f>
        <v>0.98889999999999989</v>
      </c>
      <c r="C31" s="16">
        <f t="shared" si="6"/>
        <v>0.61160000000000003</v>
      </c>
      <c r="D31" s="15">
        <f t="shared" si="6"/>
        <v>103.67939999999999</v>
      </c>
      <c r="E31" s="16">
        <f t="shared" si="6"/>
        <v>1.5557000000000001</v>
      </c>
      <c r="F31" s="15">
        <f t="shared" si="6"/>
        <v>1.8860000000000001</v>
      </c>
      <c r="G31" s="16">
        <f t="shared" si="6"/>
        <v>0.72040000000000004</v>
      </c>
      <c r="H31" s="15">
        <f t="shared" si="6"/>
        <v>1.9359000000000002</v>
      </c>
      <c r="I31" s="16">
        <f t="shared" si="6"/>
        <v>0.96439999999999992</v>
      </c>
      <c r="J31" s="16">
        <f t="shared" si="6"/>
        <v>1.6507000000000001</v>
      </c>
      <c r="K31" s="55">
        <f t="shared" si="6"/>
        <v>1155.2946999999999</v>
      </c>
    </row>
    <row r="32" spans="1:11" ht="15.75" thickBot="1" x14ac:dyDescent="0.3">
      <c r="A32" s="17" t="s">
        <v>10</v>
      </c>
      <c r="B32" s="18">
        <f>B31/5</f>
        <v>0.19777999999999998</v>
      </c>
      <c r="C32" s="19">
        <f>C31/5</f>
        <v>0.12232000000000001</v>
      </c>
      <c r="D32" s="19">
        <f t="shared" ref="D32:K32" si="7">D31/5</f>
        <v>20.735879999999998</v>
      </c>
      <c r="E32" s="19">
        <f t="shared" si="7"/>
        <v>0.31114000000000003</v>
      </c>
      <c r="F32" s="19">
        <f t="shared" si="7"/>
        <v>0.37720000000000004</v>
      </c>
      <c r="G32" s="19">
        <f t="shared" si="7"/>
        <v>0.14408000000000001</v>
      </c>
      <c r="H32" s="19">
        <f t="shared" si="7"/>
        <v>0.38718000000000002</v>
      </c>
      <c r="I32" s="19">
        <f t="shared" si="7"/>
        <v>0.19288</v>
      </c>
      <c r="J32" s="19">
        <f t="shared" si="7"/>
        <v>0.33013999999999999</v>
      </c>
      <c r="K32" s="19">
        <f t="shared" si="7"/>
        <v>231.05893999999998</v>
      </c>
    </row>
    <row r="33" spans="1:11" ht="15.75" thickTop="1" x14ac:dyDescent="0.25">
      <c r="A33" s="8">
        <v>36493</v>
      </c>
      <c r="B33" s="9">
        <v>0.1976</v>
      </c>
      <c r="C33" s="10">
        <v>0.123</v>
      </c>
      <c r="D33" s="9">
        <v>20.184799999999999</v>
      </c>
      <c r="E33" s="10">
        <v>0.31159999999999999</v>
      </c>
      <c r="F33" s="9">
        <v>0.38159999999999999</v>
      </c>
      <c r="G33" s="10">
        <v>0.14419999999999999</v>
      </c>
      <c r="H33" s="9">
        <v>0.38669999999999999</v>
      </c>
      <c r="I33" s="10">
        <v>0.1951</v>
      </c>
      <c r="J33" s="10">
        <v>0.33029999999999998</v>
      </c>
      <c r="K33" s="53">
        <v>229.01840000000001</v>
      </c>
    </row>
    <row r="34" spans="1:11" x14ac:dyDescent="0.25">
      <c r="A34" s="8">
        <v>36494</v>
      </c>
      <c r="B34" s="9">
        <v>0.19750000000000001</v>
      </c>
      <c r="C34" s="10">
        <v>0.12330000000000001</v>
      </c>
      <c r="D34" s="9">
        <v>20.180599999999998</v>
      </c>
      <c r="E34" s="10">
        <v>0.31019999999999998</v>
      </c>
      <c r="F34" s="9">
        <v>0.3831</v>
      </c>
      <c r="G34" s="10">
        <v>0.14349999999999999</v>
      </c>
      <c r="H34" s="9">
        <v>0.38600000000000001</v>
      </c>
      <c r="I34" s="10">
        <v>0.19589999999999999</v>
      </c>
      <c r="J34" s="10">
        <v>0.33200000000000002</v>
      </c>
      <c r="K34" s="53">
        <v>229.01609999999999</v>
      </c>
    </row>
    <row r="35" spans="1:11" ht="20.25" x14ac:dyDescent="0.3">
      <c r="A35" s="20"/>
      <c r="B35" s="9"/>
      <c r="C35" s="50"/>
      <c r="D35" s="9"/>
      <c r="E35" s="22" t="s">
        <v>11</v>
      </c>
      <c r="F35" s="9"/>
      <c r="G35" s="10"/>
      <c r="H35" s="9"/>
      <c r="I35" s="10"/>
      <c r="J35" s="10"/>
      <c r="K35" s="53"/>
    </row>
    <row r="36" spans="1:11" ht="15.75" thickBot="1" x14ac:dyDescent="0.3">
      <c r="A36" s="23"/>
      <c r="B36" s="24"/>
      <c r="C36" s="25"/>
      <c r="D36" s="24"/>
      <c r="E36" s="25"/>
      <c r="F36" s="24"/>
      <c r="G36" s="25"/>
      <c r="H36" s="24"/>
      <c r="I36" s="25"/>
      <c r="J36" s="25"/>
      <c r="K36" s="57"/>
    </row>
    <row r="37" spans="1:11" x14ac:dyDescent="0.25">
      <c r="A37" s="26" t="s">
        <v>12</v>
      </c>
      <c r="B37" s="27">
        <f>SUM(B5:B9,B12:B16,B19:B23,B26:B30,B33:B34)</f>
        <v>4.3507999999999996</v>
      </c>
      <c r="C37" s="36">
        <f>SUM(C5:C9,C12:C16,C19:C23,C26:C30,C33:C34)</f>
        <v>2.6809999999999996</v>
      </c>
      <c r="D37" s="36">
        <f t="shared" ref="D37:K37" si="8">SUM(D5:D9,D12:D16,D19:D23,D26:D30,D33:D34)</f>
        <v>455.81050000000005</v>
      </c>
      <c r="E37" s="36">
        <f t="shared" si="8"/>
        <v>6.8018999999999998</v>
      </c>
      <c r="F37" s="36">
        <f t="shared" si="8"/>
        <v>8.2271000000000001</v>
      </c>
      <c r="G37" s="36">
        <f t="shared" si="8"/>
        <v>3.1598000000000002</v>
      </c>
      <c r="H37" s="36">
        <f t="shared" si="8"/>
        <v>8.4952999999999985</v>
      </c>
      <c r="I37" s="36">
        <f t="shared" si="8"/>
        <v>4.2066800000000004</v>
      </c>
      <c r="J37" s="36">
        <f t="shared" si="8"/>
        <v>7.2621000000000002</v>
      </c>
      <c r="K37" s="36">
        <f t="shared" si="8"/>
        <v>5125.089500000001</v>
      </c>
    </row>
    <row r="38" spans="1:11" x14ac:dyDescent="0.25">
      <c r="A38" s="26" t="s">
        <v>13</v>
      </c>
      <c r="B38" s="27">
        <f>B37/22</f>
        <v>0.19776363636363634</v>
      </c>
      <c r="C38" s="28">
        <f>C37/22</f>
        <v>0.12186363636363634</v>
      </c>
      <c r="D38" s="28">
        <f t="shared" ref="D38:K38" si="9">D37/22</f>
        <v>20.718659090909092</v>
      </c>
      <c r="E38" s="28">
        <f t="shared" si="9"/>
        <v>0.30917727272727275</v>
      </c>
      <c r="F38" s="28">
        <f t="shared" si="9"/>
        <v>0.37395909090909091</v>
      </c>
      <c r="G38" s="28">
        <f t="shared" si="9"/>
        <v>0.14362727272727274</v>
      </c>
      <c r="H38" s="28">
        <f t="shared" si="9"/>
        <v>0.38614999999999994</v>
      </c>
      <c r="I38" s="28">
        <f t="shared" si="9"/>
        <v>0.19121272727272728</v>
      </c>
      <c r="J38" s="28">
        <f t="shared" si="9"/>
        <v>0.33009545454545458</v>
      </c>
      <c r="K38" s="28">
        <f t="shared" si="9"/>
        <v>232.95861363636368</v>
      </c>
    </row>
    <row r="39" spans="1:11" x14ac:dyDescent="0.25">
      <c r="A39" s="26" t="s">
        <v>14</v>
      </c>
      <c r="B39" s="27">
        <f>1/B38</f>
        <v>5.0565413257331988</v>
      </c>
      <c r="C39" s="28">
        <f>1/C38</f>
        <v>8.2058933233867979</v>
      </c>
      <c r="D39" s="28">
        <f>100/D38</f>
        <v>4.8265671808788957</v>
      </c>
      <c r="E39" s="28">
        <f t="shared" ref="E39:J39" si="10">1/E38</f>
        <v>3.2343903909201841</v>
      </c>
      <c r="F39" s="28">
        <f t="shared" si="10"/>
        <v>2.6740892902723923</v>
      </c>
      <c r="G39" s="28">
        <f t="shared" si="10"/>
        <v>6.962465978859421</v>
      </c>
      <c r="H39" s="28">
        <f t="shared" si="10"/>
        <v>2.5896672277612329</v>
      </c>
      <c r="I39" s="28">
        <f t="shared" si="10"/>
        <v>5.2297774016564125</v>
      </c>
      <c r="J39" s="28">
        <f t="shared" si="10"/>
        <v>3.0294267498382008</v>
      </c>
      <c r="K39" s="28">
        <f>1000/K38</f>
        <v>4.2926079632365433</v>
      </c>
    </row>
    <row r="40" spans="1:11" ht="15.75" thickBot="1" x14ac:dyDescent="0.3">
      <c r="A40" s="29"/>
      <c r="B40" s="30"/>
      <c r="C40" s="31"/>
      <c r="D40" s="30"/>
      <c r="E40" s="31"/>
      <c r="F40" s="30"/>
      <c r="G40" s="31"/>
      <c r="H40" s="30"/>
      <c r="I40" s="31"/>
      <c r="J40" s="31"/>
      <c r="K40" s="4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workbookViewId="0"/>
  </sheetViews>
  <sheetFormatPr defaultRowHeight="15" x14ac:dyDescent="0.25"/>
  <cols>
    <col min="1" max="1" width="13.85546875" bestFit="1" customWidth="1"/>
    <col min="2" max="4" width="9.28515625" bestFit="1" customWidth="1"/>
    <col min="5" max="5" width="10.85546875" bestFit="1" customWidth="1"/>
    <col min="6" max="10" width="9.28515625" bestFit="1" customWidth="1"/>
    <col min="11" max="11" width="9.5703125" bestFit="1" customWidth="1"/>
  </cols>
  <sheetData>
    <row r="1" spans="1:11" ht="22.5" x14ac:dyDescent="0.3">
      <c r="A1" s="41"/>
      <c r="B1" s="41"/>
      <c r="C1" s="2" t="s">
        <v>19</v>
      </c>
      <c r="D1" s="41"/>
      <c r="E1" s="41"/>
      <c r="F1" s="41"/>
      <c r="G1" s="41"/>
      <c r="H1" s="41"/>
      <c r="I1" s="41"/>
      <c r="J1" s="41"/>
      <c r="K1" s="41"/>
    </row>
    <row r="2" spans="1:11" ht="16.5" thickBo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5.75" x14ac:dyDescent="0.25">
      <c r="A3" s="42"/>
      <c r="B3" s="43"/>
      <c r="C3" s="42"/>
      <c r="D3" s="43"/>
      <c r="E3" s="42"/>
      <c r="F3" s="43"/>
      <c r="G3" s="42"/>
      <c r="H3" s="43"/>
      <c r="I3" s="42"/>
      <c r="J3" s="42"/>
      <c r="K3" s="62"/>
    </row>
    <row r="4" spans="1:11" ht="16.5" thickBot="1" x14ac:dyDescent="0.3">
      <c r="A4" s="44" t="s">
        <v>0</v>
      </c>
      <c r="B4" s="45" t="s">
        <v>8</v>
      </c>
      <c r="C4" s="44" t="s">
        <v>7</v>
      </c>
      <c r="D4" s="45" t="s">
        <v>16</v>
      </c>
      <c r="E4" s="44" t="s">
        <v>1</v>
      </c>
      <c r="F4" s="45" t="s">
        <v>15</v>
      </c>
      <c r="G4" s="44" t="s">
        <v>5</v>
      </c>
      <c r="H4" s="45" t="s">
        <v>4</v>
      </c>
      <c r="I4" s="44" t="s">
        <v>2</v>
      </c>
      <c r="J4" s="44" t="s">
        <v>6</v>
      </c>
      <c r="K4" s="63" t="s">
        <v>3</v>
      </c>
    </row>
    <row r="5" spans="1:11" x14ac:dyDescent="0.25">
      <c r="A5" s="8">
        <v>36495</v>
      </c>
      <c r="B5" s="64">
        <v>0.1976</v>
      </c>
      <c r="C5" s="64">
        <v>0.124</v>
      </c>
      <c r="D5" s="65">
        <v>20.1404</v>
      </c>
      <c r="E5" s="64">
        <v>0.3105</v>
      </c>
      <c r="F5" s="65">
        <v>0.38369999999999999</v>
      </c>
      <c r="G5" s="64">
        <v>0.14430000000000001</v>
      </c>
      <c r="H5" s="65">
        <v>0.38750000000000001</v>
      </c>
      <c r="I5" s="67">
        <v>0.19620000000000001</v>
      </c>
      <c r="J5" s="65">
        <v>0.33210000000000001</v>
      </c>
      <c r="K5" s="64">
        <v>229.0925</v>
      </c>
    </row>
    <row r="6" spans="1:11" x14ac:dyDescent="0.25">
      <c r="A6" s="8">
        <v>36496</v>
      </c>
      <c r="B6" s="20">
        <v>0.1978</v>
      </c>
      <c r="C6" s="20">
        <v>0.1239</v>
      </c>
      <c r="D6" s="65">
        <v>20.2379</v>
      </c>
      <c r="E6" s="20">
        <v>0.31040000000000001</v>
      </c>
      <c r="F6" s="65">
        <v>0.38429999999999997</v>
      </c>
      <c r="G6" s="20">
        <v>0.14419999999999999</v>
      </c>
      <c r="H6" s="65">
        <v>0.38779999999999998</v>
      </c>
      <c r="I6" s="68">
        <v>0.19650000000000001</v>
      </c>
      <c r="J6" s="65">
        <v>0.33279999999999998</v>
      </c>
      <c r="K6" s="20">
        <v>228.9288</v>
      </c>
    </row>
    <row r="7" spans="1:11" ht="15.75" thickBot="1" x14ac:dyDescent="0.3">
      <c r="A7" s="11">
        <v>36497</v>
      </c>
      <c r="B7" s="33">
        <v>0.19769999999999999</v>
      </c>
      <c r="C7" s="72">
        <v>0.1237</v>
      </c>
      <c r="D7" s="73">
        <v>20.296800000000001</v>
      </c>
      <c r="E7" s="72">
        <v>0.3125</v>
      </c>
      <c r="F7" s="73">
        <v>0.3856</v>
      </c>
      <c r="G7" s="72">
        <v>0.14430000000000001</v>
      </c>
      <c r="H7" s="73">
        <v>0.3891</v>
      </c>
      <c r="I7" s="83">
        <v>0.19719999999999999</v>
      </c>
      <c r="J7" s="73">
        <v>0.33350000000000002</v>
      </c>
      <c r="K7" s="72">
        <v>227.3056</v>
      </c>
    </row>
    <row r="8" spans="1:11" ht="15.75" thickTop="1" x14ac:dyDescent="0.25">
      <c r="A8" s="46" t="s">
        <v>9</v>
      </c>
      <c r="B8" s="16">
        <f>SUM(B5:B7)</f>
        <v>0.59309999999999996</v>
      </c>
      <c r="C8" s="16">
        <f>SUM(C5:C7)</f>
        <v>0.37160000000000004</v>
      </c>
      <c r="D8" s="15">
        <f>SUM(D5:D7)</f>
        <v>60.6751</v>
      </c>
      <c r="E8" s="16">
        <f>SUM(E5:E7)</f>
        <v>0.93340000000000001</v>
      </c>
      <c r="F8" s="15">
        <f>SUM(F5:F7)</f>
        <v>1.1536</v>
      </c>
      <c r="G8" s="16">
        <f>SUM(G5:G7)</f>
        <v>0.43279999999999996</v>
      </c>
      <c r="H8" s="15">
        <f>SUM(H5:H7)</f>
        <v>1.1644000000000001</v>
      </c>
      <c r="I8" s="16">
        <f>SUM(I5:I7)</f>
        <v>0.58990000000000009</v>
      </c>
      <c r="J8" s="15">
        <f>SUM(J5:J7)</f>
        <v>0.99840000000000007</v>
      </c>
      <c r="K8" s="16">
        <f>SUM(K5:K7)</f>
        <v>685.32690000000002</v>
      </c>
    </row>
    <row r="9" spans="1:11" ht="15.75" thickBot="1" x14ac:dyDescent="0.3">
      <c r="A9" s="47" t="s">
        <v>10</v>
      </c>
      <c r="B9" s="19">
        <f>B8/3</f>
        <v>0.19769999999999999</v>
      </c>
      <c r="C9" s="19">
        <f>C8/3</f>
        <v>0.12386666666666668</v>
      </c>
      <c r="D9" s="19">
        <f t="shared" ref="D9:K9" si="0">D8/3</f>
        <v>20.225033333333332</v>
      </c>
      <c r="E9" s="19">
        <f t="shared" si="0"/>
        <v>0.31113333333333332</v>
      </c>
      <c r="F9" s="19">
        <f t="shared" si="0"/>
        <v>0.38453333333333334</v>
      </c>
      <c r="G9" s="19">
        <f t="shared" si="0"/>
        <v>0.14426666666666665</v>
      </c>
      <c r="H9" s="19">
        <f t="shared" si="0"/>
        <v>0.38813333333333339</v>
      </c>
      <c r="I9" s="19">
        <f t="shared" si="0"/>
        <v>0.19663333333333335</v>
      </c>
      <c r="J9" s="19">
        <f t="shared" si="0"/>
        <v>0.33280000000000004</v>
      </c>
      <c r="K9" s="19">
        <f t="shared" si="0"/>
        <v>228.44230000000002</v>
      </c>
    </row>
    <row r="10" spans="1:11" ht="15.75" thickTop="1" x14ac:dyDescent="0.25">
      <c r="A10" s="8">
        <v>36500</v>
      </c>
      <c r="B10" s="9">
        <v>0.1976</v>
      </c>
      <c r="C10" s="10">
        <v>0.1234</v>
      </c>
      <c r="D10" s="9">
        <v>20.2501</v>
      </c>
      <c r="E10" s="10">
        <v>0.31190000000000001</v>
      </c>
      <c r="F10" s="9">
        <v>0.38590000000000002</v>
      </c>
      <c r="G10" s="10">
        <v>0.14430000000000001</v>
      </c>
      <c r="H10" s="9">
        <v>0.39140000000000003</v>
      </c>
      <c r="I10" s="10">
        <v>0.1973</v>
      </c>
      <c r="J10" s="10">
        <v>0.33289999999999997</v>
      </c>
      <c r="K10" s="53">
        <v>227.3141</v>
      </c>
    </row>
    <row r="11" spans="1:11" x14ac:dyDescent="0.25">
      <c r="A11" s="8">
        <v>36501</v>
      </c>
      <c r="B11" s="9">
        <v>0.1976</v>
      </c>
      <c r="C11" s="10">
        <v>0.122</v>
      </c>
      <c r="D11" s="9">
        <v>20.384399999999999</v>
      </c>
      <c r="E11" s="10">
        <v>0.31190000000000001</v>
      </c>
      <c r="F11" s="9">
        <v>0.3775</v>
      </c>
      <c r="G11" s="10">
        <v>0.14380000000000001</v>
      </c>
      <c r="H11" s="9">
        <v>0.39040000000000002</v>
      </c>
      <c r="I11" s="10">
        <v>0.193</v>
      </c>
      <c r="J11" s="10">
        <v>0.33200000000000002</v>
      </c>
      <c r="K11" s="53">
        <v>227.2696</v>
      </c>
    </row>
    <row r="12" spans="1:11" x14ac:dyDescent="0.25">
      <c r="A12" s="8">
        <v>36502</v>
      </c>
      <c r="B12" s="9">
        <v>0.19750000000000001</v>
      </c>
      <c r="C12" s="10">
        <v>0.1216</v>
      </c>
      <c r="D12" s="9">
        <v>20.2319</v>
      </c>
      <c r="E12" s="10">
        <v>0.3105</v>
      </c>
      <c r="F12" s="9">
        <v>0.37780000000000002</v>
      </c>
      <c r="G12" s="10">
        <v>0.1434</v>
      </c>
      <c r="H12" s="9">
        <v>0.3896</v>
      </c>
      <c r="I12" s="10">
        <v>0.19320000000000001</v>
      </c>
      <c r="J12" s="10">
        <v>0.33119999999999999</v>
      </c>
      <c r="K12" s="53">
        <v>224.90309999999999</v>
      </c>
    </row>
    <row r="13" spans="1:11" x14ac:dyDescent="0.25">
      <c r="A13" s="8">
        <v>36503</v>
      </c>
      <c r="B13" s="9">
        <v>0.1976</v>
      </c>
      <c r="C13" s="10">
        <v>0.1216</v>
      </c>
      <c r="D13" s="9">
        <v>20.364699999999999</v>
      </c>
      <c r="E13" s="10">
        <v>0.30969999999999998</v>
      </c>
      <c r="F13" s="9">
        <v>0.37669999999999998</v>
      </c>
      <c r="G13" s="10">
        <v>0.1434</v>
      </c>
      <c r="H13" s="9">
        <v>0.38840000000000002</v>
      </c>
      <c r="I13" s="10">
        <v>0.19270000000000001</v>
      </c>
      <c r="J13" s="10">
        <v>0.33200000000000002</v>
      </c>
      <c r="K13" s="53">
        <v>222.25059999999999</v>
      </c>
    </row>
    <row r="14" spans="1:11" ht="15.75" thickBot="1" x14ac:dyDescent="0.3">
      <c r="A14" s="11">
        <v>36504</v>
      </c>
      <c r="B14" s="12">
        <v>0.19750000000000001</v>
      </c>
      <c r="C14" s="13">
        <v>0.1216</v>
      </c>
      <c r="D14" s="12">
        <v>20.305</v>
      </c>
      <c r="E14" s="13">
        <v>0.30880000000000002</v>
      </c>
      <c r="F14" s="12">
        <v>0.37959999999999999</v>
      </c>
      <c r="G14" s="13">
        <v>0.14360000000000001</v>
      </c>
      <c r="H14" s="12">
        <v>0.3896</v>
      </c>
      <c r="I14" s="13">
        <v>0.19409999999999999</v>
      </c>
      <c r="J14" s="13">
        <v>0.33139999999999997</v>
      </c>
      <c r="K14" s="54">
        <v>223.17500000000001</v>
      </c>
    </row>
    <row r="15" spans="1:11" ht="15.75" thickTop="1" x14ac:dyDescent="0.25">
      <c r="A15" s="14" t="s">
        <v>9</v>
      </c>
      <c r="B15" s="15">
        <f t="shared" ref="B15:K15" si="1">SUM(B10:B14)</f>
        <v>0.98780000000000001</v>
      </c>
      <c r="C15" s="16">
        <f t="shared" si="1"/>
        <v>0.61019999999999996</v>
      </c>
      <c r="D15" s="15">
        <f t="shared" si="1"/>
        <v>101.5361</v>
      </c>
      <c r="E15" s="16">
        <f t="shared" si="1"/>
        <v>1.5528</v>
      </c>
      <c r="F15" s="15">
        <f t="shared" si="1"/>
        <v>1.8975</v>
      </c>
      <c r="G15" s="16">
        <f t="shared" si="1"/>
        <v>0.71849999999999992</v>
      </c>
      <c r="H15" s="15">
        <f t="shared" si="1"/>
        <v>1.9494</v>
      </c>
      <c r="I15" s="16">
        <f t="shared" si="1"/>
        <v>0.97029999999999994</v>
      </c>
      <c r="J15" s="16">
        <f t="shared" si="1"/>
        <v>1.6595</v>
      </c>
      <c r="K15" s="55">
        <f t="shared" si="1"/>
        <v>1124.9123999999999</v>
      </c>
    </row>
    <row r="16" spans="1:11" ht="15.75" thickBot="1" x14ac:dyDescent="0.3">
      <c r="A16" s="17" t="s">
        <v>10</v>
      </c>
      <c r="B16" s="18">
        <f>B15/5</f>
        <v>0.19756000000000001</v>
      </c>
      <c r="C16" s="19">
        <f>C15/5</f>
        <v>0.12204</v>
      </c>
      <c r="D16" s="19">
        <f t="shared" ref="D16:K16" si="2">D15/5</f>
        <v>20.307220000000001</v>
      </c>
      <c r="E16" s="19">
        <f t="shared" si="2"/>
        <v>0.31056</v>
      </c>
      <c r="F16" s="19">
        <f t="shared" si="2"/>
        <v>0.3795</v>
      </c>
      <c r="G16" s="19">
        <f t="shared" si="2"/>
        <v>0.14369999999999999</v>
      </c>
      <c r="H16" s="19">
        <f t="shared" si="2"/>
        <v>0.38988</v>
      </c>
      <c r="I16" s="19">
        <f t="shared" si="2"/>
        <v>0.19405999999999998</v>
      </c>
      <c r="J16" s="19">
        <f t="shared" si="2"/>
        <v>0.33189999999999997</v>
      </c>
      <c r="K16" s="19">
        <f t="shared" si="2"/>
        <v>224.98247999999998</v>
      </c>
    </row>
    <row r="17" spans="1:11" ht="15.75" thickTop="1" x14ac:dyDescent="0.25">
      <c r="A17" s="8">
        <v>36507</v>
      </c>
      <c r="B17" s="9">
        <v>0.19750000000000001</v>
      </c>
      <c r="C17" s="10">
        <v>0.1217</v>
      </c>
      <c r="D17" s="9">
        <v>20.2151</v>
      </c>
      <c r="E17" s="10">
        <v>0.31019999999999998</v>
      </c>
      <c r="F17" s="9">
        <v>0.38019999999999998</v>
      </c>
      <c r="G17" s="10">
        <v>0.14360000000000001</v>
      </c>
      <c r="H17" s="9">
        <v>0.39860000000000001</v>
      </c>
      <c r="I17" s="10">
        <v>0.19439999999999999</v>
      </c>
      <c r="J17" s="10">
        <v>0.33110000000000001</v>
      </c>
      <c r="K17" s="53">
        <v>223.7132</v>
      </c>
    </row>
    <row r="18" spans="1:11" x14ac:dyDescent="0.25">
      <c r="A18" s="8">
        <v>36508</v>
      </c>
      <c r="B18" s="9">
        <v>0.1976</v>
      </c>
      <c r="C18" s="10">
        <v>0.1217</v>
      </c>
      <c r="D18" s="9">
        <v>20.3459</v>
      </c>
      <c r="E18" s="10">
        <v>0.31180000000000002</v>
      </c>
      <c r="F18" s="9">
        <v>0.38190000000000002</v>
      </c>
      <c r="G18" s="10">
        <v>0.14380000000000001</v>
      </c>
      <c r="H18" s="9">
        <v>0.40260000000000001</v>
      </c>
      <c r="I18" s="10">
        <v>0.1953</v>
      </c>
      <c r="J18" s="10">
        <v>0.33150000000000002</v>
      </c>
      <c r="K18" s="53">
        <v>222.89279999999999</v>
      </c>
    </row>
    <row r="19" spans="1:11" x14ac:dyDescent="0.25">
      <c r="A19" s="8">
        <v>36509</v>
      </c>
      <c r="B19" s="9">
        <v>0.19769999999999999</v>
      </c>
      <c r="C19" s="10">
        <v>0.1226</v>
      </c>
      <c r="D19" s="9">
        <v>20.47</v>
      </c>
      <c r="E19" s="10">
        <v>0.311</v>
      </c>
      <c r="F19" s="9">
        <v>0.37369999999999998</v>
      </c>
      <c r="G19" s="10">
        <v>0.1444</v>
      </c>
      <c r="H19" s="9">
        <v>0.39939999999999998</v>
      </c>
      <c r="I19" s="10">
        <v>0.19650000000000001</v>
      </c>
      <c r="J19" s="10">
        <v>0.33119999999999999</v>
      </c>
      <c r="K19" s="53">
        <v>224.1</v>
      </c>
    </row>
    <row r="20" spans="1:11" x14ac:dyDescent="0.25">
      <c r="A20" s="8">
        <v>36510</v>
      </c>
      <c r="B20" s="9">
        <v>0.19769999999999999</v>
      </c>
      <c r="C20" s="10">
        <v>0.123</v>
      </c>
      <c r="D20" s="9">
        <v>20.47</v>
      </c>
      <c r="E20" s="10">
        <v>0.31069999999999998</v>
      </c>
      <c r="F20" s="9">
        <v>0.38469999999999999</v>
      </c>
      <c r="G20" s="10">
        <v>0.1447</v>
      </c>
      <c r="H20" s="9">
        <v>0.4012</v>
      </c>
      <c r="I20" s="10">
        <v>0.19670000000000001</v>
      </c>
      <c r="J20" s="10">
        <v>0.33139999999999997</v>
      </c>
      <c r="K20" s="53">
        <v>224.3</v>
      </c>
    </row>
    <row r="21" spans="1:11" ht="15.75" thickBot="1" x14ac:dyDescent="0.3">
      <c r="A21" s="11">
        <v>36511</v>
      </c>
      <c r="B21" s="12">
        <v>0.19750000000000001</v>
      </c>
      <c r="C21" s="13">
        <v>0.1225</v>
      </c>
      <c r="D21" s="12">
        <v>20.34</v>
      </c>
      <c r="E21" s="13">
        <v>0.30740000000000001</v>
      </c>
      <c r="F21" s="12">
        <v>0.37969999999999998</v>
      </c>
      <c r="G21" s="13">
        <v>0.14380000000000001</v>
      </c>
      <c r="H21" s="12">
        <v>0.38900000000000001</v>
      </c>
      <c r="I21" s="13">
        <v>0.19420000000000001</v>
      </c>
      <c r="J21" s="13">
        <v>0.33079999999999998</v>
      </c>
      <c r="K21" s="54">
        <v>223.3</v>
      </c>
    </row>
    <row r="22" spans="1:11" ht="15.75" thickTop="1" x14ac:dyDescent="0.25">
      <c r="A22" s="14" t="s">
        <v>9</v>
      </c>
      <c r="B22" s="15">
        <f t="shared" ref="B22:K22" si="3">SUM(B17:B21)</f>
        <v>0.98799999999999999</v>
      </c>
      <c r="C22" s="16">
        <f t="shared" si="3"/>
        <v>0.61149999999999993</v>
      </c>
      <c r="D22" s="15">
        <f t="shared" si="3"/>
        <v>101.84100000000001</v>
      </c>
      <c r="E22" s="16">
        <f t="shared" si="3"/>
        <v>1.5510999999999999</v>
      </c>
      <c r="F22" s="15">
        <f t="shared" si="3"/>
        <v>1.9001999999999999</v>
      </c>
      <c r="G22" s="16">
        <f t="shared" si="3"/>
        <v>0.72030000000000005</v>
      </c>
      <c r="H22" s="15">
        <f t="shared" si="3"/>
        <v>1.9908000000000001</v>
      </c>
      <c r="I22" s="16">
        <f t="shared" si="3"/>
        <v>0.97710000000000008</v>
      </c>
      <c r="J22" s="16">
        <f t="shared" si="3"/>
        <v>1.6559999999999999</v>
      </c>
      <c r="K22" s="55">
        <f t="shared" si="3"/>
        <v>1118.306</v>
      </c>
    </row>
    <row r="23" spans="1:11" ht="15.75" thickBot="1" x14ac:dyDescent="0.3">
      <c r="A23" s="17" t="s">
        <v>10</v>
      </c>
      <c r="B23" s="18">
        <f>B22/5</f>
        <v>0.1976</v>
      </c>
      <c r="C23" s="19">
        <f>C22/5</f>
        <v>0.12229999999999999</v>
      </c>
      <c r="D23" s="19">
        <f t="shared" ref="D23:K23" si="4">D22/5</f>
        <v>20.368200000000002</v>
      </c>
      <c r="E23" s="19">
        <f t="shared" si="4"/>
        <v>0.31022</v>
      </c>
      <c r="F23" s="19">
        <f t="shared" si="4"/>
        <v>0.38003999999999999</v>
      </c>
      <c r="G23" s="19">
        <f t="shared" si="4"/>
        <v>0.14406000000000002</v>
      </c>
      <c r="H23" s="19">
        <f t="shared" si="4"/>
        <v>0.39816000000000001</v>
      </c>
      <c r="I23" s="19">
        <f t="shared" si="4"/>
        <v>0.19542000000000001</v>
      </c>
      <c r="J23" s="19">
        <f t="shared" si="4"/>
        <v>0.33119999999999999</v>
      </c>
      <c r="K23" s="19">
        <f t="shared" si="4"/>
        <v>223.66120000000001</v>
      </c>
    </row>
    <row r="24" spans="1:11" ht="15.75" thickTop="1" x14ac:dyDescent="0.25">
      <c r="A24" s="8">
        <v>36514</v>
      </c>
      <c r="B24" s="9">
        <v>0.1976</v>
      </c>
      <c r="C24" s="10">
        <v>0.1229</v>
      </c>
      <c r="D24" s="9">
        <v>20.41</v>
      </c>
      <c r="E24" s="10">
        <v>0.30740000000000001</v>
      </c>
      <c r="F24" s="9">
        <v>0.38300000000000001</v>
      </c>
      <c r="G24" s="10">
        <v>0.1439</v>
      </c>
      <c r="H24" s="9">
        <v>0.38969999999999999</v>
      </c>
      <c r="I24" s="10">
        <v>0.1958</v>
      </c>
      <c r="J24" s="10">
        <v>0.33079999999999998</v>
      </c>
      <c r="K24" s="53">
        <v>223.4</v>
      </c>
    </row>
    <row r="25" spans="1:11" x14ac:dyDescent="0.25">
      <c r="A25" s="8">
        <v>36515</v>
      </c>
      <c r="B25" s="9">
        <v>0.19750000000000001</v>
      </c>
      <c r="C25" s="75">
        <v>0.1231</v>
      </c>
      <c r="D25" s="9">
        <v>20.29</v>
      </c>
      <c r="E25" s="10">
        <v>0.30790000000000001</v>
      </c>
      <c r="F25" s="10">
        <v>0.38340000000000002</v>
      </c>
      <c r="G25" s="9">
        <v>0.14419999999999999</v>
      </c>
      <c r="H25" s="10">
        <v>0.39119999999999999</v>
      </c>
      <c r="I25" s="9">
        <v>0.19600000000000001</v>
      </c>
      <c r="J25" s="10">
        <v>0.32979999999999998</v>
      </c>
      <c r="K25" s="10">
        <v>224.2</v>
      </c>
    </row>
    <row r="26" spans="1:11" x14ac:dyDescent="0.25">
      <c r="A26" s="8">
        <v>36516</v>
      </c>
      <c r="B26" s="9">
        <v>0.1973</v>
      </c>
      <c r="C26" s="75">
        <v>0.1225</v>
      </c>
      <c r="D26" s="9">
        <v>20.14</v>
      </c>
      <c r="E26" s="10">
        <v>0.30659999999999998</v>
      </c>
      <c r="F26" s="10">
        <v>0.38240000000000002</v>
      </c>
      <c r="G26" s="9">
        <v>0.14380000000000001</v>
      </c>
      <c r="H26" s="10">
        <v>0.38390000000000002</v>
      </c>
      <c r="I26" s="9">
        <v>0.19550000000000001</v>
      </c>
      <c r="J26" s="10">
        <v>0.32969999999999999</v>
      </c>
      <c r="K26" s="10">
        <v>223.8</v>
      </c>
    </row>
    <row r="27" spans="1:11" x14ac:dyDescent="0.25">
      <c r="A27" s="8">
        <v>36517</v>
      </c>
      <c r="B27" s="9">
        <v>0.1973</v>
      </c>
      <c r="C27" s="75">
        <v>0.12280000000000001</v>
      </c>
      <c r="D27" s="9">
        <v>20.14</v>
      </c>
      <c r="E27" s="75">
        <v>0.30630000000000002</v>
      </c>
      <c r="F27" s="10">
        <v>0.38279999999999997</v>
      </c>
      <c r="G27" s="9">
        <v>0.14369999999999999</v>
      </c>
      <c r="H27" s="10">
        <v>0.38390000000000002</v>
      </c>
      <c r="I27" s="9">
        <v>0.19570000000000001</v>
      </c>
      <c r="J27" s="10">
        <v>0.32850000000000001</v>
      </c>
      <c r="K27" s="10">
        <v>223.3</v>
      </c>
    </row>
    <row r="28" spans="1:11" ht="15.75" thickBot="1" x14ac:dyDescent="0.3">
      <c r="A28" s="11">
        <v>36518</v>
      </c>
      <c r="B28" s="12"/>
      <c r="C28" s="13"/>
      <c r="D28" s="12"/>
      <c r="E28" s="91" t="s">
        <v>33</v>
      </c>
      <c r="F28" s="12"/>
      <c r="G28" s="13"/>
      <c r="H28" s="12"/>
      <c r="I28" s="13"/>
      <c r="J28" s="13"/>
      <c r="K28" s="54"/>
    </row>
    <row r="29" spans="1:11" ht="15.75" thickTop="1" x14ac:dyDescent="0.25">
      <c r="A29" s="14" t="s">
        <v>9</v>
      </c>
      <c r="B29" s="15">
        <f t="shared" ref="B29:K29" si="5">SUM(B24:B28)</f>
        <v>0.78970000000000007</v>
      </c>
      <c r="C29" s="16">
        <f t="shared" si="5"/>
        <v>0.49130000000000001</v>
      </c>
      <c r="D29" s="15">
        <f t="shared" si="5"/>
        <v>80.98</v>
      </c>
      <c r="E29" s="16">
        <f t="shared" si="5"/>
        <v>1.2282</v>
      </c>
      <c r="F29" s="15">
        <f t="shared" si="5"/>
        <v>1.5316000000000001</v>
      </c>
      <c r="G29" s="16">
        <f t="shared" si="5"/>
        <v>0.57560000000000011</v>
      </c>
      <c r="H29" s="15">
        <f t="shared" si="5"/>
        <v>1.5487000000000002</v>
      </c>
      <c r="I29" s="16">
        <f t="shared" si="5"/>
        <v>0.78300000000000003</v>
      </c>
      <c r="J29" s="16">
        <f t="shared" si="5"/>
        <v>1.3188</v>
      </c>
      <c r="K29" s="55">
        <f t="shared" si="5"/>
        <v>894.7</v>
      </c>
    </row>
    <row r="30" spans="1:11" ht="15.75" thickBot="1" x14ac:dyDescent="0.3">
      <c r="A30" s="17" t="s">
        <v>10</v>
      </c>
      <c r="B30" s="18">
        <f>B29/4</f>
        <v>0.19742500000000002</v>
      </c>
      <c r="C30" s="19">
        <f>C29/4</f>
        <v>0.122825</v>
      </c>
      <c r="D30" s="19">
        <f t="shared" ref="D30:K30" si="6">D29/4</f>
        <v>20.245000000000001</v>
      </c>
      <c r="E30" s="19">
        <f t="shared" si="6"/>
        <v>0.30704999999999999</v>
      </c>
      <c r="F30" s="19">
        <f t="shared" si="6"/>
        <v>0.38290000000000002</v>
      </c>
      <c r="G30" s="19">
        <f t="shared" si="6"/>
        <v>0.14390000000000003</v>
      </c>
      <c r="H30" s="19">
        <f t="shared" si="6"/>
        <v>0.38717500000000005</v>
      </c>
      <c r="I30" s="19">
        <f t="shared" si="6"/>
        <v>0.19575000000000001</v>
      </c>
      <c r="J30" s="19">
        <f t="shared" si="6"/>
        <v>0.32969999999999999</v>
      </c>
      <c r="K30" s="19">
        <f t="shared" si="6"/>
        <v>223.67500000000001</v>
      </c>
    </row>
    <row r="31" spans="1:11" ht="15.75" thickTop="1" x14ac:dyDescent="0.25">
      <c r="A31" s="8">
        <v>36522</v>
      </c>
      <c r="B31" s="9">
        <v>0.19719999999999999</v>
      </c>
      <c r="C31" s="75">
        <v>0.122</v>
      </c>
      <c r="D31" s="9">
        <v>20.100000000000001</v>
      </c>
      <c r="E31" s="10">
        <v>0.30580000000000002</v>
      </c>
      <c r="F31" s="10">
        <v>0.38009999999999999</v>
      </c>
      <c r="G31" s="9">
        <v>0.14360000000000001</v>
      </c>
      <c r="H31" s="10">
        <v>0.37669999999999998</v>
      </c>
      <c r="I31" s="9">
        <v>0.19439999999999999</v>
      </c>
      <c r="J31" s="10">
        <v>0.32940000000000003</v>
      </c>
      <c r="K31" s="10">
        <v>223.3</v>
      </c>
    </row>
    <row r="32" spans="1:11" x14ac:dyDescent="0.25">
      <c r="A32" s="8">
        <v>36523</v>
      </c>
      <c r="B32" s="9">
        <v>0.19719999999999999</v>
      </c>
      <c r="C32" s="75">
        <v>0.12189999999999999</v>
      </c>
      <c r="D32" s="9">
        <v>20.22</v>
      </c>
      <c r="E32" s="10">
        <v>0.30620000000000003</v>
      </c>
      <c r="F32" s="10">
        <v>0.38190000000000002</v>
      </c>
      <c r="G32" s="9">
        <v>0.1434</v>
      </c>
      <c r="H32" s="10">
        <v>0.38190000000000002</v>
      </c>
      <c r="I32" s="9">
        <v>0.19520000000000001</v>
      </c>
      <c r="J32" s="10">
        <v>0.32890000000000003</v>
      </c>
      <c r="K32" s="10">
        <v>224.3</v>
      </c>
    </row>
    <row r="33" spans="1:11" x14ac:dyDescent="0.25">
      <c r="A33" s="8">
        <v>36524</v>
      </c>
      <c r="B33" s="9">
        <v>0.19700000000000001</v>
      </c>
      <c r="C33" s="75">
        <v>0.12180000000000001</v>
      </c>
      <c r="D33" s="9">
        <v>20.100000000000001</v>
      </c>
      <c r="E33" s="10">
        <v>0.30299999999999999</v>
      </c>
      <c r="F33" s="10">
        <v>0.3836</v>
      </c>
      <c r="G33" s="9">
        <v>0.1434</v>
      </c>
      <c r="H33" s="10">
        <v>0.37819999999999998</v>
      </c>
      <c r="I33" s="9">
        <v>0.1961</v>
      </c>
      <c r="J33" s="10">
        <v>0.32800000000000001</v>
      </c>
      <c r="K33" s="10">
        <v>225</v>
      </c>
    </row>
    <row r="34" spans="1:11" ht="20.25" x14ac:dyDescent="0.3">
      <c r="A34" s="61"/>
      <c r="B34" s="9"/>
      <c r="C34" s="50"/>
      <c r="D34" s="9"/>
      <c r="E34" s="22" t="s">
        <v>11</v>
      </c>
      <c r="F34" s="10"/>
      <c r="G34" s="9"/>
      <c r="H34" s="10"/>
      <c r="I34" s="9"/>
      <c r="J34" s="10"/>
      <c r="K34" s="10"/>
    </row>
    <row r="35" spans="1:11" ht="15.75" thickBot="1" x14ac:dyDescent="0.3">
      <c r="A35" s="29"/>
      <c r="B35" s="9"/>
      <c r="C35" s="10"/>
      <c r="D35" s="9"/>
      <c r="E35" s="10"/>
      <c r="F35" s="10"/>
      <c r="G35" s="9"/>
      <c r="H35" s="10"/>
      <c r="I35" s="9"/>
      <c r="J35" s="10"/>
      <c r="K35" s="10"/>
    </row>
    <row r="36" spans="1:11" x14ac:dyDescent="0.25">
      <c r="A36" s="26" t="s">
        <v>12</v>
      </c>
      <c r="B36" s="74">
        <f>SUM(B5:B7,B10:B14,B17:B21,B24:B27,B31:B33)</f>
        <v>3.95</v>
      </c>
      <c r="C36" s="48">
        <f>SUM(C5:C7,C10:C14,C17:C21,C24:C27,C31:C33)</f>
        <v>2.4502999999999999</v>
      </c>
      <c r="D36" s="48">
        <f t="shared" ref="D36:K36" si="7">SUM(D5:D7,D10:D14,D17:D21,D24:D27,D31:D33)</f>
        <v>405.45220000000006</v>
      </c>
      <c r="E36" s="48">
        <f t="shared" si="7"/>
        <v>6.1805000000000012</v>
      </c>
      <c r="F36" s="48">
        <f t="shared" si="7"/>
        <v>7.6284999999999981</v>
      </c>
      <c r="G36" s="48">
        <f t="shared" si="7"/>
        <v>2.8776000000000006</v>
      </c>
      <c r="H36" s="48">
        <f t="shared" si="7"/>
        <v>7.7901000000000007</v>
      </c>
      <c r="I36" s="48">
        <f t="shared" si="7"/>
        <v>3.9060000000000001</v>
      </c>
      <c r="J36" s="48">
        <f t="shared" si="7"/>
        <v>6.6189999999999998</v>
      </c>
      <c r="K36" s="48">
        <f t="shared" si="7"/>
        <v>4495.8453000000009</v>
      </c>
    </row>
    <row r="37" spans="1:11" x14ac:dyDescent="0.25">
      <c r="A37" s="26" t="s">
        <v>13</v>
      </c>
      <c r="B37" s="27">
        <f>B36/20</f>
        <v>0.19750000000000001</v>
      </c>
      <c r="C37" s="28">
        <f>C36/20</f>
        <v>0.122515</v>
      </c>
      <c r="D37" s="28">
        <f t="shared" ref="D37:K37" si="8">D36/20</f>
        <v>20.272610000000004</v>
      </c>
      <c r="E37" s="28">
        <f t="shared" si="8"/>
        <v>0.30902500000000005</v>
      </c>
      <c r="F37" s="28">
        <f t="shared" si="8"/>
        <v>0.3814249999999999</v>
      </c>
      <c r="G37" s="28">
        <f t="shared" si="8"/>
        <v>0.14388000000000004</v>
      </c>
      <c r="H37" s="28">
        <f t="shared" si="8"/>
        <v>0.38950500000000005</v>
      </c>
      <c r="I37" s="28">
        <f t="shared" si="8"/>
        <v>0.1953</v>
      </c>
      <c r="J37" s="28">
        <f t="shared" si="8"/>
        <v>0.33094999999999997</v>
      </c>
      <c r="K37" s="28">
        <f t="shared" si="8"/>
        <v>224.79226500000004</v>
      </c>
    </row>
    <row r="38" spans="1:11" x14ac:dyDescent="0.25">
      <c r="A38" s="26" t="s">
        <v>14</v>
      </c>
      <c r="B38" s="27">
        <f>1/B37</f>
        <v>5.0632911392405058</v>
      </c>
      <c r="C38" s="28">
        <f>1/C37</f>
        <v>8.1622658449985721</v>
      </c>
      <c r="D38" s="28">
        <f>100/D37</f>
        <v>4.9327639608318803</v>
      </c>
      <c r="E38" s="28">
        <f t="shared" ref="E38:J38" si="9">1/E37</f>
        <v>3.2359841436776953</v>
      </c>
      <c r="F38" s="28">
        <f t="shared" si="9"/>
        <v>2.6217473946385272</v>
      </c>
      <c r="G38" s="28">
        <f t="shared" si="9"/>
        <v>6.9502363080344711</v>
      </c>
      <c r="H38" s="28">
        <f t="shared" si="9"/>
        <v>2.5673611378544559</v>
      </c>
      <c r="I38" s="28">
        <f t="shared" si="9"/>
        <v>5.1203277009728625</v>
      </c>
      <c r="J38" s="28">
        <f t="shared" si="9"/>
        <v>3.0216044719746189</v>
      </c>
      <c r="K38" s="28">
        <f>1000/K37</f>
        <v>4.4485516438921948</v>
      </c>
    </row>
    <row r="39" spans="1:11" ht="15.75" thickBot="1" x14ac:dyDescent="0.3">
      <c r="A39" s="29"/>
      <c r="B39" s="30"/>
      <c r="C39" s="31"/>
      <c r="D39" s="30"/>
      <c r="E39" s="31"/>
      <c r="F39" s="31"/>
      <c r="G39" s="30"/>
      <c r="H39" s="31"/>
      <c r="I39" s="30"/>
      <c r="J39" s="31"/>
      <c r="K39" s="31"/>
    </row>
  </sheetData>
  <pageMargins left="0.7" right="0.7" top="0.75" bottom="0.7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/>
  </sheetViews>
  <sheetFormatPr defaultRowHeight="15" x14ac:dyDescent="0.25"/>
  <cols>
    <col min="1" max="1" width="12.7109375" customWidth="1"/>
    <col min="2" max="2" width="11.28515625" customWidth="1"/>
    <col min="3" max="3" width="11.7109375" customWidth="1"/>
    <col min="4" max="4" width="12.140625" customWidth="1"/>
    <col min="5" max="5" width="12" customWidth="1"/>
    <col min="6" max="6" width="11.28515625" customWidth="1"/>
    <col min="7" max="7" width="11.140625" customWidth="1"/>
    <col min="8" max="8" width="11.28515625" customWidth="1"/>
    <col min="9" max="9" width="11.140625" customWidth="1"/>
    <col min="10" max="11" width="10.855468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x14ac:dyDescent="0.3">
      <c r="A2" s="1"/>
      <c r="B2" s="1"/>
      <c r="C2" s="2" t="s">
        <v>21</v>
      </c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4"/>
      <c r="B4" s="5"/>
      <c r="C4" s="4"/>
      <c r="D4" s="5"/>
      <c r="E4" s="4"/>
      <c r="F4" s="5"/>
      <c r="G4" s="4"/>
      <c r="H4" s="5"/>
      <c r="I4" s="4"/>
      <c r="J4" s="4"/>
      <c r="K4" s="51"/>
    </row>
    <row r="5" spans="1:11" ht="15.75" thickBot="1" x14ac:dyDescent="0.3">
      <c r="A5" s="6" t="s">
        <v>0</v>
      </c>
      <c r="B5" s="7" t="s">
        <v>8</v>
      </c>
      <c r="C5" s="6" t="s">
        <v>7</v>
      </c>
      <c r="D5" s="7" t="s">
        <v>17</v>
      </c>
      <c r="E5" s="6" t="s">
        <v>1</v>
      </c>
      <c r="F5" s="7" t="s">
        <v>15</v>
      </c>
      <c r="G5" s="6" t="s">
        <v>5</v>
      </c>
      <c r="H5" s="7" t="s">
        <v>4</v>
      </c>
      <c r="I5" s="6" t="s">
        <v>2</v>
      </c>
      <c r="J5" s="6" t="s">
        <v>6</v>
      </c>
      <c r="K5" s="52"/>
    </row>
    <row r="6" spans="1:11" x14ac:dyDescent="0.25">
      <c r="A6" s="8">
        <v>36192</v>
      </c>
      <c r="B6" s="9">
        <v>0.2054</v>
      </c>
      <c r="C6" s="10">
        <v>0.12470000000000001</v>
      </c>
      <c r="D6" s="9">
        <v>23.884899999999998</v>
      </c>
      <c r="E6" s="10">
        <v>0.3271</v>
      </c>
      <c r="F6" s="9">
        <v>0.35270000000000001</v>
      </c>
      <c r="G6" s="10">
        <v>0.1472</v>
      </c>
      <c r="H6" s="9">
        <v>0.38279999999999997</v>
      </c>
      <c r="I6" s="10">
        <v>0.18029999999999999</v>
      </c>
      <c r="J6" s="10">
        <v>0.34720000000000001</v>
      </c>
      <c r="K6" s="53"/>
    </row>
    <row r="7" spans="1:11" x14ac:dyDescent="0.25">
      <c r="A7" s="8">
        <v>36193</v>
      </c>
      <c r="B7" s="9">
        <v>0.2054</v>
      </c>
      <c r="C7" s="10">
        <v>0.125</v>
      </c>
      <c r="D7" s="9">
        <v>23.888000000000002</v>
      </c>
      <c r="E7" s="10">
        <v>0.32690000000000002</v>
      </c>
      <c r="F7" s="9">
        <v>0.3538</v>
      </c>
      <c r="G7" s="10">
        <v>0.1462</v>
      </c>
      <c r="H7" s="9">
        <v>0.38190000000000002</v>
      </c>
      <c r="I7" s="10">
        <v>0.18090000000000001</v>
      </c>
      <c r="J7" s="10">
        <v>0.34760000000000002</v>
      </c>
      <c r="K7" s="53"/>
    </row>
    <row r="8" spans="1:11" x14ac:dyDescent="0.25">
      <c r="A8" s="8">
        <v>36194</v>
      </c>
      <c r="B8" s="9">
        <v>0.20419999999999999</v>
      </c>
      <c r="C8" s="10">
        <v>0.1245</v>
      </c>
      <c r="D8" s="9">
        <v>23.531500000000001</v>
      </c>
      <c r="E8" s="10">
        <v>0.32200000000000001</v>
      </c>
      <c r="F8" s="9">
        <v>0.35299999999999998</v>
      </c>
      <c r="G8" s="10">
        <v>0.1464</v>
      </c>
      <c r="H8" s="9">
        <v>0.376</v>
      </c>
      <c r="I8" s="10">
        <v>0.18049999999999999</v>
      </c>
      <c r="J8" s="10">
        <v>0.34520000000000001</v>
      </c>
      <c r="K8" s="53"/>
    </row>
    <row r="9" spans="1:11" x14ac:dyDescent="0.25">
      <c r="A9" s="8">
        <v>36195</v>
      </c>
      <c r="B9" s="9">
        <v>0.20180000000000001</v>
      </c>
      <c r="C9" s="10">
        <v>0.12280000000000001</v>
      </c>
      <c r="D9" s="9">
        <v>22.713100000000001</v>
      </c>
      <c r="E9" s="10">
        <v>0.31580000000000003</v>
      </c>
      <c r="F9" s="9">
        <v>0.34799999999999998</v>
      </c>
      <c r="G9" s="10">
        <v>0.14419999999999999</v>
      </c>
      <c r="H9" s="9">
        <v>0.37019999999999997</v>
      </c>
      <c r="I9" s="10">
        <v>0.1779</v>
      </c>
      <c r="J9" s="10">
        <v>0.3402</v>
      </c>
      <c r="K9" s="53"/>
    </row>
    <row r="10" spans="1:11" ht="15.75" thickBot="1" x14ac:dyDescent="0.3">
      <c r="A10" s="11">
        <v>36196</v>
      </c>
      <c r="B10" s="12">
        <v>0.20150000000000001</v>
      </c>
      <c r="C10" s="13">
        <v>0.1231</v>
      </c>
      <c r="D10" s="12">
        <v>22.645600000000002</v>
      </c>
      <c r="E10" s="13">
        <v>0.31409999999999999</v>
      </c>
      <c r="F10" s="12">
        <v>0.3478</v>
      </c>
      <c r="G10" s="13">
        <v>0.14410000000000001</v>
      </c>
      <c r="H10" s="12">
        <v>0.36609999999999998</v>
      </c>
      <c r="I10" s="13">
        <v>0.17780000000000001</v>
      </c>
      <c r="J10" s="13">
        <v>0.34</v>
      </c>
      <c r="K10" s="54"/>
    </row>
    <row r="11" spans="1:11" ht="15.75" thickTop="1" x14ac:dyDescent="0.25">
      <c r="A11" s="14" t="s">
        <v>9</v>
      </c>
      <c r="B11" s="15">
        <f t="shared" ref="B11:K11" si="0">SUM(B6:B10)</f>
        <v>1.0183</v>
      </c>
      <c r="C11" s="16">
        <f t="shared" si="0"/>
        <v>0.62009999999999998</v>
      </c>
      <c r="D11" s="15">
        <f t="shared" si="0"/>
        <v>116.6631</v>
      </c>
      <c r="E11" s="16">
        <f t="shared" si="0"/>
        <v>1.6059000000000001</v>
      </c>
      <c r="F11" s="15">
        <f t="shared" si="0"/>
        <v>1.7552999999999996</v>
      </c>
      <c r="G11" s="16">
        <f t="shared" si="0"/>
        <v>0.72809999999999997</v>
      </c>
      <c r="H11" s="15">
        <f t="shared" si="0"/>
        <v>1.8769999999999998</v>
      </c>
      <c r="I11" s="16">
        <f t="shared" si="0"/>
        <v>0.89739999999999998</v>
      </c>
      <c r="J11" s="16">
        <f t="shared" si="0"/>
        <v>1.7202000000000002</v>
      </c>
      <c r="K11" s="55">
        <f t="shared" si="0"/>
        <v>0</v>
      </c>
    </row>
    <row r="12" spans="1:11" ht="15.75" thickBot="1" x14ac:dyDescent="0.3">
      <c r="A12" s="17" t="s">
        <v>10</v>
      </c>
      <c r="B12" s="18">
        <f>B11/5</f>
        <v>0.20366000000000001</v>
      </c>
      <c r="C12" s="19">
        <f>C11/5</f>
        <v>0.12401999999999999</v>
      </c>
      <c r="D12" s="19">
        <f t="shared" ref="D12:K12" si="1">D11/5</f>
        <v>23.332619999999999</v>
      </c>
      <c r="E12" s="19">
        <f t="shared" si="1"/>
        <v>0.32118000000000002</v>
      </c>
      <c r="F12" s="19">
        <f t="shared" si="1"/>
        <v>0.35105999999999993</v>
      </c>
      <c r="G12" s="19">
        <f t="shared" si="1"/>
        <v>0.14562</v>
      </c>
      <c r="H12" s="19">
        <f t="shared" si="1"/>
        <v>0.37539999999999996</v>
      </c>
      <c r="I12" s="19">
        <f t="shared" si="1"/>
        <v>0.17948</v>
      </c>
      <c r="J12" s="19">
        <f t="shared" si="1"/>
        <v>0.34404000000000001</v>
      </c>
      <c r="K12" s="19">
        <f t="shared" si="1"/>
        <v>0</v>
      </c>
    </row>
    <row r="13" spans="1:11" ht="15.75" thickTop="1" x14ac:dyDescent="0.25">
      <c r="A13" s="8">
        <v>36199</v>
      </c>
      <c r="B13" s="9">
        <v>0.2011</v>
      </c>
      <c r="C13" s="10">
        <v>0.1229</v>
      </c>
      <c r="D13" s="9">
        <v>22.67</v>
      </c>
      <c r="E13" s="10">
        <v>0.31030000000000002</v>
      </c>
      <c r="F13" s="9">
        <v>0.34870000000000001</v>
      </c>
      <c r="G13" s="10">
        <v>0.14460000000000001</v>
      </c>
      <c r="H13" s="9">
        <v>0.36470000000000002</v>
      </c>
      <c r="I13" s="10">
        <v>0.17829999999999999</v>
      </c>
      <c r="J13" s="10">
        <v>0.33939999999999998</v>
      </c>
      <c r="K13" s="53"/>
    </row>
    <row r="14" spans="1:11" x14ac:dyDescent="0.25">
      <c r="A14" s="8">
        <v>36200</v>
      </c>
      <c r="B14" s="9">
        <v>0.20080000000000001</v>
      </c>
      <c r="C14" s="10">
        <v>0.1226</v>
      </c>
      <c r="D14" s="9">
        <v>22.682400000000001</v>
      </c>
      <c r="E14" s="10">
        <v>0.30769999999999997</v>
      </c>
      <c r="F14" s="9">
        <v>0.34799999999999998</v>
      </c>
      <c r="G14" s="10">
        <v>0.14410000000000001</v>
      </c>
      <c r="H14" s="9">
        <v>0.36409999999999998</v>
      </c>
      <c r="I14" s="10">
        <v>0.1779</v>
      </c>
      <c r="J14" s="10">
        <v>0.33889999999999998</v>
      </c>
      <c r="K14" s="53"/>
    </row>
    <row r="15" spans="1:11" x14ac:dyDescent="0.25">
      <c r="A15" s="8">
        <v>36201</v>
      </c>
      <c r="B15" s="9">
        <v>0.20230000000000001</v>
      </c>
      <c r="C15" s="10">
        <v>0.1236</v>
      </c>
      <c r="D15" s="9">
        <v>23.1371</v>
      </c>
      <c r="E15" s="10">
        <v>0.31269999999999998</v>
      </c>
      <c r="F15" s="9">
        <v>0.35</v>
      </c>
      <c r="G15" s="10">
        <v>0.14560000000000001</v>
      </c>
      <c r="H15" s="9">
        <v>0.36449999999999999</v>
      </c>
      <c r="I15" s="10">
        <v>0.17899999999999999</v>
      </c>
      <c r="J15" s="10">
        <v>0.34229999999999999</v>
      </c>
      <c r="K15" s="53"/>
    </row>
    <row r="16" spans="1:11" x14ac:dyDescent="0.25">
      <c r="A16" s="8">
        <v>36202</v>
      </c>
      <c r="B16" s="9">
        <v>0.2026</v>
      </c>
      <c r="C16" s="10">
        <v>0.1244</v>
      </c>
      <c r="D16" s="9">
        <v>23.221499999999999</v>
      </c>
      <c r="E16" s="10">
        <v>0.31340000000000001</v>
      </c>
      <c r="F16" s="9">
        <v>0.3498</v>
      </c>
      <c r="G16" s="10">
        <v>0.1459</v>
      </c>
      <c r="H16" s="9">
        <v>0.36699999999999999</v>
      </c>
      <c r="I16" s="10">
        <v>0.1789</v>
      </c>
      <c r="J16" s="10">
        <v>0.3427</v>
      </c>
      <c r="K16" s="53"/>
    </row>
    <row r="17" spans="1:11" ht="15.75" thickBot="1" x14ac:dyDescent="0.3">
      <c r="A17" s="11">
        <v>36203</v>
      </c>
      <c r="B17" s="12">
        <v>0.20219999999999999</v>
      </c>
      <c r="C17" s="13">
        <v>0.1245</v>
      </c>
      <c r="D17" s="12">
        <v>23.124600000000001</v>
      </c>
      <c r="E17" s="13">
        <v>0.31130000000000002</v>
      </c>
      <c r="F17" s="12">
        <v>0.35039999999999999</v>
      </c>
      <c r="G17" s="13">
        <v>0.14560000000000001</v>
      </c>
      <c r="H17" s="12">
        <v>0.36599999999999999</v>
      </c>
      <c r="I17" s="13">
        <v>0.1792</v>
      </c>
      <c r="J17" s="13">
        <v>0.3417</v>
      </c>
      <c r="K17" s="54"/>
    </row>
    <row r="18" spans="1:11" ht="15.75" thickTop="1" x14ac:dyDescent="0.25">
      <c r="A18" s="14" t="s">
        <v>9</v>
      </c>
      <c r="B18" s="15">
        <f t="shared" ref="B18:K18" si="2">SUM(B13:B17)</f>
        <v>1.0090000000000001</v>
      </c>
      <c r="C18" s="16">
        <f t="shared" si="2"/>
        <v>0.61799999999999999</v>
      </c>
      <c r="D18" s="15">
        <f t="shared" si="2"/>
        <v>114.83560000000001</v>
      </c>
      <c r="E18" s="16">
        <f t="shared" si="2"/>
        <v>1.5554000000000001</v>
      </c>
      <c r="F18" s="15">
        <f t="shared" si="2"/>
        <v>1.7469000000000001</v>
      </c>
      <c r="G18" s="16">
        <f t="shared" si="2"/>
        <v>0.7258</v>
      </c>
      <c r="H18" s="15">
        <f t="shared" si="2"/>
        <v>1.8262999999999998</v>
      </c>
      <c r="I18" s="16">
        <f t="shared" si="2"/>
        <v>0.89329999999999998</v>
      </c>
      <c r="J18" s="16">
        <f t="shared" si="2"/>
        <v>1.7050000000000001</v>
      </c>
      <c r="K18" s="55">
        <f t="shared" si="2"/>
        <v>0</v>
      </c>
    </row>
    <row r="19" spans="1:11" ht="15.75" thickBot="1" x14ac:dyDescent="0.3">
      <c r="A19" s="17" t="s">
        <v>10</v>
      </c>
      <c r="B19" s="18">
        <f>B18/5</f>
        <v>0.20180000000000003</v>
      </c>
      <c r="C19" s="19">
        <f>C18/5</f>
        <v>0.1236</v>
      </c>
      <c r="D19" s="19">
        <f t="shared" ref="D19:K19" si="3">D18/5</f>
        <v>22.967120000000001</v>
      </c>
      <c r="E19" s="19">
        <f t="shared" si="3"/>
        <v>0.31108000000000002</v>
      </c>
      <c r="F19" s="19">
        <f t="shared" si="3"/>
        <v>0.34938000000000002</v>
      </c>
      <c r="G19" s="19">
        <f t="shared" si="3"/>
        <v>0.14516000000000001</v>
      </c>
      <c r="H19" s="19">
        <f t="shared" si="3"/>
        <v>0.36525999999999997</v>
      </c>
      <c r="I19" s="19">
        <f t="shared" si="3"/>
        <v>0.17865999999999999</v>
      </c>
      <c r="J19" s="19">
        <f t="shared" si="3"/>
        <v>0.34100000000000003</v>
      </c>
      <c r="K19" s="19">
        <f t="shared" si="3"/>
        <v>0</v>
      </c>
    </row>
    <row r="20" spans="1:11" ht="15.75" thickTop="1" x14ac:dyDescent="0.25">
      <c r="A20" s="8">
        <v>36206</v>
      </c>
      <c r="B20" s="9">
        <v>0.20250000000000001</v>
      </c>
      <c r="C20" s="10">
        <v>0.12429999999999999</v>
      </c>
      <c r="D20" s="9">
        <v>23.132100000000001</v>
      </c>
      <c r="E20" s="10">
        <v>0.31359999999999999</v>
      </c>
      <c r="F20" s="9">
        <v>0.3513</v>
      </c>
      <c r="G20" s="10">
        <v>0.14599999999999999</v>
      </c>
      <c r="H20" s="9">
        <v>0.36909999999999998</v>
      </c>
      <c r="I20" s="10">
        <v>0.17399999999999999</v>
      </c>
      <c r="J20" s="10">
        <v>0.34250000000000003</v>
      </c>
      <c r="K20" s="53"/>
    </row>
    <row r="21" spans="1:11" x14ac:dyDescent="0.25">
      <c r="A21" s="8">
        <v>36207</v>
      </c>
      <c r="B21" s="9">
        <v>0.20250000000000001</v>
      </c>
      <c r="C21" s="10">
        <v>0.12429999999999999</v>
      </c>
      <c r="D21" s="9">
        <v>23.132100000000001</v>
      </c>
      <c r="E21" s="10">
        <v>0.31359999999999999</v>
      </c>
      <c r="F21" s="9">
        <v>0.3513</v>
      </c>
      <c r="G21" s="10">
        <v>0.14599999999999999</v>
      </c>
      <c r="H21" s="9">
        <v>0.36909999999999998</v>
      </c>
      <c r="I21" s="10">
        <v>0.17960000000000001</v>
      </c>
      <c r="J21" s="10">
        <v>0.34229999999999999</v>
      </c>
      <c r="K21" s="53"/>
    </row>
    <row r="22" spans="1:11" x14ac:dyDescent="0.25">
      <c r="A22" s="8">
        <v>36208</v>
      </c>
      <c r="B22" s="9">
        <v>0.20330000000000001</v>
      </c>
      <c r="C22" s="10">
        <v>0.1249</v>
      </c>
      <c r="D22" s="9">
        <v>23.491299999999999</v>
      </c>
      <c r="E22" s="10">
        <v>0.31469999999999998</v>
      </c>
      <c r="F22" s="9">
        <v>0.35389999999999999</v>
      </c>
      <c r="G22" s="10">
        <v>0.14660000000000001</v>
      </c>
      <c r="H22" s="9">
        <v>0.37190000000000001</v>
      </c>
      <c r="I22" s="10">
        <v>0.18099999999999999</v>
      </c>
      <c r="J22" s="10">
        <v>0.34410000000000002</v>
      </c>
      <c r="K22" s="53"/>
    </row>
    <row r="23" spans="1:11" x14ac:dyDescent="0.25">
      <c r="A23" s="8">
        <v>36209</v>
      </c>
      <c r="B23" s="9">
        <v>0.20619999999999999</v>
      </c>
      <c r="C23" s="10">
        <v>0.12620000000000001</v>
      </c>
      <c r="D23" s="9">
        <v>24.429500000000001</v>
      </c>
      <c r="E23" s="10">
        <v>0.32429999999999998</v>
      </c>
      <c r="F23" s="9">
        <v>0.35970000000000002</v>
      </c>
      <c r="G23" s="10">
        <v>0.14960000000000001</v>
      </c>
      <c r="H23" s="9">
        <v>0.38319999999999999</v>
      </c>
      <c r="I23" s="10">
        <v>0.18390000000000001</v>
      </c>
      <c r="J23" s="10">
        <v>0.35020000000000001</v>
      </c>
      <c r="K23" s="53"/>
    </row>
    <row r="24" spans="1:11" ht="15.75" thickBot="1" x14ac:dyDescent="0.3">
      <c r="A24" s="11">
        <v>36210</v>
      </c>
      <c r="B24" s="12">
        <v>0.20660000000000001</v>
      </c>
      <c r="C24" s="13">
        <v>0.1263</v>
      </c>
      <c r="D24" s="12">
        <v>24.5627</v>
      </c>
      <c r="E24" s="13">
        <v>0.32579999999999998</v>
      </c>
      <c r="F24" s="12">
        <v>0.35970000000000002</v>
      </c>
      <c r="G24" s="13">
        <v>0.14960000000000001</v>
      </c>
      <c r="H24" s="12">
        <v>0.38419999999999999</v>
      </c>
      <c r="I24" s="13">
        <v>0.18390000000000001</v>
      </c>
      <c r="J24" s="13">
        <v>0.3508</v>
      </c>
      <c r="K24" s="54"/>
    </row>
    <row r="25" spans="1:11" ht="15.75" thickTop="1" x14ac:dyDescent="0.25">
      <c r="A25" s="14" t="s">
        <v>9</v>
      </c>
      <c r="B25" s="15">
        <f t="shared" ref="B25:K25" si="4">SUM(B20:B24)</f>
        <v>1.0211000000000001</v>
      </c>
      <c r="C25" s="16">
        <f t="shared" si="4"/>
        <v>0.626</v>
      </c>
      <c r="D25" s="15">
        <f t="shared" si="4"/>
        <v>118.74770000000001</v>
      </c>
      <c r="E25" s="16">
        <f t="shared" si="4"/>
        <v>1.5920000000000001</v>
      </c>
      <c r="F25" s="15">
        <f t="shared" si="4"/>
        <v>1.7759</v>
      </c>
      <c r="G25" s="16">
        <f t="shared" si="4"/>
        <v>0.73780000000000001</v>
      </c>
      <c r="H25" s="15">
        <f t="shared" si="4"/>
        <v>1.8774999999999999</v>
      </c>
      <c r="I25" s="16">
        <f t="shared" si="4"/>
        <v>0.90239999999999987</v>
      </c>
      <c r="J25" s="16">
        <f t="shared" si="4"/>
        <v>1.7299000000000002</v>
      </c>
      <c r="K25" s="55">
        <f t="shared" si="4"/>
        <v>0</v>
      </c>
    </row>
    <row r="26" spans="1:11" ht="15.75" thickBot="1" x14ac:dyDescent="0.3">
      <c r="A26" s="17" t="s">
        <v>10</v>
      </c>
      <c r="B26" s="18">
        <f>B25/5</f>
        <v>0.20422000000000001</v>
      </c>
      <c r="C26" s="19">
        <f>C25/5</f>
        <v>0.12520000000000001</v>
      </c>
      <c r="D26" s="19">
        <f t="shared" ref="D26:K26" si="5">D25/5</f>
        <v>23.749540000000003</v>
      </c>
      <c r="E26" s="19">
        <f t="shared" si="5"/>
        <v>0.31840000000000002</v>
      </c>
      <c r="F26" s="19">
        <f t="shared" si="5"/>
        <v>0.35518</v>
      </c>
      <c r="G26" s="19">
        <f t="shared" si="5"/>
        <v>0.14756</v>
      </c>
      <c r="H26" s="19">
        <f t="shared" si="5"/>
        <v>0.3755</v>
      </c>
      <c r="I26" s="19">
        <f t="shared" si="5"/>
        <v>0.18047999999999997</v>
      </c>
      <c r="J26" s="19">
        <f t="shared" si="5"/>
        <v>0.34598000000000007</v>
      </c>
      <c r="K26" s="19">
        <f t="shared" si="5"/>
        <v>0</v>
      </c>
    </row>
    <row r="27" spans="1:11" ht="15.75" thickTop="1" x14ac:dyDescent="0.25">
      <c r="A27" s="8">
        <v>36213</v>
      </c>
      <c r="B27" s="9">
        <v>0.2074</v>
      </c>
      <c r="C27" s="10">
        <v>0.1275</v>
      </c>
      <c r="D27" s="9">
        <v>24.998999999999999</v>
      </c>
      <c r="E27" s="10">
        <v>0.3246</v>
      </c>
      <c r="F27" s="9">
        <v>0.36549999999999999</v>
      </c>
      <c r="G27" s="10">
        <v>0.15090000000000001</v>
      </c>
      <c r="H27" s="9">
        <v>0.3821</v>
      </c>
      <c r="I27" s="10">
        <v>0.18690000000000001</v>
      </c>
      <c r="J27" s="10">
        <v>0.35320000000000001</v>
      </c>
      <c r="K27" s="53"/>
    </row>
    <row r="28" spans="1:11" x14ac:dyDescent="0.25">
      <c r="A28" s="8">
        <v>36214</v>
      </c>
      <c r="B28" s="9">
        <v>0.20760000000000001</v>
      </c>
      <c r="C28" s="10">
        <v>0.12790000000000001</v>
      </c>
      <c r="D28" s="9">
        <v>25.098800000000001</v>
      </c>
      <c r="E28" s="10">
        <v>0.3246</v>
      </c>
      <c r="F28" s="9">
        <v>0.36840000000000001</v>
      </c>
      <c r="G28" s="10">
        <v>0.15179999999999999</v>
      </c>
      <c r="H28" s="9">
        <v>0.38450000000000001</v>
      </c>
      <c r="I28" s="10">
        <v>0.18840000000000001</v>
      </c>
      <c r="J28" s="10">
        <v>0.35360000000000003</v>
      </c>
      <c r="K28" s="53"/>
    </row>
    <row r="29" spans="1:11" x14ac:dyDescent="0.25">
      <c r="A29" s="8">
        <v>36215</v>
      </c>
      <c r="B29" s="9">
        <v>0.2079</v>
      </c>
      <c r="C29" s="10">
        <v>0.129</v>
      </c>
      <c r="D29" s="9">
        <v>25.187100000000001</v>
      </c>
      <c r="E29" s="10">
        <v>0.32500000000000001</v>
      </c>
      <c r="F29" s="9">
        <v>0.3705</v>
      </c>
      <c r="G29" s="10">
        <v>0.1527</v>
      </c>
      <c r="H29" s="9">
        <v>0.38590000000000002</v>
      </c>
      <c r="I29" s="10">
        <v>0.18940000000000001</v>
      </c>
      <c r="J29" s="10">
        <v>0.35720000000000002</v>
      </c>
      <c r="K29" s="53"/>
    </row>
    <row r="30" spans="1:11" x14ac:dyDescent="0.25">
      <c r="A30" s="8">
        <v>36216</v>
      </c>
      <c r="B30" s="9">
        <v>0.2092</v>
      </c>
      <c r="C30" s="10">
        <v>0.1308</v>
      </c>
      <c r="D30" s="9">
        <v>25.4251</v>
      </c>
      <c r="E30" s="10">
        <v>0.33110000000000001</v>
      </c>
      <c r="F30" s="9">
        <v>0.3715</v>
      </c>
      <c r="G30" s="10">
        <v>0.15359999999999999</v>
      </c>
      <c r="H30" s="9">
        <v>0.39369999999999999</v>
      </c>
      <c r="I30" s="10">
        <v>0.19</v>
      </c>
      <c r="J30" s="10">
        <v>0.35949999999999999</v>
      </c>
      <c r="K30" s="53"/>
    </row>
    <row r="31" spans="1:11" ht="15.75" thickBot="1" x14ac:dyDescent="0.3">
      <c r="A31" s="11">
        <v>36217</v>
      </c>
      <c r="B31" s="12">
        <v>0.2087</v>
      </c>
      <c r="C31" s="13">
        <v>0.13020000000000001</v>
      </c>
      <c r="D31" s="12">
        <v>25.052399999999999</v>
      </c>
      <c r="E31" s="13">
        <v>0.33329999999999999</v>
      </c>
      <c r="F31" s="12">
        <v>0.36980000000000002</v>
      </c>
      <c r="G31" s="13">
        <v>0.153</v>
      </c>
      <c r="H31" s="12">
        <v>0.3962</v>
      </c>
      <c r="I31" s="13">
        <v>0.17119999999999999</v>
      </c>
      <c r="J31" s="13">
        <v>0.35920000000000002</v>
      </c>
      <c r="K31" s="54"/>
    </row>
    <row r="32" spans="1:11" ht="15.75" thickTop="1" x14ac:dyDescent="0.25">
      <c r="A32" s="14" t="s">
        <v>9</v>
      </c>
      <c r="B32" s="15">
        <f t="shared" ref="B32:K32" si="6">SUM(B27:B31)</f>
        <v>1.0407999999999999</v>
      </c>
      <c r="C32" s="16">
        <f t="shared" si="6"/>
        <v>0.64539999999999997</v>
      </c>
      <c r="D32" s="15">
        <f t="shared" si="6"/>
        <v>125.76239999999999</v>
      </c>
      <c r="E32" s="16">
        <f t="shared" si="6"/>
        <v>1.6385999999999998</v>
      </c>
      <c r="F32" s="15">
        <f t="shared" si="6"/>
        <v>1.8456999999999999</v>
      </c>
      <c r="G32" s="16">
        <f t="shared" si="6"/>
        <v>0.76200000000000001</v>
      </c>
      <c r="H32" s="15">
        <f t="shared" si="6"/>
        <v>1.9423999999999997</v>
      </c>
      <c r="I32" s="16">
        <f t="shared" si="6"/>
        <v>0.92589999999999995</v>
      </c>
      <c r="J32" s="16">
        <f t="shared" si="6"/>
        <v>1.7827</v>
      </c>
      <c r="K32" s="55">
        <f t="shared" si="6"/>
        <v>0</v>
      </c>
    </row>
    <row r="33" spans="1:11" ht="15.75" thickBot="1" x14ac:dyDescent="0.3">
      <c r="A33" s="17" t="s">
        <v>10</v>
      </c>
      <c r="B33" s="18">
        <f>B32/5</f>
        <v>0.20815999999999998</v>
      </c>
      <c r="C33" s="19">
        <f>C32/5</f>
        <v>0.12908</v>
      </c>
      <c r="D33" s="19">
        <f t="shared" ref="D33:K33" si="7">D32/5</f>
        <v>25.152479999999997</v>
      </c>
      <c r="E33" s="19">
        <f t="shared" si="7"/>
        <v>0.32771999999999996</v>
      </c>
      <c r="F33" s="19">
        <f t="shared" si="7"/>
        <v>0.36913999999999997</v>
      </c>
      <c r="G33" s="19">
        <f t="shared" si="7"/>
        <v>0.15240000000000001</v>
      </c>
      <c r="H33" s="19">
        <f t="shared" si="7"/>
        <v>0.38847999999999994</v>
      </c>
      <c r="I33" s="19">
        <f t="shared" si="7"/>
        <v>0.18517999999999998</v>
      </c>
      <c r="J33" s="19">
        <f t="shared" si="7"/>
        <v>0.35653999999999997</v>
      </c>
      <c r="K33" s="19">
        <f t="shared" si="7"/>
        <v>0</v>
      </c>
    </row>
    <row r="34" spans="1:11" ht="15.75" thickTop="1" x14ac:dyDescent="0.25">
      <c r="A34" s="8"/>
      <c r="B34" s="9"/>
      <c r="C34" s="10"/>
      <c r="D34" s="9"/>
      <c r="E34" s="10"/>
      <c r="F34" s="9"/>
      <c r="G34" s="10"/>
      <c r="H34" s="9"/>
      <c r="I34" s="10"/>
      <c r="J34" s="10"/>
      <c r="K34" s="53"/>
    </row>
    <row r="35" spans="1:11" x14ac:dyDescent="0.25">
      <c r="A35" s="20"/>
      <c r="B35" s="9"/>
      <c r="C35" s="10"/>
      <c r="D35" s="9"/>
      <c r="E35" s="10"/>
      <c r="F35" s="9"/>
      <c r="G35" s="10"/>
      <c r="H35" s="9"/>
      <c r="I35" s="10"/>
      <c r="J35" s="10"/>
      <c r="K35" s="53"/>
    </row>
    <row r="36" spans="1:11" ht="20.25" x14ac:dyDescent="0.3">
      <c r="A36" s="20"/>
      <c r="B36" s="9"/>
      <c r="C36" s="58"/>
      <c r="D36" s="9"/>
      <c r="E36" s="22" t="s">
        <v>11</v>
      </c>
      <c r="F36" s="9"/>
      <c r="G36" s="10"/>
      <c r="H36" s="9"/>
      <c r="I36" s="10"/>
      <c r="J36" s="10"/>
      <c r="K36" s="53"/>
    </row>
    <row r="37" spans="1:11" ht="15.75" thickBot="1" x14ac:dyDescent="0.3">
      <c r="A37" s="23"/>
      <c r="B37" s="24"/>
      <c r="C37" s="25"/>
      <c r="D37" s="24"/>
      <c r="E37" s="25"/>
      <c r="F37" s="24"/>
      <c r="G37" s="25"/>
      <c r="H37" s="24"/>
      <c r="I37" s="25"/>
      <c r="J37" s="25"/>
      <c r="K37" s="57"/>
    </row>
    <row r="38" spans="1:11" x14ac:dyDescent="0.25">
      <c r="A38" s="26" t="s">
        <v>12</v>
      </c>
      <c r="B38" s="27">
        <f>SUM(B6:B10,B13:B17,B20:B24,B27:B31)</f>
        <v>4.0891999999999999</v>
      </c>
      <c r="C38" s="28">
        <f>SUM(C6:C10,C13:C17,C20:C24,C27:C31)</f>
        <v>2.5095000000000001</v>
      </c>
      <c r="D38" s="28">
        <f t="shared" ref="D38:J38" si="8">SUM(D6:D10,D13:D17,D20:D24,D27:D31)</f>
        <v>476.00880000000001</v>
      </c>
      <c r="E38" s="28">
        <f t="shared" si="8"/>
        <v>6.3919000000000015</v>
      </c>
      <c r="F38" s="28">
        <f t="shared" si="8"/>
        <v>7.1238000000000001</v>
      </c>
      <c r="G38" s="28">
        <f t="shared" si="8"/>
        <v>2.9536999999999995</v>
      </c>
      <c r="H38" s="28">
        <f t="shared" si="8"/>
        <v>7.523200000000001</v>
      </c>
      <c r="I38" s="28">
        <f t="shared" si="8"/>
        <v>3.6189999999999998</v>
      </c>
      <c r="J38" s="28">
        <f t="shared" si="8"/>
        <v>6.9377999999999993</v>
      </c>
      <c r="K38" s="28">
        <f t="shared" ref="D38:K38" si="9">SUM(K6:K10,K13:K17,K20:K24,K27:K31)</f>
        <v>0</v>
      </c>
    </row>
    <row r="39" spans="1:11" x14ac:dyDescent="0.25">
      <c r="A39" s="26" t="s">
        <v>13</v>
      </c>
      <c r="B39" s="27">
        <f>B38/20</f>
        <v>0.20446</v>
      </c>
      <c r="C39" s="28">
        <f>C38/20</f>
        <v>0.125475</v>
      </c>
      <c r="D39" s="28">
        <f t="shared" ref="D39:J39" si="10">D38/20</f>
        <v>23.800440000000002</v>
      </c>
      <c r="E39" s="28">
        <f t="shared" si="10"/>
        <v>0.31959500000000007</v>
      </c>
      <c r="F39" s="28">
        <f t="shared" si="10"/>
        <v>0.35619000000000001</v>
      </c>
      <c r="G39" s="28">
        <f t="shared" si="10"/>
        <v>0.14768499999999998</v>
      </c>
      <c r="H39" s="28">
        <f t="shared" si="10"/>
        <v>0.37616000000000005</v>
      </c>
      <c r="I39" s="28">
        <f t="shared" si="10"/>
        <v>0.18095</v>
      </c>
      <c r="J39" s="28">
        <f t="shared" si="10"/>
        <v>0.34688999999999998</v>
      </c>
      <c r="K39" s="28">
        <f t="shared" ref="D39:K39" si="11">K38/21</f>
        <v>0</v>
      </c>
    </row>
    <row r="40" spans="1:11" x14ac:dyDescent="0.25">
      <c r="A40" s="26" t="s">
        <v>14</v>
      </c>
      <c r="B40" s="27">
        <f>1/B39</f>
        <v>4.8909322116795462</v>
      </c>
      <c r="C40" s="28">
        <f>1/C39</f>
        <v>7.9697150826857941</v>
      </c>
      <c r="D40" s="28">
        <f>100/D39</f>
        <v>4.2016029955748717</v>
      </c>
      <c r="E40" s="28">
        <f t="shared" ref="D40:J40" si="12">1/E39</f>
        <v>3.1289600901140497</v>
      </c>
      <c r="F40" s="28">
        <f t="shared" si="12"/>
        <v>2.8074903843454337</v>
      </c>
      <c r="G40" s="28">
        <f t="shared" si="12"/>
        <v>6.7711683651013992</v>
      </c>
      <c r="H40" s="28">
        <f t="shared" si="12"/>
        <v>2.6584432156529134</v>
      </c>
      <c r="I40" s="28">
        <f t="shared" si="12"/>
        <v>5.5263885051119095</v>
      </c>
      <c r="J40" s="28">
        <f t="shared" si="12"/>
        <v>2.8827582230678317</v>
      </c>
      <c r="K40" s="28" t="e">
        <f>1000/K39</f>
        <v>#DIV/0!</v>
      </c>
    </row>
    <row r="41" spans="1:11" ht="15.75" thickBot="1" x14ac:dyDescent="0.3">
      <c r="A41" s="29"/>
      <c r="B41" s="30"/>
      <c r="C41" s="31"/>
      <c r="D41" s="30"/>
      <c r="E41" s="31"/>
      <c r="F41" s="30"/>
      <c r="G41" s="31"/>
      <c r="H41" s="30"/>
      <c r="I41" s="31"/>
      <c r="J41" s="31"/>
      <c r="K41" s="49"/>
    </row>
  </sheetData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19" workbookViewId="0">
      <selection activeCell="D43" sqref="D43"/>
    </sheetView>
  </sheetViews>
  <sheetFormatPr defaultRowHeight="15" x14ac:dyDescent="0.25"/>
  <cols>
    <col min="1" max="1" width="12.28515625" customWidth="1"/>
    <col min="2" max="2" width="10.85546875" customWidth="1"/>
    <col min="3" max="3" width="10.7109375" customWidth="1"/>
    <col min="4" max="4" width="11.7109375" customWidth="1"/>
    <col min="5" max="6" width="10.42578125" customWidth="1"/>
    <col min="7" max="7" width="10" customWidth="1"/>
    <col min="8" max="8" width="10.42578125" customWidth="1"/>
    <col min="9" max="9" width="10.7109375" customWidth="1"/>
    <col min="10" max="10" width="10.140625" customWidth="1"/>
    <col min="11" max="11" width="10.42578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x14ac:dyDescent="0.3">
      <c r="A2" s="1"/>
      <c r="B2" s="1"/>
      <c r="C2" s="2" t="s">
        <v>22</v>
      </c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4"/>
      <c r="B4" s="5"/>
      <c r="C4" s="4"/>
      <c r="D4" s="5"/>
      <c r="E4" s="4"/>
      <c r="F4" s="5"/>
      <c r="G4" s="4"/>
      <c r="H4" s="5"/>
      <c r="I4" s="4"/>
      <c r="J4" s="4"/>
      <c r="K4" s="51"/>
    </row>
    <row r="5" spans="1:11" ht="15.75" thickBot="1" x14ac:dyDescent="0.3">
      <c r="A5" s="6" t="s">
        <v>0</v>
      </c>
      <c r="B5" s="7" t="s">
        <v>8</v>
      </c>
      <c r="C5" s="6" t="s">
        <v>7</v>
      </c>
      <c r="D5" s="7" t="s">
        <v>16</v>
      </c>
      <c r="E5" s="6" t="s">
        <v>1</v>
      </c>
      <c r="F5" s="7" t="s">
        <v>15</v>
      </c>
      <c r="G5" s="6" t="s">
        <v>5</v>
      </c>
      <c r="H5" s="7" t="s">
        <v>4</v>
      </c>
      <c r="I5" s="6" t="s">
        <v>2</v>
      </c>
      <c r="J5" s="6" t="s">
        <v>6</v>
      </c>
      <c r="K5" s="52" t="s">
        <v>3</v>
      </c>
    </row>
    <row r="6" spans="1:11" x14ac:dyDescent="0.25">
      <c r="A6" s="8">
        <v>36220</v>
      </c>
      <c r="B6" s="9">
        <v>0.20860000000000001</v>
      </c>
      <c r="C6" s="10">
        <v>0.13020000000000001</v>
      </c>
      <c r="D6" s="9">
        <v>24.8005</v>
      </c>
      <c r="E6" s="10">
        <v>0.33629999999999999</v>
      </c>
      <c r="F6" s="9">
        <v>0.37090000000000001</v>
      </c>
      <c r="G6" s="10">
        <v>0.15279999999999999</v>
      </c>
      <c r="H6" s="9">
        <v>0.3982</v>
      </c>
      <c r="I6" s="10">
        <v>0.18959999999999999</v>
      </c>
      <c r="J6" s="10">
        <v>0.35959999999999998</v>
      </c>
      <c r="K6" s="53"/>
    </row>
    <row r="7" spans="1:11" x14ac:dyDescent="0.25">
      <c r="A7" s="8">
        <v>36221</v>
      </c>
      <c r="B7" s="9">
        <v>0.20910000000000001</v>
      </c>
      <c r="C7" s="10">
        <v>0.13009999999999999</v>
      </c>
      <c r="D7" s="9">
        <v>24.970700000000001</v>
      </c>
      <c r="E7" s="10">
        <v>0.3382</v>
      </c>
      <c r="F7" s="9">
        <v>0.37409999999999999</v>
      </c>
      <c r="G7" s="10">
        <v>0.15310000000000001</v>
      </c>
      <c r="H7" s="9">
        <v>0.3987</v>
      </c>
      <c r="I7" s="10">
        <v>0.1913</v>
      </c>
      <c r="J7" s="10">
        <v>0.36070000000000002</v>
      </c>
      <c r="K7" s="53"/>
    </row>
    <row r="8" spans="1:11" x14ac:dyDescent="0.25">
      <c r="A8" s="8">
        <v>36222</v>
      </c>
      <c r="B8" s="9">
        <v>0.20949999999999999</v>
      </c>
      <c r="C8" s="10">
        <v>0.1298</v>
      </c>
      <c r="D8" s="9">
        <v>25.238499999999998</v>
      </c>
      <c r="E8" s="10">
        <v>0.33760000000000001</v>
      </c>
      <c r="F8" s="9">
        <v>0.37490000000000001</v>
      </c>
      <c r="G8" s="10">
        <v>0.1522</v>
      </c>
      <c r="H8" s="9">
        <v>0.3967</v>
      </c>
      <c r="I8" s="10">
        <v>0.19170000000000001</v>
      </c>
      <c r="J8" s="10">
        <v>0.3634</v>
      </c>
      <c r="K8" s="53"/>
    </row>
    <row r="9" spans="1:11" x14ac:dyDescent="0.25">
      <c r="A9" s="8">
        <v>36223</v>
      </c>
      <c r="B9" s="9">
        <v>0.20960000000000001</v>
      </c>
      <c r="C9" s="10">
        <v>0.12970000000000001</v>
      </c>
      <c r="D9" s="9">
        <v>25.462199999999999</v>
      </c>
      <c r="E9" s="10">
        <v>0.33610000000000001</v>
      </c>
      <c r="F9" s="9">
        <v>0.376</v>
      </c>
      <c r="G9" s="10">
        <v>0.15409999999999999</v>
      </c>
      <c r="H9" s="9">
        <v>0.39610000000000001</v>
      </c>
      <c r="I9" s="10">
        <v>0.1923</v>
      </c>
      <c r="J9" s="10">
        <v>0.36309999999999998</v>
      </c>
      <c r="K9" s="53"/>
    </row>
    <row r="10" spans="1:11" ht="15.75" thickBot="1" x14ac:dyDescent="0.3">
      <c r="A10" s="11">
        <v>36224</v>
      </c>
      <c r="B10" s="12">
        <v>0.2097</v>
      </c>
      <c r="C10" s="13">
        <v>0.13009999999999999</v>
      </c>
      <c r="D10" s="12">
        <v>25.671500000000002</v>
      </c>
      <c r="E10" s="13">
        <v>0.3367</v>
      </c>
      <c r="F10" s="12">
        <v>0.37790000000000001</v>
      </c>
      <c r="G10" s="13">
        <v>0.15459999999999999</v>
      </c>
      <c r="H10" s="12">
        <v>0.39739999999999998</v>
      </c>
      <c r="I10" s="13">
        <v>0.19320000000000001</v>
      </c>
      <c r="J10" s="13">
        <v>0.36409999999999998</v>
      </c>
      <c r="K10" s="54"/>
    </row>
    <row r="11" spans="1:11" ht="15.75" thickTop="1" x14ac:dyDescent="0.25">
      <c r="A11" s="14" t="s">
        <v>9</v>
      </c>
      <c r="B11" s="15">
        <f t="shared" ref="B11:K11" si="0">SUM(B6:B10)</f>
        <v>1.0465</v>
      </c>
      <c r="C11" s="16">
        <f t="shared" si="0"/>
        <v>0.64990000000000003</v>
      </c>
      <c r="D11" s="15">
        <f t="shared" si="0"/>
        <v>126.14339999999999</v>
      </c>
      <c r="E11" s="16">
        <f t="shared" si="0"/>
        <v>1.6849000000000001</v>
      </c>
      <c r="F11" s="15">
        <f t="shared" si="0"/>
        <v>1.8737999999999997</v>
      </c>
      <c r="G11" s="16">
        <f t="shared" si="0"/>
        <v>0.76679999999999993</v>
      </c>
      <c r="H11" s="15">
        <f t="shared" si="0"/>
        <v>1.9871000000000001</v>
      </c>
      <c r="I11" s="16">
        <f t="shared" si="0"/>
        <v>0.95810000000000006</v>
      </c>
      <c r="J11" s="16">
        <f t="shared" si="0"/>
        <v>1.8108999999999997</v>
      </c>
      <c r="K11" s="55">
        <f t="shared" si="0"/>
        <v>0</v>
      </c>
    </row>
    <row r="12" spans="1:11" ht="15.75" thickBot="1" x14ac:dyDescent="0.3">
      <c r="A12" s="17" t="s">
        <v>10</v>
      </c>
      <c r="B12" s="18">
        <f>B11/5</f>
        <v>0.20929999999999999</v>
      </c>
      <c r="C12" s="19">
        <f>C11/5</f>
        <v>0.12998000000000001</v>
      </c>
      <c r="D12" s="19">
        <f t="shared" ref="D12:J12" si="1">D11/5</f>
        <v>25.228679999999997</v>
      </c>
      <c r="E12" s="19">
        <f t="shared" si="1"/>
        <v>0.33698</v>
      </c>
      <c r="F12" s="19">
        <f t="shared" si="1"/>
        <v>0.37475999999999993</v>
      </c>
      <c r="G12" s="19">
        <f t="shared" si="1"/>
        <v>0.15336</v>
      </c>
      <c r="H12" s="19">
        <f t="shared" si="1"/>
        <v>0.39742</v>
      </c>
      <c r="I12" s="19">
        <f t="shared" si="1"/>
        <v>0.19162000000000001</v>
      </c>
      <c r="J12" s="19">
        <f t="shared" si="1"/>
        <v>0.36217999999999995</v>
      </c>
      <c r="K12" s="19">
        <f t="shared" ref="D12:K12" si="2">K11/4</f>
        <v>0</v>
      </c>
    </row>
    <row r="13" spans="1:11" ht="15.75" thickTop="1" x14ac:dyDescent="0.25">
      <c r="A13" s="8">
        <v>36227</v>
      </c>
      <c r="B13" s="9">
        <v>0.20979999999999999</v>
      </c>
      <c r="C13" s="10">
        <v>0.13039999999999999</v>
      </c>
      <c r="D13" s="9">
        <v>25.715699999999998</v>
      </c>
      <c r="E13" s="10">
        <v>0.33439999999999998</v>
      </c>
      <c r="F13" s="9">
        <v>0.37840000000000001</v>
      </c>
      <c r="G13" s="10">
        <v>0.155</v>
      </c>
      <c r="H13" s="9">
        <v>0.39610000000000001</v>
      </c>
      <c r="I13" s="10">
        <v>0.19350000000000001</v>
      </c>
      <c r="J13" s="10">
        <v>0.3634</v>
      </c>
      <c r="K13" s="53"/>
    </row>
    <row r="14" spans="1:11" x14ac:dyDescent="0.25">
      <c r="A14" s="8">
        <v>36228</v>
      </c>
      <c r="B14" s="9">
        <v>0.2094</v>
      </c>
      <c r="C14" s="10">
        <v>0.13020000000000001</v>
      </c>
      <c r="D14" s="9">
        <v>25.5123</v>
      </c>
      <c r="E14" s="10">
        <v>0.3322</v>
      </c>
      <c r="F14" s="9">
        <v>0.376</v>
      </c>
      <c r="G14" s="10">
        <v>0.15409999999999999</v>
      </c>
      <c r="H14" s="9">
        <v>0.39340000000000003</v>
      </c>
      <c r="I14" s="10">
        <v>0.1923</v>
      </c>
      <c r="J14" s="10">
        <v>0.3619</v>
      </c>
      <c r="K14" s="53"/>
    </row>
    <row r="15" spans="1:11" x14ac:dyDescent="0.25">
      <c r="A15" s="8">
        <v>36229</v>
      </c>
      <c r="B15" s="9">
        <v>0.2084</v>
      </c>
      <c r="C15" s="10">
        <v>0.12909999999999999</v>
      </c>
      <c r="D15" s="9">
        <v>25.289300000000001</v>
      </c>
      <c r="E15" s="10">
        <v>0.32750000000000001</v>
      </c>
      <c r="F15" s="9">
        <v>0.37459999999999999</v>
      </c>
      <c r="G15" s="10">
        <v>0.15359999999999999</v>
      </c>
      <c r="H15" s="9">
        <v>0.38979999999999998</v>
      </c>
      <c r="I15" s="10">
        <v>0.1915</v>
      </c>
      <c r="J15" s="10">
        <v>0.36059999999999998</v>
      </c>
      <c r="K15" s="53"/>
    </row>
    <row r="16" spans="1:11" x14ac:dyDescent="0.25">
      <c r="A16" s="8">
        <v>36230</v>
      </c>
      <c r="B16" s="9">
        <v>0.20730000000000001</v>
      </c>
      <c r="C16" s="10">
        <v>0.12740000000000001</v>
      </c>
      <c r="D16" s="9">
        <v>24.847999999999999</v>
      </c>
      <c r="E16" s="10">
        <v>0.32629999999999998</v>
      </c>
      <c r="F16" s="9">
        <v>0.37</v>
      </c>
      <c r="G16" s="10">
        <v>0.15190000000000001</v>
      </c>
      <c r="H16" s="9">
        <v>0.38679999999999998</v>
      </c>
      <c r="I16" s="10">
        <v>0.18920000000000001</v>
      </c>
      <c r="J16" s="10">
        <v>0.35870000000000002</v>
      </c>
      <c r="K16" s="53"/>
    </row>
    <row r="17" spans="1:11" ht="15.75" thickBot="1" x14ac:dyDescent="0.3">
      <c r="A17" s="11">
        <v>36231</v>
      </c>
      <c r="B17" s="12">
        <v>0.20749999999999999</v>
      </c>
      <c r="C17" s="13">
        <v>0.1283</v>
      </c>
      <c r="D17" s="79">
        <v>24.8658</v>
      </c>
      <c r="E17" s="13">
        <v>0.32679999999999998</v>
      </c>
      <c r="F17" s="12">
        <v>0.373</v>
      </c>
      <c r="G17" s="13">
        <v>0.15240000000000001</v>
      </c>
      <c r="H17" s="12">
        <v>0.3891</v>
      </c>
      <c r="I17" s="13">
        <v>0.19070000000000001</v>
      </c>
      <c r="J17" s="13">
        <v>0.35980000000000001</v>
      </c>
      <c r="K17" s="54"/>
    </row>
    <row r="18" spans="1:11" ht="15.75" thickTop="1" x14ac:dyDescent="0.25">
      <c r="A18" s="14" t="s">
        <v>9</v>
      </c>
      <c r="B18" s="15">
        <f t="shared" ref="B18:K18" si="3">SUM(B13:B17)</f>
        <v>1.0424</v>
      </c>
      <c r="C18" s="16">
        <f t="shared" si="3"/>
        <v>0.64539999999999997</v>
      </c>
      <c r="D18" s="15">
        <f t="shared" si="3"/>
        <v>126.2311</v>
      </c>
      <c r="E18" s="16">
        <f t="shared" si="3"/>
        <v>1.6472</v>
      </c>
      <c r="F18" s="15">
        <f t="shared" si="3"/>
        <v>1.8720000000000001</v>
      </c>
      <c r="G18" s="16">
        <f t="shared" si="3"/>
        <v>0.76700000000000002</v>
      </c>
      <c r="H18" s="15">
        <f t="shared" si="3"/>
        <v>1.9552</v>
      </c>
      <c r="I18" s="16">
        <f t="shared" si="3"/>
        <v>0.95720000000000005</v>
      </c>
      <c r="J18" s="16">
        <f t="shared" si="3"/>
        <v>1.8044000000000002</v>
      </c>
      <c r="K18" s="55">
        <f t="shared" si="3"/>
        <v>0</v>
      </c>
    </row>
    <row r="19" spans="1:11" ht="15.75" thickBot="1" x14ac:dyDescent="0.3">
      <c r="A19" s="17" t="s">
        <v>10</v>
      </c>
      <c r="B19" s="18">
        <f>B18/5</f>
        <v>0.20848</v>
      </c>
      <c r="C19" s="19">
        <f>C18/5</f>
        <v>0.12908</v>
      </c>
      <c r="D19" s="19">
        <f t="shared" ref="D19:K19" si="4">D18/5</f>
        <v>25.246220000000001</v>
      </c>
      <c r="E19" s="19">
        <f t="shared" si="4"/>
        <v>0.32944000000000001</v>
      </c>
      <c r="F19" s="19">
        <f t="shared" si="4"/>
        <v>0.37440000000000001</v>
      </c>
      <c r="G19" s="19">
        <f t="shared" si="4"/>
        <v>0.15340000000000001</v>
      </c>
      <c r="H19" s="19">
        <f t="shared" si="4"/>
        <v>0.39104</v>
      </c>
      <c r="I19" s="19">
        <f t="shared" si="4"/>
        <v>0.19144</v>
      </c>
      <c r="J19" s="19">
        <f t="shared" si="4"/>
        <v>0.36088000000000003</v>
      </c>
      <c r="K19" s="19">
        <f t="shared" si="4"/>
        <v>0</v>
      </c>
    </row>
    <row r="20" spans="1:11" ht="15.75" thickTop="1" x14ac:dyDescent="0.25">
      <c r="A20" s="8">
        <v>36234</v>
      </c>
      <c r="B20" s="9">
        <v>0.2072</v>
      </c>
      <c r="C20" s="10">
        <v>0.1268</v>
      </c>
      <c r="D20" s="9">
        <v>24.673400000000001</v>
      </c>
      <c r="E20" s="10">
        <v>0.32779999999999998</v>
      </c>
      <c r="F20" s="9">
        <v>0.37040000000000001</v>
      </c>
      <c r="G20" s="10">
        <v>0.1517</v>
      </c>
      <c r="H20" s="9">
        <v>0.38790000000000002</v>
      </c>
      <c r="I20" s="10">
        <v>0.18940000000000001</v>
      </c>
      <c r="J20" s="10">
        <v>0.36070000000000002</v>
      </c>
      <c r="K20" s="53"/>
    </row>
    <row r="21" spans="1:11" x14ac:dyDescent="0.25">
      <c r="A21" s="8">
        <v>36235</v>
      </c>
      <c r="B21" s="9">
        <v>0.20599999999999999</v>
      </c>
      <c r="C21" s="10">
        <v>0.127</v>
      </c>
      <c r="D21" s="9">
        <v>24.283300000000001</v>
      </c>
      <c r="E21" s="10">
        <v>0.32600000000000001</v>
      </c>
      <c r="F21" s="9">
        <v>0.36840000000000001</v>
      </c>
      <c r="G21" s="10">
        <v>0.15049999999999999</v>
      </c>
      <c r="H21" s="9">
        <v>0.38669999999999999</v>
      </c>
      <c r="I21" s="10">
        <v>0.18840000000000001</v>
      </c>
      <c r="J21" s="10">
        <v>0.35709999999999997</v>
      </c>
      <c r="K21" s="53"/>
    </row>
    <row r="22" spans="1:11" x14ac:dyDescent="0.25">
      <c r="A22" s="8">
        <v>36236</v>
      </c>
      <c r="B22" s="9">
        <v>0.20699999999999999</v>
      </c>
      <c r="C22" s="10">
        <v>0.1275</v>
      </c>
      <c r="D22" s="9">
        <v>24.3887</v>
      </c>
      <c r="E22" s="10">
        <v>0.33100000000000002</v>
      </c>
      <c r="F22" s="9">
        <v>0.37109999999999999</v>
      </c>
      <c r="G22" s="10">
        <v>0.1517</v>
      </c>
      <c r="H22" s="9">
        <v>0.3916</v>
      </c>
      <c r="I22" s="10">
        <v>0.18970000000000001</v>
      </c>
      <c r="J22" s="10">
        <v>0.35720000000000002</v>
      </c>
      <c r="K22" s="53"/>
    </row>
    <row r="23" spans="1:11" x14ac:dyDescent="0.25">
      <c r="A23" s="8">
        <v>36237</v>
      </c>
      <c r="B23" s="9">
        <v>0.2049</v>
      </c>
      <c r="C23" s="10">
        <v>0.12570000000000001</v>
      </c>
      <c r="D23" s="9">
        <v>24.236599999999999</v>
      </c>
      <c r="E23" s="10">
        <v>0.32669999999999999</v>
      </c>
      <c r="F23" s="9">
        <v>0.3639</v>
      </c>
      <c r="G23" s="10">
        <v>0.14990000000000001</v>
      </c>
      <c r="H23" s="9">
        <v>0.38900000000000001</v>
      </c>
      <c r="I23" s="10">
        <v>0.18609999999999999</v>
      </c>
      <c r="J23" s="10">
        <v>0.35249999999999998</v>
      </c>
      <c r="K23" s="53"/>
    </row>
    <row r="24" spans="1:11" ht="15.75" thickBot="1" x14ac:dyDescent="0.3">
      <c r="A24" s="11">
        <v>36238</v>
      </c>
      <c r="B24" s="12">
        <v>0.20619999999999999</v>
      </c>
      <c r="C24" s="13">
        <v>0.1265</v>
      </c>
      <c r="D24" s="12">
        <v>24.2563</v>
      </c>
      <c r="E24" s="13">
        <v>0.32690000000000002</v>
      </c>
      <c r="F24" s="12">
        <v>0.36699999999999999</v>
      </c>
      <c r="G24" s="13">
        <v>0.15049999999999999</v>
      </c>
      <c r="H24" s="12">
        <v>0.38790000000000002</v>
      </c>
      <c r="I24" s="13">
        <v>0.18759999999999999</v>
      </c>
      <c r="J24" s="13">
        <v>0.35589999999999999</v>
      </c>
      <c r="K24" s="54"/>
    </row>
    <row r="25" spans="1:11" ht="15.75" thickTop="1" x14ac:dyDescent="0.25">
      <c r="A25" s="14" t="s">
        <v>9</v>
      </c>
      <c r="B25" s="15">
        <f t="shared" ref="B25:K25" si="5">SUM(B20:B24)</f>
        <v>1.0312999999999999</v>
      </c>
      <c r="C25" s="16">
        <f t="shared" si="5"/>
        <v>0.63349999999999995</v>
      </c>
      <c r="D25" s="15">
        <f t="shared" si="5"/>
        <v>121.83829999999999</v>
      </c>
      <c r="E25" s="16">
        <f t="shared" si="5"/>
        <v>1.6383999999999999</v>
      </c>
      <c r="F25" s="15">
        <f t="shared" si="5"/>
        <v>1.8408000000000002</v>
      </c>
      <c r="G25" s="16">
        <f t="shared" si="5"/>
        <v>0.75429999999999997</v>
      </c>
      <c r="H25" s="15">
        <f t="shared" si="5"/>
        <v>1.9430999999999998</v>
      </c>
      <c r="I25" s="16">
        <f t="shared" si="5"/>
        <v>0.94120000000000004</v>
      </c>
      <c r="J25" s="16">
        <f t="shared" si="5"/>
        <v>1.7833999999999999</v>
      </c>
      <c r="K25" s="55">
        <f t="shared" si="5"/>
        <v>0</v>
      </c>
    </row>
    <row r="26" spans="1:11" ht="15.75" thickBot="1" x14ac:dyDescent="0.3">
      <c r="A26" s="17" t="s">
        <v>10</v>
      </c>
      <c r="B26" s="18">
        <f>B25/5</f>
        <v>0.20625999999999997</v>
      </c>
      <c r="C26" s="19">
        <f>C25/5</f>
        <v>0.12669999999999998</v>
      </c>
      <c r="D26" s="19">
        <f t="shared" ref="D26:K26" si="6">D25/5</f>
        <v>24.367659999999997</v>
      </c>
      <c r="E26" s="19">
        <f t="shared" si="6"/>
        <v>0.32767999999999997</v>
      </c>
      <c r="F26" s="19">
        <f t="shared" si="6"/>
        <v>0.36816000000000004</v>
      </c>
      <c r="G26" s="19">
        <f t="shared" si="6"/>
        <v>0.15085999999999999</v>
      </c>
      <c r="H26" s="19">
        <f t="shared" si="6"/>
        <v>0.38861999999999997</v>
      </c>
      <c r="I26" s="19">
        <f t="shared" si="6"/>
        <v>0.18824000000000002</v>
      </c>
      <c r="J26" s="19">
        <f t="shared" si="6"/>
        <v>0.35668</v>
      </c>
      <c r="K26" s="19">
        <f t="shared" si="6"/>
        <v>0</v>
      </c>
    </row>
    <row r="27" spans="1:11" ht="15.75" thickTop="1" x14ac:dyDescent="0.25">
      <c r="A27" s="8">
        <v>36241</v>
      </c>
      <c r="B27" s="9">
        <v>0.2059</v>
      </c>
      <c r="C27" s="10">
        <v>0.1263</v>
      </c>
      <c r="D27" s="9">
        <v>24.108799999999999</v>
      </c>
      <c r="E27" s="10">
        <v>0.3266</v>
      </c>
      <c r="F27" s="9">
        <v>0.36859999999999998</v>
      </c>
      <c r="G27" s="10">
        <v>0.15029999999999999</v>
      </c>
      <c r="H27" s="9">
        <v>0.38800000000000001</v>
      </c>
      <c r="I27" s="10">
        <v>0.1885</v>
      </c>
      <c r="J27" s="10">
        <v>0.35489999999999999</v>
      </c>
      <c r="K27" s="53"/>
    </row>
    <row r="28" spans="1:11" x14ac:dyDescent="0.25">
      <c r="A28" s="8">
        <v>36242</v>
      </c>
      <c r="B28" s="9">
        <v>0.20619999999999999</v>
      </c>
      <c r="C28" s="10">
        <v>0.12670000000000001</v>
      </c>
      <c r="D28" s="9">
        <v>24.338799999999999</v>
      </c>
      <c r="E28" s="10">
        <v>0.32540000000000002</v>
      </c>
      <c r="F28" s="9">
        <v>0.36969999999999997</v>
      </c>
      <c r="G28" s="10">
        <v>0.15090000000000001</v>
      </c>
      <c r="H28" s="9">
        <v>0.3866</v>
      </c>
      <c r="I28" s="10">
        <v>0.189</v>
      </c>
      <c r="J28" s="10">
        <v>0.35639999999999999</v>
      </c>
      <c r="K28" s="53"/>
    </row>
    <row r="29" spans="1:11" x14ac:dyDescent="0.25">
      <c r="A29" s="8">
        <v>36243</v>
      </c>
      <c r="B29" s="9">
        <v>0.2056</v>
      </c>
      <c r="C29" s="10">
        <v>0.1258</v>
      </c>
      <c r="D29" s="9">
        <v>24.2608</v>
      </c>
      <c r="E29" s="10">
        <v>0.32200000000000001</v>
      </c>
      <c r="F29" s="9">
        <v>0.3569</v>
      </c>
      <c r="G29" s="10">
        <v>0.15049999999999999</v>
      </c>
      <c r="H29" s="9">
        <v>0.36870000000000003</v>
      </c>
      <c r="I29" s="10">
        <v>0.1885</v>
      </c>
      <c r="J29" s="10">
        <v>0.35589999999999999</v>
      </c>
      <c r="K29" s="53"/>
    </row>
    <row r="30" spans="1:11" x14ac:dyDescent="0.25">
      <c r="A30" s="8">
        <v>36244</v>
      </c>
      <c r="B30" s="9">
        <v>0.20499999999999999</v>
      </c>
      <c r="C30" s="10">
        <v>0.12479999999999999</v>
      </c>
      <c r="D30" s="9">
        <v>24.0824</v>
      </c>
      <c r="E30" s="10">
        <v>0.32040000000000002</v>
      </c>
      <c r="F30" s="9">
        <v>0.36709999999999998</v>
      </c>
      <c r="G30" s="10">
        <v>0.14960000000000001</v>
      </c>
      <c r="H30" s="9">
        <v>0.37969999999999998</v>
      </c>
      <c r="I30" s="10">
        <v>0.18770000000000001</v>
      </c>
      <c r="J30" s="10">
        <v>0.35370000000000001</v>
      </c>
      <c r="K30" s="53"/>
    </row>
    <row r="31" spans="1:11" ht="15.75" thickBot="1" x14ac:dyDescent="0.3">
      <c r="A31" s="11">
        <v>36245</v>
      </c>
      <c r="B31" s="79">
        <v>0.20599999999999999</v>
      </c>
      <c r="C31" s="66">
        <v>0.1263</v>
      </c>
      <c r="D31" s="79">
        <v>24.332699999999999</v>
      </c>
      <c r="E31" s="66">
        <v>0.32369999999999999</v>
      </c>
      <c r="F31" s="79">
        <v>0.3705</v>
      </c>
      <c r="G31" s="66">
        <v>0.15060000000000001</v>
      </c>
      <c r="H31" s="79">
        <v>0.38319999999999999</v>
      </c>
      <c r="I31" s="66">
        <v>0.18940000000000001</v>
      </c>
      <c r="J31" s="66">
        <v>0.35580000000000001</v>
      </c>
      <c r="K31" s="82"/>
    </row>
    <row r="32" spans="1:11" ht="15.75" thickTop="1" x14ac:dyDescent="0.25">
      <c r="A32" s="14" t="s">
        <v>9</v>
      </c>
      <c r="B32" s="15">
        <f t="shared" ref="B32:K32" si="7">SUM(B27:B31)</f>
        <v>1.0286999999999999</v>
      </c>
      <c r="C32" s="16">
        <f t="shared" si="7"/>
        <v>0.62990000000000002</v>
      </c>
      <c r="D32" s="15">
        <f t="shared" si="7"/>
        <v>121.12349999999999</v>
      </c>
      <c r="E32" s="16">
        <f t="shared" si="7"/>
        <v>1.6181000000000001</v>
      </c>
      <c r="F32" s="15">
        <f t="shared" si="7"/>
        <v>1.8328</v>
      </c>
      <c r="G32" s="16">
        <f t="shared" si="7"/>
        <v>0.75190000000000001</v>
      </c>
      <c r="H32" s="15">
        <f t="shared" si="7"/>
        <v>1.9061999999999999</v>
      </c>
      <c r="I32" s="16">
        <f t="shared" si="7"/>
        <v>0.94310000000000005</v>
      </c>
      <c r="J32" s="16">
        <f t="shared" si="7"/>
        <v>1.7766999999999999</v>
      </c>
      <c r="K32" s="55">
        <f t="shared" si="7"/>
        <v>0</v>
      </c>
    </row>
    <row r="33" spans="1:12" ht="15.75" thickBot="1" x14ac:dyDescent="0.3">
      <c r="A33" s="17" t="s">
        <v>10</v>
      </c>
      <c r="B33" s="19">
        <f>B32/4</f>
        <v>0.25717499999999999</v>
      </c>
      <c r="C33" s="19">
        <f>C32/4</f>
        <v>0.157475</v>
      </c>
      <c r="D33" s="19">
        <f t="shared" ref="D33:K33" si="8">D32/4</f>
        <v>30.280874999999998</v>
      </c>
      <c r="E33" s="19">
        <f t="shared" si="8"/>
        <v>0.40452500000000002</v>
      </c>
      <c r="F33" s="19">
        <f t="shared" si="8"/>
        <v>0.4582</v>
      </c>
      <c r="G33" s="19">
        <f t="shared" si="8"/>
        <v>0.187975</v>
      </c>
      <c r="H33" s="19">
        <f t="shared" si="8"/>
        <v>0.47654999999999997</v>
      </c>
      <c r="I33" s="19">
        <f t="shared" si="8"/>
        <v>0.23577500000000001</v>
      </c>
      <c r="J33" s="19">
        <f t="shared" si="8"/>
        <v>0.44417499999999999</v>
      </c>
      <c r="K33" s="19">
        <f t="shared" si="8"/>
        <v>0</v>
      </c>
    </row>
    <row r="34" spans="1:12" ht="15.75" thickTop="1" x14ac:dyDescent="0.25">
      <c r="A34" s="8">
        <v>36248</v>
      </c>
      <c r="B34" s="75">
        <v>0.2077</v>
      </c>
      <c r="C34" s="71">
        <v>0.12820000000000001</v>
      </c>
      <c r="D34" s="87">
        <v>24.964500000000001</v>
      </c>
      <c r="E34" s="75">
        <v>0.32729999999999998</v>
      </c>
      <c r="F34" s="71">
        <v>0.37830000000000003</v>
      </c>
      <c r="G34" s="75">
        <v>0.13619999999999999</v>
      </c>
      <c r="H34" s="71">
        <v>0.38769999999999999</v>
      </c>
      <c r="I34" s="75">
        <v>0.19374</v>
      </c>
      <c r="J34" s="75">
        <v>0.36</v>
      </c>
      <c r="K34" s="80"/>
    </row>
    <row r="35" spans="1:12" x14ac:dyDescent="0.25">
      <c r="A35" s="8">
        <v>36249</v>
      </c>
      <c r="B35" s="10">
        <v>0.20760000000000001</v>
      </c>
      <c r="C35" s="9">
        <v>0.12839999999999999</v>
      </c>
      <c r="D35" s="10">
        <v>24.8611</v>
      </c>
      <c r="E35" s="10">
        <v>0.32790000000000002</v>
      </c>
      <c r="F35" s="9">
        <v>0.37890000000000001</v>
      </c>
      <c r="G35" s="10">
        <v>0.15390000000000001</v>
      </c>
      <c r="H35" s="9">
        <v>0.3886</v>
      </c>
      <c r="I35" s="10">
        <v>0.19370000000000001</v>
      </c>
      <c r="J35" s="10">
        <v>0.36009999999999998</v>
      </c>
      <c r="K35" s="53"/>
    </row>
    <row r="36" spans="1:12" x14ac:dyDescent="0.25">
      <c r="A36" s="8">
        <v>36250</v>
      </c>
      <c r="B36" s="10">
        <v>0.20860000000000001</v>
      </c>
      <c r="C36" s="9">
        <v>0.12939999999999999</v>
      </c>
      <c r="D36" s="10">
        <v>25.090399999999999</v>
      </c>
      <c r="E36" s="10">
        <v>0.33239999999999997</v>
      </c>
      <c r="F36" s="9">
        <v>0.37959999999999999</v>
      </c>
      <c r="G36" s="10">
        <v>0.15390000000000001</v>
      </c>
      <c r="H36" s="9">
        <v>0.39240000000000003</v>
      </c>
      <c r="I36" s="10">
        <v>0.19409999999999999</v>
      </c>
      <c r="J36" s="10">
        <v>0.36159999999999998</v>
      </c>
      <c r="K36" s="53"/>
    </row>
    <row r="37" spans="1:12" x14ac:dyDescent="0.25">
      <c r="A37" s="14"/>
      <c r="B37" s="75"/>
      <c r="C37" s="71"/>
      <c r="D37" s="75"/>
      <c r="E37" s="75"/>
      <c r="F37" s="71"/>
      <c r="G37" s="75"/>
      <c r="H37" s="71"/>
      <c r="I37" s="75"/>
      <c r="J37" s="75"/>
      <c r="K37" s="80"/>
      <c r="L37" s="81"/>
    </row>
    <row r="38" spans="1:12" ht="20.25" x14ac:dyDescent="0.3">
      <c r="A38" s="20"/>
      <c r="B38" s="10"/>
      <c r="C38" s="58"/>
      <c r="D38" s="10"/>
      <c r="E38" s="22" t="s">
        <v>11</v>
      </c>
      <c r="F38" s="9"/>
      <c r="G38" s="10"/>
      <c r="H38" s="9"/>
      <c r="I38" s="10"/>
      <c r="J38" s="10"/>
      <c r="K38" s="53"/>
    </row>
    <row r="39" spans="1:12" ht="15.75" thickBot="1" x14ac:dyDescent="0.3">
      <c r="A39" s="23"/>
      <c r="B39" s="25"/>
      <c r="C39" s="24"/>
      <c r="D39" s="25"/>
      <c r="E39" s="25"/>
      <c r="F39" s="24"/>
      <c r="G39" s="25"/>
      <c r="H39" s="24"/>
      <c r="I39" s="25"/>
      <c r="J39" s="25"/>
      <c r="K39" s="57"/>
    </row>
    <row r="40" spans="1:12" x14ac:dyDescent="0.25">
      <c r="A40" s="26" t="s">
        <v>12</v>
      </c>
      <c r="B40" s="27">
        <f>SUM(B6:B10,B13:B17,B20:B24,B27:B31,B34:B36)</f>
        <v>4.7727999999999993</v>
      </c>
      <c r="C40" s="36">
        <f>SUM(C6:C10,C13:C17,C20:C24,C27:C31,C34:C36)</f>
        <v>2.9447000000000001</v>
      </c>
      <c r="D40" s="36">
        <f t="shared" ref="D40:J40" si="9">SUM(D6:D10,D13:D17,D20:D24,D27:D31,D34:D36)</f>
        <v>570.25229999999999</v>
      </c>
      <c r="E40" s="36">
        <f t="shared" si="9"/>
        <v>7.5761999999999992</v>
      </c>
      <c r="F40" s="36">
        <f t="shared" si="9"/>
        <v>8.5562000000000005</v>
      </c>
      <c r="G40" s="36">
        <f t="shared" si="9"/>
        <v>3.4840000000000004</v>
      </c>
      <c r="H40" s="36">
        <f t="shared" si="9"/>
        <v>8.9603000000000019</v>
      </c>
      <c r="I40" s="36">
        <f t="shared" si="9"/>
        <v>4.3811400000000003</v>
      </c>
      <c r="J40" s="36">
        <f t="shared" si="9"/>
        <v>8.2570999999999994</v>
      </c>
      <c r="K40" s="36">
        <f t="shared" ref="D40:K40" si="10">SUM(K6:K10,K13:K17,K20:K24,K27:K30,K35:K37)</f>
        <v>0</v>
      </c>
    </row>
    <row r="41" spans="1:12" x14ac:dyDescent="0.25">
      <c r="A41" s="26" t="s">
        <v>13</v>
      </c>
      <c r="B41" s="27">
        <f>B40/23</f>
        <v>0.20751304347826083</v>
      </c>
      <c r="C41" s="28">
        <f>C40/23</f>
        <v>0.1280304347826087</v>
      </c>
      <c r="D41" s="28">
        <f t="shared" ref="D41:J41" si="11">D40/23</f>
        <v>24.793578260869566</v>
      </c>
      <c r="E41" s="28">
        <f t="shared" si="11"/>
        <v>0.32939999999999997</v>
      </c>
      <c r="F41" s="28">
        <f t="shared" si="11"/>
        <v>0.37200869565217393</v>
      </c>
      <c r="G41" s="28">
        <f t="shared" si="11"/>
        <v>0.15147826086956523</v>
      </c>
      <c r="H41" s="28">
        <f t="shared" si="11"/>
        <v>0.38957826086956532</v>
      </c>
      <c r="I41" s="28">
        <f t="shared" si="11"/>
        <v>0.19048434782608697</v>
      </c>
      <c r="J41" s="28">
        <f t="shared" si="11"/>
        <v>0.35900434782608692</v>
      </c>
      <c r="K41" s="28">
        <f t="shared" ref="D41:K41" si="12">K40/21</f>
        <v>0</v>
      </c>
    </row>
    <row r="42" spans="1:12" x14ac:dyDescent="0.25">
      <c r="A42" s="26" t="s">
        <v>14</v>
      </c>
      <c r="B42" s="27">
        <f>1/B41</f>
        <v>4.8189741870600074</v>
      </c>
      <c r="C42" s="28">
        <f>1/C41</f>
        <v>7.8106428498658609</v>
      </c>
      <c r="D42" s="28">
        <f>100/D41</f>
        <v>4.0333024522654268</v>
      </c>
      <c r="E42" s="28">
        <f t="shared" ref="D42:J42" si="13">1/E41</f>
        <v>3.0358227079538556</v>
      </c>
      <c r="F42" s="28">
        <f t="shared" si="13"/>
        <v>2.6881092073584067</v>
      </c>
      <c r="G42" s="28">
        <f t="shared" si="13"/>
        <v>6.601607347876004</v>
      </c>
      <c r="H42" s="28">
        <f t="shared" si="13"/>
        <v>2.5668783411269707</v>
      </c>
      <c r="I42" s="28">
        <f t="shared" si="13"/>
        <v>5.2497751726719528</v>
      </c>
      <c r="J42" s="28">
        <f t="shared" si="13"/>
        <v>2.785481585544562</v>
      </c>
      <c r="K42" s="28" t="e">
        <f t="shared" ref="D42:K42" si="14">1/K41</f>
        <v>#DIV/0!</v>
      </c>
    </row>
    <row r="43" spans="1:12" ht="15.75" thickBot="1" x14ac:dyDescent="0.3">
      <c r="A43" s="29"/>
      <c r="B43" s="30"/>
      <c r="C43" s="31"/>
      <c r="D43" s="30"/>
      <c r="E43" s="31"/>
      <c r="F43" s="30"/>
      <c r="G43" s="31"/>
      <c r="H43" s="30"/>
      <c r="I43" s="31"/>
      <c r="J43" s="30"/>
      <c r="K43" s="31"/>
    </row>
  </sheetData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/>
  </sheetViews>
  <sheetFormatPr defaultRowHeight="15" x14ac:dyDescent="0.25"/>
  <cols>
    <col min="1" max="1" width="11.5703125" customWidth="1"/>
    <col min="2" max="3" width="11" customWidth="1"/>
    <col min="4" max="5" width="11.140625" customWidth="1"/>
    <col min="6" max="6" width="10.7109375" customWidth="1"/>
    <col min="7" max="7" width="10.42578125" customWidth="1"/>
    <col min="8" max="8" width="10.5703125" customWidth="1"/>
    <col min="9" max="10" width="10.42578125" customWidth="1"/>
    <col min="11" max="11" width="11.140625" customWidth="1"/>
  </cols>
  <sheetData>
    <row r="1" spans="1:11" ht="22.5" x14ac:dyDescent="0.3">
      <c r="A1" s="1"/>
      <c r="B1" s="1"/>
      <c r="C1" s="2" t="s">
        <v>23</v>
      </c>
      <c r="D1" s="1"/>
      <c r="E1" s="1"/>
      <c r="F1" s="1"/>
      <c r="G1" s="1"/>
      <c r="H1" s="1"/>
      <c r="I1" s="1"/>
      <c r="J1" s="1"/>
      <c r="K1" s="1"/>
    </row>
    <row r="2" spans="1:11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4"/>
      <c r="D3" s="5"/>
      <c r="E3" s="4"/>
      <c r="F3" s="5"/>
      <c r="G3" s="4"/>
      <c r="H3" s="5"/>
      <c r="I3" s="4"/>
      <c r="J3" s="4"/>
      <c r="K3" s="51"/>
    </row>
    <row r="4" spans="1:11" ht="15.75" thickBot="1" x14ac:dyDescent="0.3">
      <c r="A4" s="6" t="s">
        <v>0</v>
      </c>
      <c r="B4" s="7" t="s">
        <v>8</v>
      </c>
      <c r="C4" s="6" t="s">
        <v>7</v>
      </c>
      <c r="D4" s="7" t="s">
        <v>16</v>
      </c>
      <c r="E4" s="6" t="s">
        <v>1</v>
      </c>
      <c r="F4" s="7" t="s">
        <v>15</v>
      </c>
      <c r="G4" s="6" t="s">
        <v>5</v>
      </c>
      <c r="H4" s="7" t="s">
        <v>4</v>
      </c>
      <c r="I4" s="6" t="s">
        <v>2</v>
      </c>
      <c r="J4" s="6" t="s">
        <v>6</v>
      </c>
      <c r="K4" s="52" t="s">
        <v>3</v>
      </c>
    </row>
    <row r="5" spans="1:11" x14ac:dyDescent="0.25">
      <c r="A5" s="8">
        <v>36251</v>
      </c>
      <c r="B5" s="9">
        <v>0.20669999999999999</v>
      </c>
      <c r="C5" s="10">
        <v>0.12759999999999999</v>
      </c>
      <c r="D5" s="9">
        <v>24.4815</v>
      </c>
      <c r="E5" s="40">
        <v>0.32669999999999999</v>
      </c>
      <c r="F5" s="9">
        <v>0.37430000000000002</v>
      </c>
      <c r="G5" s="10">
        <v>0.1522</v>
      </c>
      <c r="H5" s="9">
        <v>0.38729999999999998</v>
      </c>
      <c r="I5" s="10">
        <v>0.19139999999999999</v>
      </c>
      <c r="J5" s="32">
        <v>0.35709999999999997</v>
      </c>
      <c r="K5" s="53"/>
    </row>
    <row r="6" spans="1:11" ht="15.75" thickBot="1" x14ac:dyDescent="0.3">
      <c r="A6" s="11"/>
      <c r="B6" s="12"/>
      <c r="C6" s="13"/>
      <c r="D6" s="12"/>
      <c r="E6" s="13"/>
      <c r="F6" s="12"/>
      <c r="G6" s="13"/>
      <c r="H6" s="12"/>
      <c r="I6" s="13"/>
      <c r="J6" s="33"/>
      <c r="K6" s="54"/>
    </row>
    <row r="7" spans="1:11" ht="15.75" thickTop="1" x14ac:dyDescent="0.25">
      <c r="A7" s="14" t="s">
        <v>9</v>
      </c>
      <c r="B7" s="15">
        <f t="shared" ref="B7:K7" si="0">SUM(B5:B6)</f>
        <v>0.20669999999999999</v>
      </c>
      <c r="C7" s="16">
        <f t="shared" si="0"/>
        <v>0.12759999999999999</v>
      </c>
      <c r="D7" s="15">
        <f t="shared" si="0"/>
        <v>24.4815</v>
      </c>
      <c r="E7" s="16">
        <f t="shared" si="0"/>
        <v>0.32669999999999999</v>
      </c>
      <c r="F7" s="15">
        <f t="shared" si="0"/>
        <v>0.37430000000000002</v>
      </c>
      <c r="G7" s="16">
        <f t="shared" si="0"/>
        <v>0.1522</v>
      </c>
      <c r="H7" s="15">
        <f t="shared" si="0"/>
        <v>0.38729999999999998</v>
      </c>
      <c r="I7" s="16">
        <f t="shared" si="0"/>
        <v>0.19139999999999999</v>
      </c>
      <c r="J7" s="16">
        <f t="shared" si="0"/>
        <v>0.35709999999999997</v>
      </c>
      <c r="K7" s="55">
        <f t="shared" si="0"/>
        <v>0</v>
      </c>
    </row>
    <row r="8" spans="1:11" ht="15.75" thickBot="1" x14ac:dyDescent="0.3">
      <c r="A8" s="17" t="s">
        <v>10</v>
      </c>
      <c r="B8" s="18">
        <f>B7/1</f>
        <v>0.20669999999999999</v>
      </c>
      <c r="C8" s="19">
        <f>C7/1</f>
        <v>0.12759999999999999</v>
      </c>
      <c r="D8" s="19">
        <f t="shared" ref="D8:K8" si="1">D7/1</f>
        <v>24.4815</v>
      </c>
      <c r="E8" s="19">
        <f t="shared" si="1"/>
        <v>0.32669999999999999</v>
      </c>
      <c r="F8" s="19">
        <f t="shared" si="1"/>
        <v>0.37430000000000002</v>
      </c>
      <c r="G8" s="19">
        <f t="shared" si="1"/>
        <v>0.1522</v>
      </c>
      <c r="H8" s="19">
        <f t="shared" si="1"/>
        <v>0.38729999999999998</v>
      </c>
      <c r="I8" s="19">
        <f t="shared" si="1"/>
        <v>0.19139999999999999</v>
      </c>
      <c r="J8" s="19">
        <f t="shared" si="1"/>
        <v>0.35709999999999997</v>
      </c>
      <c r="K8" s="19">
        <f t="shared" si="1"/>
        <v>0</v>
      </c>
    </row>
    <row r="9" spans="1:11" ht="15.75" thickTop="1" x14ac:dyDescent="0.25">
      <c r="A9" s="8">
        <v>36256</v>
      </c>
      <c r="B9" s="9">
        <v>0.2084</v>
      </c>
      <c r="C9" s="10">
        <v>0.12989999999999999</v>
      </c>
      <c r="D9" s="9">
        <v>25.167400000000001</v>
      </c>
      <c r="E9" s="10">
        <v>0.32850000000000001</v>
      </c>
      <c r="F9" s="9">
        <v>0.37880000000000003</v>
      </c>
      <c r="G9" s="10">
        <v>0.15390000000000001</v>
      </c>
      <c r="H9" s="9">
        <v>0.38979999999999998</v>
      </c>
      <c r="I9" s="10">
        <v>0.19370000000000001</v>
      </c>
      <c r="J9" s="32">
        <v>0.36099999999999999</v>
      </c>
      <c r="K9" s="53"/>
    </row>
    <row r="10" spans="1:11" x14ac:dyDescent="0.25">
      <c r="A10" s="8">
        <v>36257</v>
      </c>
      <c r="B10" s="9">
        <v>0.20930000000000001</v>
      </c>
      <c r="C10" s="10">
        <v>0.13159999999999999</v>
      </c>
      <c r="D10" s="9">
        <v>25.991</v>
      </c>
      <c r="E10" s="10">
        <v>0.33339999999999997</v>
      </c>
      <c r="F10" s="9">
        <v>0.379</v>
      </c>
      <c r="G10" s="10">
        <v>0.15010000000000001</v>
      </c>
      <c r="H10" s="9">
        <v>0.39510000000000001</v>
      </c>
      <c r="I10" s="10">
        <v>0.1938</v>
      </c>
      <c r="J10" s="32">
        <v>0.36270000000000002</v>
      </c>
      <c r="K10" s="53"/>
    </row>
    <row r="11" spans="1:11" x14ac:dyDescent="0.25">
      <c r="A11" s="8">
        <v>36258</v>
      </c>
      <c r="B11" s="9">
        <v>0.20949999999999999</v>
      </c>
      <c r="C11" s="10">
        <v>0.13120000000000001</v>
      </c>
      <c r="D11" s="9">
        <v>25.3977</v>
      </c>
      <c r="E11" s="10">
        <v>0.3397</v>
      </c>
      <c r="F11" s="9">
        <v>0.37969999999999998</v>
      </c>
      <c r="G11" s="10">
        <v>0.15459999999999999</v>
      </c>
      <c r="H11" s="9">
        <v>0.39450000000000002</v>
      </c>
      <c r="I11" s="10">
        <v>0.1943</v>
      </c>
      <c r="J11" s="32">
        <v>0.36330000000000001</v>
      </c>
      <c r="K11" s="53"/>
    </row>
    <row r="12" spans="1:11" x14ac:dyDescent="0.25">
      <c r="A12" s="8">
        <v>36259</v>
      </c>
      <c r="B12" s="9">
        <v>0.2094</v>
      </c>
      <c r="C12" s="10">
        <v>0.13009999999999999</v>
      </c>
      <c r="D12" s="9">
        <v>25.309100000000001</v>
      </c>
      <c r="E12" s="10">
        <v>0.33539999999999998</v>
      </c>
      <c r="F12" s="9">
        <v>0.3775</v>
      </c>
      <c r="G12" s="10">
        <v>0.1545</v>
      </c>
      <c r="H12" s="9">
        <v>0.39500000000000002</v>
      </c>
      <c r="I12" s="10">
        <v>0.1933</v>
      </c>
      <c r="J12" s="32">
        <v>0.36209999999999998</v>
      </c>
      <c r="K12" s="53"/>
    </row>
    <row r="13" spans="1:11" ht="15.75" thickBot="1" x14ac:dyDescent="0.3">
      <c r="A13" s="11">
        <v>36260</v>
      </c>
      <c r="B13" s="12"/>
      <c r="C13" s="13"/>
      <c r="D13" s="79"/>
      <c r="E13" s="13"/>
      <c r="F13" s="12"/>
      <c r="G13" s="13"/>
      <c r="H13" s="12"/>
      <c r="I13" s="13"/>
      <c r="J13" s="33"/>
      <c r="K13" s="54"/>
    </row>
    <row r="14" spans="1:11" ht="15.75" thickTop="1" x14ac:dyDescent="0.25">
      <c r="A14" s="14" t="s">
        <v>9</v>
      </c>
      <c r="B14" s="15">
        <f t="shared" ref="B14:K14" si="2">SUM(B9:B13)</f>
        <v>0.83660000000000001</v>
      </c>
      <c r="C14" s="16">
        <f t="shared" si="2"/>
        <v>0.52279999999999993</v>
      </c>
      <c r="D14" s="15">
        <f t="shared" si="2"/>
        <v>101.8652</v>
      </c>
      <c r="E14" s="16">
        <f t="shared" si="2"/>
        <v>1.3369999999999997</v>
      </c>
      <c r="F14" s="15">
        <f t="shared" si="2"/>
        <v>1.5149999999999999</v>
      </c>
      <c r="G14" s="16">
        <f t="shared" si="2"/>
        <v>0.61309999999999998</v>
      </c>
      <c r="H14" s="15">
        <f t="shared" si="2"/>
        <v>1.5744</v>
      </c>
      <c r="I14" s="16">
        <f t="shared" si="2"/>
        <v>0.77510000000000001</v>
      </c>
      <c r="J14" s="16">
        <f t="shared" si="2"/>
        <v>1.4491000000000001</v>
      </c>
      <c r="K14" s="55">
        <f t="shared" si="2"/>
        <v>0</v>
      </c>
    </row>
    <row r="15" spans="1:11" ht="15.75" thickBot="1" x14ac:dyDescent="0.3">
      <c r="A15" s="17" t="s">
        <v>10</v>
      </c>
      <c r="B15" s="18">
        <f>B14/4</f>
        <v>0.20915</v>
      </c>
      <c r="C15" s="19">
        <f>C14/4</f>
        <v>0.13069999999999998</v>
      </c>
      <c r="D15" s="19">
        <f t="shared" ref="D15:J15" si="3">D14/4</f>
        <v>25.4663</v>
      </c>
      <c r="E15" s="19">
        <f t="shared" si="3"/>
        <v>0.33424999999999994</v>
      </c>
      <c r="F15" s="19">
        <f t="shared" si="3"/>
        <v>0.37874999999999998</v>
      </c>
      <c r="G15" s="19">
        <f t="shared" si="3"/>
        <v>0.15327499999999999</v>
      </c>
      <c r="H15" s="19">
        <f t="shared" si="3"/>
        <v>0.39360000000000001</v>
      </c>
      <c r="I15" s="19">
        <f t="shared" si="3"/>
        <v>0.193775</v>
      </c>
      <c r="J15" s="19">
        <f t="shared" si="3"/>
        <v>0.36227500000000001</v>
      </c>
      <c r="K15" s="19">
        <f t="shared" ref="D15:K15" si="4">K14/5</f>
        <v>0</v>
      </c>
    </row>
    <row r="16" spans="1:11" ht="15.75" thickTop="1" x14ac:dyDescent="0.25">
      <c r="A16" s="8">
        <v>36262</v>
      </c>
      <c r="B16" s="9">
        <v>0.20910000000000001</v>
      </c>
      <c r="C16" s="10">
        <v>0.13020000000000001</v>
      </c>
      <c r="D16" s="71">
        <v>25.328800000000001</v>
      </c>
      <c r="E16" s="75">
        <v>0.3322</v>
      </c>
      <c r="F16" s="9">
        <v>0.3795</v>
      </c>
      <c r="G16" s="10">
        <v>0.1545</v>
      </c>
      <c r="H16" s="9">
        <v>0.39119999999999999</v>
      </c>
      <c r="I16" s="10">
        <v>0.19400000000000001</v>
      </c>
      <c r="J16" s="32">
        <v>0.36320000000000002</v>
      </c>
      <c r="K16" s="53"/>
    </row>
    <row r="17" spans="1:11" x14ac:dyDescent="0.25">
      <c r="A17" s="8">
        <v>36263</v>
      </c>
      <c r="B17" s="9">
        <v>0.20899999999999999</v>
      </c>
      <c r="C17" s="10">
        <v>0.1295</v>
      </c>
      <c r="D17" s="9">
        <v>25.109300000000001</v>
      </c>
      <c r="E17" s="10">
        <v>0.32919999999999999</v>
      </c>
      <c r="F17" s="9">
        <v>0.37690000000000001</v>
      </c>
      <c r="G17" s="10">
        <v>0.15359999999999999</v>
      </c>
      <c r="H17" s="9">
        <v>0.38529999999999998</v>
      </c>
      <c r="I17" s="10">
        <v>0.19270000000000001</v>
      </c>
      <c r="J17" s="32">
        <v>0.36020000000000002</v>
      </c>
      <c r="K17" s="53"/>
    </row>
    <row r="18" spans="1:11" x14ac:dyDescent="0.25">
      <c r="A18" s="8">
        <v>36264</v>
      </c>
      <c r="B18" s="9">
        <v>0.20749999999999999</v>
      </c>
      <c r="C18" s="10">
        <v>0.1285</v>
      </c>
      <c r="D18" s="9">
        <v>24.924900000000001</v>
      </c>
      <c r="E18" s="10">
        <v>0.32569999999999999</v>
      </c>
      <c r="F18" s="9">
        <v>0.37630000000000002</v>
      </c>
      <c r="G18" s="10">
        <v>0.15290000000000001</v>
      </c>
      <c r="H18" s="9">
        <v>0.38329999999999997</v>
      </c>
      <c r="I18" s="10">
        <v>0.19239999999999999</v>
      </c>
      <c r="J18" s="32">
        <v>0.35630000000000001</v>
      </c>
      <c r="K18" s="53"/>
    </row>
    <row r="19" spans="1:11" x14ac:dyDescent="0.25">
      <c r="A19" s="8">
        <v>36265</v>
      </c>
      <c r="B19" s="9">
        <v>0.20649999999999999</v>
      </c>
      <c r="C19" s="10">
        <v>0.12790000000000001</v>
      </c>
      <c r="D19" s="9">
        <v>24.534300000000002</v>
      </c>
      <c r="E19" s="10">
        <v>0.32350000000000001</v>
      </c>
      <c r="F19" s="9">
        <v>0.37419999999999998</v>
      </c>
      <c r="G19" s="10">
        <v>0.15190000000000001</v>
      </c>
      <c r="H19" s="9">
        <v>0.38100000000000001</v>
      </c>
      <c r="I19" s="10">
        <v>0.1913</v>
      </c>
      <c r="J19" s="32">
        <v>0.34960000000000002</v>
      </c>
      <c r="K19" s="53"/>
    </row>
    <row r="20" spans="1:11" ht="15.75" thickBot="1" x14ac:dyDescent="0.3">
      <c r="A20" s="11">
        <v>36266</v>
      </c>
      <c r="B20" s="12">
        <v>0.2069</v>
      </c>
      <c r="C20" s="13">
        <v>0.12839999999999999</v>
      </c>
      <c r="D20" s="12">
        <v>24.527999999999999</v>
      </c>
      <c r="E20" s="66">
        <v>0.32819999999999999</v>
      </c>
      <c r="F20" s="12">
        <v>0.378</v>
      </c>
      <c r="G20" s="13">
        <v>0.1522</v>
      </c>
      <c r="H20" s="12">
        <v>0.38080000000000003</v>
      </c>
      <c r="I20" s="13">
        <v>0.1933</v>
      </c>
      <c r="J20" s="33">
        <v>0.35149999999999998</v>
      </c>
      <c r="K20" s="54"/>
    </row>
    <row r="21" spans="1:11" ht="15.75" thickTop="1" x14ac:dyDescent="0.25">
      <c r="A21" s="14" t="s">
        <v>9</v>
      </c>
      <c r="B21" s="15">
        <f t="shared" ref="B21:K21" si="5">SUM(B16:B20)</f>
        <v>1.0390000000000001</v>
      </c>
      <c r="C21" s="16">
        <f t="shared" si="5"/>
        <v>0.64449999999999996</v>
      </c>
      <c r="D21" s="15">
        <f t="shared" si="5"/>
        <v>124.42529999999999</v>
      </c>
      <c r="E21" s="16">
        <f t="shared" si="5"/>
        <v>1.6388</v>
      </c>
      <c r="F21" s="15">
        <f t="shared" si="5"/>
        <v>1.8849</v>
      </c>
      <c r="G21" s="16">
        <f t="shared" si="5"/>
        <v>0.7651</v>
      </c>
      <c r="H21" s="15">
        <f t="shared" si="5"/>
        <v>1.9216</v>
      </c>
      <c r="I21" s="16">
        <f t="shared" si="5"/>
        <v>0.96370000000000011</v>
      </c>
      <c r="J21" s="16">
        <f t="shared" si="5"/>
        <v>1.7807999999999999</v>
      </c>
      <c r="K21" s="55">
        <f t="shared" si="5"/>
        <v>0</v>
      </c>
    </row>
    <row r="22" spans="1:11" ht="15.75" thickBot="1" x14ac:dyDescent="0.3">
      <c r="A22" s="17" t="s">
        <v>10</v>
      </c>
      <c r="B22" s="18">
        <f>B21/5</f>
        <v>0.20780000000000004</v>
      </c>
      <c r="C22" s="19">
        <f>C21/5</f>
        <v>0.12889999999999999</v>
      </c>
      <c r="D22" s="19">
        <f t="shared" ref="D22:K22" si="6">D21/5</f>
        <v>24.885059999999999</v>
      </c>
      <c r="E22" s="19">
        <f t="shared" si="6"/>
        <v>0.32776</v>
      </c>
      <c r="F22" s="19">
        <f t="shared" si="6"/>
        <v>0.37697999999999998</v>
      </c>
      <c r="G22" s="19">
        <f t="shared" si="6"/>
        <v>0.15301999999999999</v>
      </c>
      <c r="H22" s="19">
        <f t="shared" si="6"/>
        <v>0.38431999999999999</v>
      </c>
      <c r="I22" s="19">
        <f t="shared" si="6"/>
        <v>0.19274000000000002</v>
      </c>
      <c r="J22" s="19">
        <f t="shared" si="6"/>
        <v>0.35615999999999998</v>
      </c>
      <c r="K22" s="19">
        <f t="shared" si="6"/>
        <v>0</v>
      </c>
    </row>
    <row r="23" spans="1:11" ht="15.75" thickTop="1" x14ac:dyDescent="0.25">
      <c r="A23" s="8">
        <v>36269</v>
      </c>
      <c r="B23" s="9">
        <v>0.2051</v>
      </c>
      <c r="C23" s="10">
        <v>0.127</v>
      </c>
      <c r="D23" s="9">
        <v>24.222300000000001</v>
      </c>
      <c r="E23" s="75">
        <v>0.317</v>
      </c>
      <c r="F23" s="9">
        <v>0.37469999999999998</v>
      </c>
      <c r="G23" s="10">
        <v>0.1512</v>
      </c>
      <c r="H23" s="9">
        <v>0.37559999999999999</v>
      </c>
      <c r="I23" s="10">
        <v>0.19159999999999999</v>
      </c>
      <c r="J23" s="32">
        <v>0.34</v>
      </c>
      <c r="K23" s="53"/>
    </row>
    <row r="24" spans="1:11" x14ac:dyDescent="0.25">
      <c r="A24" s="8">
        <v>36270</v>
      </c>
      <c r="B24" s="9">
        <v>0.20469999999999999</v>
      </c>
      <c r="C24" s="10">
        <v>0.12720000000000001</v>
      </c>
      <c r="D24" s="9">
        <v>24.156700000000001</v>
      </c>
      <c r="E24" s="10">
        <v>0.31409999999999999</v>
      </c>
      <c r="F24" s="9">
        <v>0.37730000000000002</v>
      </c>
      <c r="G24" s="10">
        <v>0.15040000000000001</v>
      </c>
      <c r="H24" s="9">
        <v>0.37319999999999998</v>
      </c>
      <c r="I24" s="10">
        <v>0.19289999999999999</v>
      </c>
      <c r="J24" s="32">
        <v>0.34899999999999998</v>
      </c>
      <c r="K24" s="53"/>
    </row>
    <row r="25" spans="1:11" x14ac:dyDescent="0.25">
      <c r="A25" s="8">
        <v>36271</v>
      </c>
      <c r="B25" s="9">
        <v>0.2051</v>
      </c>
      <c r="C25" s="10">
        <v>0.127</v>
      </c>
      <c r="D25" s="9">
        <v>24.247900000000001</v>
      </c>
      <c r="E25" s="10">
        <v>0.3165</v>
      </c>
      <c r="F25" s="9">
        <v>0.37690000000000001</v>
      </c>
      <c r="G25" s="10">
        <v>0.15110000000000001</v>
      </c>
      <c r="H25" s="9">
        <v>0.3735</v>
      </c>
      <c r="I25" s="10">
        <v>0.19270000000000001</v>
      </c>
      <c r="J25" s="32">
        <v>0.35</v>
      </c>
      <c r="K25" s="53"/>
    </row>
    <row r="26" spans="1:11" x14ac:dyDescent="0.25">
      <c r="A26" s="8">
        <v>36272</v>
      </c>
      <c r="B26" s="9">
        <v>0.2064</v>
      </c>
      <c r="C26" s="10">
        <v>0.12839999999999999</v>
      </c>
      <c r="D26" s="9">
        <v>24.717400000000001</v>
      </c>
      <c r="E26" s="10">
        <v>0.31909999999999999</v>
      </c>
      <c r="F26" s="9">
        <v>0.3805</v>
      </c>
      <c r="G26" s="10">
        <v>0.15260000000000001</v>
      </c>
      <c r="H26" s="9">
        <v>0.37730000000000002</v>
      </c>
      <c r="I26" s="10">
        <v>0.19450000000000001</v>
      </c>
      <c r="J26" s="32">
        <v>0.35360000000000003</v>
      </c>
      <c r="K26" s="53"/>
    </row>
    <row r="27" spans="1:11" ht="15.75" thickBot="1" x14ac:dyDescent="0.3">
      <c r="A27" s="11">
        <v>36273</v>
      </c>
      <c r="B27" s="12">
        <v>0.2059</v>
      </c>
      <c r="C27" s="13">
        <v>0.1278</v>
      </c>
      <c r="D27" s="12">
        <v>24.650300000000001</v>
      </c>
      <c r="E27" s="13">
        <v>0.3165</v>
      </c>
      <c r="F27" s="12">
        <v>0.38</v>
      </c>
      <c r="G27" s="13">
        <v>0.1525</v>
      </c>
      <c r="H27" s="12">
        <v>0.37609999999999999</v>
      </c>
      <c r="I27" s="13">
        <v>0.1943</v>
      </c>
      <c r="J27" s="33">
        <v>0.3518</v>
      </c>
      <c r="K27" s="54"/>
    </row>
    <row r="28" spans="1:11" ht="15.75" thickTop="1" x14ac:dyDescent="0.25">
      <c r="A28" s="14" t="s">
        <v>9</v>
      </c>
      <c r="B28" s="15">
        <f t="shared" ref="B28:K28" si="7">SUM(B23:B27)</f>
        <v>1.0272000000000001</v>
      </c>
      <c r="C28" s="16">
        <f t="shared" si="7"/>
        <v>0.63739999999999997</v>
      </c>
      <c r="D28" s="15">
        <f t="shared" si="7"/>
        <v>121.99460000000001</v>
      </c>
      <c r="E28" s="16">
        <f t="shared" si="7"/>
        <v>1.5831999999999999</v>
      </c>
      <c r="F28" s="15">
        <f t="shared" si="7"/>
        <v>1.8894000000000002</v>
      </c>
      <c r="G28" s="16">
        <f t="shared" si="7"/>
        <v>0.75779999999999992</v>
      </c>
      <c r="H28" s="15">
        <f t="shared" si="7"/>
        <v>1.8756999999999997</v>
      </c>
      <c r="I28" s="16">
        <f t="shared" si="7"/>
        <v>0.96599999999999997</v>
      </c>
      <c r="J28" s="16">
        <f t="shared" si="7"/>
        <v>1.7444000000000002</v>
      </c>
      <c r="K28" s="55">
        <f t="shared" si="7"/>
        <v>0</v>
      </c>
    </row>
    <row r="29" spans="1:11" ht="15.75" thickBot="1" x14ac:dyDescent="0.3">
      <c r="A29" s="17" t="s">
        <v>10</v>
      </c>
      <c r="B29" s="18">
        <f>B28/5</f>
        <v>0.20544000000000001</v>
      </c>
      <c r="C29" s="19">
        <f>C28/5</f>
        <v>0.12747999999999998</v>
      </c>
      <c r="D29" s="19">
        <f t="shared" ref="D29:K29" si="8">D28/5</f>
        <v>24.39892</v>
      </c>
      <c r="E29" s="19">
        <f t="shared" si="8"/>
        <v>0.31663999999999998</v>
      </c>
      <c r="F29" s="19">
        <f t="shared" si="8"/>
        <v>0.37788000000000005</v>
      </c>
      <c r="G29" s="19">
        <f t="shared" si="8"/>
        <v>0.15155999999999997</v>
      </c>
      <c r="H29" s="19">
        <f t="shared" si="8"/>
        <v>0.37513999999999992</v>
      </c>
      <c r="I29" s="19">
        <f t="shared" si="8"/>
        <v>0.19319999999999998</v>
      </c>
      <c r="J29" s="19">
        <f t="shared" si="8"/>
        <v>0.34888000000000002</v>
      </c>
      <c r="K29" s="19">
        <f t="shared" si="8"/>
        <v>0</v>
      </c>
    </row>
    <row r="30" spans="1:11" ht="15.75" thickTop="1" x14ac:dyDescent="0.25">
      <c r="A30" s="8">
        <v>36276</v>
      </c>
      <c r="B30" s="9">
        <v>0.2054</v>
      </c>
      <c r="C30" s="10">
        <v>0.127</v>
      </c>
      <c r="D30" s="9">
        <v>24.5124</v>
      </c>
      <c r="E30" s="10">
        <v>0.31490000000000001</v>
      </c>
      <c r="F30" s="9">
        <v>0.37769999999999998</v>
      </c>
      <c r="G30" s="10">
        <v>0.15179999999999999</v>
      </c>
      <c r="H30" s="9">
        <v>0.37440000000000001</v>
      </c>
      <c r="I30" s="10">
        <v>0.19309999999999999</v>
      </c>
      <c r="J30" s="32">
        <v>0.3508</v>
      </c>
      <c r="K30" s="53"/>
    </row>
    <row r="31" spans="1:11" x14ac:dyDescent="0.25">
      <c r="A31" s="8">
        <v>36277</v>
      </c>
      <c r="B31" s="9">
        <v>0.2056</v>
      </c>
      <c r="C31" s="10">
        <v>0.1275</v>
      </c>
      <c r="D31" s="9">
        <v>24.4756</v>
      </c>
      <c r="E31" s="10">
        <v>0.31709999999999999</v>
      </c>
      <c r="F31" s="9">
        <v>0.3795</v>
      </c>
      <c r="G31" s="10">
        <v>0.15190000000000001</v>
      </c>
      <c r="H31" s="9">
        <v>0.37569999999999998</v>
      </c>
      <c r="I31" s="10">
        <v>0.19400000000000001</v>
      </c>
      <c r="J31" s="32">
        <v>0.34939999999999999</v>
      </c>
      <c r="K31" s="53"/>
    </row>
    <row r="32" spans="1:11" x14ac:dyDescent="0.25">
      <c r="A32" s="8">
        <v>36278</v>
      </c>
      <c r="B32" s="9">
        <v>0.20619999999999999</v>
      </c>
      <c r="C32" s="10">
        <v>0.1275</v>
      </c>
      <c r="D32" s="9">
        <v>24.786300000000001</v>
      </c>
      <c r="E32" s="10">
        <v>0.317</v>
      </c>
      <c r="F32" s="9">
        <v>0.37869999999999998</v>
      </c>
      <c r="G32" s="10">
        <v>0.15240000000000001</v>
      </c>
      <c r="H32" s="9">
        <v>0.37590000000000001</v>
      </c>
      <c r="I32" s="10">
        <v>0.19370000000000001</v>
      </c>
      <c r="J32" s="32">
        <v>0.35060000000000002</v>
      </c>
      <c r="K32" s="53"/>
    </row>
    <row r="33" spans="1:11" x14ac:dyDescent="0.25">
      <c r="A33" s="8">
        <v>36279</v>
      </c>
      <c r="B33" s="9">
        <v>0.20519999999999999</v>
      </c>
      <c r="C33" s="10">
        <v>0.127</v>
      </c>
      <c r="D33" s="9">
        <v>24.448499999999999</v>
      </c>
      <c r="E33" s="10">
        <v>0.31390000000000001</v>
      </c>
      <c r="F33" s="9">
        <v>0.37769999999999998</v>
      </c>
      <c r="G33" s="10">
        <v>0.15140000000000001</v>
      </c>
      <c r="H33" s="9">
        <v>0.37259999999999999</v>
      </c>
      <c r="I33" s="10">
        <v>0.19309999999999999</v>
      </c>
      <c r="J33" s="32">
        <v>0.34839999999999999</v>
      </c>
      <c r="K33" s="53"/>
    </row>
    <row r="34" spans="1:11" ht="15.75" thickBot="1" x14ac:dyDescent="0.3">
      <c r="A34" s="11">
        <v>36280</v>
      </c>
      <c r="B34" s="12">
        <v>0.20480000000000001</v>
      </c>
      <c r="C34" s="13">
        <v>0.12720000000000001</v>
      </c>
      <c r="D34" s="12">
        <v>24.4101</v>
      </c>
      <c r="E34" s="13">
        <v>0.31090000000000001</v>
      </c>
      <c r="F34" s="12">
        <v>0.37819999999999998</v>
      </c>
      <c r="G34" s="13">
        <v>0.15140000000000001</v>
      </c>
      <c r="H34" s="12">
        <v>0.36840000000000001</v>
      </c>
      <c r="I34" s="13">
        <v>0.19339999999999999</v>
      </c>
      <c r="J34" s="33">
        <v>0.34749999999999998</v>
      </c>
      <c r="K34" s="54"/>
    </row>
    <row r="35" spans="1:11" ht="15.75" thickTop="1" x14ac:dyDescent="0.25">
      <c r="A35" s="14" t="s">
        <v>9</v>
      </c>
      <c r="B35" s="15">
        <f t="shared" ref="B35:K35" si="9">SUM(B30:B34)</f>
        <v>1.0272000000000001</v>
      </c>
      <c r="C35" s="16">
        <f t="shared" si="9"/>
        <v>0.63619999999999999</v>
      </c>
      <c r="D35" s="15">
        <f t="shared" si="9"/>
        <v>122.63289999999999</v>
      </c>
      <c r="E35" s="16">
        <f t="shared" si="9"/>
        <v>1.5738000000000001</v>
      </c>
      <c r="F35" s="15">
        <f t="shared" si="9"/>
        <v>1.8917999999999999</v>
      </c>
      <c r="G35" s="16">
        <f t="shared" si="9"/>
        <v>0.75889999999999991</v>
      </c>
      <c r="H35" s="15">
        <f t="shared" si="9"/>
        <v>1.867</v>
      </c>
      <c r="I35" s="16">
        <f t="shared" si="9"/>
        <v>0.96730000000000005</v>
      </c>
      <c r="J35" s="16">
        <f t="shared" si="9"/>
        <v>1.7466999999999999</v>
      </c>
      <c r="K35" s="55">
        <f t="shared" si="9"/>
        <v>0</v>
      </c>
    </row>
    <row r="36" spans="1:11" ht="15.75" thickBot="1" x14ac:dyDescent="0.3">
      <c r="A36" s="17" t="s">
        <v>10</v>
      </c>
      <c r="B36" s="18">
        <f>B35/5</f>
        <v>0.20544000000000001</v>
      </c>
      <c r="C36" s="19">
        <f>C35/5</f>
        <v>0.12723999999999999</v>
      </c>
      <c r="D36" s="19">
        <f t="shared" ref="D36" si="10">D35/5</f>
        <v>24.526579999999999</v>
      </c>
      <c r="E36" s="19">
        <f t="shared" ref="E36" si="11">E35/5</f>
        <v>0.31476000000000004</v>
      </c>
      <c r="F36" s="19">
        <f t="shared" ref="F36" si="12">F35/5</f>
        <v>0.37835999999999997</v>
      </c>
      <c r="G36" s="19">
        <f t="shared" ref="G36" si="13">G35/5</f>
        <v>0.15177999999999997</v>
      </c>
      <c r="H36" s="19">
        <f t="shared" ref="H36" si="14">H35/5</f>
        <v>0.37340000000000001</v>
      </c>
      <c r="I36" s="19">
        <f t="shared" ref="I36" si="15">I35/5</f>
        <v>0.19346000000000002</v>
      </c>
      <c r="J36" s="19">
        <f t="shared" ref="J36" si="16">J35/5</f>
        <v>0.34933999999999998</v>
      </c>
      <c r="K36" s="19">
        <f t="shared" ref="K36" si="17">K35/5</f>
        <v>0</v>
      </c>
    </row>
    <row r="37" spans="1:11" ht="21" thickTop="1" x14ac:dyDescent="0.3">
      <c r="A37" s="20"/>
      <c r="B37" s="9"/>
      <c r="C37" s="50"/>
      <c r="D37" s="9"/>
      <c r="E37" s="22" t="s">
        <v>11</v>
      </c>
      <c r="F37" s="9"/>
      <c r="G37" s="10"/>
      <c r="H37" s="9"/>
      <c r="I37" s="10"/>
      <c r="J37" s="32"/>
      <c r="K37" s="53"/>
    </row>
    <row r="38" spans="1:11" ht="15.75" thickBot="1" x14ac:dyDescent="0.3">
      <c r="A38" s="23"/>
      <c r="B38" s="24"/>
      <c r="C38" s="25"/>
      <c r="D38" s="24"/>
      <c r="E38" s="25"/>
      <c r="F38" s="24"/>
      <c r="G38" s="25"/>
      <c r="H38" s="24"/>
      <c r="I38" s="25"/>
      <c r="J38" s="35"/>
      <c r="K38" s="57"/>
    </row>
    <row r="39" spans="1:11" x14ac:dyDescent="0.25">
      <c r="A39" s="26" t="s">
        <v>12</v>
      </c>
      <c r="B39" s="27">
        <f>SUM(B5,B9:B12,B16:B20,B23:B27,B30:B34)</f>
        <v>4.1366999999999994</v>
      </c>
      <c r="C39" s="36">
        <f>SUM(C5,C9:C12,C16:C20,C23:C27,C30:C34)</f>
        <v>2.5685000000000002</v>
      </c>
      <c r="D39" s="36">
        <f t="shared" ref="D39:J39" si="18">SUM(D5,D9:D12,D16:D20,D23:D27,D30:D34)</f>
        <v>495.39950000000005</v>
      </c>
      <c r="E39" s="36">
        <f t="shared" si="18"/>
        <v>6.4595000000000002</v>
      </c>
      <c r="F39" s="36">
        <f t="shared" si="18"/>
        <v>7.5553999999999997</v>
      </c>
      <c r="G39" s="36">
        <f t="shared" si="18"/>
        <v>3.0471000000000004</v>
      </c>
      <c r="H39" s="36">
        <f t="shared" si="18"/>
        <v>7.6260000000000003</v>
      </c>
      <c r="I39" s="36">
        <f t="shared" si="18"/>
        <v>3.8635000000000002</v>
      </c>
      <c r="J39" s="36">
        <f t="shared" si="18"/>
        <v>7.0781000000000001</v>
      </c>
      <c r="K39" s="36">
        <f t="shared" ref="D39:K39" si="19">SUM(K5,K9:K13,K16:K20,K23:K27,K30:K34)</f>
        <v>0</v>
      </c>
    </row>
    <row r="40" spans="1:11" x14ac:dyDescent="0.25">
      <c r="A40" s="26" t="s">
        <v>13</v>
      </c>
      <c r="B40" s="27">
        <f>B39/20</f>
        <v>0.20683499999999996</v>
      </c>
      <c r="C40" s="28">
        <f>C39/20</f>
        <v>0.12842500000000001</v>
      </c>
      <c r="D40" s="28">
        <f t="shared" ref="D40:J40" si="20">D39/20</f>
        <v>24.769975000000002</v>
      </c>
      <c r="E40" s="28">
        <f t="shared" si="20"/>
        <v>0.32297500000000001</v>
      </c>
      <c r="F40" s="28">
        <f t="shared" si="20"/>
        <v>0.37776999999999999</v>
      </c>
      <c r="G40" s="28">
        <f t="shared" si="20"/>
        <v>0.15235500000000002</v>
      </c>
      <c r="H40" s="28">
        <f t="shared" si="20"/>
        <v>0.38130000000000003</v>
      </c>
      <c r="I40" s="28">
        <f t="shared" si="20"/>
        <v>0.19317500000000001</v>
      </c>
      <c r="J40" s="28">
        <f t="shared" si="20"/>
        <v>0.35390500000000003</v>
      </c>
      <c r="K40" s="28">
        <f t="shared" ref="D40:K40" si="21">K39/21</f>
        <v>0</v>
      </c>
    </row>
    <row r="41" spans="1:11" x14ac:dyDescent="0.25">
      <c r="A41" s="26" t="s">
        <v>14</v>
      </c>
      <c r="B41" s="27">
        <f>1/B40</f>
        <v>4.8347716779075114</v>
      </c>
      <c r="C41" s="28">
        <f>1/C40</f>
        <v>7.7866459022775931</v>
      </c>
      <c r="D41" s="28">
        <f>100/D40</f>
        <v>4.0371457783061953</v>
      </c>
      <c r="E41" s="28">
        <f t="shared" ref="D41:J41" si="22">1/E40</f>
        <v>3.0962148773124856</v>
      </c>
      <c r="F41" s="28">
        <f t="shared" si="22"/>
        <v>2.6471133229213542</v>
      </c>
      <c r="G41" s="28">
        <f t="shared" si="22"/>
        <v>6.5636178661678306</v>
      </c>
      <c r="H41" s="28">
        <f t="shared" si="22"/>
        <v>2.6226068712300026</v>
      </c>
      <c r="I41" s="28">
        <f t="shared" si="22"/>
        <v>5.176653293645658</v>
      </c>
      <c r="J41" s="28">
        <f t="shared" si="22"/>
        <v>2.8256170441220099</v>
      </c>
      <c r="K41" s="28" t="e">
        <f t="shared" ref="D41:K41" si="23">1/K40</f>
        <v>#DIV/0!</v>
      </c>
    </row>
    <row r="42" spans="1:11" ht="15.75" thickBot="1" x14ac:dyDescent="0.3">
      <c r="A42" s="29"/>
      <c r="B42" s="30"/>
      <c r="C42" s="31"/>
      <c r="D42" s="30"/>
      <c r="E42" s="31"/>
      <c r="F42" s="49"/>
      <c r="G42" s="30"/>
      <c r="H42" s="31"/>
      <c r="I42" s="30"/>
      <c r="J42" s="31"/>
      <c r="K42" s="49"/>
    </row>
  </sheetData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/>
  </sheetViews>
  <sheetFormatPr defaultRowHeight="15" x14ac:dyDescent="0.25"/>
  <cols>
    <col min="1" max="1" width="12.28515625" customWidth="1"/>
    <col min="2" max="2" width="10.85546875" customWidth="1"/>
    <col min="3" max="3" width="10.7109375" customWidth="1"/>
    <col min="4" max="4" width="11.7109375" customWidth="1"/>
    <col min="5" max="6" width="10.42578125" customWidth="1"/>
    <col min="7" max="7" width="10" customWidth="1"/>
    <col min="8" max="8" width="10.42578125" customWidth="1"/>
    <col min="9" max="9" width="10.7109375" customWidth="1"/>
    <col min="10" max="10" width="10.140625" customWidth="1"/>
    <col min="11" max="11" width="10.42578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x14ac:dyDescent="0.3">
      <c r="A2" s="1"/>
      <c r="B2" s="1"/>
      <c r="C2" s="2" t="s">
        <v>24</v>
      </c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4"/>
      <c r="B4" s="5"/>
      <c r="C4" s="4"/>
      <c r="D4" s="5"/>
      <c r="E4" s="4"/>
      <c r="F4" s="5"/>
      <c r="G4" s="4"/>
      <c r="H4" s="5"/>
      <c r="I4" s="4"/>
      <c r="J4" s="4"/>
      <c r="K4" s="51"/>
    </row>
    <row r="5" spans="1:11" ht="15.75" thickBot="1" x14ac:dyDescent="0.3">
      <c r="A5" s="6" t="s">
        <v>0</v>
      </c>
      <c r="B5" s="7" t="s">
        <v>8</v>
      </c>
      <c r="C5" s="6" t="s">
        <v>7</v>
      </c>
      <c r="D5" s="7" t="s">
        <v>16</v>
      </c>
      <c r="E5" s="6" t="s">
        <v>1</v>
      </c>
      <c r="F5" s="7" t="s">
        <v>15</v>
      </c>
      <c r="G5" s="6" t="s">
        <v>5</v>
      </c>
      <c r="H5" s="7" t="s">
        <v>4</v>
      </c>
      <c r="I5" s="6" t="s">
        <v>2</v>
      </c>
      <c r="J5" s="6" t="s">
        <v>6</v>
      </c>
      <c r="K5" s="52" t="s">
        <v>3</v>
      </c>
    </row>
    <row r="6" spans="1:11" x14ac:dyDescent="0.25">
      <c r="A6" s="8">
        <v>36283</v>
      </c>
      <c r="B6" s="9">
        <v>0.2046</v>
      </c>
      <c r="C6" s="10">
        <v>0.12709999999999999</v>
      </c>
      <c r="D6" s="9">
        <v>24.430299999999999</v>
      </c>
      <c r="E6" s="10">
        <v>0.309</v>
      </c>
      <c r="F6" s="9">
        <v>0.37859999999999999</v>
      </c>
      <c r="G6" s="10">
        <v>0.15140000000000001</v>
      </c>
      <c r="H6" s="9">
        <v>0.36530000000000001</v>
      </c>
      <c r="I6" s="10">
        <v>0.19359999999999999</v>
      </c>
      <c r="J6" s="10">
        <v>0.34710000000000002</v>
      </c>
      <c r="K6" s="53"/>
    </row>
    <row r="7" spans="1:11" x14ac:dyDescent="0.25">
      <c r="A7" s="8">
        <v>36284</v>
      </c>
      <c r="B7" s="9">
        <v>0.20499999999999999</v>
      </c>
      <c r="C7" s="10">
        <v>0.1275</v>
      </c>
      <c r="D7" s="9">
        <v>24.628699999999998</v>
      </c>
      <c r="E7" s="10">
        <v>0.30869999999999997</v>
      </c>
      <c r="F7" s="9">
        <v>0.37930000000000003</v>
      </c>
      <c r="G7" s="10">
        <v>0.151</v>
      </c>
      <c r="H7" s="9">
        <v>0.3654</v>
      </c>
      <c r="I7" s="10">
        <v>0.19389999999999999</v>
      </c>
      <c r="J7" s="10">
        <v>0.34920000000000001</v>
      </c>
      <c r="K7" s="53"/>
    </row>
    <row r="8" spans="1:11" x14ac:dyDescent="0.25">
      <c r="A8" s="8">
        <v>36285</v>
      </c>
      <c r="B8" s="9">
        <v>0.20549999999999999</v>
      </c>
      <c r="C8" s="10">
        <v>0.1268</v>
      </c>
      <c r="D8" s="9">
        <v>24.8521</v>
      </c>
      <c r="E8" s="10">
        <v>0.31030000000000002</v>
      </c>
      <c r="F8" s="9">
        <v>0.37919999999999998</v>
      </c>
      <c r="G8" s="10">
        <v>0.1525</v>
      </c>
      <c r="H8" s="9">
        <v>0.36780000000000002</v>
      </c>
      <c r="I8" s="10">
        <v>0.19389999999999999</v>
      </c>
      <c r="J8" s="10">
        <v>0.35010000000000002</v>
      </c>
      <c r="K8" s="53"/>
    </row>
    <row r="9" spans="1:11" x14ac:dyDescent="0.25">
      <c r="A9" s="8">
        <v>36286</v>
      </c>
      <c r="B9" s="9">
        <v>0.2054</v>
      </c>
      <c r="C9" s="10">
        <v>0.126</v>
      </c>
      <c r="D9" s="9">
        <v>24.849299999999999</v>
      </c>
      <c r="E9" s="10">
        <v>0.3105</v>
      </c>
      <c r="F9" s="9">
        <v>0.3755</v>
      </c>
      <c r="G9" s="10">
        <v>0.1517</v>
      </c>
      <c r="H9" s="9">
        <v>0.36840000000000001</v>
      </c>
      <c r="I9" s="10">
        <v>0.192</v>
      </c>
      <c r="J9" s="10">
        <v>0.34920000000000001</v>
      </c>
      <c r="K9" s="53"/>
    </row>
    <row r="10" spans="1:11" ht="15.75" thickBot="1" x14ac:dyDescent="0.3">
      <c r="A10" s="11">
        <v>36287</v>
      </c>
      <c r="B10" s="12">
        <v>0.2044</v>
      </c>
      <c r="C10" s="13">
        <v>0.12479999999999999</v>
      </c>
      <c r="D10" s="12">
        <v>24.688400000000001</v>
      </c>
      <c r="E10" s="13">
        <v>0.30509999999999998</v>
      </c>
      <c r="F10" s="12">
        <v>0.37090000000000001</v>
      </c>
      <c r="G10" s="13">
        <v>0.15040000000000001</v>
      </c>
      <c r="H10" s="12">
        <v>0.36249999999999999</v>
      </c>
      <c r="I10" s="13">
        <v>0.18959999999999999</v>
      </c>
      <c r="J10" s="13">
        <v>0.34760000000000002</v>
      </c>
      <c r="K10" s="54"/>
    </row>
    <row r="11" spans="1:11" ht="15.75" thickTop="1" x14ac:dyDescent="0.25">
      <c r="A11" s="14" t="s">
        <v>9</v>
      </c>
      <c r="B11" s="15">
        <f t="shared" ref="B11:K11" si="0">SUM(B6:B10)</f>
        <v>1.0248999999999999</v>
      </c>
      <c r="C11" s="16">
        <f t="shared" si="0"/>
        <v>0.63219999999999998</v>
      </c>
      <c r="D11" s="15">
        <f t="shared" si="0"/>
        <v>123.44880000000001</v>
      </c>
      <c r="E11" s="16">
        <f t="shared" si="0"/>
        <v>1.5435999999999999</v>
      </c>
      <c r="F11" s="15">
        <f t="shared" si="0"/>
        <v>1.8835</v>
      </c>
      <c r="G11" s="16">
        <f t="shared" si="0"/>
        <v>0.75700000000000001</v>
      </c>
      <c r="H11" s="15">
        <f t="shared" si="0"/>
        <v>1.8294000000000001</v>
      </c>
      <c r="I11" s="16">
        <f t="shared" si="0"/>
        <v>0.96299999999999986</v>
      </c>
      <c r="J11" s="16">
        <f t="shared" si="0"/>
        <v>1.7431999999999999</v>
      </c>
      <c r="K11" s="55">
        <f t="shared" si="0"/>
        <v>0</v>
      </c>
    </row>
    <row r="12" spans="1:11" ht="15.75" thickBot="1" x14ac:dyDescent="0.3">
      <c r="A12" s="17" t="s">
        <v>10</v>
      </c>
      <c r="B12" s="18">
        <f>B11/5</f>
        <v>0.20498</v>
      </c>
      <c r="C12" s="19">
        <f>C11/5</f>
        <v>0.12644</v>
      </c>
      <c r="D12" s="19">
        <f t="shared" ref="D12:K12" si="1">D11/5</f>
        <v>24.68976</v>
      </c>
      <c r="E12" s="19">
        <f t="shared" si="1"/>
        <v>0.30871999999999999</v>
      </c>
      <c r="F12" s="19">
        <f t="shared" si="1"/>
        <v>0.37669999999999998</v>
      </c>
      <c r="G12" s="19">
        <f t="shared" si="1"/>
        <v>0.15140000000000001</v>
      </c>
      <c r="H12" s="19">
        <f t="shared" si="1"/>
        <v>0.36588000000000004</v>
      </c>
      <c r="I12" s="19">
        <f t="shared" si="1"/>
        <v>0.19259999999999997</v>
      </c>
      <c r="J12" s="19">
        <f t="shared" si="1"/>
        <v>0.34863999999999995</v>
      </c>
      <c r="K12" s="19">
        <f t="shared" si="1"/>
        <v>0</v>
      </c>
    </row>
    <row r="13" spans="1:11" ht="15.75" thickTop="1" x14ac:dyDescent="0.25">
      <c r="A13" s="8">
        <v>36290</v>
      </c>
      <c r="B13" s="9">
        <v>0.20430000000000001</v>
      </c>
      <c r="C13" s="10">
        <v>0.125</v>
      </c>
      <c r="D13" s="9">
        <v>24.667200000000001</v>
      </c>
      <c r="E13" s="10">
        <v>0.30480000000000002</v>
      </c>
      <c r="F13" s="9">
        <v>0.3705</v>
      </c>
      <c r="G13" s="10">
        <v>0.15040000000000001</v>
      </c>
      <c r="H13" s="9">
        <v>0.36499999999999999</v>
      </c>
      <c r="I13" s="10">
        <v>0.18940000000000001</v>
      </c>
      <c r="J13" s="10">
        <v>0.34699999999999998</v>
      </c>
      <c r="K13" s="53"/>
    </row>
    <row r="14" spans="1:11" x14ac:dyDescent="0.25">
      <c r="A14" s="8">
        <v>36291</v>
      </c>
      <c r="B14" s="9">
        <v>0.20449999999999999</v>
      </c>
      <c r="C14" s="10">
        <v>0.12540000000000001</v>
      </c>
      <c r="D14" s="9">
        <v>24.677</v>
      </c>
      <c r="E14" s="10">
        <v>0.30559999999999998</v>
      </c>
      <c r="F14" s="9">
        <v>0.37059999999999998</v>
      </c>
      <c r="G14" s="10">
        <v>0.15079999999999999</v>
      </c>
      <c r="H14" s="9">
        <v>0.36530000000000001</v>
      </c>
      <c r="I14" s="10">
        <v>0.1895</v>
      </c>
      <c r="J14" s="10">
        <v>0.34739999999999999</v>
      </c>
      <c r="K14" s="53">
        <v>245.6198</v>
      </c>
    </row>
    <row r="15" spans="1:11" x14ac:dyDescent="0.25">
      <c r="A15" s="8">
        <v>36292</v>
      </c>
      <c r="B15" s="9">
        <v>0.2046</v>
      </c>
      <c r="C15" s="10">
        <v>0.12620000000000001</v>
      </c>
      <c r="D15" s="9">
        <v>24.749400000000001</v>
      </c>
      <c r="E15" s="10">
        <v>0.30459999999999998</v>
      </c>
      <c r="F15" s="9">
        <v>0.37319999999999998</v>
      </c>
      <c r="G15" s="10">
        <v>0.151</v>
      </c>
      <c r="H15" s="9">
        <v>0.36380000000000001</v>
      </c>
      <c r="I15" s="10">
        <v>0.1908</v>
      </c>
      <c r="J15" s="10">
        <v>0.3473</v>
      </c>
      <c r="K15" s="53">
        <v>245.26429999999999</v>
      </c>
    </row>
    <row r="16" spans="1:11" x14ac:dyDescent="0.25">
      <c r="A16" s="8">
        <v>36293</v>
      </c>
      <c r="B16" s="9">
        <v>0.20499999999999999</v>
      </c>
      <c r="C16" s="10">
        <v>0.12659999999999999</v>
      </c>
      <c r="D16" s="9">
        <v>24.778400000000001</v>
      </c>
      <c r="E16" s="10">
        <v>0.30719999999999997</v>
      </c>
      <c r="F16" s="9">
        <v>0.37580000000000002</v>
      </c>
      <c r="G16" s="10">
        <v>0.15160000000000001</v>
      </c>
      <c r="H16" s="9">
        <v>0.36580000000000001</v>
      </c>
      <c r="I16" s="10">
        <v>0.19220000000000001</v>
      </c>
      <c r="J16" s="10">
        <v>0.34839999999999999</v>
      </c>
      <c r="K16" s="53">
        <v>247.1788</v>
      </c>
    </row>
    <row r="17" spans="1:11" ht="15.75" thickBot="1" x14ac:dyDescent="0.3">
      <c r="A17" s="11">
        <v>36294</v>
      </c>
      <c r="B17" s="12">
        <v>0.20549999999999999</v>
      </c>
      <c r="C17" s="13">
        <v>0.12690000000000001</v>
      </c>
      <c r="D17" s="12">
        <v>25.0063</v>
      </c>
      <c r="E17" s="13">
        <v>0.30780000000000002</v>
      </c>
      <c r="F17" s="12">
        <v>0.37819999999999998</v>
      </c>
      <c r="G17" s="13">
        <v>0.1522</v>
      </c>
      <c r="H17" s="12">
        <v>0.36720000000000003</v>
      </c>
      <c r="I17" s="13">
        <v>0.19339999999999999</v>
      </c>
      <c r="J17" s="13">
        <v>0.35060000000000002</v>
      </c>
      <c r="K17" s="54">
        <v>247.8844</v>
      </c>
    </row>
    <row r="18" spans="1:11" ht="15.75" thickTop="1" x14ac:dyDescent="0.25">
      <c r="A18" s="14" t="s">
        <v>9</v>
      </c>
      <c r="B18" s="15">
        <f t="shared" ref="B18:K18" si="2">SUM(B13:B17)</f>
        <v>1.0238999999999998</v>
      </c>
      <c r="C18" s="16">
        <f t="shared" si="2"/>
        <v>0.6301000000000001</v>
      </c>
      <c r="D18" s="15">
        <f t="shared" si="2"/>
        <v>123.87830000000001</v>
      </c>
      <c r="E18" s="16">
        <f t="shared" si="2"/>
        <v>1.53</v>
      </c>
      <c r="F18" s="15">
        <f t="shared" si="2"/>
        <v>1.8683000000000001</v>
      </c>
      <c r="G18" s="16">
        <f t="shared" si="2"/>
        <v>0.75600000000000012</v>
      </c>
      <c r="H18" s="15">
        <f t="shared" si="2"/>
        <v>1.8271000000000002</v>
      </c>
      <c r="I18" s="16">
        <f t="shared" si="2"/>
        <v>0.95530000000000004</v>
      </c>
      <c r="J18" s="16">
        <f t="shared" si="2"/>
        <v>1.7406999999999999</v>
      </c>
      <c r="K18" s="55">
        <f t="shared" si="2"/>
        <v>985.94730000000004</v>
      </c>
    </row>
    <row r="19" spans="1:11" ht="15.75" thickBot="1" x14ac:dyDescent="0.3">
      <c r="A19" s="17" t="s">
        <v>10</v>
      </c>
      <c r="B19" s="18">
        <f>B18/5</f>
        <v>0.20477999999999996</v>
      </c>
      <c r="C19" s="19">
        <f>C18/5</f>
        <v>0.12602000000000002</v>
      </c>
      <c r="D19" s="19">
        <f t="shared" ref="D19:K19" si="3">D18/5</f>
        <v>24.775660000000002</v>
      </c>
      <c r="E19" s="19">
        <f t="shared" si="3"/>
        <v>0.30599999999999999</v>
      </c>
      <c r="F19" s="19">
        <f t="shared" si="3"/>
        <v>0.37365999999999999</v>
      </c>
      <c r="G19" s="19">
        <f t="shared" si="3"/>
        <v>0.15120000000000003</v>
      </c>
      <c r="H19" s="19">
        <f t="shared" si="3"/>
        <v>0.36542000000000002</v>
      </c>
      <c r="I19" s="19">
        <f t="shared" si="3"/>
        <v>0.19106000000000001</v>
      </c>
      <c r="J19" s="19">
        <f t="shared" si="3"/>
        <v>0.34814000000000001</v>
      </c>
      <c r="K19" s="19">
        <f>K18/4</f>
        <v>246.48682500000001</v>
      </c>
    </row>
    <row r="20" spans="1:11" ht="15.75" thickTop="1" x14ac:dyDescent="0.25">
      <c r="A20" s="8">
        <v>36297</v>
      </c>
      <c r="B20" s="9">
        <v>0.20610000000000001</v>
      </c>
      <c r="C20" s="10">
        <v>0.1273</v>
      </c>
      <c r="D20" s="9">
        <v>25.2163</v>
      </c>
      <c r="E20" s="75">
        <v>0.30959999999999999</v>
      </c>
      <c r="F20" s="9">
        <v>0.37759999999999999</v>
      </c>
      <c r="G20" s="10">
        <v>0.1527</v>
      </c>
      <c r="H20" s="9">
        <v>0.36940000000000001</v>
      </c>
      <c r="I20" s="10">
        <v>0.19309999999999999</v>
      </c>
      <c r="J20" s="10">
        <v>0.35289999999999999</v>
      </c>
      <c r="K20" s="53">
        <v>248.91229999999999</v>
      </c>
    </row>
    <row r="21" spans="1:11" x14ac:dyDescent="0.25">
      <c r="A21" s="8">
        <v>36298</v>
      </c>
      <c r="B21" s="9">
        <v>0.20669999999999999</v>
      </c>
      <c r="C21" s="10">
        <v>0.12759999999999999</v>
      </c>
      <c r="D21" s="9">
        <v>25.4603</v>
      </c>
      <c r="E21" s="10">
        <v>0.31040000000000001</v>
      </c>
      <c r="F21" s="9">
        <v>0.37880000000000003</v>
      </c>
      <c r="G21" s="10">
        <v>0.15329999999999999</v>
      </c>
      <c r="H21" s="9">
        <v>0.36959999999999998</v>
      </c>
      <c r="I21" s="10">
        <v>0.19370000000000001</v>
      </c>
      <c r="J21" s="10">
        <v>0.3538</v>
      </c>
      <c r="K21" s="53">
        <v>249.46109999999999</v>
      </c>
    </row>
    <row r="22" spans="1:11" x14ac:dyDescent="0.25">
      <c r="A22" s="8">
        <v>36299</v>
      </c>
      <c r="B22" s="9">
        <v>0.20619999999999999</v>
      </c>
      <c r="C22" s="10">
        <v>0.1273</v>
      </c>
      <c r="D22" s="9">
        <v>25.408000000000001</v>
      </c>
      <c r="E22" s="10">
        <v>0.30730000000000002</v>
      </c>
      <c r="F22" s="9">
        <v>0.378</v>
      </c>
      <c r="G22" s="10">
        <v>0.15279999999999999</v>
      </c>
      <c r="H22" s="9">
        <v>0.36699999999999999</v>
      </c>
      <c r="I22" s="10">
        <v>0.193</v>
      </c>
      <c r="J22" s="10">
        <v>0.35299999999999998</v>
      </c>
      <c r="K22" s="53">
        <v>247.59469999999999</v>
      </c>
    </row>
    <row r="23" spans="1:11" x14ac:dyDescent="0.25">
      <c r="A23" s="8">
        <v>36300</v>
      </c>
      <c r="B23" s="9">
        <v>0.20780000000000001</v>
      </c>
      <c r="C23" s="10">
        <v>0.12839999999999999</v>
      </c>
      <c r="D23" s="9">
        <v>25.867999999999999</v>
      </c>
      <c r="E23" s="10">
        <v>0.31330000000000002</v>
      </c>
      <c r="F23" s="9">
        <v>0.38169999999999998</v>
      </c>
      <c r="G23" s="10">
        <v>0.1545</v>
      </c>
      <c r="H23" s="9">
        <v>0.3765</v>
      </c>
      <c r="I23" s="10">
        <v>0.1951</v>
      </c>
      <c r="J23" s="10">
        <v>0.35780000000000001</v>
      </c>
      <c r="K23" s="53">
        <v>249.334</v>
      </c>
    </row>
    <row r="24" spans="1:11" ht="15.75" thickBot="1" x14ac:dyDescent="0.3">
      <c r="A24" s="11">
        <v>36301</v>
      </c>
      <c r="B24" s="12">
        <v>0.20780000000000001</v>
      </c>
      <c r="C24" s="13">
        <v>0.129</v>
      </c>
      <c r="D24" s="12">
        <v>25.795300000000001</v>
      </c>
      <c r="E24" s="13">
        <v>0.314</v>
      </c>
      <c r="F24" s="12">
        <v>0.38250000000000001</v>
      </c>
      <c r="G24" s="13">
        <v>0.1545</v>
      </c>
      <c r="H24" s="12">
        <v>0.37880000000000003</v>
      </c>
      <c r="I24" s="13">
        <v>0.19550000000000001</v>
      </c>
      <c r="J24" s="13">
        <v>0.35770000000000002</v>
      </c>
      <c r="K24" s="54">
        <v>248.84049999999999</v>
      </c>
    </row>
    <row r="25" spans="1:11" ht="15.75" thickTop="1" x14ac:dyDescent="0.25">
      <c r="A25" s="14" t="s">
        <v>9</v>
      </c>
      <c r="B25" s="15">
        <f t="shared" ref="B25:K25" si="4">SUM(B20:B24)</f>
        <v>1.0346</v>
      </c>
      <c r="C25" s="16">
        <f t="shared" si="4"/>
        <v>0.63959999999999995</v>
      </c>
      <c r="D25" s="15">
        <f t="shared" si="4"/>
        <v>127.74789999999999</v>
      </c>
      <c r="E25" s="16">
        <f t="shared" si="4"/>
        <v>1.5546000000000002</v>
      </c>
      <c r="F25" s="15">
        <f t="shared" si="4"/>
        <v>1.8985999999999998</v>
      </c>
      <c r="G25" s="16">
        <f t="shared" si="4"/>
        <v>0.76779999999999993</v>
      </c>
      <c r="H25" s="15">
        <f t="shared" si="4"/>
        <v>1.8613</v>
      </c>
      <c r="I25" s="16">
        <f t="shared" si="4"/>
        <v>0.97040000000000015</v>
      </c>
      <c r="J25" s="16">
        <f t="shared" si="4"/>
        <v>1.7751999999999999</v>
      </c>
      <c r="K25" s="55">
        <f t="shared" si="4"/>
        <v>1244.1425999999999</v>
      </c>
    </row>
    <row r="26" spans="1:11" ht="15.75" thickBot="1" x14ac:dyDescent="0.3">
      <c r="A26" s="17" t="s">
        <v>10</v>
      </c>
      <c r="B26" s="18">
        <f>B25/5</f>
        <v>0.20691999999999999</v>
      </c>
      <c r="C26" s="19">
        <f>C25/5</f>
        <v>0.12791999999999998</v>
      </c>
      <c r="D26" s="19">
        <f t="shared" ref="D26:K26" si="5">D25/5</f>
        <v>25.549579999999999</v>
      </c>
      <c r="E26" s="19">
        <f t="shared" si="5"/>
        <v>0.31092000000000003</v>
      </c>
      <c r="F26" s="19">
        <f t="shared" si="5"/>
        <v>0.37971999999999995</v>
      </c>
      <c r="G26" s="19">
        <f t="shared" si="5"/>
        <v>0.15355999999999997</v>
      </c>
      <c r="H26" s="19">
        <f t="shared" si="5"/>
        <v>0.37225999999999998</v>
      </c>
      <c r="I26" s="19">
        <f t="shared" si="5"/>
        <v>0.19408000000000003</v>
      </c>
      <c r="J26" s="19">
        <f t="shared" si="5"/>
        <v>0.35503999999999997</v>
      </c>
      <c r="K26" s="19">
        <f t="shared" si="5"/>
        <v>248.82851999999997</v>
      </c>
    </row>
    <row r="27" spans="1:11" ht="16.5" thickTop="1" x14ac:dyDescent="0.25">
      <c r="A27" s="8">
        <v>36304</v>
      </c>
      <c r="B27" s="9"/>
      <c r="C27" s="10"/>
      <c r="D27" s="9"/>
      <c r="E27" s="78" t="s">
        <v>18</v>
      </c>
      <c r="F27" s="9"/>
      <c r="G27" s="10"/>
      <c r="H27" s="9"/>
      <c r="I27" s="10"/>
      <c r="J27" s="10"/>
      <c r="K27" s="53"/>
    </row>
    <row r="28" spans="1:11" x14ac:dyDescent="0.25">
      <c r="A28" s="8">
        <v>36305</v>
      </c>
      <c r="B28" s="9">
        <v>0.2079</v>
      </c>
      <c r="C28" s="10">
        <v>0.13020000000000001</v>
      </c>
      <c r="D28" s="9">
        <v>25.715199999999999</v>
      </c>
      <c r="E28" s="10">
        <v>0.31530000000000002</v>
      </c>
      <c r="F28" s="9">
        <v>0.38419999999999999</v>
      </c>
      <c r="G28" s="10">
        <v>0.15490000000000001</v>
      </c>
      <c r="H28" s="9">
        <v>0.38030000000000003</v>
      </c>
      <c r="I28" s="10">
        <v>0.19639999999999999</v>
      </c>
      <c r="J28" s="10">
        <v>0.35799999999999998</v>
      </c>
      <c r="K28" s="53">
        <v>247.27109999999999</v>
      </c>
    </row>
    <row r="29" spans="1:11" x14ac:dyDescent="0.25">
      <c r="A29" s="8">
        <v>36306</v>
      </c>
      <c r="B29" s="9">
        <v>0.2074</v>
      </c>
      <c r="C29" s="10">
        <v>0.1295</v>
      </c>
      <c r="D29" s="9">
        <v>25.468699999999998</v>
      </c>
      <c r="E29" s="10">
        <v>0.31530000000000002</v>
      </c>
      <c r="F29" s="9">
        <v>0.38269999999999998</v>
      </c>
      <c r="G29" s="10">
        <v>0.15409999999999999</v>
      </c>
      <c r="H29" s="9">
        <v>0.38159999999999999</v>
      </c>
      <c r="I29" s="10">
        <v>0.19670000000000001</v>
      </c>
      <c r="J29" s="10">
        <v>0.35770000000000002</v>
      </c>
      <c r="K29" s="53">
        <v>246.09569999999999</v>
      </c>
    </row>
    <row r="30" spans="1:11" x14ac:dyDescent="0.25">
      <c r="A30" s="8">
        <v>36307</v>
      </c>
      <c r="B30" s="9">
        <v>0.20780000000000001</v>
      </c>
      <c r="C30" s="10">
        <v>0.13020000000000001</v>
      </c>
      <c r="D30" s="9">
        <v>25.342300000000002</v>
      </c>
      <c r="E30" s="10">
        <v>0.32019999999999998</v>
      </c>
      <c r="F30" s="9">
        <v>0.3881</v>
      </c>
      <c r="G30" s="10">
        <v>0.1545</v>
      </c>
      <c r="H30" s="9">
        <v>0.3896</v>
      </c>
      <c r="I30" s="10">
        <v>0.19839999999999999</v>
      </c>
      <c r="J30" s="10">
        <v>0.35959999999999998</v>
      </c>
      <c r="K30" s="53">
        <v>247.51060000000001</v>
      </c>
    </row>
    <row r="31" spans="1:11" ht="15.75" thickBot="1" x14ac:dyDescent="0.3">
      <c r="A31" s="11">
        <v>36308</v>
      </c>
      <c r="B31" s="12">
        <v>0.20760000000000001</v>
      </c>
      <c r="C31" s="13">
        <v>0.13009999999999999</v>
      </c>
      <c r="D31" s="12">
        <v>25.242100000000001</v>
      </c>
      <c r="E31" s="13">
        <v>0.31990000000000002</v>
      </c>
      <c r="F31" s="12">
        <v>0.3886</v>
      </c>
      <c r="G31" s="13">
        <v>0.155</v>
      </c>
      <c r="H31" s="12">
        <v>0.3886</v>
      </c>
      <c r="I31" s="13">
        <v>0.19869999999999999</v>
      </c>
      <c r="J31" s="13">
        <v>0.3594</v>
      </c>
      <c r="K31" s="54">
        <v>246.7482</v>
      </c>
    </row>
    <row r="32" spans="1:11" ht="15.75" thickTop="1" x14ac:dyDescent="0.25">
      <c r="A32" s="14" t="s">
        <v>9</v>
      </c>
      <c r="B32" s="15">
        <f t="shared" ref="B32:K32" si="6">SUM(B27:B31)</f>
        <v>0.83069999999999999</v>
      </c>
      <c r="C32" s="16">
        <f t="shared" si="6"/>
        <v>0.52</v>
      </c>
      <c r="D32" s="15">
        <f t="shared" si="6"/>
        <v>101.76829999999998</v>
      </c>
      <c r="E32" s="16">
        <f t="shared" si="6"/>
        <v>1.2707000000000002</v>
      </c>
      <c r="F32" s="15">
        <f t="shared" si="6"/>
        <v>1.5435999999999999</v>
      </c>
      <c r="G32" s="16">
        <f t="shared" si="6"/>
        <v>0.61850000000000005</v>
      </c>
      <c r="H32" s="15">
        <f t="shared" si="6"/>
        <v>1.5401</v>
      </c>
      <c r="I32" s="16">
        <f t="shared" si="6"/>
        <v>0.79020000000000001</v>
      </c>
      <c r="J32" s="16">
        <f t="shared" si="6"/>
        <v>1.4346999999999999</v>
      </c>
      <c r="K32" s="55">
        <f t="shared" si="6"/>
        <v>987.62560000000008</v>
      </c>
    </row>
    <row r="33" spans="1:11" ht="15.75" thickBot="1" x14ac:dyDescent="0.3">
      <c r="A33" s="17" t="s">
        <v>10</v>
      </c>
      <c r="B33" s="18">
        <f>B32/4</f>
        <v>0.207675</v>
      </c>
      <c r="C33" s="19">
        <f>C32/4</f>
        <v>0.13</v>
      </c>
      <c r="D33" s="19">
        <f t="shared" ref="D33:K33" si="7">D32/4</f>
        <v>25.442074999999996</v>
      </c>
      <c r="E33" s="19">
        <f t="shared" si="7"/>
        <v>0.31767500000000004</v>
      </c>
      <c r="F33" s="19">
        <f t="shared" si="7"/>
        <v>0.38589999999999997</v>
      </c>
      <c r="G33" s="19">
        <f t="shared" si="7"/>
        <v>0.15462500000000001</v>
      </c>
      <c r="H33" s="19">
        <f t="shared" si="7"/>
        <v>0.38502500000000001</v>
      </c>
      <c r="I33" s="19">
        <f t="shared" si="7"/>
        <v>0.19755</v>
      </c>
      <c r="J33" s="19">
        <f t="shared" si="7"/>
        <v>0.35867499999999997</v>
      </c>
      <c r="K33" s="19">
        <f t="shared" si="7"/>
        <v>246.90640000000002</v>
      </c>
    </row>
    <row r="34" spans="1:11" ht="15.75" thickTop="1" x14ac:dyDescent="0.25">
      <c r="A34" s="8">
        <v>36311</v>
      </c>
      <c r="B34" s="71">
        <v>0.2072</v>
      </c>
      <c r="C34" s="75">
        <v>0.12959999999999999</v>
      </c>
      <c r="D34" s="71">
        <v>25.162400000000002</v>
      </c>
      <c r="E34" s="75">
        <v>0.31830000000000003</v>
      </c>
      <c r="F34" s="71">
        <v>0.38740000000000002</v>
      </c>
      <c r="G34" s="75">
        <v>0.15409999999999999</v>
      </c>
      <c r="H34" s="71">
        <v>0.38740000000000002</v>
      </c>
      <c r="I34" s="75">
        <v>0.1981</v>
      </c>
      <c r="J34" s="75">
        <v>0.35809999999999997</v>
      </c>
      <c r="K34" s="80">
        <v>246.26240000000001</v>
      </c>
    </row>
    <row r="35" spans="1:11" x14ac:dyDescent="0.25">
      <c r="A35" s="8"/>
      <c r="B35" s="9"/>
      <c r="C35" s="10"/>
      <c r="D35" s="9"/>
      <c r="E35" s="10"/>
      <c r="F35" s="9"/>
      <c r="G35" s="10"/>
      <c r="H35" s="9"/>
      <c r="I35" s="10"/>
      <c r="J35" s="10"/>
      <c r="K35" s="53"/>
    </row>
    <row r="36" spans="1:11" ht="20.25" x14ac:dyDescent="0.3">
      <c r="A36" s="20"/>
      <c r="B36" s="9"/>
      <c r="C36" s="58"/>
      <c r="D36" s="9"/>
      <c r="E36" s="22" t="s">
        <v>11</v>
      </c>
      <c r="F36" s="9"/>
      <c r="G36" s="10"/>
      <c r="H36" s="9"/>
      <c r="I36" s="10"/>
      <c r="J36" s="10"/>
      <c r="K36" s="53"/>
    </row>
    <row r="37" spans="1:11" ht="15.75" thickBot="1" x14ac:dyDescent="0.3">
      <c r="A37" s="23"/>
      <c r="B37" s="24"/>
      <c r="C37" s="25"/>
      <c r="D37" s="24"/>
      <c r="E37" s="25"/>
      <c r="F37" s="24"/>
      <c r="G37" s="25"/>
      <c r="H37" s="24"/>
      <c r="I37" s="25"/>
      <c r="J37" s="25"/>
      <c r="K37" s="57"/>
    </row>
    <row r="38" spans="1:11" x14ac:dyDescent="0.25">
      <c r="A38" s="26" t="s">
        <v>12</v>
      </c>
      <c r="B38" s="27">
        <f>SUM(B6:B10,B13:B17,B20:B24,B28:B31,B34)</f>
        <v>4.1213000000000006</v>
      </c>
      <c r="C38" s="36">
        <f>SUM(C6:C10,C13:C17,C20:C24,C28:C31,C34)</f>
        <v>2.5515000000000003</v>
      </c>
      <c r="D38" s="36">
        <f t="shared" ref="D38:K38" si="8">SUM(D6:D10,D13:D17,D20:D24,D28:D31,D34)</f>
        <v>502.00570000000005</v>
      </c>
      <c r="E38" s="36">
        <f t="shared" si="8"/>
        <v>6.2171999999999983</v>
      </c>
      <c r="F38" s="36">
        <f t="shared" si="8"/>
        <v>7.5814000000000004</v>
      </c>
      <c r="G38" s="36">
        <f t="shared" si="8"/>
        <v>3.0534000000000003</v>
      </c>
      <c r="H38" s="36">
        <f t="shared" si="8"/>
        <v>7.4453000000000005</v>
      </c>
      <c r="I38" s="36">
        <f t="shared" si="8"/>
        <v>3.8770000000000002</v>
      </c>
      <c r="J38" s="36">
        <f t="shared" si="8"/>
        <v>7.0519000000000007</v>
      </c>
      <c r="K38" s="36">
        <f t="shared" si="8"/>
        <v>3463.9778999999999</v>
      </c>
    </row>
    <row r="39" spans="1:11" x14ac:dyDescent="0.25">
      <c r="A39" s="26" t="s">
        <v>13</v>
      </c>
      <c r="B39" s="27">
        <f>B38/20</f>
        <v>0.20606500000000003</v>
      </c>
      <c r="C39" s="28">
        <f>C38/20</f>
        <v>0.12757500000000002</v>
      </c>
      <c r="D39" s="28">
        <f t="shared" ref="D39:K39" si="9">D38/20</f>
        <v>25.100285000000003</v>
      </c>
      <c r="E39" s="28">
        <f t="shared" si="9"/>
        <v>0.31085999999999991</v>
      </c>
      <c r="F39" s="28">
        <f t="shared" si="9"/>
        <v>0.37907000000000002</v>
      </c>
      <c r="G39" s="28">
        <f t="shared" si="9"/>
        <v>0.15267000000000003</v>
      </c>
      <c r="H39" s="28">
        <f t="shared" si="9"/>
        <v>0.37226500000000001</v>
      </c>
      <c r="I39" s="28">
        <f t="shared" si="9"/>
        <v>0.19385000000000002</v>
      </c>
      <c r="J39" s="28">
        <f t="shared" si="9"/>
        <v>0.35259500000000005</v>
      </c>
      <c r="K39" s="28">
        <f t="shared" si="9"/>
        <v>173.19889499999999</v>
      </c>
    </row>
    <row r="40" spans="1:11" x14ac:dyDescent="0.25">
      <c r="A40" s="26" t="s">
        <v>14</v>
      </c>
      <c r="B40" s="27">
        <f>1/B39</f>
        <v>4.8528376968432285</v>
      </c>
      <c r="C40" s="28">
        <f>1/C39</f>
        <v>7.8385263570448744</v>
      </c>
      <c r="D40" s="28">
        <f>100/D39</f>
        <v>3.9840185081563808</v>
      </c>
      <c r="E40" s="28">
        <f t="shared" ref="D40:K40" si="10">1/E39</f>
        <v>3.2168821977739186</v>
      </c>
      <c r="F40" s="28">
        <f t="shared" si="10"/>
        <v>2.6380351913894531</v>
      </c>
      <c r="G40" s="28">
        <f t="shared" si="10"/>
        <v>6.5500753258662465</v>
      </c>
      <c r="H40" s="28">
        <f t="shared" si="10"/>
        <v>2.6862584449249862</v>
      </c>
      <c r="I40" s="28">
        <f t="shared" si="10"/>
        <v>5.1586278050038681</v>
      </c>
      <c r="J40" s="28">
        <f t="shared" si="10"/>
        <v>2.8361150895503338</v>
      </c>
      <c r="K40" s="28">
        <f>1000/K39</f>
        <v>5.7737088911566099</v>
      </c>
    </row>
    <row r="41" spans="1:11" ht="15.75" thickBot="1" x14ac:dyDescent="0.3">
      <c r="A41" s="29"/>
      <c r="B41" s="30"/>
      <c r="C41" s="31"/>
      <c r="D41" s="30"/>
      <c r="E41" s="31"/>
      <c r="F41" s="31"/>
      <c r="G41" s="30"/>
      <c r="H41" s="31"/>
      <c r="I41" s="30"/>
      <c r="J41" s="31"/>
      <c r="K41" s="4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/>
  </sheetViews>
  <sheetFormatPr defaultRowHeight="15" x14ac:dyDescent="0.25"/>
  <cols>
    <col min="1" max="1" width="12.28515625" customWidth="1"/>
    <col min="2" max="2" width="10.85546875" customWidth="1"/>
    <col min="3" max="3" width="10.7109375" customWidth="1"/>
    <col min="4" max="4" width="11.7109375" customWidth="1"/>
    <col min="5" max="6" width="10.42578125" customWidth="1"/>
    <col min="7" max="7" width="10" customWidth="1"/>
    <col min="8" max="8" width="10.42578125" customWidth="1"/>
    <col min="9" max="9" width="10.7109375" customWidth="1"/>
    <col min="10" max="10" width="10.140625" customWidth="1"/>
    <col min="11" max="11" width="10.42578125" customWidth="1"/>
  </cols>
  <sheetData>
    <row r="1" spans="1:11" ht="22.5" x14ac:dyDescent="0.3">
      <c r="A1" s="1"/>
      <c r="B1" s="1"/>
      <c r="C1" s="2" t="s">
        <v>25</v>
      </c>
      <c r="D1" s="1"/>
      <c r="E1" s="1"/>
      <c r="F1" s="1"/>
      <c r="G1" s="1"/>
      <c r="H1" s="1"/>
      <c r="I1" s="1"/>
      <c r="J1" s="1"/>
      <c r="K1" s="1"/>
    </row>
    <row r="2" spans="1:11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4"/>
      <c r="D3" s="5"/>
      <c r="E3" s="4"/>
      <c r="F3" s="5"/>
      <c r="G3" s="4"/>
      <c r="H3" s="5"/>
      <c r="I3" s="4"/>
      <c r="J3" s="4"/>
      <c r="K3" s="51"/>
    </row>
    <row r="4" spans="1:11" ht="15.75" thickBot="1" x14ac:dyDescent="0.3">
      <c r="A4" s="6" t="s">
        <v>0</v>
      </c>
      <c r="B4" s="7" t="s">
        <v>8</v>
      </c>
      <c r="C4" s="6" t="s">
        <v>7</v>
      </c>
      <c r="D4" s="7" t="s">
        <v>16</v>
      </c>
      <c r="E4" s="6" t="s">
        <v>1</v>
      </c>
      <c r="F4" s="7" t="s">
        <v>15</v>
      </c>
      <c r="G4" s="6" t="s">
        <v>5</v>
      </c>
      <c r="H4" s="7" t="s">
        <v>4</v>
      </c>
      <c r="I4" s="6" t="s">
        <v>2</v>
      </c>
      <c r="J4" s="6" t="s">
        <v>6</v>
      </c>
      <c r="K4" s="52" t="s">
        <v>3</v>
      </c>
    </row>
    <row r="5" spans="1:11" x14ac:dyDescent="0.25">
      <c r="A5" s="70">
        <v>36312</v>
      </c>
      <c r="B5" s="40">
        <v>0.2072</v>
      </c>
      <c r="C5" s="39">
        <v>0.12959999999999999</v>
      </c>
      <c r="D5" s="40">
        <v>0.31830000000000003</v>
      </c>
      <c r="E5" s="39">
        <v>25.162400000000002</v>
      </c>
      <c r="F5" s="40">
        <v>0.38740000000000002</v>
      </c>
      <c r="G5" s="40">
        <v>0.15409999999999999</v>
      </c>
      <c r="H5" s="39">
        <v>0.38740000000000002</v>
      </c>
      <c r="I5" s="40">
        <v>0.1981</v>
      </c>
      <c r="J5" s="39">
        <v>0.35809999999999997</v>
      </c>
      <c r="K5" s="40">
        <v>246.26240000000001</v>
      </c>
    </row>
    <row r="6" spans="1:11" x14ac:dyDescent="0.25">
      <c r="A6" s="69">
        <v>36313</v>
      </c>
      <c r="B6" s="10">
        <v>0.20730000000000001</v>
      </c>
      <c r="C6" s="9">
        <v>0.129</v>
      </c>
      <c r="D6" s="10">
        <v>0.32219999999999999</v>
      </c>
      <c r="E6" s="9">
        <v>25.008700000000001</v>
      </c>
      <c r="F6" s="10">
        <v>0.38750000000000001</v>
      </c>
      <c r="G6" s="10">
        <v>0.1545</v>
      </c>
      <c r="H6" s="9">
        <v>0.39219999999999999</v>
      </c>
      <c r="I6" s="10">
        <v>0.1981</v>
      </c>
      <c r="J6" s="9">
        <v>0.35709999999999997</v>
      </c>
      <c r="K6" s="10">
        <v>246.00659999999999</v>
      </c>
    </row>
    <row r="7" spans="1:11" x14ac:dyDescent="0.25">
      <c r="A7" s="69">
        <v>36314</v>
      </c>
      <c r="B7" s="10">
        <v>0.20730000000000001</v>
      </c>
      <c r="C7" s="9">
        <v>0.1288</v>
      </c>
      <c r="D7" s="10">
        <v>0.32179999999999997</v>
      </c>
      <c r="E7" s="9">
        <v>25.0501</v>
      </c>
      <c r="F7" s="10">
        <v>0.39140000000000003</v>
      </c>
      <c r="G7" s="10">
        <v>0.15459999999999999</v>
      </c>
      <c r="H7" s="9">
        <v>0.39419999999999999</v>
      </c>
      <c r="I7" s="10">
        <v>0.2001</v>
      </c>
      <c r="J7" s="9">
        <v>0.35770000000000002</v>
      </c>
      <c r="K7" s="10">
        <v>245.8185</v>
      </c>
    </row>
    <row r="8" spans="1:11" ht="15.75" thickBot="1" x14ac:dyDescent="0.3">
      <c r="A8" s="88">
        <v>36315</v>
      </c>
      <c r="B8" s="13">
        <v>0.20749999999999999</v>
      </c>
      <c r="C8" s="12">
        <v>0.1293</v>
      </c>
      <c r="D8" s="13">
        <v>0.32050000000000001</v>
      </c>
      <c r="E8" s="12">
        <v>25.217500000000001</v>
      </c>
      <c r="F8" s="13">
        <v>0.39200000000000002</v>
      </c>
      <c r="G8" s="13">
        <v>0.15479999999999999</v>
      </c>
      <c r="H8" s="12">
        <v>0.39539999999999997</v>
      </c>
      <c r="I8" s="13">
        <v>0.20039999999999999</v>
      </c>
      <c r="J8" s="12">
        <v>0.35809999999999997</v>
      </c>
      <c r="K8" s="13">
        <v>245.8356</v>
      </c>
    </row>
    <row r="9" spans="1:11" ht="15.75" thickTop="1" x14ac:dyDescent="0.25">
      <c r="A9" s="14" t="s">
        <v>9</v>
      </c>
      <c r="B9" s="15">
        <f t="shared" ref="B9:K9" si="0">SUM(B5:B8)</f>
        <v>0.82930000000000004</v>
      </c>
      <c r="C9" s="16">
        <f t="shared" si="0"/>
        <v>0.51669999999999994</v>
      </c>
      <c r="D9" s="15">
        <f t="shared" si="0"/>
        <v>1.2827999999999999</v>
      </c>
      <c r="E9" s="16">
        <f t="shared" si="0"/>
        <v>100.43870000000001</v>
      </c>
      <c r="F9" s="15">
        <f t="shared" si="0"/>
        <v>1.5583</v>
      </c>
      <c r="G9" s="16">
        <f t="shared" si="0"/>
        <v>0.61799999999999988</v>
      </c>
      <c r="H9" s="15">
        <f t="shared" si="0"/>
        <v>1.5691999999999999</v>
      </c>
      <c r="I9" s="16">
        <f t="shared" si="0"/>
        <v>0.79670000000000007</v>
      </c>
      <c r="J9" s="16">
        <f t="shared" si="0"/>
        <v>1.431</v>
      </c>
      <c r="K9" s="55">
        <f t="shared" si="0"/>
        <v>983.92309999999998</v>
      </c>
    </row>
    <row r="10" spans="1:11" ht="15.75" thickBot="1" x14ac:dyDescent="0.3">
      <c r="A10" s="17" t="s">
        <v>10</v>
      </c>
      <c r="B10" s="18">
        <f>B9/4</f>
        <v>0.20732500000000001</v>
      </c>
      <c r="C10" s="19">
        <f>C9/4</f>
        <v>0.12917499999999998</v>
      </c>
      <c r="D10" s="19">
        <f t="shared" ref="D10:K10" si="1">D9/4</f>
        <v>0.32069999999999999</v>
      </c>
      <c r="E10" s="19">
        <f t="shared" si="1"/>
        <v>25.109675000000003</v>
      </c>
      <c r="F10" s="19">
        <f t="shared" si="1"/>
        <v>0.389575</v>
      </c>
      <c r="G10" s="19">
        <f t="shared" si="1"/>
        <v>0.15449999999999997</v>
      </c>
      <c r="H10" s="19">
        <f t="shared" si="1"/>
        <v>0.39229999999999998</v>
      </c>
      <c r="I10" s="19">
        <f t="shared" si="1"/>
        <v>0.19917500000000002</v>
      </c>
      <c r="J10" s="19">
        <f t="shared" si="1"/>
        <v>0.35775000000000001</v>
      </c>
      <c r="K10" s="19">
        <f t="shared" si="1"/>
        <v>245.98077499999999</v>
      </c>
    </row>
    <row r="11" spans="1:11" ht="15.75" thickTop="1" x14ac:dyDescent="0.25">
      <c r="A11" s="8">
        <v>36318</v>
      </c>
      <c r="B11" s="71">
        <v>0.20710000000000001</v>
      </c>
      <c r="C11" s="75">
        <v>0.12889999999999999</v>
      </c>
      <c r="D11" s="71">
        <v>0.3165</v>
      </c>
      <c r="E11" s="75">
        <v>25.2362</v>
      </c>
      <c r="F11" s="71">
        <v>0.39300000000000002</v>
      </c>
      <c r="G11" s="75">
        <v>0.15490000000000001</v>
      </c>
      <c r="H11" s="71">
        <v>0.3886</v>
      </c>
      <c r="I11" s="75">
        <v>0.2009</v>
      </c>
      <c r="J11" s="75">
        <v>0.35759999999999997</v>
      </c>
      <c r="K11" s="80">
        <v>245.15459999999999</v>
      </c>
    </row>
    <row r="12" spans="1:11" x14ac:dyDescent="0.25">
      <c r="A12" s="8">
        <v>36319</v>
      </c>
      <c r="B12" s="9">
        <v>0.2074</v>
      </c>
      <c r="C12" s="10">
        <v>0.1295</v>
      </c>
      <c r="D12" s="9">
        <v>0.315</v>
      </c>
      <c r="E12" s="10">
        <v>25.1327</v>
      </c>
      <c r="F12" s="9">
        <v>0.39400000000000002</v>
      </c>
      <c r="G12" s="10">
        <v>0.155</v>
      </c>
      <c r="H12" s="9">
        <v>0.39</v>
      </c>
      <c r="I12" s="10">
        <v>0.2014</v>
      </c>
      <c r="J12" s="10">
        <v>0.35730000000000001</v>
      </c>
      <c r="K12" s="53">
        <v>245.40979999999999</v>
      </c>
    </row>
    <row r="13" spans="1:11" x14ac:dyDescent="0.25">
      <c r="A13" s="8">
        <v>36320</v>
      </c>
      <c r="B13" s="9">
        <v>0.2054</v>
      </c>
      <c r="C13" s="10">
        <v>0.128</v>
      </c>
      <c r="D13" s="9">
        <v>0.31190000000000001</v>
      </c>
      <c r="E13" s="10">
        <v>24.6418</v>
      </c>
      <c r="F13" s="9">
        <v>0.3851</v>
      </c>
      <c r="G13" s="10">
        <v>0.15332999999999999</v>
      </c>
      <c r="H13" s="9">
        <v>0.38740000000000002</v>
      </c>
      <c r="I13" s="10">
        <v>0.19689999999999999</v>
      </c>
      <c r="J13" s="10">
        <v>0.35160000000000002</v>
      </c>
      <c r="K13" s="53">
        <v>242.01259999999999</v>
      </c>
    </row>
    <row r="14" spans="1:11" x14ac:dyDescent="0.25">
      <c r="A14" s="8">
        <v>36321</v>
      </c>
      <c r="B14" s="9">
        <v>0.20480000000000001</v>
      </c>
      <c r="C14" s="10">
        <v>0.128</v>
      </c>
      <c r="D14" s="9">
        <v>0.31059999999999999</v>
      </c>
      <c r="E14" s="10">
        <v>24.390699999999999</v>
      </c>
      <c r="F14" s="9">
        <v>0.38369999999999999</v>
      </c>
      <c r="G14" s="10">
        <v>0.15210000000000001</v>
      </c>
      <c r="H14" s="9">
        <v>0.38400000000000001</v>
      </c>
      <c r="I14" s="10">
        <v>0.19620000000000001</v>
      </c>
      <c r="J14" s="10">
        <v>0.35060000000000002</v>
      </c>
      <c r="K14" s="53">
        <v>238.84800000000001</v>
      </c>
    </row>
    <row r="15" spans="1:11" ht="15.75" thickBot="1" x14ac:dyDescent="0.3">
      <c r="A15" s="11">
        <v>36322</v>
      </c>
      <c r="B15" s="79"/>
      <c r="C15" s="66"/>
      <c r="D15" s="79"/>
      <c r="E15" s="89" t="s">
        <v>26</v>
      </c>
      <c r="F15" s="79"/>
      <c r="G15" s="66"/>
      <c r="H15" s="79"/>
      <c r="I15" s="66"/>
      <c r="J15" s="66"/>
      <c r="K15" s="82"/>
    </row>
    <row r="16" spans="1:11" ht="15.75" thickTop="1" x14ac:dyDescent="0.25">
      <c r="A16" s="14" t="s">
        <v>9</v>
      </c>
      <c r="B16" s="15">
        <f t="shared" ref="B16:K16" si="2">SUM(B11:B15)</f>
        <v>0.82469999999999999</v>
      </c>
      <c r="C16" s="16">
        <f t="shared" si="2"/>
        <v>0.51439999999999997</v>
      </c>
      <c r="D16" s="15">
        <f t="shared" si="2"/>
        <v>1.254</v>
      </c>
      <c r="E16" s="16">
        <f t="shared" si="2"/>
        <v>99.401399999999995</v>
      </c>
      <c r="F16" s="15">
        <f t="shared" si="2"/>
        <v>1.5557999999999998</v>
      </c>
      <c r="G16" s="16">
        <f t="shared" si="2"/>
        <v>0.61533000000000004</v>
      </c>
      <c r="H16" s="15">
        <f t="shared" si="2"/>
        <v>1.5499999999999998</v>
      </c>
      <c r="I16" s="16">
        <f t="shared" si="2"/>
        <v>0.7954</v>
      </c>
      <c r="J16" s="16">
        <f t="shared" si="2"/>
        <v>1.4171</v>
      </c>
      <c r="K16" s="55">
        <f t="shared" si="2"/>
        <v>971.42499999999995</v>
      </c>
    </row>
    <row r="17" spans="1:11" ht="15.75" thickBot="1" x14ac:dyDescent="0.3">
      <c r="A17" s="17" t="s">
        <v>10</v>
      </c>
      <c r="B17" s="18">
        <f>B16/4</f>
        <v>0.206175</v>
      </c>
      <c r="C17" s="19">
        <f>C16/4</f>
        <v>0.12859999999999999</v>
      </c>
      <c r="D17" s="19">
        <f t="shared" ref="D17:K17" si="3">D16/4</f>
        <v>0.3135</v>
      </c>
      <c r="E17" s="19">
        <f t="shared" si="3"/>
        <v>24.850349999999999</v>
      </c>
      <c r="F17" s="19">
        <f t="shared" si="3"/>
        <v>0.38894999999999996</v>
      </c>
      <c r="G17" s="19">
        <f t="shared" si="3"/>
        <v>0.15383250000000001</v>
      </c>
      <c r="H17" s="19">
        <f t="shared" si="3"/>
        <v>0.38749999999999996</v>
      </c>
      <c r="I17" s="19">
        <f t="shared" si="3"/>
        <v>0.19885</v>
      </c>
      <c r="J17" s="19">
        <f t="shared" si="3"/>
        <v>0.35427500000000001</v>
      </c>
      <c r="K17" s="19">
        <f t="shared" si="3"/>
        <v>242.85624999999999</v>
      </c>
    </row>
    <row r="18" spans="1:11" ht="15.75" thickTop="1" x14ac:dyDescent="0.25">
      <c r="A18" s="8">
        <v>36325</v>
      </c>
      <c r="B18" s="9">
        <v>0.2039</v>
      </c>
      <c r="C18" s="10">
        <v>0.127</v>
      </c>
      <c r="D18" s="9">
        <v>0.30719999999999997</v>
      </c>
      <c r="E18" s="75">
        <v>24.1662</v>
      </c>
      <c r="F18" s="9">
        <v>0.37980000000000003</v>
      </c>
      <c r="G18" s="10">
        <v>0.15140000000000001</v>
      </c>
      <c r="H18" s="9">
        <v>0.37930000000000003</v>
      </c>
      <c r="I18" s="10">
        <v>0.19420000000000001</v>
      </c>
      <c r="J18" s="10">
        <v>0.3493</v>
      </c>
      <c r="K18" s="53">
        <v>238.84800000000001</v>
      </c>
    </row>
    <row r="19" spans="1:11" x14ac:dyDescent="0.25">
      <c r="A19" s="8">
        <v>36326</v>
      </c>
      <c r="B19" s="9">
        <v>0.2051</v>
      </c>
      <c r="C19" s="10">
        <v>0.1275</v>
      </c>
      <c r="D19" s="9">
        <v>0.30919999999999997</v>
      </c>
      <c r="E19" s="75">
        <v>24.693999999999999</v>
      </c>
      <c r="F19" s="9">
        <v>0.38479999999999998</v>
      </c>
      <c r="G19" s="10">
        <v>0.1525</v>
      </c>
      <c r="H19" s="9">
        <v>0.38040000000000002</v>
      </c>
      <c r="I19" s="10">
        <v>0.1968</v>
      </c>
      <c r="J19" s="10">
        <v>0.35120000000000001</v>
      </c>
      <c r="K19" s="53">
        <v>240.06960000000001</v>
      </c>
    </row>
    <row r="20" spans="1:11" x14ac:dyDescent="0.25">
      <c r="A20" s="8">
        <v>36327</v>
      </c>
      <c r="B20" s="9">
        <v>0.20610000000000001</v>
      </c>
      <c r="C20" s="10">
        <v>0.12920000000000001</v>
      </c>
      <c r="D20" s="9">
        <v>0.31319999999999998</v>
      </c>
      <c r="E20" s="10">
        <v>24.8598</v>
      </c>
      <c r="F20" s="9">
        <v>0.38690000000000002</v>
      </c>
      <c r="G20" s="10">
        <v>0.15359999999999999</v>
      </c>
      <c r="H20" s="9">
        <v>0.38579999999999998</v>
      </c>
      <c r="I20" s="10">
        <v>0.1978</v>
      </c>
      <c r="J20" s="10">
        <v>0.35320000000000001</v>
      </c>
      <c r="K20" s="53">
        <v>240.36410000000001</v>
      </c>
    </row>
    <row r="21" spans="1:11" x14ac:dyDescent="0.25">
      <c r="A21" s="8">
        <v>36328</v>
      </c>
      <c r="B21" s="9">
        <v>0.2051</v>
      </c>
      <c r="C21" s="10">
        <v>0.12970000000000001</v>
      </c>
      <c r="D21" s="9">
        <v>0.31380000000000002</v>
      </c>
      <c r="E21" s="10">
        <v>24.751899999999999</v>
      </c>
      <c r="F21" s="9">
        <v>0.39090000000000003</v>
      </c>
      <c r="G21" s="10">
        <v>0.15390000000000001</v>
      </c>
      <c r="H21" s="9">
        <v>0.38590000000000002</v>
      </c>
      <c r="I21" s="10">
        <v>0.19989999999999999</v>
      </c>
      <c r="J21" s="10">
        <v>0.35139999999999999</v>
      </c>
      <c r="K21" s="53">
        <v>239.9385</v>
      </c>
    </row>
    <row r="22" spans="1:11" ht="15.75" thickBot="1" x14ac:dyDescent="0.3">
      <c r="A22" s="11">
        <v>36329</v>
      </c>
      <c r="B22" s="12">
        <v>0.2054</v>
      </c>
      <c r="C22" s="13">
        <v>0.129</v>
      </c>
      <c r="D22" s="12">
        <v>0.31240000000000001</v>
      </c>
      <c r="E22" s="13">
        <v>24.557600000000001</v>
      </c>
      <c r="F22" s="12">
        <v>0.38919999999999999</v>
      </c>
      <c r="G22" s="13">
        <v>0.15329999999999999</v>
      </c>
      <c r="H22" s="12">
        <v>0.38400000000000001</v>
      </c>
      <c r="I22" s="13">
        <v>0.19900000000000001</v>
      </c>
      <c r="J22" s="13">
        <v>0.34949999999999998</v>
      </c>
      <c r="K22" s="54">
        <v>239.65</v>
      </c>
    </row>
    <row r="23" spans="1:11" ht="15.75" thickTop="1" x14ac:dyDescent="0.25">
      <c r="A23" s="14" t="s">
        <v>9</v>
      </c>
      <c r="B23" s="15">
        <f t="shared" ref="B23:K23" si="4">SUM(B18:B22)</f>
        <v>1.0256000000000001</v>
      </c>
      <c r="C23" s="16">
        <f t="shared" si="4"/>
        <v>0.64240000000000008</v>
      </c>
      <c r="D23" s="15">
        <f t="shared" si="4"/>
        <v>1.5558000000000001</v>
      </c>
      <c r="E23" s="16">
        <f t="shared" si="4"/>
        <v>123.02950000000001</v>
      </c>
      <c r="F23" s="15">
        <f t="shared" si="4"/>
        <v>1.9316</v>
      </c>
      <c r="G23" s="16">
        <f t="shared" si="4"/>
        <v>0.76470000000000005</v>
      </c>
      <c r="H23" s="15">
        <f t="shared" si="4"/>
        <v>1.9154</v>
      </c>
      <c r="I23" s="16">
        <f t="shared" si="4"/>
        <v>0.98770000000000002</v>
      </c>
      <c r="J23" s="16">
        <f t="shared" si="4"/>
        <v>1.7545999999999999</v>
      </c>
      <c r="K23" s="55">
        <f t="shared" si="4"/>
        <v>1198.8702000000001</v>
      </c>
    </row>
    <row r="24" spans="1:11" ht="15.75" thickBot="1" x14ac:dyDescent="0.3">
      <c r="A24" s="17" t="s">
        <v>10</v>
      </c>
      <c r="B24" s="18">
        <f>B23/5</f>
        <v>0.20512000000000002</v>
      </c>
      <c r="C24" s="19">
        <f>C23/5</f>
        <v>0.12848000000000001</v>
      </c>
      <c r="D24" s="19">
        <f t="shared" ref="D24:K24" si="5">D23/5</f>
        <v>0.31115999999999999</v>
      </c>
      <c r="E24" s="19">
        <f t="shared" si="5"/>
        <v>24.605900000000002</v>
      </c>
      <c r="F24" s="19">
        <f t="shared" si="5"/>
        <v>0.38632</v>
      </c>
      <c r="G24" s="19">
        <f t="shared" si="5"/>
        <v>0.15294000000000002</v>
      </c>
      <c r="H24" s="19">
        <f t="shared" si="5"/>
        <v>0.38307999999999998</v>
      </c>
      <c r="I24" s="19">
        <f t="shared" si="5"/>
        <v>0.19753999999999999</v>
      </c>
      <c r="J24" s="19">
        <f t="shared" si="5"/>
        <v>0.35092000000000001</v>
      </c>
      <c r="K24" s="19">
        <f t="shared" si="5"/>
        <v>239.77404000000001</v>
      </c>
    </row>
    <row r="25" spans="1:11" ht="15.75" thickTop="1" x14ac:dyDescent="0.25">
      <c r="A25" s="8">
        <v>36332</v>
      </c>
      <c r="B25" s="9">
        <v>0.2064</v>
      </c>
      <c r="C25" s="10">
        <v>0.129</v>
      </c>
      <c r="D25" s="9">
        <v>0.31569999999999998</v>
      </c>
      <c r="E25" s="10">
        <v>24.887699999999999</v>
      </c>
      <c r="F25" s="9">
        <v>0.38900000000000001</v>
      </c>
      <c r="G25" s="10">
        <v>0.154</v>
      </c>
      <c r="H25" s="9">
        <v>0.38829999999999998</v>
      </c>
      <c r="I25" s="10">
        <v>0.19889999999999999</v>
      </c>
      <c r="J25" s="10">
        <v>0.35260000000000002</v>
      </c>
      <c r="K25" s="53">
        <v>240.196</v>
      </c>
    </row>
    <row r="26" spans="1:11" x14ac:dyDescent="0.25">
      <c r="A26" s="8">
        <v>36333</v>
      </c>
      <c r="B26" s="9">
        <v>0.2064</v>
      </c>
      <c r="C26" s="10">
        <v>0.12959999999999999</v>
      </c>
      <c r="D26" s="9">
        <v>0.31569999999999998</v>
      </c>
      <c r="E26" s="10">
        <v>24.887699999999999</v>
      </c>
      <c r="F26" s="9">
        <v>0.38900000000000001</v>
      </c>
      <c r="G26" s="10">
        <v>0.154</v>
      </c>
      <c r="H26" s="9">
        <v>0.38829999999999998</v>
      </c>
      <c r="I26" s="10">
        <v>0.19889999999999999</v>
      </c>
      <c r="J26" s="10">
        <v>0.35060000000000002</v>
      </c>
      <c r="K26" s="53">
        <v>240.19800000000001</v>
      </c>
    </row>
    <row r="27" spans="1:11" x14ac:dyDescent="0.25">
      <c r="A27" s="8">
        <v>36334</v>
      </c>
      <c r="B27" s="9">
        <v>0.2074</v>
      </c>
      <c r="C27" s="10">
        <v>0.1305</v>
      </c>
      <c r="D27" s="9">
        <v>0.31759999999999999</v>
      </c>
      <c r="E27" s="10">
        <v>25.2437</v>
      </c>
      <c r="F27" s="9">
        <v>0.39329999999999998</v>
      </c>
      <c r="G27" s="10">
        <v>0.1552</v>
      </c>
      <c r="H27" s="9">
        <v>0.39129000000000003</v>
      </c>
      <c r="I27" s="10">
        <v>0.2011</v>
      </c>
      <c r="J27" s="10">
        <v>0.35220000000000001</v>
      </c>
      <c r="K27" s="53">
        <v>240.4803</v>
      </c>
    </row>
    <row r="28" spans="1:11" x14ac:dyDescent="0.25">
      <c r="A28" s="8">
        <v>36335</v>
      </c>
      <c r="B28" s="9">
        <v>0.2074</v>
      </c>
      <c r="C28" s="10">
        <v>0.13139999999999999</v>
      </c>
      <c r="D28" s="9">
        <v>0.31590000000000001</v>
      </c>
      <c r="E28" s="10">
        <v>25.303799999999999</v>
      </c>
      <c r="F28" s="9">
        <v>0.39329999999999998</v>
      </c>
      <c r="G28" s="10">
        <v>0.1555</v>
      </c>
      <c r="H28" s="9">
        <v>0.38890000000000002</v>
      </c>
      <c r="I28" s="10">
        <v>0.2011</v>
      </c>
      <c r="J28" s="10">
        <v>0.35289999999999999</v>
      </c>
      <c r="K28" s="53">
        <v>241.15</v>
      </c>
    </row>
    <row r="29" spans="1:11" ht="15.75" thickBot="1" x14ac:dyDescent="0.3">
      <c r="A29" s="11">
        <v>36336</v>
      </c>
      <c r="B29" s="12">
        <v>0.20710000000000001</v>
      </c>
      <c r="C29" s="13">
        <v>0.13089999999999999</v>
      </c>
      <c r="D29" s="12">
        <v>0.3145</v>
      </c>
      <c r="E29" s="13">
        <v>25.267199999999999</v>
      </c>
      <c r="F29" s="12">
        <v>0.3911</v>
      </c>
      <c r="G29" s="13">
        <v>0.15509999999999999</v>
      </c>
      <c r="H29" s="12">
        <v>0.3861</v>
      </c>
      <c r="I29" s="13">
        <v>0.2</v>
      </c>
      <c r="J29" s="13">
        <v>0.35249999999999998</v>
      </c>
      <c r="K29" s="54">
        <v>239.77</v>
      </c>
    </row>
    <row r="30" spans="1:11" ht="15.75" thickTop="1" x14ac:dyDescent="0.25">
      <c r="A30" s="14" t="s">
        <v>9</v>
      </c>
      <c r="B30" s="15">
        <f t="shared" ref="B30:K30" si="6">SUM(B25:B29)</f>
        <v>1.0347</v>
      </c>
      <c r="C30" s="16">
        <f t="shared" si="6"/>
        <v>0.65139999999999998</v>
      </c>
      <c r="D30" s="15">
        <f t="shared" si="6"/>
        <v>1.5793999999999999</v>
      </c>
      <c r="E30" s="16">
        <f t="shared" si="6"/>
        <v>125.59009999999999</v>
      </c>
      <c r="F30" s="15">
        <f t="shared" si="6"/>
        <v>1.9557</v>
      </c>
      <c r="G30" s="16">
        <f t="shared" si="6"/>
        <v>0.77380000000000004</v>
      </c>
      <c r="H30" s="15">
        <f t="shared" si="6"/>
        <v>1.9428899999999998</v>
      </c>
      <c r="I30" s="16">
        <f t="shared" si="6"/>
        <v>1</v>
      </c>
      <c r="J30" s="16">
        <f t="shared" si="6"/>
        <v>1.7608000000000001</v>
      </c>
      <c r="K30" s="55">
        <f t="shared" si="6"/>
        <v>1201.7943</v>
      </c>
    </row>
    <row r="31" spans="1:11" ht="15.75" thickBot="1" x14ac:dyDescent="0.3">
      <c r="A31" s="17" t="s">
        <v>10</v>
      </c>
      <c r="B31" s="18">
        <f>B30/5</f>
        <v>0.20693999999999999</v>
      </c>
      <c r="C31" s="19">
        <f>C30/5</f>
        <v>0.13028000000000001</v>
      </c>
      <c r="D31" s="19">
        <f t="shared" ref="D31:K31" si="7">D30/5</f>
        <v>0.31587999999999999</v>
      </c>
      <c r="E31" s="19">
        <f t="shared" si="7"/>
        <v>25.118019999999998</v>
      </c>
      <c r="F31" s="19">
        <f t="shared" si="7"/>
        <v>0.39113999999999999</v>
      </c>
      <c r="G31" s="19">
        <f t="shared" si="7"/>
        <v>0.15476000000000001</v>
      </c>
      <c r="H31" s="19">
        <f t="shared" si="7"/>
        <v>0.38857799999999998</v>
      </c>
      <c r="I31" s="19">
        <f t="shared" si="7"/>
        <v>0.2</v>
      </c>
      <c r="J31" s="19">
        <f t="shared" si="7"/>
        <v>0.35216000000000003</v>
      </c>
      <c r="K31" s="19">
        <f t="shared" si="7"/>
        <v>240.35885999999999</v>
      </c>
    </row>
    <row r="32" spans="1:11" ht="15.75" thickTop="1" x14ac:dyDescent="0.25">
      <c r="A32" s="14">
        <v>36339</v>
      </c>
      <c r="B32" s="37">
        <v>0.20630000000000001</v>
      </c>
      <c r="C32" s="34">
        <v>0.1298</v>
      </c>
      <c r="D32" s="37">
        <v>0.31159999999999999</v>
      </c>
      <c r="E32" s="34">
        <v>25.0397</v>
      </c>
      <c r="F32" s="37">
        <v>0.38590000000000002</v>
      </c>
      <c r="G32" s="34">
        <v>0.15379999999999999</v>
      </c>
      <c r="H32" s="37">
        <v>0.3856</v>
      </c>
      <c r="I32" s="34">
        <v>0.19739999999999999</v>
      </c>
      <c r="J32" s="34">
        <v>0.35099999999999998</v>
      </c>
      <c r="K32" s="59">
        <v>238.3997</v>
      </c>
    </row>
    <row r="33" spans="1:11" x14ac:dyDescent="0.25">
      <c r="A33" s="14">
        <v>36340</v>
      </c>
      <c r="B33" s="37">
        <v>0.20669999999999999</v>
      </c>
      <c r="C33" s="34">
        <v>0.13070000000000001</v>
      </c>
      <c r="D33" s="37">
        <v>0.31409999999999999</v>
      </c>
      <c r="E33" s="34">
        <v>25.061340000000001</v>
      </c>
      <c r="F33" s="37">
        <v>0.38979999999999998</v>
      </c>
      <c r="G33" s="34">
        <v>0.1545</v>
      </c>
      <c r="H33" s="37">
        <v>0.38779999999999998</v>
      </c>
      <c r="I33" s="34">
        <v>0.1993</v>
      </c>
      <c r="J33" s="34">
        <v>0.3523</v>
      </c>
      <c r="K33" s="59">
        <v>239.1002</v>
      </c>
    </row>
    <row r="34" spans="1:11" x14ac:dyDescent="0.25">
      <c r="A34" s="14">
        <v>36341</v>
      </c>
      <c r="B34" s="37">
        <v>0.20649999999999999</v>
      </c>
      <c r="C34" s="34">
        <v>0.1308</v>
      </c>
      <c r="D34" s="37">
        <v>0.31390000000000001</v>
      </c>
      <c r="E34" s="34">
        <v>24.97</v>
      </c>
      <c r="F34" s="37">
        <v>0.39069999999999999</v>
      </c>
      <c r="G34" s="34">
        <v>0.15440000000000001</v>
      </c>
      <c r="H34" s="37">
        <v>0.38900000000000001</v>
      </c>
      <c r="I34" s="34">
        <v>0.19980000000000001</v>
      </c>
      <c r="J34" s="34">
        <v>0.35170000000000001</v>
      </c>
      <c r="K34" s="59">
        <v>238.99789999999999</v>
      </c>
    </row>
    <row r="35" spans="1:11" ht="15.75" thickBot="1" x14ac:dyDescent="0.3">
      <c r="A35" s="17"/>
      <c r="B35" s="84"/>
      <c r="C35" s="85"/>
      <c r="D35" s="84"/>
      <c r="E35" s="85"/>
      <c r="F35" s="84"/>
      <c r="G35" s="85"/>
      <c r="H35" s="84"/>
      <c r="I35" s="85"/>
      <c r="J35" s="85"/>
      <c r="K35" s="86"/>
    </row>
    <row r="36" spans="1:11" ht="15.75" thickTop="1" x14ac:dyDescent="0.25">
      <c r="A36" s="14" t="s">
        <v>9</v>
      </c>
      <c r="B36" s="15">
        <f t="shared" ref="B36:K36" si="8">SUM(B32:B35)</f>
        <v>0.61950000000000005</v>
      </c>
      <c r="C36" s="16">
        <f t="shared" si="8"/>
        <v>0.39129999999999998</v>
      </c>
      <c r="D36" s="15">
        <f t="shared" si="8"/>
        <v>0.93959999999999999</v>
      </c>
      <c r="E36" s="16">
        <f t="shared" si="8"/>
        <v>75.071039999999996</v>
      </c>
      <c r="F36" s="15">
        <f t="shared" si="8"/>
        <v>1.1664000000000001</v>
      </c>
      <c r="G36" s="16">
        <f t="shared" si="8"/>
        <v>0.4627</v>
      </c>
      <c r="H36" s="15">
        <f t="shared" si="8"/>
        <v>1.1623999999999999</v>
      </c>
      <c r="I36" s="16">
        <f t="shared" si="8"/>
        <v>0.59650000000000003</v>
      </c>
      <c r="J36" s="16">
        <f t="shared" si="8"/>
        <v>1.0550000000000002</v>
      </c>
      <c r="K36" s="55">
        <f t="shared" si="8"/>
        <v>716.49779999999998</v>
      </c>
    </row>
    <row r="37" spans="1:11" ht="15.75" thickBot="1" x14ac:dyDescent="0.3">
      <c r="A37" s="17" t="s">
        <v>10</v>
      </c>
      <c r="B37" s="18">
        <f>B36/3</f>
        <v>0.20650000000000002</v>
      </c>
      <c r="C37" s="19">
        <f>C36/3</f>
        <v>0.13043333333333332</v>
      </c>
      <c r="D37" s="19">
        <f t="shared" ref="D37:K37" si="9">D36/3</f>
        <v>0.31319999999999998</v>
      </c>
      <c r="E37" s="19">
        <f t="shared" si="9"/>
        <v>25.023679999999999</v>
      </c>
      <c r="F37" s="19">
        <f t="shared" si="9"/>
        <v>0.38880000000000003</v>
      </c>
      <c r="G37" s="19">
        <f t="shared" si="9"/>
        <v>0.15423333333333333</v>
      </c>
      <c r="H37" s="19">
        <f t="shared" si="9"/>
        <v>0.38746666666666663</v>
      </c>
      <c r="I37" s="19">
        <f t="shared" si="9"/>
        <v>0.19883333333333333</v>
      </c>
      <c r="J37" s="19">
        <f t="shared" si="9"/>
        <v>0.35166666666666674</v>
      </c>
      <c r="K37" s="19">
        <f t="shared" si="9"/>
        <v>238.83259999999999</v>
      </c>
    </row>
    <row r="38" spans="1:11" ht="21" thickTop="1" x14ac:dyDescent="0.3">
      <c r="A38" s="20"/>
      <c r="B38" s="9"/>
      <c r="C38" s="50"/>
      <c r="D38" s="9"/>
      <c r="E38" s="22" t="s">
        <v>11</v>
      </c>
      <c r="F38" s="9"/>
      <c r="G38" s="10"/>
      <c r="H38" s="9"/>
      <c r="I38" s="10"/>
      <c r="J38" s="10"/>
      <c r="K38" s="53"/>
    </row>
    <row r="39" spans="1:11" ht="15.75" thickBot="1" x14ac:dyDescent="0.3">
      <c r="A39" s="23"/>
      <c r="B39" s="24"/>
      <c r="C39" s="25"/>
      <c r="D39" s="24"/>
      <c r="E39" s="25"/>
      <c r="F39" s="24"/>
      <c r="G39" s="25"/>
      <c r="H39" s="24"/>
      <c r="I39" s="25"/>
      <c r="J39" s="25"/>
      <c r="K39" s="57"/>
    </row>
    <row r="40" spans="1:11" x14ac:dyDescent="0.25">
      <c r="A40" s="26" t="s">
        <v>12</v>
      </c>
      <c r="B40" s="27">
        <f>SUM(B5:B8,B11:B14,B18:B22,B25:B29,B32:B34)</f>
        <v>4.3338000000000001</v>
      </c>
      <c r="C40" s="36">
        <f>SUM(C5:C8,C11:C14,C18:C22,C25:C29,C32:C34)</f>
        <v>2.7161999999999997</v>
      </c>
      <c r="D40" s="36">
        <f t="shared" ref="D40:K40" si="10">SUM(D5:D8,D11:D14,D18:D22,D25:D29,D32:D34)</f>
        <v>6.6115999999999993</v>
      </c>
      <c r="E40" s="36">
        <f t="shared" si="10"/>
        <v>523.53073999999992</v>
      </c>
      <c r="F40" s="36">
        <f t="shared" si="10"/>
        <v>8.1678000000000015</v>
      </c>
      <c r="G40" s="36">
        <f t="shared" si="10"/>
        <v>3.2345299999999995</v>
      </c>
      <c r="H40" s="36">
        <f t="shared" si="10"/>
        <v>8.1398900000000012</v>
      </c>
      <c r="I40" s="36">
        <f t="shared" si="10"/>
        <v>4.1763000000000003</v>
      </c>
      <c r="J40" s="36">
        <f t="shared" si="10"/>
        <v>7.4184999999999999</v>
      </c>
      <c r="K40" s="36">
        <f t="shared" si="10"/>
        <v>5072.5104000000001</v>
      </c>
    </row>
    <row r="41" spans="1:11" x14ac:dyDescent="0.25">
      <c r="A41" s="26" t="s">
        <v>13</v>
      </c>
      <c r="B41" s="27">
        <f>B40/21</f>
        <v>0.20637142857142857</v>
      </c>
      <c r="C41" s="28">
        <f t="shared" ref="C41:K41" si="11">C40/21</f>
        <v>0.12934285714285712</v>
      </c>
      <c r="D41" s="28">
        <f t="shared" si="11"/>
        <v>0.31483809523809519</v>
      </c>
      <c r="E41" s="28">
        <f t="shared" si="11"/>
        <v>24.930035238095236</v>
      </c>
      <c r="F41" s="28">
        <f t="shared" si="11"/>
        <v>0.3889428571428572</v>
      </c>
      <c r="G41" s="28">
        <f t="shared" si="11"/>
        <v>0.15402523809523808</v>
      </c>
      <c r="H41" s="28">
        <f t="shared" si="11"/>
        <v>0.38761380952380958</v>
      </c>
      <c r="I41" s="28">
        <f t="shared" si="11"/>
        <v>0.19887142857142859</v>
      </c>
      <c r="J41" s="28">
        <f t="shared" si="11"/>
        <v>0.35326190476190478</v>
      </c>
      <c r="K41" s="28">
        <f t="shared" si="11"/>
        <v>241.54811428571429</v>
      </c>
    </row>
    <row r="42" spans="1:11" x14ac:dyDescent="0.25">
      <c r="A42" s="26" t="s">
        <v>14</v>
      </c>
      <c r="B42" s="27">
        <f>1/B41</f>
        <v>4.8456320088605844</v>
      </c>
      <c r="C42" s="28">
        <f>1/C41</f>
        <v>7.7313894411309931</v>
      </c>
      <c r="D42" s="28">
        <f t="shared" ref="D42:K42" si="12">1/D41</f>
        <v>3.1762357069393192</v>
      </c>
      <c r="E42" s="28">
        <f>100/E41</f>
        <v>4.0112257782608909</v>
      </c>
      <c r="F42" s="28">
        <f t="shared" si="12"/>
        <v>2.5710717696319692</v>
      </c>
      <c r="G42" s="28">
        <f t="shared" si="12"/>
        <v>6.4924424877802966</v>
      </c>
      <c r="H42" s="28">
        <f t="shared" si="12"/>
        <v>2.5798874431964065</v>
      </c>
      <c r="I42" s="28">
        <f t="shared" si="12"/>
        <v>5.0283743983909197</v>
      </c>
      <c r="J42" s="28">
        <f t="shared" si="12"/>
        <v>2.8307609354990899</v>
      </c>
      <c r="K42" s="28">
        <f>1000/K41</f>
        <v>4.1399619407384556</v>
      </c>
    </row>
    <row r="43" spans="1:11" ht="15.75" thickBot="1" x14ac:dyDescent="0.3">
      <c r="A43" s="29"/>
      <c r="B43" s="30"/>
      <c r="C43" s="31"/>
      <c r="D43" s="31"/>
      <c r="E43" s="30"/>
      <c r="F43" s="31"/>
      <c r="G43" s="30"/>
      <c r="H43" s="31"/>
      <c r="I43" s="30"/>
      <c r="J43" s="31"/>
      <c r="K43" s="3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/>
  </sheetViews>
  <sheetFormatPr defaultRowHeight="15" x14ac:dyDescent="0.25"/>
  <cols>
    <col min="1" max="1" width="12.28515625" customWidth="1"/>
    <col min="2" max="2" width="10.85546875" customWidth="1"/>
    <col min="3" max="3" width="10.7109375" customWidth="1"/>
    <col min="4" max="4" width="11.7109375" customWidth="1"/>
    <col min="5" max="6" width="10.42578125" customWidth="1"/>
    <col min="7" max="7" width="10" customWidth="1"/>
    <col min="8" max="8" width="10.42578125" customWidth="1"/>
    <col min="9" max="9" width="10.7109375" customWidth="1"/>
    <col min="10" max="10" width="10.140625" customWidth="1"/>
    <col min="11" max="11" width="10.42578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x14ac:dyDescent="0.3">
      <c r="A2" s="1"/>
      <c r="B2" s="1"/>
      <c r="C2" s="2" t="s">
        <v>27</v>
      </c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4"/>
      <c r="B4" s="5"/>
      <c r="C4" s="4"/>
      <c r="D4" s="5"/>
      <c r="E4" s="4"/>
      <c r="F4" s="5"/>
      <c r="G4" s="4"/>
      <c r="H4" s="5"/>
      <c r="I4" s="4"/>
      <c r="J4" s="4"/>
      <c r="K4" s="51"/>
    </row>
    <row r="5" spans="1:11" ht="15.75" thickBot="1" x14ac:dyDescent="0.3">
      <c r="A5" s="6" t="s">
        <v>0</v>
      </c>
      <c r="B5" s="7" t="s">
        <v>8</v>
      </c>
      <c r="C5" s="6" t="s">
        <v>7</v>
      </c>
      <c r="D5" s="7" t="s">
        <v>16</v>
      </c>
      <c r="E5" s="6" t="s">
        <v>1</v>
      </c>
      <c r="F5" s="7" t="s">
        <v>15</v>
      </c>
      <c r="G5" s="6" t="s">
        <v>5</v>
      </c>
      <c r="H5" s="7" t="s">
        <v>4</v>
      </c>
      <c r="I5" s="6" t="s">
        <v>2</v>
      </c>
      <c r="J5" s="6" t="s">
        <v>6</v>
      </c>
      <c r="K5" s="52" t="s">
        <v>3</v>
      </c>
    </row>
    <row r="6" spans="1:11" x14ac:dyDescent="0.25">
      <c r="A6" s="8">
        <v>36342</v>
      </c>
      <c r="B6" s="9">
        <v>0.20619999999999999</v>
      </c>
      <c r="C6" s="10">
        <v>0.1308</v>
      </c>
      <c r="D6" s="9">
        <v>24.94</v>
      </c>
      <c r="E6" s="10">
        <v>0.31159999999999999</v>
      </c>
      <c r="F6" s="9">
        <v>0.39100000000000001</v>
      </c>
      <c r="G6" s="10">
        <v>0.15440000000000001</v>
      </c>
      <c r="H6" s="9">
        <v>0.38929999999999998</v>
      </c>
      <c r="I6" s="10">
        <v>0.19989999999999999</v>
      </c>
      <c r="J6" s="10">
        <v>0.35099999999999998</v>
      </c>
      <c r="K6" s="53">
        <v>238.7</v>
      </c>
    </row>
    <row r="7" spans="1:11" ht="15.75" thickBot="1" x14ac:dyDescent="0.3">
      <c r="A7" s="11">
        <v>36343</v>
      </c>
      <c r="B7" s="12">
        <v>0.20569999999999999</v>
      </c>
      <c r="C7" s="13">
        <v>0.13039999999999999</v>
      </c>
      <c r="D7" s="12">
        <v>24.88</v>
      </c>
      <c r="E7" s="13">
        <v>0.30859999999999999</v>
      </c>
      <c r="F7" s="12">
        <v>0.39279999999999998</v>
      </c>
      <c r="G7" s="13">
        <v>0.15379999999999999</v>
      </c>
      <c r="H7" s="12">
        <v>0.38619999999999999</v>
      </c>
      <c r="I7" s="13">
        <v>0.20080000000000001</v>
      </c>
      <c r="J7" s="13">
        <v>0.34939999999999999</v>
      </c>
      <c r="K7" s="54">
        <v>239.6</v>
      </c>
    </row>
    <row r="8" spans="1:11" ht="15.75" thickTop="1" x14ac:dyDescent="0.25">
      <c r="A8" s="14" t="s">
        <v>9</v>
      </c>
      <c r="B8" s="15">
        <f>SUM(B6:B7)</f>
        <v>0.41189999999999999</v>
      </c>
      <c r="C8" s="16">
        <f>SUM(C6:C7)</f>
        <v>0.26119999999999999</v>
      </c>
      <c r="D8" s="15">
        <f>SUM(D6:D7)</f>
        <v>49.82</v>
      </c>
      <c r="E8" s="16">
        <f>SUM(E6:E7)</f>
        <v>0.62019999999999997</v>
      </c>
      <c r="F8" s="15">
        <f>SUM(F6:F7)</f>
        <v>0.78380000000000005</v>
      </c>
      <c r="G8" s="16">
        <f>SUM(G6:G7)</f>
        <v>0.30820000000000003</v>
      </c>
      <c r="H8" s="15">
        <f>SUM(H6:H7)</f>
        <v>0.77549999999999997</v>
      </c>
      <c r="I8" s="16">
        <f>SUM(I6:I7)</f>
        <v>0.4007</v>
      </c>
      <c r="J8" s="16">
        <f>SUM(J6:J7)</f>
        <v>0.70039999999999991</v>
      </c>
      <c r="K8" s="55">
        <f>SUM(K6:K7)</f>
        <v>478.29999999999995</v>
      </c>
    </row>
    <row r="9" spans="1:11" ht="15.75" thickBot="1" x14ac:dyDescent="0.3">
      <c r="A9" s="17" t="s">
        <v>10</v>
      </c>
      <c r="B9" s="18">
        <f>B8/2</f>
        <v>0.20594999999999999</v>
      </c>
      <c r="C9" s="19">
        <f>C8/2</f>
        <v>0.13059999999999999</v>
      </c>
      <c r="D9" s="19">
        <f t="shared" ref="D9:K9" si="0">D8/2</f>
        <v>24.91</v>
      </c>
      <c r="E9" s="19">
        <f t="shared" si="0"/>
        <v>0.31009999999999999</v>
      </c>
      <c r="F9" s="19">
        <f t="shared" si="0"/>
        <v>0.39190000000000003</v>
      </c>
      <c r="G9" s="19">
        <f t="shared" si="0"/>
        <v>0.15410000000000001</v>
      </c>
      <c r="H9" s="19">
        <f t="shared" si="0"/>
        <v>0.38774999999999998</v>
      </c>
      <c r="I9" s="19">
        <f t="shared" si="0"/>
        <v>0.20035</v>
      </c>
      <c r="J9" s="19">
        <f t="shared" si="0"/>
        <v>0.35019999999999996</v>
      </c>
      <c r="K9" s="19">
        <f t="shared" si="0"/>
        <v>239.14999999999998</v>
      </c>
    </row>
    <row r="10" spans="1:11" ht="15.75" thickTop="1" x14ac:dyDescent="0.25">
      <c r="A10" s="8">
        <v>36346</v>
      </c>
      <c r="B10" s="71">
        <v>0.2056</v>
      </c>
      <c r="C10" s="10">
        <v>0.1303</v>
      </c>
      <c r="D10" s="9">
        <v>24.91</v>
      </c>
      <c r="E10" s="75">
        <v>0.30690000000000001</v>
      </c>
      <c r="F10" s="9">
        <v>0.39300000000000002</v>
      </c>
      <c r="G10" s="10">
        <v>0.15440000000000001</v>
      </c>
      <c r="H10" s="9">
        <v>0.38550000000000001</v>
      </c>
      <c r="I10" s="10">
        <v>0.20100000000000001</v>
      </c>
      <c r="J10" s="10">
        <v>0.34910000000000002</v>
      </c>
      <c r="K10" s="53">
        <v>239.3</v>
      </c>
    </row>
    <row r="11" spans="1:11" x14ac:dyDescent="0.25">
      <c r="A11" s="8">
        <v>36347</v>
      </c>
      <c r="B11" s="9">
        <v>0.20610000000000001</v>
      </c>
      <c r="C11" s="10">
        <v>0.13059999999999999</v>
      </c>
      <c r="D11" s="9">
        <v>25.09</v>
      </c>
      <c r="E11" s="10">
        <v>0.30840000000000001</v>
      </c>
      <c r="F11" s="9">
        <v>0.39379999999999998</v>
      </c>
      <c r="G11" s="10">
        <v>0.15479999999999999</v>
      </c>
      <c r="H11" s="9">
        <v>0.3876</v>
      </c>
      <c r="I11" s="10">
        <v>0.20130000000000001</v>
      </c>
      <c r="J11" s="10">
        <v>0.3498</v>
      </c>
      <c r="K11" s="53">
        <v>239.9</v>
      </c>
    </row>
    <row r="12" spans="1:11" ht="18" x14ac:dyDescent="0.25">
      <c r="A12" s="8">
        <v>36348</v>
      </c>
      <c r="B12" s="9"/>
      <c r="C12" s="10"/>
      <c r="D12" s="77"/>
      <c r="E12" s="90" t="s">
        <v>28</v>
      </c>
      <c r="F12" s="9"/>
      <c r="G12" s="10"/>
      <c r="H12" s="9"/>
      <c r="I12" s="10"/>
      <c r="J12" s="10"/>
      <c r="K12" s="53"/>
    </row>
    <row r="13" spans="1:11" x14ac:dyDescent="0.25">
      <c r="A13" s="8">
        <v>36349</v>
      </c>
      <c r="B13" s="9">
        <v>0.2069</v>
      </c>
      <c r="C13" s="10">
        <v>0.1323</v>
      </c>
      <c r="D13" s="9">
        <v>25.268699999999999</v>
      </c>
      <c r="E13" s="10">
        <v>0.31109999999999999</v>
      </c>
      <c r="F13" s="9">
        <v>0.39500000000000002</v>
      </c>
      <c r="G13" s="10">
        <v>0.15570000000000001</v>
      </c>
      <c r="H13" s="9">
        <v>0.39219999999999999</v>
      </c>
      <c r="I13" s="10">
        <v>0.2021</v>
      </c>
      <c r="J13" s="10">
        <v>0.35110000000000002</v>
      </c>
      <c r="K13" s="53">
        <v>242.12469999999999</v>
      </c>
    </row>
    <row r="14" spans="1:11" ht="15.75" thickBot="1" x14ac:dyDescent="0.3">
      <c r="A14" s="11">
        <v>36350</v>
      </c>
      <c r="B14" s="12">
        <v>0.2072</v>
      </c>
      <c r="C14" s="13">
        <v>0.13300000000000001</v>
      </c>
      <c r="D14" s="12">
        <v>25.3551</v>
      </c>
      <c r="E14" s="13">
        <v>0.312</v>
      </c>
      <c r="F14" s="12">
        <v>0.39610000000000001</v>
      </c>
      <c r="G14" s="13">
        <v>0.15609999999999999</v>
      </c>
      <c r="H14" s="12">
        <v>0.39510000000000001</v>
      </c>
      <c r="I14" s="13">
        <v>0.2029</v>
      </c>
      <c r="J14" s="13">
        <v>0.35170000000000001</v>
      </c>
      <c r="K14" s="54">
        <v>243.77080000000001</v>
      </c>
    </row>
    <row r="15" spans="1:11" ht="15.75" thickTop="1" x14ac:dyDescent="0.25">
      <c r="A15" s="14" t="s">
        <v>9</v>
      </c>
      <c r="B15" s="15">
        <f t="shared" ref="B15:K15" si="1">SUM(B10:B14)</f>
        <v>0.82580000000000009</v>
      </c>
      <c r="C15" s="16">
        <f t="shared" si="1"/>
        <v>0.5262</v>
      </c>
      <c r="D15" s="15">
        <f t="shared" si="1"/>
        <v>100.62379999999999</v>
      </c>
      <c r="E15" s="16">
        <f t="shared" si="1"/>
        <v>1.2383999999999999</v>
      </c>
      <c r="F15" s="15">
        <f t="shared" si="1"/>
        <v>1.5779000000000001</v>
      </c>
      <c r="G15" s="16">
        <f t="shared" si="1"/>
        <v>0.621</v>
      </c>
      <c r="H15" s="15">
        <f t="shared" si="1"/>
        <v>1.5604</v>
      </c>
      <c r="I15" s="16">
        <f t="shared" si="1"/>
        <v>0.80730000000000002</v>
      </c>
      <c r="J15" s="16">
        <f t="shared" si="1"/>
        <v>1.4016999999999999</v>
      </c>
      <c r="K15" s="55">
        <f t="shared" si="1"/>
        <v>965.09550000000002</v>
      </c>
    </row>
    <row r="16" spans="1:11" ht="15.75" thickBot="1" x14ac:dyDescent="0.3">
      <c r="A16" s="17" t="s">
        <v>10</v>
      </c>
      <c r="B16" s="18">
        <f>B15/4</f>
        <v>0.20645000000000002</v>
      </c>
      <c r="C16" s="19">
        <f>C15/4</f>
        <v>0.13155</v>
      </c>
      <c r="D16" s="19">
        <f t="shared" ref="D16:K16" si="2">D15/4</f>
        <v>25.155949999999997</v>
      </c>
      <c r="E16" s="19">
        <f t="shared" si="2"/>
        <v>0.30959999999999999</v>
      </c>
      <c r="F16" s="19">
        <f t="shared" si="2"/>
        <v>0.39447500000000002</v>
      </c>
      <c r="G16" s="19">
        <f t="shared" si="2"/>
        <v>0.15525</v>
      </c>
      <c r="H16" s="19">
        <f t="shared" si="2"/>
        <v>0.3901</v>
      </c>
      <c r="I16" s="19">
        <f t="shared" si="2"/>
        <v>0.201825</v>
      </c>
      <c r="J16" s="19">
        <f t="shared" si="2"/>
        <v>0.35042499999999999</v>
      </c>
      <c r="K16" s="19">
        <f t="shared" si="2"/>
        <v>241.273875</v>
      </c>
    </row>
    <row r="17" spans="1:11" ht="15" customHeight="1" thickTop="1" x14ac:dyDescent="0.25">
      <c r="A17" s="8">
        <v>36353</v>
      </c>
      <c r="B17" s="9">
        <v>0.2072</v>
      </c>
      <c r="C17" s="10">
        <v>0.13350000000000001</v>
      </c>
      <c r="D17" s="9">
        <v>25.350899999999999</v>
      </c>
      <c r="E17" s="10">
        <v>0.31140000000000001</v>
      </c>
      <c r="F17" s="9">
        <v>0.39779999999999999</v>
      </c>
      <c r="G17" s="10">
        <v>0.15620000000000001</v>
      </c>
      <c r="H17" s="9">
        <v>0.39329999999999998</v>
      </c>
      <c r="I17" s="10">
        <v>0.2034</v>
      </c>
      <c r="J17" s="10">
        <v>0.35210000000000002</v>
      </c>
      <c r="K17" s="53">
        <v>245.8946</v>
      </c>
    </row>
    <row r="18" spans="1:11" x14ac:dyDescent="0.25">
      <c r="A18" s="8">
        <v>36354</v>
      </c>
      <c r="B18" s="9">
        <v>0.2074</v>
      </c>
      <c r="C18" s="10">
        <v>0.1333</v>
      </c>
      <c r="D18" s="9">
        <v>25.352599999999999</v>
      </c>
      <c r="E18" s="10">
        <v>0.31319999999999998</v>
      </c>
      <c r="F18" s="9">
        <v>0.4002</v>
      </c>
      <c r="G18" s="10">
        <v>0.15670000000000001</v>
      </c>
      <c r="H18" s="9">
        <v>0.3952</v>
      </c>
      <c r="I18" s="10">
        <v>0.2046</v>
      </c>
      <c r="J18" s="10">
        <v>0.35249999999999998</v>
      </c>
      <c r="K18" s="53">
        <v>245.4579</v>
      </c>
    </row>
    <row r="19" spans="1:11" x14ac:dyDescent="0.25">
      <c r="A19" s="8">
        <v>36355</v>
      </c>
      <c r="B19" s="9">
        <v>0.20710000000000001</v>
      </c>
      <c r="C19" s="10">
        <v>0.1331</v>
      </c>
      <c r="D19" s="9">
        <v>25.1326</v>
      </c>
      <c r="E19" s="10">
        <v>0.31419999999999998</v>
      </c>
      <c r="F19" s="9">
        <v>0.39779999999999999</v>
      </c>
      <c r="G19" s="10">
        <v>0.15609999999999999</v>
      </c>
      <c r="H19" s="9">
        <v>0.3962</v>
      </c>
      <c r="I19" s="10">
        <v>0.20349999999999999</v>
      </c>
      <c r="J19" s="10">
        <v>0.35199999999999998</v>
      </c>
      <c r="K19" s="53">
        <v>243.49780000000001</v>
      </c>
    </row>
    <row r="20" spans="1:11" x14ac:dyDescent="0.25">
      <c r="A20" s="8">
        <v>36356</v>
      </c>
      <c r="B20" s="9">
        <v>0.2064</v>
      </c>
      <c r="C20" s="10">
        <v>0.1321</v>
      </c>
      <c r="D20" s="9">
        <v>24.893899999999999</v>
      </c>
      <c r="E20" s="10">
        <v>0.31290000000000001</v>
      </c>
      <c r="F20" s="9">
        <v>0.39479999999999998</v>
      </c>
      <c r="G20" s="10">
        <v>0.15529999999999999</v>
      </c>
      <c r="H20" s="9">
        <v>0.39500000000000002</v>
      </c>
      <c r="I20" s="10">
        <v>0.2021</v>
      </c>
      <c r="J20" s="10">
        <v>0.35060000000000002</v>
      </c>
      <c r="K20" s="53">
        <v>244.27440000000001</v>
      </c>
    </row>
    <row r="21" spans="1:11" ht="15.75" thickBot="1" x14ac:dyDescent="0.3">
      <c r="A21" s="11">
        <v>36357</v>
      </c>
      <c r="B21" s="12">
        <v>0.2059</v>
      </c>
      <c r="C21" s="13">
        <v>0.1313</v>
      </c>
      <c r="D21" s="12">
        <v>24.797599999999999</v>
      </c>
      <c r="E21" s="13">
        <v>0.31059999999999999</v>
      </c>
      <c r="F21" s="12">
        <v>0.3931</v>
      </c>
      <c r="G21" s="13">
        <v>0.1547</v>
      </c>
      <c r="H21" s="12">
        <v>0.3916</v>
      </c>
      <c r="I21" s="13">
        <v>0.20119999999999999</v>
      </c>
      <c r="J21" s="13">
        <v>0.34970000000000001</v>
      </c>
      <c r="K21" s="54">
        <v>243.68270000000001</v>
      </c>
    </row>
    <row r="22" spans="1:11" ht="15.75" thickTop="1" x14ac:dyDescent="0.25">
      <c r="A22" s="14" t="s">
        <v>9</v>
      </c>
      <c r="B22" s="15">
        <f t="shared" ref="B22:K22" si="3">SUM(B17:B21)</f>
        <v>1.034</v>
      </c>
      <c r="C22" s="16">
        <f t="shared" si="3"/>
        <v>0.6633</v>
      </c>
      <c r="D22" s="15">
        <f t="shared" si="3"/>
        <v>125.52760000000001</v>
      </c>
      <c r="E22" s="16">
        <f t="shared" si="3"/>
        <v>1.5623</v>
      </c>
      <c r="F22" s="15">
        <f t="shared" si="3"/>
        <v>1.9837</v>
      </c>
      <c r="G22" s="16">
        <f t="shared" si="3"/>
        <v>0.77899999999999991</v>
      </c>
      <c r="H22" s="15">
        <f t="shared" si="3"/>
        <v>1.9712999999999998</v>
      </c>
      <c r="I22" s="16">
        <f t="shared" si="3"/>
        <v>1.0148000000000001</v>
      </c>
      <c r="J22" s="16">
        <f t="shared" si="3"/>
        <v>1.7568999999999999</v>
      </c>
      <c r="K22" s="55">
        <f t="shared" si="3"/>
        <v>1222.8073999999999</v>
      </c>
    </row>
    <row r="23" spans="1:11" ht="15.75" thickBot="1" x14ac:dyDescent="0.3">
      <c r="A23" s="17" t="s">
        <v>10</v>
      </c>
      <c r="B23" s="18">
        <f>B22/5</f>
        <v>0.20680000000000001</v>
      </c>
      <c r="C23" s="19">
        <f>C22/5</f>
        <v>0.13266</v>
      </c>
      <c r="D23" s="19">
        <f t="shared" ref="D23:K23" si="4">D22/5</f>
        <v>25.105520000000002</v>
      </c>
      <c r="E23" s="19">
        <f t="shared" si="4"/>
        <v>0.31246000000000002</v>
      </c>
      <c r="F23" s="19">
        <f t="shared" si="4"/>
        <v>0.39673999999999998</v>
      </c>
      <c r="G23" s="19">
        <f t="shared" si="4"/>
        <v>0.15579999999999999</v>
      </c>
      <c r="H23" s="19">
        <f t="shared" si="4"/>
        <v>0.39425999999999994</v>
      </c>
      <c r="I23" s="19">
        <f t="shared" si="4"/>
        <v>0.20296000000000003</v>
      </c>
      <c r="J23" s="19">
        <f t="shared" si="4"/>
        <v>0.35137999999999997</v>
      </c>
      <c r="K23" s="19">
        <f t="shared" si="4"/>
        <v>244.56147999999999</v>
      </c>
    </row>
    <row r="24" spans="1:11" ht="15.75" thickTop="1" x14ac:dyDescent="0.25">
      <c r="A24" s="8">
        <v>36360</v>
      </c>
      <c r="B24" s="9">
        <v>0.20660000000000001</v>
      </c>
      <c r="C24" s="10">
        <v>0.1321</v>
      </c>
      <c r="D24" s="9">
        <v>24.9893</v>
      </c>
      <c r="E24" s="10">
        <v>0.313</v>
      </c>
      <c r="F24" s="9">
        <v>0.3957</v>
      </c>
      <c r="G24" s="10">
        <v>0.15529999999999999</v>
      </c>
      <c r="H24" s="9">
        <v>0.39450000000000002</v>
      </c>
      <c r="I24" s="10">
        <v>0.20230000000000001</v>
      </c>
      <c r="J24" s="10">
        <v>0.35249999999999998</v>
      </c>
      <c r="K24" s="53">
        <v>244.30449999999999</v>
      </c>
    </row>
    <row r="25" spans="1:11" x14ac:dyDescent="0.25">
      <c r="A25" s="8">
        <v>36361</v>
      </c>
      <c r="B25" s="9">
        <v>0.20630000000000001</v>
      </c>
      <c r="C25" s="10">
        <v>0.1321</v>
      </c>
      <c r="D25" s="9">
        <v>24.5868</v>
      </c>
      <c r="E25" s="10">
        <v>0.31680000000000003</v>
      </c>
      <c r="F25" s="9">
        <v>0.39600000000000002</v>
      </c>
      <c r="G25" s="10">
        <v>0.1552</v>
      </c>
      <c r="H25" s="9">
        <v>0.39650000000000002</v>
      </c>
      <c r="I25" s="10">
        <v>0.20250000000000001</v>
      </c>
      <c r="J25" s="10">
        <v>0.35139999999999999</v>
      </c>
      <c r="K25" s="53">
        <v>245.03280000000001</v>
      </c>
    </row>
    <row r="26" spans="1:11" x14ac:dyDescent="0.25">
      <c r="A26" s="8">
        <v>36362</v>
      </c>
      <c r="B26" s="9">
        <v>0.20630000000000001</v>
      </c>
      <c r="C26" s="10">
        <v>0.13139999999999999</v>
      </c>
      <c r="D26" s="9">
        <v>24.569299999999998</v>
      </c>
      <c r="E26" s="10">
        <v>0.31780000000000003</v>
      </c>
      <c r="F26" s="9">
        <v>0.38140000000000002</v>
      </c>
      <c r="G26" s="10">
        <v>0.1537</v>
      </c>
      <c r="H26" s="9">
        <v>0.39510000000000001</v>
      </c>
      <c r="I26" s="10">
        <v>0.1981</v>
      </c>
      <c r="J26" s="10">
        <v>0.35099999999999998</v>
      </c>
      <c r="K26" s="53">
        <v>246.16749999999999</v>
      </c>
    </row>
    <row r="27" spans="1:11" x14ac:dyDescent="0.25">
      <c r="A27" s="8">
        <v>36363</v>
      </c>
      <c r="B27" s="9">
        <v>0.2059</v>
      </c>
      <c r="C27" s="10">
        <v>0.13070000000000001</v>
      </c>
      <c r="D27" s="9">
        <v>24.3569</v>
      </c>
      <c r="E27" s="10">
        <v>0.31819999999999998</v>
      </c>
      <c r="F27" s="9">
        <v>0.38300000000000001</v>
      </c>
      <c r="G27" s="10">
        <v>0.1532</v>
      </c>
      <c r="H27" s="9">
        <v>0.39079999999999998</v>
      </c>
      <c r="I27" s="10">
        <v>0.1958</v>
      </c>
      <c r="J27" s="10">
        <v>0.34839999999999999</v>
      </c>
      <c r="K27" s="53">
        <v>247.23439999999999</v>
      </c>
    </row>
    <row r="28" spans="1:11" ht="15.75" thickBot="1" x14ac:dyDescent="0.3">
      <c r="A28" s="11">
        <v>36364</v>
      </c>
      <c r="B28" s="12">
        <v>0.2051</v>
      </c>
      <c r="C28" s="13">
        <v>0.1295</v>
      </c>
      <c r="D28" s="12">
        <v>24.0685</v>
      </c>
      <c r="E28" s="13">
        <v>0.317</v>
      </c>
      <c r="F28" s="12">
        <v>0.38200000000000001</v>
      </c>
      <c r="G28" s="13">
        <v>0.152</v>
      </c>
      <c r="H28" s="12">
        <v>0.38900000000000001</v>
      </c>
      <c r="I28" s="13">
        <v>0.1953</v>
      </c>
      <c r="J28" s="13">
        <v>0.34849999999999998</v>
      </c>
      <c r="K28" s="54">
        <v>247.86340000000001</v>
      </c>
    </row>
    <row r="29" spans="1:11" ht="15.75" thickTop="1" x14ac:dyDescent="0.25">
      <c r="A29" s="14" t="s">
        <v>9</v>
      </c>
      <c r="B29" s="15">
        <f t="shared" ref="B29:K29" si="5">SUM(B24:B28)</f>
        <v>1.0302</v>
      </c>
      <c r="C29" s="16">
        <f t="shared" si="5"/>
        <v>0.65579999999999994</v>
      </c>
      <c r="D29" s="15">
        <f t="shared" si="5"/>
        <v>122.57079999999999</v>
      </c>
      <c r="E29" s="16">
        <f t="shared" si="5"/>
        <v>1.5828</v>
      </c>
      <c r="F29" s="15">
        <f t="shared" si="5"/>
        <v>1.9380999999999999</v>
      </c>
      <c r="G29" s="16">
        <f t="shared" si="5"/>
        <v>0.76939999999999997</v>
      </c>
      <c r="H29" s="15">
        <f t="shared" si="5"/>
        <v>1.9659000000000002</v>
      </c>
      <c r="I29" s="16">
        <f t="shared" si="5"/>
        <v>0.99399999999999999</v>
      </c>
      <c r="J29" s="16">
        <f t="shared" si="5"/>
        <v>1.7518</v>
      </c>
      <c r="K29" s="55">
        <f t="shared" si="5"/>
        <v>1230.6025999999999</v>
      </c>
    </row>
    <row r="30" spans="1:11" ht="15.75" thickBot="1" x14ac:dyDescent="0.3">
      <c r="A30" s="17" t="s">
        <v>10</v>
      </c>
      <c r="B30" s="18">
        <f>B29/5</f>
        <v>0.20604</v>
      </c>
      <c r="C30" s="19">
        <f>C29/5</f>
        <v>0.13116</v>
      </c>
      <c r="D30" s="19">
        <f t="shared" ref="D30:K30" si="6">D29/5</f>
        <v>24.514159999999997</v>
      </c>
      <c r="E30" s="19">
        <f t="shared" si="6"/>
        <v>0.31656000000000001</v>
      </c>
      <c r="F30" s="19">
        <f t="shared" si="6"/>
        <v>0.38761999999999996</v>
      </c>
      <c r="G30" s="19">
        <f t="shared" si="6"/>
        <v>0.15387999999999999</v>
      </c>
      <c r="H30" s="19">
        <f t="shared" si="6"/>
        <v>0.39318000000000003</v>
      </c>
      <c r="I30" s="19">
        <f t="shared" si="6"/>
        <v>0.1988</v>
      </c>
      <c r="J30" s="19">
        <f t="shared" si="6"/>
        <v>0.35036</v>
      </c>
      <c r="K30" s="19">
        <f t="shared" si="6"/>
        <v>246.12052</v>
      </c>
    </row>
    <row r="31" spans="1:11" ht="15.75" thickTop="1" x14ac:dyDescent="0.25">
      <c r="A31" s="8">
        <v>36367</v>
      </c>
      <c r="B31" s="9">
        <v>0.20469999999999999</v>
      </c>
      <c r="C31" s="10">
        <v>0.1295</v>
      </c>
      <c r="D31" s="9">
        <v>23.915099999999999</v>
      </c>
      <c r="E31" s="10">
        <v>0.31569999999999998</v>
      </c>
      <c r="F31" s="9">
        <v>0.38169999999999998</v>
      </c>
      <c r="G31" s="10">
        <v>0.15140000000000001</v>
      </c>
      <c r="H31" s="9">
        <v>0.3861</v>
      </c>
      <c r="I31" s="10">
        <v>0.19520000000000001</v>
      </c>
      <c r="J31" s="10">
        <v>0.34789999999999999</v>
      </c>
      <c r="K31" s="53">
        <v>247.42089999999999</v>
      </c>
    </row>
    <row r="32" spans="1:11" x14ac:dyDescent="0.25">
      <c r="A32" s="8">
        <v>36368</v>
      </c>
      <c r="B32" s="9">
        <v>0.20430000000000001</v>
      </c>
      <c r="C32" s="10">
        <v>0.12839999999999999</v>
      </c>
      <c r="D32" s="9">
        <v>23.7836</v>
      </c>
      <c r="E32" s="10">
        <v>0.31530000000000002</v>
      </c>
      <c r="F32" s="9">
        <v>0.37509999999999999</v>
      </c>
      <c r="G32" s="10">
        <v>0.1502</v>
      </c>
      <c r="H32" s="9">
        <v>0.38750000000000001</v>
      </c>
      <c r="I32" s="10">
        <v>0.1918</v>
      </c>
      <c r="J32" s="10">
        <v>0.34410000000000002</v>
      </c>
      <c r="K32" s="53">
        <v>246.99870000000001</v>
      </c>
    </row>
    <row r="33" spans="1:11" x14ac:dyDescent="0.25">
      <c r="A33" s="8">
        <v>36369</v>
      </c>
      <c r="B33" s="9">
        <v>0.20469999999999999</v>
      </c>
      <c r="C33" s="10">
        <v>0.12889999999999999</v>
      </c>
      <c r="D33" s="9">
        <v>23.815799999999999</v>
      </c>
      <c r="E33" s="10">
        <v>0.31790000000000002</v>
      </c>
      <c r="F33" s="9">
        <v>0.37680000000000002</v>
      </c>
      <c r="G33" s="10">
        <v>0.151</v>
      </c>
      <c r="H33" s="9">
        <v>0.3911</v>
      </c>
      <c r="I33" s="10">
        <v>0.19270000000000001</v>
      </c>
      <c r="J33" s="10">
        <v>0.3453</v>
      </c>
      <c r="K33" s="53">
        <v>245.35650000000001</v>
      </c>
    </row>
    <row r="34" spans="1:11" x14ac:dyDescent="0.25">
      <c r="A34" s="8">
        <v>36370</v>
      </c>
      <c r="B34" s="9">
        <v>0.20449999999999999</v>
      </c>
      <c r="C34" s="10">
        <v>0.1285</v>
      </c>
      <c r="D34" s="9">
        <v>23.759799999999998</v>
      </c>
      <c r="E34" s="10">
        <v>0.31740000000000002</v>
      </c>
      <c r="F34" s="9">
        <v>0.37630000000000002</v>
      </c>
      <c r="G34" s="10">
        <v>0.15079999999999999</v>
      </c>
      <c r="H34" s="9">
        <v>0.39650000000000002</v>
      </c>
      <c r="I34" s="10">
        <v>0.19239999999999999</v>
      </c>
      <c r="J34" s="10">
        <v>0.34320000000000001</v>
      </c>
      <c r="K34" s="53">
        <v>244.98079999999999</v>
      </c>
    </row>
    <row r="35" spans="1:11" ht="15.75" thickBot="1" x14ac:dyDescent="0.3">
      <c r="A35" s="11">
        <v>36371</v>
      </c>
      <c r="B35" s="12">
        <v>0.20300000000000001</v>
      </c>
      <c r="C35" s="13">
        <v>0.12590000000000001</v>
      </c>
      <c r="D35" s="12">
        <v>23.380500000000001</v>
      </c>
      <c r="E35" s="13">
        <v>0.31280000000000002</v>
      </c>
      <c r="F35" s="12">
        <v>0.3705</v>
      </c>
      <c r="G35" s="13">
        <v>0.14899999999999999</v>
      </c>
      <c r="H35" s="12">
        <v>0.38450000000000001</v>
      </c>
      <c r="I35" s="13">
        <v>0.18940000000000001</v>
      </c>
      <c r="J35" s="13">
        <v>0.3427</v>
      </c>
      <c r="K35" s="54">
        <v>244.51349999999999</v>
      </c>
    </row>
    <row r="36" spans="1:11" ht="15.75" thickTop="1" x14ac:dyDescent="0.25">
      <c r="A36" s="14" t="s">
        <v>9</v>
      </c>
      <c r="B36" s="15">
        <f t="shared" ref="B36:K36" si="7">SUM(B31:B35)</f>
        <v>1.0212000000000001</v>
      </c>
      <c r="C36" s="16">
        <f t="shared" si="7"/>
        <v>0.6412000000000001</v>
      </c>
      <c r="D36" s="15">
        <f t="shared" si="7"/>
        <v>118.65479999999999</v>
      </c>
      <c r="E36" s="16">
        <f t="shared" si="7"/>
        <v>1.5791000000000002</v>
      </c>
      <c r="F36" s="15">
        <f t="shared" si="7"/>
        <v>1.8804000000000001</v>
      </c>
      <c r="G36" s="16">
        <f t="shared" si="7"/>
        <v>0.75239999999999996</v>
      </c>
      <c r="H36" s="15">
        <f t="shared" si="7"/>
        <v>1.9457000000000002</v>
      </c>
      <c r="I36" s="16">
        <f t="shared" si="7"/>
        <v>0.96150000000000002</v>
      </c>
      <c r="J36" s="16">
        <f t="shared" si="7"/>
        <v>1.7231999999999998</v>
      </c>
      <c r="K36" s="55">
        <f t="shared" si="7"/>
        <v>1229.2704000000001</v>
      </c>
    </row>
    <row r="37" spans="1:11" ht="15.75" thickBot="1" x14ac:dyDescent="0.3">
      <c r="A37" s="17" t="s">
        <v>10</v>
      </c>
      <c r="B37" s="18">
        <f>B36/5</f>
        <v>0.20424000000000003</v>
      </c>
      <c r="C37" s="19">
        <f>C36/5</f>
        <v>0.12824000000000002</v>
      </c>
      <c r="D37" s="19">
        <f t="shared" ref="D37:K37" si="8">D36/5</f>
        <v>23.73096</v>
      </c>
      <c r="E37" s="19">
        <f t="shared" si="8"/>
        <v>0.31582000000000005</v>
      </c>
      <c r="F37" s="19">
        <f t="shared" si="8"/>
        <v>0.37608000000000003</v>
      </c>
      <c r="G37" s="19">
        <f t="shared" si="8"/>
        <v>0.15048</v>
      </c>
      <c r="H37" s="19">
        <f t="shared" si="8"/>
        <v>0.38914000000000004</v>
      </c>
      <c r="I37" s="19">
        <f t="shared" si="8"/>
        <v>0.1923</v>
      </c>
      <c r="J37" s="19">
        <f t="shared" si="8"/>
        <v>0.34463999999999995</v>
      </c>
      <c r="K37" s="19">
        <f t="shared" si="8"/>
        <v>245.85408000000001</v>
      </c>
    </row>
    <row r="38" spans="1:11" ht="15.75" thickTop="1" x14ac:dyDescent="0.25">
      <c r="A38" s="20"/>
      <c r="B38" s="9"/>
      <c r="C38" s="10"/>
      <c r="D38" s="9"/>
      <c r="E38" s="10"/>
      <c r="F38" s="9"/>
      <c r="G38" s="10"/>
      <c r="H38" s="9"/>
      <c r="I38" s="10"/>
      <c r="J38" s="10"/>
      <c r="K38" s="53"/>
    </row>
    <row r="39" spans="1:11" ht="20.25" x14ac:dyDescent="0.3">
      <c r="A39" s="20"/>
      <c r="B39" s="9"/>
      <c r="C39" s="58"/>
      <c r="D39" s="9"/>
      <c r="E39" s="22" t="s">
        <v>11</v>
      </c>
      <c r="F39" s="9"/>
      <c r="G39" s="10"/>
      <c r="H39" s="9"/>
      <c r="I39" s="10"/>
      <c r="J39" s="10"/>
      <c r="K39" s="53"/>
    </row>
    <row r="40" spans="1:11" ht="15.75" thickBot="1" x14ac:dyDescent="0.3">
      <c r="A40" s="23"/>
      <c r="B40" s="24"/>
      <c r="C40" s="25"/>
      <c r="D40" s="24"/>
      <c r="E40" s="25"/>
      <c r="F40" s="24"/>
      <c r="G40" s="25"/>
      <c r="H40" s="24"/>
      <c r="I40" s="25"/>
      <c r="J40" s="25"/>
      <c r="K40" s="57"/>
    </row>
    <row r="41" spans="1:11" x14ac:dyDescent="0.25">
      <c r="A41" s="26" t="s">
        <v>12</v>
      </c>
      <c r="B41" s="27">
        <f>SUM(B6:B7,B10:B11,B13:B14,B17:B21,B24:B28,B31:B35)</f>
        <v>4.3231000000000011</v>
      </c>
      <c r="C41" s="36">
        <f>SUM(C6:C7,C10:C11,C13:C14,C17:C21,C24:C28,C31:C35)</f>
        <v>2.7476999999999996</v>
      </c>
      <c r="D41" s="36">
        <f>SUM(D6:D7,D10:D11,D13:D14,D17:D21,D24:D28,D31:D35)</f>
        <v>517.197</v>
      </c>
      <c r="E41" s="36">
        <f>SUM(E6:E7,E10:E11,E13:E14,E17:E21,E24:E28,E31:E35)</f>
        <v>6.5827999999999998</v>
      </c>
      <c r="F41" s="36">
        <f>SUM(F6:F7,F10:F11,F13:F14,F17:F21,F24:F28,F31:F35)</f>
        <v>8.1638999999999999</v>
      </c>
      <c r="G41" s="36">
        <f>SUM(G6:G7,G10:G11,G13:G14,G17:G21,G24:G28,G31:G35)</f>
        <v>3.23</v>
      </c>
      <c r="H41" s="36">
        <f>SUM(H6:H7,H10:H11,H13:H14,H17:H21,H24:H28,H31:H35)</f>
        <v>8.2187999999999981</v>
      </c>
      <c r="I41" s="36">
        <f>SUM(I6:I7,I10:I11,I13:I14,I17:I21,I24:I28,I31:I35)</f>
        <v>4.178300000000001</v>
      </c>
      <c r="J41" s="36">
        <f>SUM(J6:J7,J10:J11,J13:J14,J17:J21,J24:J28,J31:J35)</f>
        <v>7.3339999999999987</v>
      </c>
      <c r="K41" s="36">
        <f>SUM(K6:K7,K10:K11,K13:K14,K17:K21,K24:K28,K31:K35)</f>
        <v>5126.0758999999998</v>
      </c>
    </row>
    <row r="42" spans="1:11" x14ac:dyDescent="0.25">
      <c r="A42" s="26" t="s">
        <v>13</v>
      </c>
      <c r="B42" s="27">
        <f>B41/21</f>
        <v>0.2058619047619048</v>
      </c>
      <c r="C42" s="28">
        <f>C41/21</f>
        <v>0.13084285714285712</v>
      </c>
      <c r="D42" s="28">
        <f t="shared" ref="D42:K42" si="9">D41/21</f>
        <v>24.628428571428572</v>
      </c>
      <c r="E42" s="28">
        <f t="shared" si="9"/>
        <v>0.31346666666666667</v>
      </c>
      <c r="F42" s="28">
        <f t="shared" si="9"/>
        <v>0.38875714285714286</v>
      </c>
      <c r="G42" s="28">
        <f t="shared" si="9"/>
        <v>0.15380952380952381</v>
      </c>
      <c r="H42" s="28">
        <f t="shared" si="9"/>
        <v>0.39137142857142848</v>
      </c>
      <c r="I42" s="28">
        <f t="shared" si="9"/>
        <v>0.19896666666666671</v>
      </c>
      <c r="J42" s="28">
        <f t="shared" si="9"/>
        <v>0.34923809523809518</v>
      </c>
      <c r="K42" s="28">
        <f t="shared" si="9"/>
        <v>244.09885238095237</v>
      </c>
    </row>
    <row r="43" spans="1:11" x14ac:dyDescent="0.25">
      <c r="A43" s="26" t="s">
        <v>14</v>
      </c>
      <c r="B43" s="27">
        <f>1/B42</f>
        <v>4.8576253151673559</v>
      </c>
      <c r="C43" s="28">
        <f>1/C42</f>
        <v>7.6427557593623767</v>
      </c>
      <c r="D43" s="28">
        <f>100/D42</f>
        <v>4.0603483778908229</v>
      </c>
      <c r="E43" s="28">
        <f t="shared" ref="E43:J43" si="10">1/E42</f>
        <v>3.1901318587834964</v>
      </c>
      <c r="F43" s="28">
        <f t="shared" si="10"/>
        <v>2.5723000036747141</v>
      </c>
      <c r="G43" s="28">
        <f t="shared" si="10"/>
        <v>6.5015479876160986</v>
      </c>
      <c r="H43" s="28">
        <f t="shared" si="10"/>
        <v>2.5551175354066293</v>
      </c>
      <c r="I43" s="28">
        <f t="shared" si="10"/>
        <v>5.0259674987435075</v>
      </c>
      <c r="J43" s="28">
        <f t="shared" si="10"/>
        <v>2.8633760567221165</v>
      </c>
      <c r="K43" s="28">
        <f>1000/K42</f>
        <v>4.0967009481853367</v>
      </c>
    </row>
    <row r="44" spans="1:11" ht="15.75" thickBot="1" x14ac:dyDescent="0.3">
      <c r="A44" s="29"/>
      <c r="B44" s="30"/>
      <c r="C44" s="31"/>
      <c r="D44" s="30"/>
      <c r="E44" s="31"/>
      <c r="F44" s="31"/>
      <c r="G44" s="30"/>
      <c r="H44" s="31"/>
      <c r="I44" s="30"/>
      <c r="J44" s="31"/>
      <c r="K44" s="49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/>
  </sheetViews>
  <sheetFormatPr defaultRowHeight="15" x14ac:dyDescent="0.25"/>
  <cols>
    <col min="1" max="1" width="12.28515625" customWidth="1"/>
    <col min="2" max="2" width="10.85546875" customWidth="1"/>
    <col min="3" max="3" width="10.7109375" customWidth="1"/>
    <col min="4" max="4" width="11.7109375" customWidth="1"/>
    <col min="5" max="6" width="10.42578125" customWidth="1"/>
    <col min="7" max="7" width="10" customWidth="1"/>
    <col min="8" max="8" width="10.42578125" customWidth="1"/>
    <col min="9" max="9" width="10.7109375" customWidth="1"/>
    <col min="10" max="10" width="10.140625" customWidth="1"/>
    <col min="11" max="11" width="10.42578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x14ac:dyDescent="0.3">
      <c r="A2" s="1"/>
      <c r="B2" s="1"/>
      <c r="C2" s="2" t="s">
        <v>29</v>
      </c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4"/>
      <c r="B4" s="5"/>
      <c r="C4" s="4"/>
      <c r="D4" s="5"/>
      <c r="E4" s="4"/>
      <c r="F4" s="5"/>
      <c r="G4" s="4"/>
      <c r="H4" s="5"/>
      <c r="I4" s="4"/>
      <c r="J4" s="4"/>
      <c r="K4" s="51"/>
    </row>
    <row r="5" spans="1:11" ht="15.75" thickBot="1" x14ac:dyDescent="0.3">
      <c r="A5" s="6" t="s">
        <v>0</v>
      </c>
      <c r="B5" s="7" t="s">
        <v>8</v>
      </c>
      <c r="C5" s="6" t="s">
        <v>7</v>
      </c>
      <c r="D5" s="7" t="s">
        <v>16</v>
      </c>
      <c r="E5" s="6" t="s">
        <v>1</v>
      </c>
      <c r="F5" s="7" t="s">
        <v>15</v>
      </c>
      <c r="G5" s="6" t="s">
        <v>5</v>
      </c>
      <c r="H5" s="7" t="s">
        <v>4</v>
      </c>
      <c r="I5" s="6" t="s">
        <v>2</v>
      </c>
      <c r="J5" s="6" t="s">
        <v>6</v>
      </c>
      <c r="K5" s="52" t="s">
        <v>3</v>
      </c>
    </row>
    <row r="6" spans="1:11" x14ac:dyDescent="0.25">
      <c r="A6" s="38">
        <v>36374</v>
      </c>
      <c r="B6" s="39">
        <v>0.20219999999999999</v>
      </c>
      <c r="C6" s="40">
        <v>0.12479999999999999</v>
      </c>
      <c r="D6" s="39">
        <v>23.192299999999999</v>
      </c>
      <c r="E6" s="40">
        <v>0.30990000000000001</v>
      </c>
      <c r="F6" s="39">
        <v>0.36969999999999997</v>
      </c>
      <c r="G6" s="40">
        <v>0.1482</v>
      </c>
      <c r="H6" s="39">
        <v>0.38109999999999999</v>
      </c>
      <c r="I6" s="40">
        <v>0.189</v>
      </c>
      <c r="J6" s="40">
        <v>0.34039999999999998</v>
      </c>
      <c r="K6" s="60">
        <v>243.39830000000001</v>
      </c>
    </row>
    <row r="7" spans="1:11" x14ac:dyDescent="0.25">
      <c r="A7" s="8">
        <v>36375</v>
      </c>
      <c r="B7" s="9">
        <v>0.20250000000000001</v>
      </c>
      <c r="C7" s="10">
        <v>0.12540000000000001</v>
      </c>
      <c r="D7" s="9">
        <v>23.197399999999998</v>
      </c>
      <c r="E7" s="10">
        <v>0.31169999999999998</v>
      </c>
      <c r="F7" s="9">
        <v>0.37140000000000001</v>
      </c>
      <c r="G7" s="10">
        <v>0.14829999999999999</v>
      </c>
      <c r="H7" s="9">
        <v>0.38419999999999999</v>
      </c>
      <c r="I7" s="10">
        <v>0.18990000000000001</v>
      </c>
      <c r="J7" s="10">
        <v>0.34</v>
      </c>
      <c r="K7" s="53">
        <v>243.10130000000001</v>
      </c>
    </row>
    <row r="8" spans="1:11" x14ac:dyDescent="0.25">
      <c r="A8" s="8">
        <v>36376</v>
      </c>
      <c r="B8" s="9">
        <v>0.2024</v>
      </c>
      <c r="C8" s="10">
        <v>0.12509999999999999</v>
      </c>
      <c r="D8" s="9">
        <v>23.296199999999999</v>
      </c>
      <c r="E8" s="10">
        <v>0.30969999999999998</v>
      </c>
      <c r="F8" s="9">
        <v>0.37069999999999997</v>
      </c>
      <c r="G8" s="10">
        <v>0.14860000000000001</v>
      </c>
      <c r="H8" s="9">
        <v>0.37969999999999998</v>
      </c>
      <c r="I8" s="10">
        <v>0.1895</v>
      </c>
      <c r="J8" s="10">
        <v>0.34050000000000002</v>
      </c>
      <c r="K8" s="53">
        <v>242.67760000000001</v>
      </c>
    </row>
    <row r="9" spans="1:11" x14ac:dyDescent="0.25">
      <c r="A9" s="8">
        <v>36377</v>
      </c>
      <c r="B9" s="9">
        <v>0.2019</v>
      </c>
      <c r="C9" s="10">
        <v>0.12479999999999999</v>
      </c>
      <c r="D9" s="9">
        <v>23.1448</v>
      </c>
      <c r="E9" s="10">
        <v>0.30769999999999997</v>
      </c>
      <c r="F9" s="9">
        <v>0.36859999999999998</v>
      </c>
      <c r="G9" s="10">
        <v>0.1479</v>
      </c>
      <c r="H9" s="9">
        <v>0.37809999999999999</v>
      </c>
      <c r="I9" s="10">
        <v>0.18840000000000001</v>
      </c>
      <c r="J9" s="10">
        <v>0.33910000000000001</v>
      </c>
      <c r="K9" s="53">
        <v>242.28</v>
      </c>
    </row>
    <row r="10" spans="1:11" ht="15.75" thickBot="1" x14ac:dyDescent="0.3">
      <c r="A10" s="11">
        <v>36378</v>
      </c>
      <c r="B10" s="12">
        <v>0.20150000000000001</v>
      </c>
      <c r="C10" s="13">
        <v>0.12429999999999999</v>
      </c>
      <c r="D10" s="12">
        <v>22.998200000000001</v>
      </c>
      <c r="E10" s="13">
        <v>0.30709999999999998</v>
      </c>
      <c r="F10" s="12">
        <v>0.36559999999999998</v>
      </c>
      <c r="G10" s="13">
        <v>0.1472</v>
      </c>
      <c r="H10" s="12">
        <v>0.37759999999999999</v>
      </c>
      <c r="I10" s="13">
        <v>0.187</v>
      </c>
      <c r="J10" s="13">
        <v>0.33760000000000001</v>
      </c>
      <c r="K10" s="54">
        <v>242.05189999999999</v>
      </c>
    </row>
    <row r="11" spans="1:11" ht="15.75" thickTop="1" x14ac:dyDescent="0.25">
      <c r="A11" s="14" t="s">
        <v>9</v>
      </c>
      <c r="B11" s="15">
        <f t="shared" ref="B11:K11" si="0">SUM(B6:B10)</f>
        <v>1.0105</v>
      </c>
      <c r="C11" s="16">
        <f t="shared" si="0"/>
        <v>0.62439999999999996</v>
      </c>
      <c r="D11" s="15">
        <f t="shared" si="0"/>
        <v>115.8289</v>
      </c>
      <c r="E11" s="16">
        <f t="shared" si="0"/>
        <v>1.5460999999999998</v>
      </c>
      <c r="F11" s="15">
        <f t="shared" si="0"/>
        <v>1.8459999999999999</v>
      </c>
      <c r="G11" s="16">
        <f t="shared" si="0"/>
        <v>0.74019999999999997</v>
      </c>
      <c r="H11" s="15">
        <f t="shared" si="0"/>
        <v>1.9006999999999998</v>
      </c>
      <c r="I11" s="16">
        <f t="shared" si="0"/>
        <v>0.94379999999999997</v>
      </c>
      <c r="J11" s="16">
        <f t="shared" si="0"/>
        <v>1.6976</v>
      </c>
      <c r="K11" s="55">
        <f t="shared" si="0"/>
        <v>1213.5091</v>
      </c>
    </row>
    <row r="12" spans="1:11" ht="15.75" thickBot="1" x14ac:dyDescent="0.3">
      <c r="A12" s="17" t="s">
        <v>10</v>
      </c>
      <c r="B12" s="18">
        <f>B11/5</f>
        <v>0.2021</v>
      </c>
      <c r="C12" s="19">
        <f>C11/5</f>
        <v>0.12487999999999999</v>
      </c>
      <c r="D12" s="19">
        <f t="shared" ref="D12:K12" si="1">D11/5</f>
        <v>23.165780000000002</v>
      </c>
      <c r="E12" s="19">
        <f t="shared" si="1"/>
        <v>0.30921999999999994</v>
      </c>
      <c r="F12" s="19">
        <f t="shared" si="1"/>
        <v>0.36919999999999997</v>
      </c>
      <c r="G12" s="19">
        <f t="shared" si="1"/>
        <v>0.14804</v>
      </c>
      <c r="H12" s="19">
        <f t="shared" si="1"/>
        <v>0.38013999999999998</v>
      </c>
      <c r="I12" s="19">
        <f t="shared" si="1"/>
        <v>0.18875999999999998</v>
      </c>
      <c r="J12" s="19">
        <f t="shared" si="1"/>
        <v>0.33951999999999999</v>
      </c>
      <c r="K12" s="19">
        <f t="shared" si="1"/>
        <v>242.70182</v>
      </c>
    </row>
    <row r="13" spans="1:11" ht="15.75" thickTop="1" x14ac:dyDescent="0.25">
      <c r="A13" s="8">
        <v>36381</v>
      </c>
      <c r="B13" s="9">
        <v>0.20180000000000001</v>
      </c>
      <c r="C13" s="10">
        <v>0.12479999999999999</v>
      </c>
      <c r="D13" s="9">
        <v>23.055700000000002</v>
      </c>
      <c r="E13" s="10">
        <v>0.3085</v>
      </c>
      <c r="F13" s="9">
        <v>0.3659</v>
      </c>
      <c r="G13" s="10">
        <v>0.14749999999999999</v>
      </c>
      <c r="H13" s="9">
        <v>0.3805</v>
      </c>
      <c r="I13" s="10">
        <v>0.18709999999999999</v>
      </c>
      <c r="J13" s="10">
        <v>0.33689999999999998</v>
      </c>
      <c r="K13" s="53">
        <v>242.26089999999999</v>
      </c>
    </row>
    <row r="14" spans="1:11" x14ac:dyDescent="0.25">
      <c r="A14" s="8">
        <v>36382</v>
      </c>
      <c r="B14" s="9">
        <v>0.20280000000000001</v>
      </c>
      <c r="C14" s="10">
        <v>0.12640000000000001</v>
      </c>
      <c r="D14" s="9">
        <v>23.402100000000001</v>
      </c>
      <c r="E14" s="10">
        <v>0.31040000000000001</v>
      </c>
      <c r="F14" s="9">
        <v>0.3705</v>
      </c>
      <c r="G14" s="10">
        <v>0.14879999999999999</v>
      </c>
      <c r="H14" s="9">
        <v>0.38319999999999999</v>
      </c>
      <c r="I14" s="10">
        <v>0.18940000000000001</v>
      </c>
      <c r="J14" s="10">
        <v>0.33829999999999999</v>
      </c>
      <c r="K14" s="53">
        <v>243.10650000000001</v>
      </c>
    </row>
    <row r="15" spans="1:11" x14ac:dyDescent="0.25">
      <c r="A15" s="8">
        <v>36383</v>
      </c>
      <c r="B15" s="9">
        <v>0.20230000000000001</v>
      </c>
      <c r="C15" s="10">
        <v>0.12520000000000001</v>
      </c>
      <c r="D15" s="9">
        <v>23.162299999999998</v>
      </c>
      <c r="E15" s="10">
        <v>0.31059999999999999</v>
      </c>
      <c r="F15" s="9">
        <v>0.36830000000000002</v>
      </c>
      <c r="G15" s="10">
        <v>0.14799999999999999</v>
      </c>
      <c r="H15" s="9">
        <v>0.38340000000000002</v>
      </c>
      <c r="I15" s="10">
        <v>0.1883</v>
      </c>
      <c r="J15" s="10">
        <v>0.33679999999999999</v>
      </c>
      <c r="K15" s="53">
        <v>242.59309999999999</v>
      </c>
    </row>
    <row r="16" spans="1:11" x14ac:dyDescent="0.25">
      <c r="A16" s="8">
        <v>36384</v>
      </c>
      <c r="B16" s="9">
        <v>0.2031</v>
      </c>
      <c r="C16" s="10">
        <v>0.12609999999999999</v>
      </c>
      <c r="D16" s="9">
        <v>23.3871</v>
      </c>
      <c r="E16" s="10">
        <v>0.31319999999999998</v>
      </c>
      <c r="F16" s="9">
        <v>0.37269999999999998</v>
      </c>
      <c r="G16" s="10">
        <v>0.1489</v>
      </c>
      <c r="H16" s="9">
        <v>0.38440000000000002</v>
      </c>
      <c r="I16" s="10">
        <v>0.1905</v>
      </c>
      <c r="J16" s="10">
        <v>0.33100000000000002</v>
      </c>
      <c r="K16" s="53">
        <v>244.0754</v>
      </c>
    </row>
    <row r="17" spans="1:11" ht="15.75" thickBot="1" x14ac:dyDescent="0.3">
      <c r="A17" s="11">
        <v>36385</v>
      </c>
      <c r="B17" s="12">
        <v>0.2034</v>
      </c>
      <c r="C17" s="13">
        <v>0.12640000000000001</v>
      </c>
      <c r="D17" s="12">
        <v>23.5364</v>
      </c>
      <c r="E17" s="13">
        <v>0.31340000000000001</v>
      </c>
      <c r="F17" s="12">
        <v>0.37390000000000001</v>
      </c>
      <c r="G17" s="13">
        <v>0.14960000000000001</v>
      </c>
      <c r="H17" s="12">
        <v>0.38400000000000001</v>
      </c>
      <c r="I17" s="13">
        <v>0.19120000000000001</v>
      </c>
      <c r="J17" s="13">
        <v>0.34039999999999998</v>
      </c>
      <c r="K17" s="54">
        <v>245.60550000000001</v>
      </c>
    </row>
    <row r="18" spans="1:11" ht="15.75" thickTop="1" x14ac:dyDescent="0.25">
      <c r="A18" s="14" t="s">
        <v>9</v>
      </c>
      <c r="B18" s="15">
        <f t="shared" ref="B18:K18" si="2">SUM(B13:B17)</f>
        <v>1.0134000000000001</v>
      </c>
      <c r="C18" s="16">
        <f t="shared" si="2"/>
        <v>0.62890000000000001</v>
      </c>
      <c r="D18" s="15">
        <f t="shared" si="2"/>
        <v>116.54360000000001</v>
      </c>
      <c r="E18" s="16">
        <f t="shared" si="2"/>
        <v>1.5560999999999998</v>
      </c>
      <c r="F18" s="15">
        <f t="shared" si="2"/>
        <v>1.8513000000000002</v>
      </c>
      <c r="G18" s="16">
        <f t="shared" si="2"/>
        <v>0.74280000000000013</v>
      </c>
      <c r="H18" s="15">
        <f t="shared" si="2"/>
        <v>1.9155000000000002</v>
      </c>
      <c r="I18" s="16">
        <f t="shared" si="2"/>
        <v>0.94650000000000001</v>
      </c>
      <c r="J18" s="16">
        <f t="shared" si="2"/>
        <v>1.6834</v>
      </c>
      <c r="K18" s="55">
        <f t="shared" si="2"/>
        <v>1217.6414</v>
      </c>
    </row>
    <row r="19" spans="1:11" ht="15.75" thickBot="1" x14ac:dyDescent="0.3">
      <c r="A19" s="17" t="s">
        <v>10</v>
      </c>
      <c r="B19" s="18">
        <f>B18/5</f>
        <v>0.20268000000000003</v>
      </c>
      <c r="C19" s="19">
        <f>C18/5</f>
        <v>0.12578</v>
      </c>
      <c r="D19" s="19">
        <f t="shared" ref="D19:K19" si="3">D18/5</f>
        <v>23.308720000000001</v>
      </c>
      <c r="E19" s="19">
        <f t="shared" si="3"/>
        <v>0.31121999999999994</v>
      </c>
      <c r="F19" s="19">
        <f t="shared" si="3"/>
        <v>0.37026000000000003</v>
      </c>
      <c r="G19" s="19">
        <f t="shared" si="3"/>
        <v>0.14856000000000003</v>
      </c>
      <c r="H19" s="19">
        <f t="shared" si="3"/>
        <v>0.38310000000000005</v>
      </c>
      <c r="I19" s="19">
        <f t="shared" si="3"/>
        <v>0.1893</v>
      </c>
      <c r="J19" s="19">
        <f t="shared" si="3"/>
        <v>0.33667999999999998</v>
      </c>
      <c r="K19" s="19">
        <f t="shared" si="3"/>
        <v>243.52828</v>
      </c>
    </row>
    <row r="20" spans="1:11" ht="15" customHeight="1" thickTop="1" x14ac:dyDescent="0.25">
      <c r="A20" s="8">
        <v>36388</v>
      </c>
      <c r="B20" s="9">
        <v>0.20330000000000001</v>
      </c>
      <c r="C20" s="10">
        <v>0.12659999999999999</v>
      </c>
      <c r="D20" s="9">
        <v>23.5411</v>
      </c>
      <c r="E20" s="10">
        <v>0.31190000000000001</v>
      </c>
      <c r="F20" s="9">
        <v>0.37619999999999998</v>
      </c>
      <c r="G20" s="10">
        <v>0.14910000000000001</v>
      </c>
      <c r="H20" s="9">
        <v>0.38329999999999997</v>
      </c>
      <c r="I20" s="10">
        <v>0.19239999999999999</v>
      </c>
      <c r="J20" s="10">
        <v>0.34089999999999998</v>
      </c>
      <c r="K20" s="53">
        <v>245.35769999999999</v>
      </c>
    </row>
    <row r="21" spans="1:11" x14ac:dyDescent="0.25">
      <c r="A21" s="8">
        <v>36389</v>
      </c>
      <c r="B21" s="9">
        <v>0.20280000000000001</v>
      </c>
      <c r="C21" s="10">
        <v>0.12659999999999999</v>
      </c>
      <c r="D21" s="9">
        <v>23.278400000000001</v>
      </c>
      <c r="E21" s="10">
        <v>0.312</v>
      </c>
      <c r="F21" s="9">
        <v>0.3755</v>
      </c>
      <c r="G21" s="10">
        <v>0.14910000000000001</v>
      </c>
      <c r="H21" s="9">
        <v>0.3846</v>
      </c>
      <c r="I21" s="10">
        <v>0.192</v>
      </c>
      <c r="J21" s="10">
        <v>0.33879999999999999</v>
      </c>
      <c r="K21" s="53">
        <v>244.06979999999999</v>
      </c>
    </row>
    <row r="22" spans="1:11" x14ac:dyDescent="0.25">
      <c r="A22" s="8">
        <v>36390</v>
      </c>
      <c r="B22" s="9">
        <v>0.2026</v>
      </c>
      <c r="C22" s="10">
        <v>0.1265</v>
      </c>
      <c r="D22" s="9">
        <v>23.141999999999999</v>
      </c>
      <c r="E22" s="10">
        <v>0.31240000000000001</v>
      </c>
      <c r="F22" s="9">
        <v>0.37690000000000001</v>
      </c>
      <c r="G22" s="10">
        <v>0.1492</v>
      </c>
      <c r="H22" s="9">
        <v>0.3861</v>
      </c>
      <c r="I22" s="10">
        <v>0.19270000000000001</v>
      </c>
      <c r="J22" s="10">
        <v>0.34050000000000002</v>
      </c>
      <c r="K22" s="53">
        <v>244.285</v>
      </c>
    </row>
    <row r="23" spans="1:11" x14ac:dyDescent="0.25">
      <c r="A23" s="8">
        <v>36391</v>
      </c>
      <c r="B23" s="9">
        <v>0.2014</v>
      </c>
      <c r="C23" s="10">
        <v>0.12570000000000001</v>
      </c>
      <c r="D23" s="9">
        <v>22.5991</v>
      </c>
      <c r="E23" s="10">
        <v>0.31109999999999999</v>
      </c>
      <c r="F23" s="9">
        <v>0.37440000000000001</v>
      </c>
      <c r="G23" s="10">
        <v>0.14799999999999999</v>
      </c>
      <c r="H23" s="9">
        <v>0.37780000000000002</v>
      </c>
      <c r="I23" s="10">
        <v>0.19139999999999999</v>
      </c>
      <c r="J23" s="10">
        <v>0.33689999999999998</v>
      </c>
      <c r="K23" s="53">
        <v>242.23390000000001</v>
      </c>
    </row>
    <row r="24" spans="1:11" ht="15.75" thickBot="1" x14ac:dyDescent="0.3">
      <c r="A24" s="11">
        <v>36392</v>
      </c>
      <c r="B24" s="12">
        <v>0.20150000000000001</v>
      </c>
      <c r="C24" s="13">
        <v>0.1245</v>
      </c>
      <c r="D24" s="12">
        <v>22.425899999999999</v>
      </c>
      <c r="E24" s="13">
        <v>0.31630000000000003</v>
      </c>
      <c r="F24" s="12">
        <v>0.3705</v>
      </c>
      <c r="G24" s="13">
        <v>0.1477</v>
      </c>
      <c r="H24" s="12">
        <v>0.37930000000000003</v>
      </c>
      <c r="I24" s="13">
        <v>0.1895</v>
      </c>
      <c r="J24" s="13">
        <v>0.33800000000000002</v>
      </c>
      <c r="K24" s="54">
        <v>241.69929999999999</v>
      </c>
    </row>
    <row r="25" spans="1:11" ht="15.75" thickTop="1" x14ac:dyDescent="0.25">
      <c r="A25" s="14" t="s">
        <v>9</v>
      </c>
      <c r="B25" s="15">
        <f t="shared" ref="B25:K25" si="4">SUM(B20:B24)</f>
        <v>1.0116000000000001</v>
      </c>
      <c r="C25" s="16">
        <f t="shared" si="4"/>
        <v>0.6298999999999999</v>
      </c>
      <c r="D25" s="15">
        <f t="shared" si="4"/>
        <v>114.98649999999999</v>
      </c>
      <c r="E25" s="16">
        <f t="shared" si="4"/>
        <v>1.5637000000000001</v>
      </c>
      <c r="F25" s="15">
        <f t="shared" si="4"/>
        <v>1.8735000000000002</v>
      </c>
      <c r="G25" s="16">
        <f t="shared" si="4"/>
        <v>0.74310000000000009</v>
      </c>
      <c r="H25" s="15">
        <f t="shared" si="4"/>
        <v>1.9111</v>
      </c>
      <c r="I25" s="16">
        <f t="shared" si="4"/>
        <v>0.95799999999999996</v>
      </c>
      <c r="J25" s="16">
        <f t="shared" si="4"/>
        <v>1.6951000000000001</v>
      </c>
      <c r="K25" s="55">
        <f t="shared" si="4"/>
        <v>1217.6457</v>
      </c>
    </row>
    <row r="26" spans="1:11" ht="15.75" thickBot="1" x14ac:dyDescent="0.3">
      <c r="A26" s="17" t="s">
        <v>10</v>
      </c>
      <c r="B26" s="18">
        <f>B25/5</f>
        <v>0.20232</v>
      </c>
      <c r="C26" s="19">
        <f>C25/5</f>
        <v>0.12597999999999998</v>
      </c>
      <c r="D26" s="19">
        <f t="shared" ref="D26:K26" si="5">D25/5</f>
        <v>22.997299999999999</v>
      </c>
      <c r="E26" s="19">
        <f t="shared" si="5"/>
        <v>0.31274000000000002</v>
      </c>
      <c r="F26" s="19">
        <f t="shared" si="5"/>
        <v>0.37470000000000003</v>
      </c>
      <c r="G26" s="19">
        <f t="shared" si="5"/>
        <v>0.14862000000000003</v>
      </c>
      <c r="H26" s="19">
        <f t="shared" si="5"/>
        <v>0.38222</v>
      </c>
      <c r="I26" s="19">
        <f t="shared" si="5"/>
        <v>0.19159999999999999</v>
      </c>
      <c r="J26" s="19">
        <f t="shared" si="5"/>
        <v>0.33901999999999999</v>
      </c>
      <c r="K26" s="19">
        <f t="shared" si="5"/>
        <v>243.52914000000001</v>
      </c>
    </row>
    <row r="27" spans="1:11" ht="15.75" thickTop="1" x14ac:dyDescent="0.25">
      <c r="A27" s="8">
        <v>36395</v>
      </c>
      <c r="B27" s="9">
        <v>0.20150000000000001</v>
      </c>
      <c r="C27" s="10">
        <v>0.12479999999999999</v>
      </c>
      <c r="D27" s="9">
        <v>22.449100000000001</v>
      </c>
      <c r="E27" s="10">
        <v>0.31569999999999998</v>
      </c>
      <c r="F27" s="9">
        <v>0.37</v>
      </c>
      <c r="G27" s="10">
        <v>0.1469</v>
      </c>
      <c r="H27" s="9">
        <v>0.3775</v>
      </c>
      <c r="I27" s="10">
        <v>0.18920000000000001</v>
      </c>
      <c r="J27" s="10">
        <v>0.3377</v>
      </c>
      <c r="K27" s="53">
        <v>241.9008</v>
      </c>
    </row>
    <row r="28" spans="1:11" x14ac:dyDescent="0.25">
      <c r="A28" s="8">
        <v>36396</v>
      </c>
      <c r="B28" s="9">
        <v>0.2021</v>
      </c>
      <c r="C28" s="10">
        <v>0.12559999999999999</v>
      </c>
      <c r="D28" s="9">
        <v>22.582699999999999</v>
      </c>
      <c r="E28" s="10">
        <v>0.31769999999999998</v>
      </c>
      <c r="F28" s="9">
        <v>0.37409999999999999</v>
      </c>
      <c r="G28" s="10">
        <v>0.14749999999999999</v>
      </c>
      <c r="H28" s="9">
        <v>0.3805</v>
      </c>
      <c r="I28" s="10">
        <v>0.1913</v>
      </c>
      <c r="J28" s="10">
        <v>0.34</v>
      </c>
      <c r="K28" s="53">
        <v>242.06530000000001</v>
      </c>
    </row>
    <row r="29" spans="1:11" x14ac:dyDescent="0.25">
      <c r="A29" s="8">
        <v>36397</v>
      </c>
      <c r="B29" s="9">
        <v>0.20200000000000001</v>
      </c>
      <c r="C29" s="10">
        <v>0.12659999999999999</v>
      </c>
      <c r="D29" s="9">
        <v>22.533100000000001</v>
      </c>
      <c r="E29" s="10">
        <v>0.317</v>
      </c>
      <c r="F29" s="9">
        <v>0.37580000000000002</v>
      </c>
      <c r="G29" s="10">
        <v>0.1482</v>
      </c>
      <c r="H29" s="9">
        <v>0.38290000000000002</v>
      </c>
      <c r="I29" s="10">
        <v>0.19209999999999999</v>
      </c>
      <c r="J29" s="10">
        <v>0.34160000000000001</v>
      </c>
      <c r="K29" s="53">
        <v>242.14750000000001</v>
      </c>
    </row>
    <row r="30" spans="1:11" x14ac:dyDescent="0.25">
      <c r="A30" s="8">
        <v>36398</v>
      </c>
      <c r="B30" s="9">
        <v>0.20230000000000001</v>
      </c>
      <c r="C30" s="10">
        <v>0.12740000000000001</v>
      </c>
      <c r="D30" s="9">
        <v>22.4634</v>
      </c>
      <c r="E30" s="10">
        <v>0.31969999999999998</v>
      </c>
      <c r="F30" s="9">
        <v>0.37830000000000003</v>
      </c>
      <c r="G30" s="10">
        <v>0.1487</v>
      </c>
      <c r="H30" s="9">
        <v>0.39250000000000002</v>
      </c>
      <c r="I30" s="10">
        <v>0.19339999999999999</v>
      </c>
      <c r="J30" s="10">
        <v>0.34200000000000003</v>
      </c>
      <c r="K30" s="53">
        <v>241.09100000000001</v>
      </c>
    </row>
    <row r="31" spans="1:11" ht="15.75" thickBot="1" x14ac:dyDescent="0.3">
      <c r="A31" s="11">
        <v>36399</v>
      </c>
      <c r="B31" s="12">
        <v>0.20300000000000001</v>
      </c>
      <c r="C31" s="13">
        <v>0.12790000000000001</v>
      </c>
      <c r="D31" s="12">
        <v>22.6812</v>
      </c>
      <c r="E31" s="13">
        <v>0.32200000000000001</v>
      </c>
      <c r="F31" s="12">
        <v>0.38059999999999999</v>
      </c>
      <c r="G31" s="13">
        <v>0.14910000000000001</v>
      </c>
      <c r="H31" s="12">
        <v>0.39539999999999997</v>
      </c>
      <c r="I31" s="13">
        <v>0.19470000000000001</v>
      </c>
      <c r="J31" s="13">
        <v>0.34350000000000003</v>
      </c>
      <c r="K31" s="54">
        <v>241.72229999999999</v>
      </c>
    </row>
    <row r="32" spans="1:11" ht="15.75" thickTop="1" x14ac:dyDescent="0.25">
      <c r="A32" s="14" t="s">
        <v>9</v>
      </c>
      <c r="B32" s="15">
        <f t="shared" ref="B32:K32" si="6">SUM(B27:B31)</f>
        <v>1.0109000000000001</v>
      </c>
      <c r="C32" s="16">
        <f t="shared" si="6"/>
        <v>0.63229999999999997</v>
      </c>
      <c r="D32" s="15">
        <f t="shared" si="6"/>
        <v>112.70950000000001</v>
      </c>
      <c r="E32" s="16">
        <f t="shared" si="6"/>
        <v>1.5920999999999998</v>
      </c>
      <c r="F32" s="15">
        <f t="shared" si="6"/>
        <v>1.8788</v>
      </c>
      <c r="G32" s="16">
        <f t="shared" si="6"/>
        <v>0.74039999999999995</v>
      </c>
      <c r="H32" s="15">
        <f t="shared" si="6"/>
        <v>1.9288000000000001</v>
      </c>
      <c r="I32" s="16">
        <f t="shared" si="6"/>
        <v>0.9607</v>
      </c>
      <c r="J32" s="16">
        <f t="shared" si="6"/>
        <v>1.7048000000000001</v>
      </c>
      <c r="K32" s="55">
        <f t="shared" si="6"/>
        <v>1208.9268999999999</v>
      </c>
    </row>
    <row r="33" spans="1:11" ht="15.75" thickBot="1" x14ac:dyDescent="0.3">
      <c r="A33" s="17" t="s">
        <v>10</v>
      </c>
      <c r="B33" s="18">
        <f>B32/5</f>
        <v>0.20218000000000003</v>
      </c>
      <c r="C33" s="19">
        <f>C32/5</f>
        <v>0.12645999999999999</v>
      </c>
      <c r="D33" s="19">
        <f t="shared" ref="D33:K33" si="7">D32/5</f>
        <v>22.541900000000002</v>
      </c>
      <c r="E33" s="19">
        <f t="shared" si="7"/>
        <v>0.31841999999999998</v>
      </c>
      <c r="F33" s="19">
        <f t="shared" si="7"/>
        <v>0.37575999999999998</v>
      </c>
      <c r="G33" s="19">
        <f t="shared" si="7"/>
        <v>0.14807999999999999</v>
      </c>
      <c r="H33" s="19">
        <f t="shared" si="7"/>
        <v>0.38575999999999999</v>
      </c>
      <c r="I33" s="19">
        <f t="shared" si="7"/>
        <v>0.19214000000000001</v>
      </c>
      <c r="J33" s="19">
        <f t="shared" si="7"/>
        <v>0.34096000000000004</v>
      </c>
      <c r="K33" s="19">
        <f t="shared" si="7"/>
        <v>241.78537999999998</v>
      </c>
    </row>
    <row r="34" spans="1:11" ht="15.75" thickTop="1" x14ac:dyDescent="0.25">
      <c r="A34" s="8">
        <v>36402</v>
      </c>
      <c r="B34" s="9">
        <v>0.20269999999999999</v>
      </c>
      <c r="C34" s="10">
        <v>0.12759999999999999</v>
      </c>
      <c r="D34" s="9">
        <v>22.6386</v>
      </c>
      <c r="E34" s="10">
        <v>0.3206</v>
      </c>
      <c r="F34" s="9">
        <v>0.37909999999999999</v>
      </c>
      <c r="G34" s="10">
        <v>0.14899999999999999</v>
      </c>
      <c r="H34" s="9">
        <v>0.39489999999999997</v>
      </c>
      <c r="I34" s="10">
        <v>0.1938</v>
      </c>
      <c r="J34" s="10">
        <v>0.3422</v>
      </c>
      <c r="K34" s="53">
        <v>239.74340000000001</v>
      </c>
    </row>
    <row r="35" spans="1:11" ht="15.75" thickBot="1" x14ac:dyDescent="0.3">
      <c r="A35" s="11">
        <v>36403</v>
      </c>
      <c r="B35" s="12">
        <v>0.2024</v>
      </c>
      <c r="C35" s="13">
        <v>0.1275</v>
      </c>
      <c r="D35" s="12">
        <v>22.492699999999999</v>
      </c>
      <c r="E35" s="13">
        <v>0.32</v>
      </c>
      <c r="F35" s="12">
        <v>0.379</v>
      </c>
      <c r="G35" s="13">
        <v>0.1487</v>
      </c>
      <c r="H35" s="12">
        <v>0.3947</v>
      </c>
      <c r="I35" s="13">
        <v>0.1938</v>
      </c>
      <c r="J35" s="13">
        <v>0.3417</v>
      </c>
      <c r="K35" s="54">
        <v>239.74279999999999</v>
      </c>
    </row>
    <row r="36" spans="1:11" ht="15.75" thickTop="1" x14ac:dyDescent="0.25">
      <c r="A36" s="14" t="s">
        <v>9</v>
      </c>
      <c r="B36" s="15">
        <f t="shared" ref="B36:K36" si="8">SUM(B34:B35)</f>
        <v>0.40510000000000002</v>
      </c>
      <c r="C36" s="16">
        <f t="shared" si="8"/>
        <v>0.25509999999999999</v>
      </c>
      <c r="D36" s="15">
        <f t="shared" si="8"/>
        <v>45.131299999999996</v>
      </c>
      <c r="E36" s="16">
        <f t="shared" si="8"/>
        <v>0.64060000000000006</v>
      </c>
      <c r="F36" s="15">
        <f t="shared" si="8"/>
        <v>0.7581</v>
      </c>
      <c r="G36" s="16">
        <f t="shared" si="8"/>
        <v>0.29769999999999996</v>
      </c>
      <c r="H36" s="15">
        <f t="shared" si="8"/>
        <v>0.78959999999999997</v>
      </c>
      <c r="I36" s="16">
        <f t="shared" si="8"/>
        <v>0.3876</v>
      </c>
      <c r="J36" s="16">
        <f t="shared" si="8"/>
        <v>0.68389999999999995</v>
      </c>
      <c r="K36" s="55">
        <f t="shared" si="8"/>
        <v>479.4862</v>
      </c>
    </row>
    <row r="37" spans="1:11" ht="15.75" thickBot="1" x14ac:dyDescent="0.3">
      <c r="A37" s="17" t="s">
        <v>10</v>
      </c>
      <c r="B37" s="18">
        <f>B36/2</f>
        <v>0.20255000000000001</v>
      </c>
      <c r="C37" s="19">
        <f>C36/2</f>
        <v>0.12755</v>
      </c>
      <c r="D37" s="19">
        <f t="shared" ref="D37:K37" si="9">D36/2</f>
        <v>22.565649999999998</v>
      </c>
      <c r="E37" s="19">
        <f t="shared" si="9"/>
        <v>0.32030000000000003</v>
      </c>
      <c r="F37" s="19">
        <f t="shared" si="9"/>
        <v>0.37905</v>
      </c>
      <c r="G37" s="19">
        <f t="shared" si="9"/>
        <v>0.14884999999999998</v>
      </c>
      <c r="H37" s="19">
        <f t="shared" si="9"/>
        <v>0.39479999999999998</v>
      </c>
      <c r="I37" s="19">
        <f t="shared" si="9"/>
        <v>0.1938</v>
      </c>
      <c r="J37" s="19">
        <f t="shared" si="9"/>
        <v>0.34194999999999998</v>
      </c>
      <c r="K37" s="19">
        <f t="shared" si="9"/>
        <v>239.7431</v>
      </c>
    </row>
    <row r="38" spans="1:11" ht="15.75" thickTop="1" x14ac:dyDescent="0.25">
      <c r="A38" s="20"/>
      <c r="B38" s="9"/>
      <c r="C38" s="10"/>
      <c r="D38" s="9"/>
      <c r="E38" s="10"/>
      <c r="F38" s="9"/>
      <c r="G38" s="10"/>
      <c r="H38" s="9"/>
      <c r="I38" s="10"/>
      <c r="J38" s="10"/>
      <c r="K38" s="53"/>
    </row>
    <row r="39" spans="1:11" ht="20.25" x14ac:dyDescent="0.3">
      <c r="A39" s="20"/>
      <c r="B39" s="9"/>
      <c r="C39" s="58"/>
      <c r="D39" s="9"/>
      <c r="E39" s="22" t="s">
        <v>11</v>
      </c>
      <c r="F39" s="9"/>
      <c r="G39" s="10"/>
      <c r="H39" s="9"/>
      <c r="I39" s="10"/>
      <c r="J39" s="10"/>
      <c r="K39" s="53"/>
    </row>
    <row r="40" spans="1:11" ht="15.75" thickBot="1" x14ac:dyDescent="0.3">
      <c r="A40" s="23"/>
      <c r="B40" s="24"/>
      <c r="C40" s="25"/>
      <c r="D40" s="24"/>
      <c r="E40" s="25"/>
      <c r="F40" s="24"/>
      <c r="G40" s="25"/>
      <c r="H40" s="24"/>
      <c r="I40" s="25"/>
      <c r="J40" s="25"/>
      <c r="K40" s="57"/>
    </row>
    <row r="41" spans="1:11" x14ac:dyDescent="0.25">
      <c r="A41" s="26" t="s">
        <v>12</v>
      </c>
      <c r="B41" s="27">
        <f>SUM(B6:B10,B13:B17,B20:B24,B27:B31,B34:B35)</f>
        <v>4.4515000000000002</v>
      </c>
      <c r="C41" s="36">
        <f>SUM(C6:C10,C13:C17,C20:C24,C27:C31,C34:C35)</f>
        <v>2.7706</v>
      </c>
      <c r="D41" s="36">
        <f t="shared" ref="D41:K41" si="10">SUM(D6:D10,D13:D17,D20:D24,D27:D31,D34:D35)</f>
        <v>505.19979999999998</v>
      </c>
      <c r="E41" s="36">
        <f t="shared" si="10"/>
        <v>6.8986000000000001</v>
      </c>
      <c r="F41" s="36">
        <f t="shared" si="10"/>
        <v>8.2077000000000009</v>
      </c>
      <c r="G41" s="36">
        <f t="shared" si="10"/>
        <v>3.2641999999999998</v>
      </c>
      <c r="H41" s="36">
        <f t="shared" si="10"/>
        <v>8.4456999999999987</v>
      </c>
      <c r="I41" s="36">
        <f t="shared" si="10"/>
        <v>4.196600000000001</v>
      </c>
      <c r="J41" s="36">
        <f t="shared" si="10"/>
        <v>7.4647999999999985</v>
      </c>
      <c r="K41" s="36">
        <f t="shared" si="10"/>
        <v>5337.2093000000013</v>
      </c>
    </row>
    <row r="42" spans="1:11" x14ac:dyDescent="0.25">
      <c r="A42" s="26" t="s">
        <v>13</v>
      </c>
      <c r="B42" s="27">
        <f>B41/22</f>
        <v>0.2023409090909091</v>
      </c>
      <c r="C42" s="28">
        <f>C41/22</f>
        <v>0.12593636363636362</v>
      </c>
      <c r="D42" s="28">
        <f t="shared" ref="D42:K42" si="11">D41/22</f>
        <v>22.963627272727273</v>
      </c>
      <c r="E42" s="28">
        <f t="shared" si="11"/>
        <v>0.31357272727272728</v>
      </c>
      <c r="F42" s="28">
        <f t="shared" si="11"/>
        <v>0.37307727272727276</v>
      </c>
      <c r="G42" s="28">
        <f t="shared" si="11"/>
        <v>0.14837272727272727</v>
      </c>
      <c r="H42" s="28">
        <f t="shared" si="11"/>
        <v>0.38389545454545448</v>
      </c>
      <c r="I42" s="28">
        <f t="shared" si="11"/>
        <v>0.19075454545454551</v>
      </c>
      <c r="J42" s="28">
        <f t="shared" si="11"/>
        <v>0.33930909090909084</v>
      </c>
      <c r="K42" s="28">
        <f t="shared" si="11"/>
        <v>242.60042272727279</v>
      </c>
    </row>
    <row r="43" spans="1:11" x14ac:dyDescent="0.25">
      <c r="A43" s="26" t="s">
        <v>14</v>
      </c>
      <c r="B43" s="27">
        <f>1/B42</f>
        <v>4.9421543300011228</v>
      </c>
      <c r="C43" s="28">
        <f>1/C42</f>
        <v>7.9405182992853538</v>
      </c>
      <c r="D43" s="28">
        <f>100/D42</f>
        <v>4.354712729498309</v>
      </c>
      <c r="E43" s="28">
        <f t="shared" ref="D43:K43" si="12">1/E42</f>
        <v>3.1890528513031628</v>
      </c>
      <c r="F43" s="28">
        <f t="shared" si="12"/>
        <v>2.6804098590348087</v>
      </c>
      <c r="G43" s="28">
        <f t="shared" si="12"/>
        <v>6.7397831015256422</v>
      </c>
      <c r="H43" s="28">
        <f t="shared" si="12"/>
        <v>2.6048758539848684</v>
      </c>
      <c r="I43" s="28">
        <f t="shared" si="12"/>
        <v>5.2423390363627682</v>
      </c>
      <c r="J43" s="28">
        <f t="shared" si="12"/>
        <v>2.9471653627692644</v>
      </c>
      <c r="K43" s="28">
        <f>1000/K42</f>
        <v>4.1220043590945545</v>
      </c>
    </row>
    <row r="44" spans="1:11" ht="15.75" thickBot="1" x14ac:dyDescent="0.3">
      <c r="A44" s="29"/>
      <c r="B44" s="30"/>
      <c r="C44" s="31"/>
      <c r="D44" s="30"/>
      <c r="E44" s="31"/>
      <c r="F44" s="31"/>
      <c r="G44" s="30"/>
      <c r="H44" s="31"/>
      <c r="I44" s="30"/>
      <c r="J44" s="31"/>
      <c r="K44" s="4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/>
  </sheetViews>
  <sheetFormatPr defaultRowHeight="15" x14ac:dyDescent="0.25"/>
  <cols>
    <col min="1" max="1" width="12.28515625" customWidth="1"/>
    <col min="2" max="2" width="10.85546875" customWidth="1"/>
    <col min="3" max="3" width="10.7109375" customWidth="1"/>
    <col min="4" max="4" width="11.7109375" customWidth="1"/>
    <col min="5" max="6" width="10.42578125" customWidth="1"/>
    <col min="7" max="7" width="10" customWidth="1"/>
    <col min="8" max="8" width="10.42578125" customWidth="1"/>
    <col min="9" max="9" width="10.7109375" customWidth="1"/>
    <col min="10" max="10" width="10.140625" customWidth="1"/>
    <col min="11" max="11" width="10.42578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x14ac:dyDescent="0.3">
      <c r="A2" s="1"/>
      <c r="B2" s="1"/>
      <c r="C2" s="2" t="s">
        <v>30</v>
      </c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4"/>
      <c r="B4" s="5"/>
      <c r="C4" s="4"/>
      <c r="D4" s="5"/>
      <c r="E4" s="4"/>
      <c r="F4" s="5"/>
      <c r="G4" s="4"/>
      <c r="H4" s="5"/>
      <c r="I4" s="4"/>
      <c r="J4" s="4"/>
      <c r="K4" s="51"/>
    </row>
    <row r="5" spans="1:11" ht="15.75" thickBot="1" x14ac:dyDescent="0.3">
      <c r="A5" s="6" t="s">
        <v>0</v>
      </c>
      <c r="B5" s="7" t="s">
        <v>8</v>
      </c>
      <c r="C5" s="6" t="s">
        <v>7</v>
      </c>
      <c r="D5" s="7" t="s">
        <v>16</v>
      </c>
      <c r="E5" s="6" t="s">
        <v>1</v>
      </c>
      <c r="F5" s="7" t="s">
        <v>15</v>
      </c>
      <c r="G5" s="6" t="s">
        <v>5</v>
      </c>
      <c r="H5" s="7" t="s">
        <v>4</v>
      </c>
      <c r="I5" s="6" t="s">
        <v>2</v>
      </c>
      <c r="J5" s="6" t="s">
        <v>6</v>
      </c>
      <c r="K5" s="52" t="s">
        <v>3</v>
      </c>
    </row>
    <row r="6" spans="1:11" x14ac:dyDescent="0.25">
      <c r="A6" s="8">
        <v>36404</v>
      </c>
      <c r="B6" s="64">
        <v>0.20039999999999999</v>
      </c>
      <c r="C6" s="65">
        <v>0.1246</v>
      </c>
      <c r="D6" s="64">
        <v>21.937799999999999</v>
      </c>
      <c r="E6" s="65">
        <v>0.31419999999999998</v>
      </c>
      <c r="F6" s="64">
        <v>0.37069999999999997</v>
      </c>
      <c r="G6" s="65">
        <v>0.14630000000000001</v>
      </c>
      <c r="H6" s="64">
        <v>0.38769999999999999</v>
      </c>
      <c r="I6" s="65">
        <v>0.18959999999999999</v>
      </c>
      <c r="J6" s="64">
        <v>0.33750000000000002</v>
      </c>
      <c r="K6" s="64">
        <v>236.6223</v>
      </c>
    </row>
    <row r="7" spans="1:11" x14ac:dyDescent="0.25">
      <c r="A7" s="8">
        <v>36405</v>
      </c>
      <c r="B7" s="20">
        <v>0.20019999999999999</v>
      </c>
      <c r="C7" s="76">
        <v>0.1249</v>
      </c>
      <c r="D7" s="20">
        <v>21.8919</v>
      </c>
      <c r="E7" s="65">
        <v>0.31309999999999999</v>
      </c>
      <c r="F7" s="20">
        <v>0.36990000000000001</v>
      </c>
      <c r="G7" s="65">
        <v>0.14580000000000001</v>
      </c>
      <c r="H7" s="20">
        <v>0.38929999999999998</v>
      </c>
      <c r="I7" s="65">
        <v>0.18909999999999999</v>
      </c>
      <c r="J7" s="20">
        <v>0.33679999999999999</v>
      </c>
      <c r="K7" s="20">
        <v>237.21199999999999</v>
      </c>
    </row>
    <row r="8" spans="1:11" ht="15.75" thickBot="1" x14ac:dyDescent="0.3">
      <c r="A8" s="11">
        <v>36406</v>
      </c>
      <c r="B8" s="72">
        <v>0.1996</v>
      </c>
      <c r="C8" s="73">
        <v>0.124</v>
      </c>
      <c r="D8" s="72">
        <v>21.8293</v>
      </c>
      <c r="E8" s="73">
        <v>0.30959999999999999</v>
      </c>
      <c r="F8" s="72">
        <v>0.3649</v>
      </c>
      <c r="G8" s="73">
        <v>0.14510000000000001</v>
      </c>
      <c r="H8" s="72">
        <v>0.38490000000000002</v>
      </c>
      <c r="I8" s="73">
        <v>0.18659999999999999</v>
      </c>
      <c r="J8" s="72">
        <v>0.33639999999999998</v>
      </c>
      <c r="K8" s="72">
        <v>237.62379999999999</v>
      </c>
    </row>
    <row r="9" spans="1:11" ht="15.75" thickTop="1" x14ac:dyDescent="0.25">
      <c r="A9" s="14" t="s">
        <v>9</v>
      </c>
      <c r="B9" s="15">
        <f t="shared" ref="B9:K9" si="0">SUM(B6:B8)</f>
        <v>0.60019999999999996</v>
      </c>
      <c r="C9" s="16">
        <f t="shared" si="0"/>
        <v>0.3735</v>
      </c>
      <c r="D9" s="15">
        <f t="shared" si="0"/>
        <v>65.659000000000006</v>
      </c>
      <c r="E9" s="16">
        <f t="shared" si="0"/>
        <v>0.93689999999999996</v>
      </c>
      <c r="F9" s="15">
        <f t="shared" si="0"/>
        <v>1.1054999999999999</v>
      </c>
      <c r="G9" s="16">
        <f t="shared" si="0"/>
        <v>0.43720000000000003</v>
      </c>
      <c r="H9" s="15">
        <f t="shared" si="0"/>
        <v>1.1618999999999999</v>
      </c>
      <c r="I9" s="16">
        <f t="shared" si="0"/>
        <v>0.56529999999999991</v>
      </c>
      <c r="J9" s="16">
        <f t="shared" si="0"/>
        <v>1.0106999999999999</v>
      </c>
      <c r="K9" s="55">
        <f t="shared" si="0"/>
        <v>711.45809999999994</v>
      </c>
    </row>
    <row r="10" spans="1:11" ht="15.75" thickBot="1" x14ac:dyDescent="0.3">
      <c r="A10" s="17" t="s">
        <v>10</v>
      </c>
      <c r="B10" s="18">
        <f>B9/3</f>
        <v>0.20006666666666664</v>
      </c>
      <c r="C10" s="19">
        <f>C9/3</f>
        <v>0.1245</v>
      </c>
      <c r="D10" s="19">
        <f t="shared" ref="D10:K10" si="1">D9/3</f>
        <v>21.886333333333337</v>
      </c>
      <c r="E10" s="19">
        <f t="shared" si="1"/>
        <v>0.31229999999999997</v>
      </c>
      <c r="F10" s="19">
        <f t="shared" si="1"/>
        <v>0.36849999999999999</v>
      </c>
      <c r="G10" s="19">
        <f t="shared" si="1"/>
        <v>0.14573333333333335</v>
      </c>
      <c r="H10" s="19">
        <f t="shared" si="1"/>
        <v>0.38729999999999998</v>
      </c>
      <c r="I10" s="19">
        <f t="shared" si="1"/>
        <v>0.18843333333333331</v>
      </c>
      <c r="J10" s="19">
        <f t="shared" si="1"/>
        <v>0.33689999999999998</v>
      </c>
      <c r="K10" s="19">
        <f t="shared" si="1"/>
        <v>237.15269999999998</v>
      </c>
    </row>
    <row r="11" spans="1:11" ht="15.75" thickTop="1" x14ac:dyDescent="0.25">
      <c r="A11" s="8">
        <v>36409</v>
      </c>
      <c r="B11" s="9">
        <v>0.2001</v>
      </c>
      <c r="C11" s="10">
        <v>0.12479999999999999</v>
      </c>
      <c r="D11" s="9">
        <v>22.04</v>
      </c>
      <c r="E11" s="10">
        <v>0.30980000000000002</v>
      </c>
      <c r="F11" s="9">
        <v>0.36909999999999998</v>
      </c>
      <c r="G11" s="10">
        <v>0.14549999999999999</v>
      </c>
      <c r="H11" s="9">
        <v>0.38600000000000001</v>
      </c>
      <c r="I11" s="10">
        <v>0.18870000000000001</v>
      </c>
      <c r="J11" s="10">
        <v>0.3377</v>
      </c>
      <c r="K11" s="53">
        <v>238.41919999999999</v>
      </c>
    </row>
    <row r="12" spans="1:11" x14ac:dyDescent="0.25">
      <c r="A12" s="8">
        <v>36410</v>
      </c>
      <c r="B12" s="9">
        <v>0.2</v>
      </c>
      <c r="C12" s="10">
        <v>0.12470000000000001</v>
      </c>
      <c r="D12" s="9">
        <v>21.981999999999999</v>
      </c>
      <c r="E12" s="10">
        <v>0.30990000000000001</v>
      </c>
      <c r="F12" s="9">
        <v>0.36930000000000002</v>
      </c>
      <c r="G12" s="10">
        <v>0.1457</v>
      </c>
      <c r="H12" s="9">
        <v>0.38569999999999999</v>
      </c>
      <c r="I12" s="10">
        <v>0.1888</v>
      </c>
      <c r="J12" s="10">
        <v>0.33760000000000001</v>
      </c>
      <c r="K12" s="53">
        <v>238.45</v>
      </c>
    </row>
    <row r="13" spans="1:11" x14ac:dyDescent="0.25">
      <c r="A13" s="8">
        <v>36411</v>
      </c>
      <c r="B13" s="9">
        <v>0.20039999999999999</v>
      </c>
      <c r="C13" s="10">
        <v>0.12479999999999999</v>
      </c>
      <c r="D13" s="9">
        <v>22.218399999999999</v>
      </c>
      <c r="E13" s="10">
        <v>0.30969999999999998</v>
      </c>
      <c r="F13" s="9">
        <v>0.37019999999999997</v>
      </c>
      <c r="G13" s="10">
        <v>0.1467</v>
      </c>
      <c r="H13" s="9">
        <v>0.377</v>
      </c>
      <c r="I13" s="10">
        <v>0.1893</v>
      </c>
      <c r="J13" s="10">
        <v>0.33900000000000002</v>
      </c>
      <c r="K13" s="53">
        <v>239.22749999999999</v>
      </c>
    </row>
    <row r="14" spans="1:11" x14ac:dyDescent="0.25">
      <c r="A14" s="8">
        <v>36412</v>
      </c>
      <c r="B14" s="9">
        <v>0.2001</v>
      </c>
      <c r="C14" s="10">
        <v>0.1236</v>
      </c>
      <c r="D14" s="9">
        <v>22.208100000000002</v>
      </c>
      <c r="E14" s="10">
        <v>0.30840000000000001</v>
      </c>
      <c r="F14" s="9">
        <v>0.36959999999999998</v>
      </c>
      <c r="G14" s="10">
        <v>0.1462</v>
      </c>
      <c r="H14" s="9">
        <v>0.37919999999999998</v>
      </c>
      <c r="I14" s="10">
        <v>0.189</v>
      </c>
      <c r="J14" s="10">
        <v>0.33929999999999999</v>
      </c>
      <c r="K14" s="53">
        <v>239.06950000000001</v>
      </c>
    </row>
    <row r="15" spans="1:11" ht="15.75" thickBot="1" x14ac:dyDescent="0.3">
      <c r="A15" s="11">
        <v>36413</v>
      </c>
      <c r="B15" s="12">
        <v>0.1978</v>
      </c>
      <c r="C15" s="13">
        <v>0.1212</v>
      </c>
      <c r="D15" s="12">
        <v>21.413799999999998</v>
      </c>
      <c r="E15" s="13">
        <v>0.30320000000000003</v>
      </c>
      <c r="F15" s="12">
        <v>0.36670000000000003</v>
      </c>
      <c r="G15" s="13">
        <v>0.1439</v>
      </c>
      <c r="H15" s="12">
        <v>0.37159999999999999</v>
      </c>
      <c r="I15" s="13">
        <v>0.1875</v>
      </c>
      <c r="J15" s="13">
        <v>0.3337</v>
      </c>
      <c r="K15" s="54">
        <v>235.53039999999999</v>
      </c>
    </row>
    <row r="16" spans="1:11" ht="15.75" thickTop="1" x14ac:dyDescent="0.25">
      <c r="A16" s="14" t="s">
        <v>9</v>
      </c>
      <c r="B16" s="15">
        <f t="shared" ref="B16:K16" si="2">SUM(B11:B15)</f>
        <v>0.99839999999999995</v>
      </c>
      <c r="C16" s="16">
        <f t="shared" si="2"/>
        <v>0.61909999999999998</v>
      </c>
      <c r="D16" s="15">
        <f t="shared" si="2"/>
        <v>109.86229999999999</v>
      </c>
      <c r="E16" s="16">
        <f t="shared" si="2"/>
        <v>1.5409999999999999</v>
      </c>
      <c r="F16" s="15">
        <f t="shared" si="2"/>
        <v>1.8449</v>
      </c>
      <c r="G16" s="16">
        <f t="shared" si="2"/>
        <v>0.72800000000000009</v>
      </c>
      <c r="H16" s="15">
        <f t="shared" si="2"/>
        <v>1.8995</v>
      </c>
      <c r="I16" s="16">
        <f t="shared" si="2"/>
        <v>0.94330000000000003</v>
      </c>
      <c r="J16" s="16">
        <f t="shared" si="2"/>
        <v>1.6873</v>
      </c>
      <c r="K16" s="55">
        <f t="shared" si="2"/>
        <v>1190.6965999999998</v>
      </c>
    </row>
    <row r="17" spans="1:11" ht="15.75" thickBot="1" x14ac:dyDescent="0.3">
      <c r="A17" s="17" t="s">
        <v>10</v>
      </c>
      <c r="B17" s="18">
        <f>B16/5</f>
        <v>0.19968</v>
      </c>
      <c r="C17" s="19">
        <f>C16/5</f>
        <v>0.12382</v>
      </c>
      <c r="D17" s="19">
        <f t="shared" ref="D17:K17" si="3">D16/5</f>
        <v>21.972459999999998</v>
      </c>
      <c r="E17" s="19">
        <f t="shared" si="3"/>
        <v>0.30819999999999997</v>
      </c>
      <c r="F17" s="19">
        <f t="shared" si="3"/>
        <v>0.36897999999999997</v>
      </c>
      <c r="G17" s="19">
        <f t="shared" si="3"/>
        <v>0.14560000000000001</v>
      </c>
      <c r="H17" s="19">
        <f t="shared" si="3"/>
        <v>0.37990000000000002</v>
      </c>
      <c r="I17" s="19">
        <f t="shared" si="3"/>
        <v>0.18865999999999999</v>
      </c>
      <c r="J17" s="19">
        <f t="shared" si="3"/>
        <v>0.33745999999999998</v>
      </c>
      <c r="K17" s="19">
        <f t="shared" si="3"/>
        <v>238.13931999999994</v>
      </c>
    </row>
    <row r="18" spans="1:11" ht="15" customHeight="1" thickTop="1" x14ac:dyDescent="0.25">
      <c r="A18" s="8">
        <v>36416</v>
      </c>
      <c r="B18" s="9">
        <v>0.19839999999999999</v>
      </c>
      <c r="C18" s="10">
        <v>0.12239999999999999</v>
      </c>
      <c r="D18" s="9">
        <v>21.5899</v>
      </c>
      <c r="E18" s="10">
        <v>0.30449999999999999</v>
      </c>
      <c r="F18" s="9">
        <v>0.37180000000000002</v>
      </c>
      <c r="G18" s="10">
        <v>0.14460000000000001</v>
      </c>
      <c r="H18" s="9">
        <v>0.37240000000000001</v>
      </c>
      <c r="I18" s="10">
        <v>0.19009999999999999</v>
      </c>
      <c r="J18" s="10">
        <v>0.3352</v>
      </c>
      <c r="K18" s="53">
        <v>236.39359999999999</v>
      </c>
    </row>
    <row r="19" spans="1:11" x14ac:dyDescent="0.25">
      <c r="A19" s="8">
        <v>36417</v>
      </c>
      <c r="B19" s="9">
        <v>0.19739999999999999</v>
      </c>
      <c r="C19" s="10">
        <v>0.1227</v>
      </c>
      <c r="D19" s="9">
        <v>20.959</v>
      </c>
      <c r="E19" s="10">
        <v>0.30020000000000002</v>
      </c>
      <c r="F19" s="9">
        <v>0.3715</v>
      </c>
      <c r="G19" s="10">
        <v>0.14399999999999999</v>
      </c>
      <c r="H19" s="9">
        <v>0.36890000000000001</v>
      </c>
      <c r="I19" s="10">
        <v>0.19</v>
      </c>
      <c r="J19" s="10">
        <v>0.33250000000000002</v>
      </c>
      <c r="K19" s="53">
        <v>235.05410000000001</v>
      </c>
    </row>
    <row r="20" spans="1:11" x14ac:dyDescent="0.25">
      <c r="A20" s="8">
        <v>36418</v>
      </c>
      <c r="B20" s="9">
        <v>0.19739999999999999</v>
      </c>
      <c r="C20" s="10">
        <v>0.12280000000000001</v>
      </c>
      <c r="D20" s="9">
        <v>20.796099999999999</v>
      </c>
      <c r="E20" s="10">
        <v>0.30159999999999998</v>
      </c>
      <c r="F20" s="9">
        <v>0.37059999999999998</v>
      </c>
      <c r="G20" s="10">
        <v>0.14399999999999999</v>
      </c>
      <c r="H20" s="9">
        <v>0.37240000000000001</v>
      </c>
      <c r="I20" s="10">
        <v>0.1895</v>
      </c>
      <c r="J20" s="10">
        <v>0.33329999999999999</v>
      </c>
      <c r="K20" s="53">
        <v>235.7252</v>
      </c>
    </row>
    <row r="21" spans="1:11" x14ac:dyDescent="0.25">
      <c r="A21" s="8">
        <v>36419</v>
      </c>
      <c r="B21" s="9">
        <v>0.1971</v>
      </c>
      <c r="C21" s="10">
        <v>0.12230000000000001</v>
      </c>
      <c r="D21" s="9">
        <v>20.51</v>
      </c>
      <c r="E21" s="10">
        <v>0.30380000000000001</v>
      </c>
      <c r="F21" s="9">
        <v>0.37109999999999999</v>
      </c>
      <c r="G21" s="10">
        <v>0.1431</v>
      </c>
      <c r="H21" s="9">
        <v>0.37619999999999998</v>
      </c>
      <c r="I21" s="10">
        <v>0.18790000000000001</v>
      </c>
      <c r="J21" s="10">
        <v>0.33279999999999998</v>
      </c>
      <c r="K21" s="53">
        <v>234.9</v>
      </c>
    </row>
    <row r="22" spans="1:11" ht="15.75" thickBot="1" x14ac:dyDescent="0.3">
      <c r="A22" s="11">
        <v>36420</v>
      </c>
      <c r="B22" s="12"/>
      <c r="C22" s="13"/>
      <c r="D22" s="12"/>
      <c r="E22" s="13"/>
      <c r="F22" s="12"/>
      <c r="G22" s="13"/>
      <c r="H22" s="12"/>
      <c r="I22" s="13"/>
      <c r="J22" s="13"/>
      <c r="K22" s="54"/>
    </row>
    <row r="23" spans="1:11" ht="15.75" thickTop="1" x14ac:dyDescent="0.25">
      <c r="A23" s="14" t="s">
        <v>9</v>
      </c>
      <c r="B23" s="15">
        <f t="shared" ref="B23:K23" si="4">SUM(B18:B22)</f>
        <v>0.7903</v>
      </c>
      <c r="C23" s="16">
        <f t="shared" si="4"/>
        <v>0.49020000000000002</v>
      </c>
      <c r="D23" s="15">
        <f t="shared" si="4"/>
        <v>83.855000000000004</v>
      </c>
      <c r="E23" s="16">
        <f t="shared" si="4"/>
        <v>1.2101</v>
      </c>
      <c r="F23" s="15">
        <f t="shared" si="4"/>
        <v>1.4850000000000001</v>
      </c>
      <c r="G23" s="16">
        <f t="shared" si="4"/>
        <v>0.57569999999999999</v>
      </c>
      <c r="H23" s="15">
        <f t="shared" si="4"/>
        <v>1.4899</v>
      </c>
      <c r="I23" s="16">
        <f t="shared" si="4"/>
        <v>0.75750000000000006</v>
      </c>
      <c r="J23" s="16">
        <f t="shared" si="4"/>
        <v>1.3337999999999999</v>
      </c>
      <c r="K23" s="55">
        <f t="shared" si="4"/>
        <v>942.0729</v>
      </c>
    </row>
    <row r="24" spans="1:11" ht="15.75" thickBot="1" x14ac:dyDescent="0.3">
      <c r="A24" s="17" t="s">
        <v>10</v>
      </c>
      <c r="B24" s="18">
        <f>B23/4</f>
        <v>0.197575</v>
      </c>
      <c r="C24" s="19">
        <f>C23/4</f>
        <v>0.12255000000000001</v>
      </c>
      <c r="D24" s="19">
        <f t="shared" ref="D24:K24" si="5">D23/4</f>
        <v>20.963750000000001</v>
      </c>
      <c r="E24" s="19">
        <f t="shared" si="5"/>
        <v>0.30252499999999999</v>
      </c>
      <c r="F24" s="19">
        <f t="shared" si="5"/>
        <v>0.37125000000000002</v>
      </c>
      <c r="G24" s="19">
        <f t="shared" si="5"/>
        <v>0.143925</v>
      </c>
      <c r="H24" s="19">
        <f t="shared" si="5"/>
        <v>0.372475</v>
      </c>
      <c r="I24" s="19">
        <f t="shared" si="5"/>
        <v>0.18937500000000002</v>
      </c>
      <c r="J24" s="19">
        <f t="shared" si="5"/>
        <v>0.33344999999999997</v>
      </c>
      <c r="K24" s="19">
        <f t="shared" si="5"/>
        <v>235.518225</v>
      </c>
    </row>
    <row r="25" spans="1:11" ht="15.75" thickTop="1" x14ac:dyDescent="0.25">
      <c r="A25" s="8">
        <v>36423</v>
      </c>
      <c r="B25" s="9">
        <v>0.19739999999999999</v>
      </c>
      <c r="C25" s="10">
        <v>0.1217</v>
      </c>
      <c r="D25" s="9">
        <v>21.105</v>
      </c>
      <c r="E25" s="10">
        <v>0.3044</v>
      </c>
      <c r="F25" s="9">
        <v>0.37119999999999997</v>
      </c>
      <c r="G25" s="10">
        <v>0.14380000000000001</v>
      </c>
      <c r="H25" s="9">
        <v>0.37459999999999999</v>
      </c>
      <c r="I25" s="10">
        <v>0.1898</v>
      </c>
      <c r="J25" s="10">
        <v>0.33450000000000002</v>
      </c>
      <c r="K25" s="53">
        <v>237.57089999999999</v>
      </c>
    </row>
    <row r="26" spans="1:11" x14ac:dyDescent="0.25">
      <c r="A26" s="8">
        <v>36424</v>
      </c>
      <c r="B26" s="9">
        <v>0.1978</v>
      </c>
      <c r="C26" s="10">
        <v>0.12189999999999999</v>
      </c>
      <c r="D26" s="9">
        <v>21.090399999999999</v>
      </c>
      <c r="E26" s="10">
        <v>0.30769999999999997</v>
      </c>
      <c r="F26" s="9">
        <v>0.37169999999999997</v>
      </c>
      <c r="G26" s="10">
        <v>0.14430000000000001</v>
      </c>
      <c r="H26" s="9">
        <v>0.37890000000000001</v>
      </c>
      <c r="I26" s="10">
        <v>0.19</v>
      </c>
      <c r="J26" s="10">
        <v>0.33600000000000002</v>
      </c>
      <c r="K26" s="53">
        <v>237.50839999999999</v>
      </c>
    </row>
    <row r="27" spans="1:11" x14ac:dyDescent="0.25">
      <c r="A27" s="8">
        <v>36425</v>
      </c>
      <c r="B27" s="9">
        <v>0.1971</v>
      </c>
      <c r="C27" s="10">
        <v>0.12089999999999999</v>
      </c>
      <c r="D27" s="9">
        <v>20.625499999999999</v>
      </c>
      <c r="E27" s="10">
        <v>0.30430000000000001</v>
      </c>
      <c r="F27" s="9">
        <v>0.36830000000000002</v>
      </c>
      <c r="G27" s="10">
        <v>0.1429</v>
      </c>
      <c r="H27" s="9">
        <v>0.37490000000000001</v>
      </c>
      <c r="I27" s="10">
        <v>0.1883</v>
      </c>
      <c r="J27" s="10">
        <v>0.33500000000000002</v>
      </c>
      <c r="K27" s="53">
        <v>237.06200000000001</v>
      </c>
    </row>
    <row r="28" spans="1:11" x14ac:dyDescent="0.25">
      <c r="A28" s="8">
        <v>36426</v>
      </c>
      <c r="B28" s="9">
        <v>0.1971</v>
      </c>
      <c r="C28" s="10">
        <v>0.12039999999999999</v>
      </c>
      <c r="D28" s="9">
        <v>20.4757</v>
      </c>
      <c r="E28" s="10">
        <v>0.30270000000000002</v>
      </c>
      <c r="F28" s="9">
        <v>0.36709999999999998</v>
      </c>
      <c r="G28" s="10">
        <v>0.1424</v>
      </c>
      <c r="H28" s="9">
        <v>0.3755</v>
      </c>
      <c r="I28" s="10">
        <v>0.18770000000000001</v>
      </c>
      <c r="J28" s="10">
        <v>0.33660000000000001</v>
      </c>
      <c r="K28" s="53">
        <v>238.24459999999999</v>
      </c>
    </row>
    <row r="29" spans="1:11" ht="15.75" thickBot="1" x14ac:dyDescent="0.3">
      <c r="A29" s="11">
        <v>36427</v>
      </c>
      <c r="B29" s="12">
        <v>0.1973</v>
      </c>
      <c r="C29" s="13">
        <v>0.12039999999999999</v>
      </c>
      <c r="D29" s="12">
        <v>20.539899999999999</v>
      </c>
      <c r="E29" s="13">
        <v>0.30409999999999998</v>
      </c>
      <c r="F29" s="12">
        <v>0.37019999999999997</v>
      </c>
      <c r="G29" s="13">
        <v>0.14269999999999999</v>
      </c>
      <c r="H29" s="12">
        <v>0.37809999999999999</v>
      </c>
      <c r="I29" s="13">
        <v>0.1893</v>
      </c>
      <c r="J29" s="13">
        <v>0.3382</v>
      </c>
      <c r="K29" s="54">
        <v>238.43709999999999</v>
      </c>
    </row>
    <row r="30" spans="1:11" ht="15.75" thickTop="1" x14ac:dyDescent="0.25">
      <c r="A30" s="14" t="s">
        <v>9</v>
      </c>
      <c r="B30" s="15">
        <f t="shared" ref="B30:K30" si="6">SUM(B25:B29)</f>
        <v>0.98670000000000013</v>
      </c>
      <c r="C30" s="16">
        <f t="shared" si="6"/>
        <v>0.60529999999999995</v>
      </c>
      <c r="D30" s="15">
        <f t="shared" si="6"/>
        <v>103.8365</v>
      </c>
      <c r="E30" s="16">
        <f t="shared" si="6"/>
        <v>1.5232000000000001</v>
      </c>
      <c r="F30" s="15">
        <f t="shared" si="6"/>
        <v>1.8485</v>
      </c>
      <c r="G30" s="16">
        <f t="shared" si="6"/>
        <v>0.71609999999999996</v>
      </c>
      <c r="H30" s="15">
        <f t="shared" si="6"/>
        <v>1.8820000000000001</v>
      </c>
      <c r="I30" s="16">
        <f t="shared" si="6"/>
        <v>0.94510000000000005</v>
      </c>
      <c r="J30" s="16">
        <f t="shared" si="6"/>
        <v>1.6803000000000001</v>
      </c>
      <c r="K30" s="55">
        <f t="shared" si="6"/>
        <v>1188.8229999999999</v>
      </c>
    </row>
    <row r="31" spans="1:11" ht="15.75" thickBot="1" x14ac:dyDescent="0.3">
      <c r="A31" s="17" t="s">
        <v>10</v>
      </c>
      <c r="B31" s="18">
        <f>B30/5</f>
        <v>0.19734000000000002</v>
      </c>
      <c r="C31" s="19">
        <f>C30/5</f>
        <v>0.12105999999999999</v>
      </c>
      <c r="D31" s="19">
        <f t="shared" ref="D31:K31" si="7">D30/5</f>
        <v>20.767299999999999</v>
      </c>
      <c r="E31" s="19">
        <f t="shared" si="7"/>
        <v>0.30464000000000002</v>
      </c>
      <c r="F31" s="19">
        <f t="shared" si="7"/>
        <v>0.36970000000000003</v>
      </c>
      <c r="G31" s="19">
        <f t="shared" si="7"/>
        <v>0.14321999999999999</v>
      </c>
      <c r="H31" s="19">
        <f t="shared" si="7"/>
        <v>0.37640000000000001</v>
      </c>
      <c r="I31" s="19">
        <f t="shared" si="7"/>
        <v>0.18902000000000002</v>
      </c>
      <c r="J31" s="19">
        <f t="shared" si="7"/>
        <v>0.33606000000000003</v>
      </c>
      <c r="K31" s="19">
        <f t="shared" si="7"/>
        <v>237.76459999999997</v>
      </c>
    </row>
    <row r="32" spans="1:11" ht="15.75" thickTop="1" x14ac:dyDescent="0.25">
      <c r="A32" s="8">
        <v>36430</v>
      </c>
      <c r="B32" s="9">
        <v>0.1973</v>
      </c>
      <c r="C32" s="10">
        <v>0.1203</v>
      </c>
      <c r="D32" s="9">
        <v>20.539899999999999</v>
      </c>
      <c r="E32" s="10">
        <v>0.33729999999999999</v>
      </c>
      <c r="F32" s="9">
        <v>0.36959999999999998</v>
      </c>
      <c r="G32" s="10">
        <v>0.14269999999999999</v>
      </c>
      <c r="H32" s="9">
        <v>0.37990000000000002</v>
      </c>
      <c r="I32" s="10">
        <v>0.189</v>
      </c>
      <c r="J32" s="10">
        <v>0.33779999999999999</v>
      </c>
      <c r="K32" s="53">
        <v>238.733</v>
      </c>
    </row>
    <row r="33" spans="1:11" x14ac:dyDescent="0.25">
      <c r="A33" s="8">
        <v>36431</v>
      </c>
      <c r="B33" s="9">
        <v>0.19739999999999999</v>
      </c>
      <c r="C33" s="10">
        <v>0.11990000000000001</v>
      </c>
      <c r="D33" s="9">
        <v>20.954999999999998</v>
      </c>
      <c r="E33" s="10">
        <v>0.30220000000000002</v>
      </c>
      <c r="F33" s="9">
        <v>0.36990000000000001</v>
      </c>
      <c r="G33" s="10">
        <v>0.1429</v>
      </c>
      <c r="H33" s="9">
        <v>0.38229999999999997</v>
      </c>
      <c r="I33" s="10">
        <v>0.18909999999999999</v>
      </c>
      <c r="J33" s="10">
        <v>0.33650000000000002</v>
      </c>
      <c r="K33" s="53">
        <v>239.00210000000001</v>
      </c>
    </row>
    <row r="34" spans="1:11" x14ac:dyDescent="0.25">
      <c r="A34" s="8">
        <v>36432</v>
      </c>
      <c r="B34" s="9">
        <v>0.19739999999999999</v>
      </c>
      <c r="C34" s="10">
        <v>0.1197</v>
      </c>
      <c r="D34" s="9">
        <v>20.959900000000001</v>
      </c>
      <c r="E34" s="10">
        <v>0.30120000000000002</v>
      </c>
      <c r="F34" s="9">
        <v>0.36749999999999999</v>
      </c>
      <c r="G34" s="10">
        <v>0.1431</v>
      </c>
      <c r="H34" s="9">
        <v>0.38500000000000001</v>
      </c>
      <c r="I34" s="10">
        <v>0.18790000000000001</v>
      </c>
      <c r="J34" s="10">
        <v>0.33860000000000001</v>
      </c>
      <c r="K34" s="53">
        <v>240.38890000000001</v>
      </c>
    </row>
    <row r="35" spans="1:11" ht="15.75" thickBot="1" x14ac:dyDescent="0.3">
      <c r="A35" s="11">
        <v>36433</v>
      </c>
      <c r="B35" s="12">
        <v>0.19750000000000001</v>
      </c>
      <c r="C35" s="13">
        <v>0.1202</v>
      </c>
      <c r="D35" s="12">
        <v>21.0762</v>
      </c>
      <c r="E35" s="13">
        <v>0.30230000000000001</v>
      </c>
      <c r="F35" s="12">
        <v>0.36409999999999998</v>
      </c>
      <c r="G35" s="13">
        <v>0.1431</v>
      </c>
      <c r="H35" s="12">
        <v>0.38109999999999999</v>
      </c>
      <c r="I35" s="13">
        <v>0.1862</v>
      </c>
      <c r="J35" s="13">
        <v>0.33710000000000001</v>
      </c>
      <c r="K35" s="54">
        <v>240.50559999999999</v>
      </c>
    </row>
    <row r="36" spans="1:11" ht="15.75" thickTop="1" x14ac:dyDescent="0.25">
      <c r="A36" s="14" t="s">
        <v>9</v>
      </c>
      <c r="B36" s="15">
        <f t="shared" ref="B36:K36" si="8">SUM(B32:B35)</f>
        <v>0.78959999999999997</v>
      </c>
      <c r="C36" s="16">
        <f t="shared" si="8"/>
        <v>0.48009999999999997</v>
      </c>
      <c r="D36" s="15">
        <f t="shared" si="8"/>
        <v>83.531000000000006</v>
      </c>
      <c r="E36" s="16">
        <f t="shared" si="8"/>
        <v>1.2429999999999999</v>
      </c>
      <c r="F36" s="15">
        <f t="shared" si="8"/>
        <v>1.4710999999999999</v>
      </c>
      <c r="G36" s="16">
        <f t="shared" si="8"/>
        <v>0.57179999999999997</v>
      </c>
      <c r="H36" s="15">
        <f t="shared" si="8"/>
        <v>1.5283</v>
      </c>
      <c r="I36" s="16">
        <f t="shared" si="8"/>
        <v>0.75220000000000009</v>
      </c>
      <c r="J36" s="16">
        <f t="shared" si="8"/>
        <v>1.35</v>
      </c>
      <c r="K36" s="55">
        <f t="shared" si="8"/>
        <v>958.62959999999998</v>
      </c>
    </row>
    <row r="37" spans="1:11" ht="15.75" thickBot="1" x14ac:dyDescent="0.3">
      <c r="A37" s="17" t="s">
        <v>10</v>
      </c>
      <c r="B37" s="18">
        <f>B36/4</f>
        <v>0.19739999999999999</v>
      </c>
      <c r="C37" s="19">
        <f>C36/4</f>
        <v>0.12002499999999999</v>
      </c>
      <c r="D37" s="19">
        <f t="shared" ref="D37:K37" si="9">D36/4</f>
        <v>20.882750000000001</v>
      </c>
      <c r="E37" s="19">
        <f t="shared" si="9"/>
        <v>0.31074999999999997</v>
      </c>
      <c r="F37" s="19">
        <f t="shared" si="9"/>
        <v>0.36777499999999996</v>
      </c>
      <c r="G37" s="19">
        <f t="shared" si="9"/>
        <v>0.14294999999999999</v>
      </c>
      <c r="H37" s="19">
        <f t="shared" si="9"/>
        <v>0.382075</v>
      </c>
      <c r="I37" s="19">
        <f t="shared" si="9"/>
        <v>0.18805000000000002</v>
      </c>
      <c r="J37" s="19">
        <f t="shared" si="9"/>
        <v>0.33750000000000002</v>
      </c>
      <c r="K37" s="19">
        <f t="shared" si="9"/>
        <v>239.6574</v>
      </c>
    </row>
    <row r="38" spans="1:11" ht="21" thickTop="1" x14ac:dyDescent="0.3">
      <c r="A38" s="20"/>
      <c r="B38" s="9"/>
      <c r="C38" s="50"/>
      <c r="D38" s="10"/>
      <c r="E38" s="22" t="s">
        <v>11</v>
      </c>
      <c r="F38" s="10"/>
      <c r="G38" s="10"/>
      <c r="H38" s="10"/>
      <c r="I38" s="10"/>
      <c r="J38" s="10"/>
      <c r="K38" s="53"/>
    </row>
    <row r="39" spans="1:11" ht="15.75" thickBot="1" x14ac:dyDescent="0.3">
      <c r="A39" s="23"/>
      <c r="B39" s="24"/>
      <c r="C39" s="25"/>
      <c r="D39" s="25"/>
      <c r="E39" s="25"/>
      <c r="F39" s="25"/>
      <c r="G39" s="25"/>
      <c r="H39" s="25"/>
      <c r="I39" s="25"/>
      <c r="J39" s="25"/>
      <c r="K39" s="57"/>
    </row>
    <row r="40" spans="1:11" x14ac:dyDescent="0.25">
      <c r="A40" s="26" t="s">
        <v>12</v>
      </c>
      <c r="B40" s="27">
        <f>SUM(B6:B8,B11:B15,B18:B21,B25:B29,B32:B35)</f>
        <v>4.1651999999999987</v>
      </c>
      <c r="C40" s="36">
        <f>SUM(C6:C8,C11:C15,C18:C21,C25:C29,C32:C35)</f>
        <v>2.5681999999999996</v>
      </c>
      <c r="D40" s="36">
        <f t="shared" ref="D40:K40" si="10">SUM(D6:D8,D11:D15,D18:D21,D25:D29,D32:D35)</f>
        <v>446.74379999999996</v>
      </c>
      <c r="E40" s="36">
        <f t="shared" si="10"/>
        <v>6.4541999999999975</v>
      </c>
      <c r="F40" s="36">
        <f t="shared" si="10"/>
        <v>7.754999999999999</v>
      </c>
      <c r="G40" s="36">
        <f t="shared" si="10"/>
        <v>3.0287999999999999</v>
      </c>
      <c r="H40" s="36">
        <f t="shared" si="10"/>
        <v>7.9615999999999989</v>
      </c>
      <c r="I40" s="36">
        <f t="shared" si="10"/>
        <v>3.9633999999999991</v>
      </c>
      <c r="J40" s="36">
        <f t="shared" si="10"/>
        <v>7.0621</v>
      </c>
      <c r="K40" s="36">
        <f t="shared" si="10"/>
        <v>4991.6801999999998</v>
      </c>
    </row>
    <row r="41" spans="1:11" x14ac:dyDescent="0.25">
      <c r="A41" s="26" t="s">
        <v>13</v>
      </c>
      <c r="B41" s="27">
        <f>B40/21</f>
        <v>0.19834285714285707</v>
      </c>
      <c r="C41" s="28">
        <f>C40/21</f>
        <v>0.12229523809523808</v>
      </c>
      <c r="D41" s="28">
        <f t="shared" ref="D41:K41" si="11">D40/21</f>
        <v>21.273514285714285</v>
      </c>
      <c r="E41" s="28">
        <f t="shared" si="11"/>
        <v>0.30734285714285703</v>
      </c>
      <c r="F41" s="28">
        <f t="shared" si="11"/>
        <v>0.36928571428571422</v>
      </c>
      <c r="G41" s="28">
        <f t="shared" si="11"/>
        <v>0.14422857142857143</v>
      </c>
      <c r="H41" s="28">
        <f t="shared" si="11"/>
        <v>0.37912380952380947</v>
      </c>
      <c r="I41" s="28">
        <f t="shared" si="11"/>
        <v>0.18873333333333328</v>
      </c>
      <c r="J41" s="28">
        <f t="shared" si="11"/>
        <v>0.3362904761904762</v>
      </c>
      <c r="K41" s="28">
        <f t="shared" si="11"/>
        <v>237.69905714285713</v>
      </c>
    </row>
    <row r="42" spans="1:11" x14ac:dyDescent="0.25">
      <c r="A42" s="26" t="s">
        <v>14</v>
      </c>
      <c r="B42" s="27">
        <f>1/B41</f>
        <v>5.0417747046960546</v>
      </c>
      <c r="C42" s="28">
        <f t="shared" ref="C42:K42" si="12">1/C41</f>
        <v>8.1769332606494824</v>
      </c>
      <c r="D42" s="28">
        <f>100/D41</f>
        <v>4.7006807928839756</v>
      </c>
      <c r="E42" s="28">
        <f t="shared" si="12"/>
        <v>3.253695268197454</v>
      </c>
      <c r="F42" s="28">
        <f t="shared" si="12"/>
        <v>2.7079303675048361</v>
      </c>
      <c r="G42" s="28">
        <f t="shared" si="12"/>
        <v>6.9334389857369256</v>
      </c>
      <c r="H42" s="28">
        <f t="shared" si="12"/>
        <v>2.6376607717041805</v>
      </c>
      <c r="I42" s="28">
        <f t="shared" si="12"/>
        <v>5.2984811020840707</v>
      </c>
      <c r="J42" s="28">
        <f t="shared" si="12"/>
        <v>2.9736197448351058</v>
      </c>
      <c r="K42" s="28">
        <f>1000/K41</f>
        <v>4.207000280186219</v>
      </c>
    </row>
    <row r="43" spans="1:11" ht="15.75" thickBot="1" x14ac:dyDescent="0.3">
      <c r="A43" s="29"/>
      <c r="B43" s="30"/>
      <c r="C43" s="31"/>
      <c r="D43" s="30"/>
      <c r="E43" s="31"/>
      <c r="F43" s="30"/>
      <c r="G43" s="31"/>
      <c r="H43" s="30"/>
      <c r="I43" s="31"/>
      <c r="J43" s="30"/>
      <c r="K43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 1999</vt:lpstr>
      <vt:lpstr>Feb 1999</vt:lpstr>
      <vt:lpstr>Mar 1999</vt:lpstr>
      <vt:lpstr>Apr 1999</vt:lpstr>
      <vt:lpstr>May 1999</vt:lpstr>
      <vt:lpstr>Jun 1999</vt:lpstr>
      <vt:lpstr>Jul 1999</vt:lpstr>
      <vt:lpstr>Aug 1999</vt:lpstr>
      <vt:lpstr>Sep 1999</vt:lpstr>
      <vt:lpstr>Oct 1999</vt:lpstr>
      <vt:lpstr>Nov 1999</vt:lpstr>
      <vt:lpstr>Dec 1999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R. Iro</dc:creator>
  <cp:lastModifiedBy>Carolyn R. Iro</cp:lastModifiedBy>
  <dcterms:created xsi:type="dcterms:W3CDTF">2015-02-23T02:43:09Z</dcterms:created>
  <dcterms:modified xsi:type="dcterms:W3CDTF">2015-03-03T05:50:26Z</dcterms:modified>
</cp:coreProperties>
</file>