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385" yWindow="65521" windowWidth="14430" windowHeight="12855" firstSheet="6" activeTab="11"/>
  </bookViews>
  <sheets>
    <sheet name="Jan 2000" sheetId="4" r:id="rId1"/>
    <sheet name="Feb 2000" sheetId="5" r:id="rId2"/>
    <sheet name="Mar 2000" sheetId="7" r:id="rId3"/>
    <sheet name="Apr 2000" sheetId="6" r:id="rId4"/>
    <sheet name="May 2000" sheetId="8" r:id="rId5"/>
    <sheet name="Jun 2000" sheetId="9" r:id="rId6"/>
    <sheet name="Jul 2000" sheetId="10" r:id="rId7"/>
    <sheet name="Aug 2000" sheetId="11" r:id="rId8"/>
    <sheet name="Sep 2000" sheetId="12" r:id="rId9"/>
    <sheet name="Oct 2000" sheetId="13" r:id="rId10"/>
    <sheet name="Nov 2000" sheetId="14" r:id="rId11"/>
    <sheet name="Dec 2000" sheetId="15" r:id="rId12"/>
  </sheets>
  <definedNames/>
  <calcPr calcId="145621"/>
</workbook>
</file>

<file path=xl/sharedStrings.xml><?xml version="1.0" encoding="utf-8"?>
<sst xmlns="http://schemas.openxmlformats.org/spreadsheetml/2006/main" count="316" uniqueCount="37">
  <si>
    <t>DATE</t>
  </si>
  <si>
    <t>AUD</t>
  </si>
  <si>
    <t>EUR</t>
  </si>
  <si>
    <t>KRW</t>
  </si>
  <si>
    <t>NZD</t>
  </si>
  <si>
    <t>SDR</t>
  </si>
  <si>
    <t>SGD</t>
  </si>
  <si>
    <t>STG</t>
  </si>
  <si>
    <t>USD</t>
  </si>
  <si>
    <t>Weekly Total</t>
  </si>
  <si>
    <t>Weekly Ave.</t>
  </si>
  <si>
    <t>MONTHLY EXCHANGE RATE SUMMARY</t>
  </si>
  <si>
    <t>TOTAL</t>
  </si>
  <si>
    <t>AVE/MONTH</t>
  </si>
  <si>
    <t>SI EQUIV.</t>
  </si>
  <si>
    <t>DEM</t>
  </si>
  <si>
    <t xml:space="preserve">                                                             PUBLIC HOLIDAY - BOXING DAY</t>
  </si>
  <si>
    <t xml:space="preserve">                                                                      PUBLIC HOLIDAY - XMAS DAY</t>
  </si>
  <si>
    <t>CBSI DAILY MIDRATES FOR DECEMBER 2000</t>
  </si>
  <si>
    <t>CBSI DAILY MIDRATES FOR JANUARY 2000</t>
  </si>
  <si>
    <t>JPY</t>
  </si>
  <si>
    <t xml:space="preserve">                                               PUBLIC HOLIDAY - FUNERAL SERVICE FOR LATE HON SOLOMON MAMALONI</t>
  </si>
  <si>
    <t>CBSI DAILY MIDRATES FOR FEBRUARY 2000</t>
  </si>
  <si>
    <t>CBSI DAILY MIDRATES FOR MARCH 2000</t>
  </si>
  <si>
    <t>CBSI DAILY MIDRATES FOR APRIL 2000</t>
  </si>
  <si>
    <t>PUBLIC HOLIDAY - GOOD FRIDAY</t>
  </si>
  <si>
    <t>PUBLIC HOLIDAY - EASTER MONDAY</t>
  </si>
  <si>
    <t>CBSI DAILY MIDRATES FOR MAY 2000</t>
  </si>
  <si>
    <t>CBSI DAILY MIDRATES FOR JUNE 2000</t>
  </si>
  <si>
    <t>PUBLIC HOLIDAY - WHIT MONDAY</t>
  </si>
  <si>
    <t>PUBLIC HOLIDAY - QUEEN'S BIRTHDAY</t>
  </si>
  <si>
    <t>CBSI DAILY MIDRATES FOR JULY 2000</t>
  </si>
  <si>
    <t>PUBLIC HOLIDAY - INDEPENDENCE CELEBRATION</t>
  </si>
  <si>
    <t>CBSI DAILY MIDRATES FOR AUGUST 2000</t>
  </si>
  <si>
    <t>CBSI DAILY MIDRATES FOR SEPTEMBER 2000</t>
  </si>
  <si>
    <t>CBSI DAILY MIDRATES FOR OCTOBER 2000</t>
  </si>
  <si>
    <t>CBSI DAILY MIDRATES FOR NOVEMBER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</si>
</sst>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ootlight MT Light"/>
      <family val="1"/>
    </font>
    <font>
      <b/>
      <u val="single"/>
      <sz val="18"/>
      <color theme="9" tint="-0.24997000396251678"/>
      <name val="Footlight MT Light"/>
      <family val="1"/>
    </font>
    <font>
      <sz val="9"/>
      <color theme="1"/>
      <name val="Footlight MT Light"/>
      <family val="1"/>
    </font>
    <font>
      <sz val="10"/>
      <color theme="1"/>
      <name val="Footlight MT Light"/>
      <family val="1"/>
    </font>
    <font>
      <b/>
      <sz val="10"/>
      <color theme="1"/>
      <name val="Footlight MT Light"/>
      <family val="1"/>
    </font>
    <font>
      <sz val="8"/>
      <color theme="1"/>
      <name val="Footlight MT Light"/>
      <family val="1"/>
    </font>
    <font>
      <sz val="8"/>
      <name val="Footlight MT Light"/>
      <family val="1"/>
    </font>
    <font>
      <b/>
      <sz val="8"/>
      <color theme="9" tint="-0.24997000396251678"/>
      <name val="Footlight MT Light"/>
      <family val="1"/>
    </font>
    <font>
      <b/>
      <sz val="16"/>
      <color theme="9" tint="-0.24997000396251678"/>
      <name val="Footlight MT Light"/>
      <family val="1"/>
    </font>
    <font>
      <sz val="11"/>
      <color theme="9" tint="-0.24997000396251678"/>
      <name val="Calibri"/>
      <family val="2"/>
      <scheme val="minor"/>
    </font>
    <font>
      <sz val="12"/>
      <color theme="1"/>
      <name val="Footlight MT Light"/>
      <family val="1"/>
    </font>
    <font>
      <b/>
      <sz val="12"/>
      <color theme="1"/>
      <name val="Footlight MT Light"/>
      <family val="1"/>
    </font>
    <font>
      <b/>
      <sz val="12"/>
      <color rgb="FF0070C0"/>
      <name val="Footlight MT Light"/>
      <family val="1"/>
    </font>
    <font>
      <sz val="12"/>
      <color rgb="FF0070C0"/>
      <name val="Footlight MT Light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 style="medium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0" xfId="0" applyFont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11" fillId="0" borderId="5" xfId="0" applyFont="1" applyBorder="1"/>
    <xf numFmtId="0" fontId="5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0" fontId="0" fillId="0" borderId="0" xfId="0" applyBorder="1"/>
    <xf numFmtId="165" fontId="7" fillId="0" borderId="11" xfId="0" applyNumberFormat="1" applyFont="1" applyBorder="1" applyAlignment="1">
      <alignment horizontal="center"/>
    </xf>
    <xf numFmtId="0" fontId="11" fillId="0" borderId="0" xfId="0" applyFont="1" applyBorder="1"/>
    <xf numFmtId="165" fontId="8" fillId="0" borderId="13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1" width="10.8515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19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8">
        <v>36529</v>
      </c>
      <c r="B6" s="9">
        <v>0.1969</v>
      </c>
      <c r="C6" s="10">
        <v>0.1216</v>
      </c>
      <c r="D6" s="9">
        <v>20.09</v>
      </c>
      <c r="E6" s="10">
        <v>0.2999</v>
      </c>
      <c r="F6" s="9">
        <v>0.3817</v>
      </c>
      <c r="G6" s="10">
        <v>0.1436</v>
      </c>
      <c r="H6" s="9">
        <v>0.3762</v>
      </c>
      <c r="I6" s="10">
        <v>0.1952</v>
      </c>
      <c r="J6" s="10">
        <v>0.3271</v>
      </c>
      <c r="K6" s="55">
        <v>222.6</v>
      </c>
    </row>
    <row r="7" spans="1:11" ht="15">
      <c r="A7" s="8">
        <v>36530</v>
      </c>
      <c r="B7" s="9">
        <v>0.197</v>
      </c>
      <c r="C7" s="10">
        <v>0.1204</v>
      </c>
      <c r="D7" s="9">
        <v>20.3</v>
      </c>
      <c r="E7" s="10">
        <v>0.2999</v>
      </c>
      <c r="F7" s="9">
        <v>0.3739</v>
      </c>
      <c r="G7" s="10">
        <v>0.1426</v>
      </c>
      <c r="H7" s="9">
        <v>0.3786</v>
      </c>
      <c r="I7" s="10">
        <v>0.1912</v>
      </c>
      <c r="J7" s="10">
        <v>0.3257</v>
      </c>
      <c r="K7" s="55">
        <v>221.1</v>
      </c>
    </row>
    <row r="8" spans="1:11" ht="15">
      <c r="A8" s="8">
        <v>36531</v>
      </c>
      <c r="B8" s="9">
        <v>0.1971</v>
      </c>
      <c r="C8" s="10">
        <v>0.1202</v>
      </c>
      <c r="D8" s="9">
        <v>20.46</v>
      </c>
      <c r="E8" s="10">
        <v>0.3004</v>
      </c>
      <c r="F8" s="9">
        <v>0.373</v>
      </c>
      <c r="G8" s="10">
        <v>0.1426</v>
      </c>
      <c r="H8" s="9">
        <v>0.3806</v>
      </c>
      <c r="I8" s="10">
        <v>0.1907</v>
      </c>
      <c r="J8" s="10">
        <v>0.3265</v>
      </c>
      <c r="K8" s="55">
        <v>223.7</v>
      </c>
    </row>
    <row r="9" spans="1:11" ht="15.75" thickBot="1">
      <c r="A9" s="11">
        <v>36532</v>
      </c>
      <c r="B9" s="12">
        <v>0.1972</v>
      </c>
      <c r="C9" s="13">
        <v>0.1197</v>
      </c>
      <c r="D9" s="12">
        <v>20.75</v>
      </c>
      <c r="E9" s="13">
        <v>0.3012</v>
      </c>
      <c r="F9" s="12">
        <v>0.3731</v>
      </c>
      <c r="G9" s="13">
        <v>0.1429</v>
      </c>
      <c r="H9" s="12">
        <v>0.3828</v>
      </c>
      <c r="I9" s="13">
        <v>0.1908</v>
      </c>
      <c r="J9" s="13">
        <v>0.3284</v>
      </c>
      <c r="K9" s="56">
        <v>226.1</v>
      </c>
    </row>
    <row r="10" spans="1:11" ht="15.75" thickTop="1">
      <c r="A10" s="14" t="s">
        <v>9</v>
      </c>
      <c r="B10" s="15">
        <f aca="true" t="shared" si="0" ref="B10:K10">SUM(B6:B9)</f>
        <v>0.7882</v>
      </c>
      <c r="C10" s="16">
        <f t="shared" si="0"/>
        <v>0.4819</v>
      </c>
      <c r="D10" s="15">
        <f t="shared" si="0"/>
        <v>81.6</v>
      </c>
      <c r="E10" s="16">
        <f t="shared" si="0"/>
        <v>1.2014</v>
      </c>
      <c r="F10" s="15">
        <f t="shared" si="0"/>
        <v>1.5017</v>
      </c>
      <c r="G10" s="16">
        <f t="shared" si="0"/>
        <v>0.5717</v>
      </c>
      <c r="H10" s="15">
        <f t="shared" si="0"/>
        <v>1.5182</v>
      </c>
      <c r="I10" s="16">
        <f t="shared" si="0"/>
        <v>0.7679</v>
      </c>
      <c r="J10" s="16">
        <f t="shared" si="0"/>
        <v>1.3077</v>
      </c>
      <c r="K10" s="57">
        <f t="shared" si="0"/>
        <v>893.5</v>
      </c>
    </row>
    <row r="11" spans="1:11" ht="15.75" thickBot="1">
      <c r="A11" s="17" t="s">
        <v>10</v>
      </c>
      <c r="B11" s="18">
        <f>B10/4</f>
        <v>0.19705</v>
      </c>
      <c r="C11" s="19">
        <f>C10/4</f>
        <v>0.120475</v>
      </c>
      <c r="D11" s="19">
        <f aca="true" t="shared" si="1" ref="D11:K11">D10/4</f>
        <v>20.4</v>
      </c>
      <c r="E11" s="19">
        <f t="shared" si="1"/>
        <v>0.30035</v>
      </c>
      <c r="F11" s="19">
        <f t="shared" si="1"/>
        <v>0.375425</v>
      </c>
      <c r="G11" s="19">
        <f t="shared" si="1"/>
        <v>0.142925</v>
      </c>
      <c r="H11" s="19">
        <f t="shared" si="1"/>
        <v>0.37955</v>
      </c>
      <c r="I11" s="19">
        <f t="shared" si="1"/>
        <v>0.191975</v>
      </c>
      <c r="J11" s="19">
        <f t="shared" si="1"/>
        <v>0.326925</v>
      </c>
      <c r="K11" s="19">
        <f t="shared" si="1"/>
        <v>223.375</v>
      </c>
    </row>
    <row r="12" spans="1:11" ht="15.75" thickTop="1">
      <c r="A12" s="8">
        <v>36535</v>
      </c>
      <c r="B12" s="9">
        <v>0.1972</v>
      </c>
      <c r="C12" s="10">
        <v>0.1204</v>
      </c>
      <c r="D12" s="9">
        <v>20.77</v>
      </c>
      <c r="E12" s="10">
        <v>0.301</v>
      </c>
      <c r="F12" s="9">
        <v>0.3747</v>
      </c>
      <c r="G12" s="10">
        <v>0.1434</v>
      </c>
      <c r="H12" s="9">
        <v>0.3819</v>
      </c>
      <c r="I12" s="10">
        <v>0.1914</v>
      </c>
      <c r="J12" s="10">
        <v>0.3277</v>
      </c>
      <c r="K12" s="55">
        <v>224.4</v>
      </c>
    </row>
    <row r="13" spans="1:11" ht="15">
      <c r="A13" s="8">
        <v>36536</v>
      </c>
      <c r="B13" s="9">
        <v>0.1971</v>
      </c>
      <c r="C13" s="10">
        <v>0.1204</v>
      </c>
      <c r="D13" s="9">
        <v>20.76</v>
      </c>
      <c r="E13" s="10">
        <v>0.3003</v>
      </c>
      <c r="F13" s="9">
        <v>0.3758</v>
      </c>
      <c r="G13" s="10">
        <v>0.1435</v>
      </c>
      <c r="H13" s="9">
        <v>0.3812</v>
      </c>
      <c r="I13" s="10">
        <v>0.1921</v>
      </c>
      <c r="J13" s="10">
        <v>0.3275</v>
      </c>
      <c r="K13" s="55">
        <v>223.4</v>
      </c>
    </row>
    <row r="14" spans="1:11" ht="15">
      <c r="A14" s="8">
        <v>36537</v>
      </c>
      <c r="B14" s="9">
        <v>0.1972</v>
      </c>
      <c r="C14" s="10">
        <v>0.1197</v>
      </c>
      <c r="D14" s="9">
        <v>20.89</v>
      </c>
      <c r="E14" s="10">
        <v>0.3</v>
      </c>
      <c r="F14" s="9">
        <v>0.3741</v>
      </c>
      <c r="G14" s="10">
        <v>0.1436</v>
      </c>
      <c r="H14" s="9">
        <v>0.3717</v>
      </c>
      <c r="I14" s="10">
        <v>0.1913</v>
      </c>
      <c r="J14" s="10">
        <v>0.3291</v>
      </c>
      <c r="K14" s="55">
        <v>226.1</v>
      </c>
    </row>
    <row r="15" spans="1:11" ht="15.75">
      <c r="A15" s="8">
        <v>36538</v>
      </c>
      <c r="B15" s="9"/>
      <c r="C15" s="10"/>
      <c r="D15" s="73" t="s">
        <v>21</v>
      </c>
      <c r="E15" s="10"/>
      <c r="F15" s="9"/>
      <c r="G15" s="10"/>
      <c r="H15" s="9"/>
      <c r="I15" s="10"/>
      <c r="J15" s="10"/>
      <c r="K15" s="55"/>
    </row>
    <row r="16" spans="1:11" ht="15.75" thickBot="1">
      <c r="A16" s="11">
        <v>36539</v>
      </c>
      <c r="B16" s="12">
        <v>0.1971</v>
      </c>
      <c r="C16" s="13">
        <v>0.1196</v>
      </c>
      <c r="D16" s="12">
        <v>20.92</v>
      </c>
      <c r="E16" s="13">
        <v>0.2952</v>
      </c>
      <c r="F16" s="12">
        <v>0.3753</v>
      </c>
      <c r="G16" s="13">
        <v>0.1435</v>
      </c>
      <c r="H16" s="12">
        <v>0.3762</v>
      </c>
      <c r="I16" s="13">
        <v>0.1919</v>
      </c>
      <c r="J16" s="13">
        <v>0.3292</v>
      </c>
      <c r="K16" s="56">
        <v>223.8</v>
      </c>
    </row>
    <row r="17" spans="1:11" ht="15.75" thickTop="1">
      <c r="A17" s="14" t="s">
        <v>9</v>
      </c>
      <c r="B17" s="15">
        <f aca="true" t="shared" si="2" ref="B17:K17">SUM(B12:B16)</f>
        <v>0.7886</v>
      </c>
      <c r="C17" s="16">
        <f t="shared" si="2"/>
        <v>0.48009999999999997</v>
      </c>
      <c r="D17" s="15">
        <f t="shared" si="2"/>
        <v>83.34</v>
      </c>
      <c r="E17" s="16">
        <f t="shared" si="2"/>
        <v>1.1965</v>
      </c>
      <c r="F17" s="15">
        <f t="shared" si="2"/>
        <v>1.4999</v>
      </c>
      <c r="G17" s="16">
        <f t="shared" si="2"/>
        <v>0.574</v>
      </c>
      <c r="H17" s="15">
        <f t="shared" si="2"/>
        <v>1.5110000000000001</v>
      </c>
      <c r="I17" s="16">
        <f t="shared" si="2"/>
        <v>0.7666999999999999</v>
      </c>
      <c r="J17" s="16">
        <f t="shared" si="2"/>
        <v>1.3135</v>
      </c>
      <c r="K17" s="57">
        <f t="shared" si="2"/>
        <v>897.7</v>
      </c>
    </row>
    <row r="18" spans="1:11" ht="15.75" thickBot="1">
      <c r="A18" s="17" t="s">
        <v>10</v>
      </c>
      <c r="B18" s="18">
        <f>B17/4</f>
        <v>0.19715</v>
      </c>
      <c r="C18" s="19">
        <f>C17/4</f>
        <v>0.12002499999999999</v>
      </c>
      <c r="D18" s="19">
        <f aca="true" t="shared" si="3" ref="D18:K18">D17/4</f>
        <v>20.835</v>
      </c>
      <c r="E18" s="19">
        <f t="shared" si="3"/>
        <v>0.299125</v>
      </c>
      <c r="F18" s="19">
        <f t="shared" si="3"/>
        <v>0.374975</v>
      </c>
      <c r="G18" s="19">
        <f t="shared" si="3"/>
        <v>0.1435</v>
      </c>
      <c r="H18" s="19">
        <f t="shared" si="3"/>
        <v>0.37775000000000003</v>
      </c>
      <c r="I18" s="19">
        <f t="shared" si="3"/>
        <v>0.19167499999999998</v>
      </c>
      <c r="J18" s="19">
        <f t="shared" si="3"/>
        <v>0.328375</v>
      </c>
      <c r="K18" s="19">
        <f t="shared" si="3"/>
        <v>224.425</v>
      </c>
    </row>
    <row r="19" spans="1:11" ht="15.75" thickTop="1">
      <c r="A19" s="8">
        <v>36542</v>
      </c>
      <c r="B19" s="9">
        <v>0.1972</v>
      </c>
      <c r="C19" s="10">
        <v>0.1206</v>
      </c>
      <c r="D19" s="9">
        <v>20.8943</v>
      </c>
      <c r="E19" s="10">
        <v>0.2957</v>
      </c>
      <c r="F19" s="9">
        <v>0.3809</v>
      </c>
      <c r="G19" s="10">
        <v>0.1437</v>
      </c>
      <c r="H19" s="9">
        <v>0.3783</v>
      </c>
      <c r="I19" s="10">
        <v>0.1948</v>
      </c>
      <c r="J19" s="10">
        <v>0.3304</v>
      </c>
      <c r="K19" s="55">
        <v>221.8007</v>
      </c>
    </row>
    <row r="20" spans="1:11" ht="15">
      <c r="A20" s="8">
        <v>36543</v>
      </c>
      <c r="B20" s="9">
        <v>0.197</v>
      </c>
      <c r="C20" s="10">
        <v>0.1206</v>
      </c>
      <c r="D20" s="9">
        <v>20.748</v>
      </c>
      <c r="E20" s="10">
        <v>0.2963</v>
      </c>
      <c r="F20" s="9">
        <v>0.3812</v>
      </c>
      <c r="G20" s="10">
        <v>0.1437</v>
      </c>
      <c r="H20" s="9">
        <v>0.3788</v>
      </c>
      <c r="I20" s="10">
        <v>0.1949</v>
      </c>
      <c r="J20" s="10">
        <v>0.3299</v>
      </c>
      <c r="K20" s="55">
        <v>221.1818</v>
      </c>
    </row>
    <row r="21" spans="1:11" ht="15">
      <c r="A21" s="8">
        <v>36544</v>
      </c>
      <c r="B21" s="9">
        <v>0.197</v>
      </c>
      <c r="C21" s="10">
        <v>0.1203</v>
      </c>
      <c r="D21" s="9">
        <v>20.7825</v>
      </c>
      <c r="E21" s="10">
        <v>0.2966</v>
      </c>
      <c r="F21" s="9">
        <v>0.3809</v>
      </c>
      <c r="G21" s="10">
        <v>0.1441</v>
      </c>
      <c r="H21" s="9">
        <v>0.3809</v>
      </c>
      <c r="I21" s="10">
        <v>0.1948</v>
      </c>
      <c r="J21" s="10">
        <v>0.3296</v>
      </c>
      <c r="K21" s="55">
        <v>221.9698</v>
      </c>
    </row>
    <row r="22" spans="1:11" ht="15">
      <c r="A22" s="8">
        <v>36545</v>
      </c>
      <c r="B22" s="9">
        <v>0.1971</v>
      </c>
      <c r="C22" s="10">
        <v>0.12</v>
      </c>
      <c r="D22" s="9">
        <v>20.8079</v>
      </c>
      <c r="E22" s="10">
        <v>0.2971</v>
      </c>
      <c r="F22" s="9">
        <v>0.3814</v>
      </c>
      <c r="G22" s="10">
        <v>0.1443</v>
      </c>
      <c r="H22" s="9">
        <v>0.3827</v>
      </c>
      <c r="I22" s="10">
        <v>0.195</v>
      </c>
      <c r="J22" s="10">
        <v>0.3304</v>
      </c>
      <c r="K22" s="55">
        <v>223.4621</v>
      </c>
    </row>
    <row r="23" spans="1:11" ht="15.75" thickBot="1">
      <c r="A23" s="11">
        <v>36546</v>
      </c>
      <c r="B23" s="12">
        <v>0.197</v>
      </c>
      <c r="C23" s="13">
        <v>0.1193</v>
      </c>
      <c r="D23" s="12">
        <v>20.7815</v>
      </c>
      <c r="E23" s="13">
        <v>0.2954</v>
      </c>
      <c r="F23" s="12">
        <v>0.3809</v>
      </c>
      <c r="G23" s="13">
        <v>0.144</v>
      </c>
      <c r="H23" s="12">
        <v>0.3836</v>
      </c>
      <c r="I23" s="13">
        <v>0.1948</v>
      </c>
      <c r="J23" s="13">
        <v>0.3303</v>
      </c>
      <c r="K23" s="56">
        <v>221.7728</v>
      </c>
    </row>
    <row r="24" spans="1:11" ht="15.75" thickTop="1">
      <c r="A24" s="14" t="s">
        <v>9</v>
      </c>
      <c r="B24" s="15">
        <f aca="true" t="shared" si="4" ref="B24:K24">SUM(B19:B23)</f>
        <v>0.9853000000000001</v>
      </c>
      <c r="C24" s="16">
        <f t="shared" si="4"/>
        <v>0.6008</v>
      </c>
      <c r="D24" s="15">
        <f t="shared" si="4"/>
        <v>104.01420000000002</v>
      </c>
      <c r="E24" s="16">
        <f t="shared" si="4"/>
        <v>1.4811</v>
      </c>
      <c r="F24" s="15">
        <f t="shared" si="4"/>
        <v>1.9053</v>
      </c>
      <c r="G24" s="16">
        <f t="shared" si="4"/>
        <v>0.7198</v>
      </c>
      <c r="H24" s="15">
        <f t="shared" si="4"/>
        <v>1.9043</v>
      </c>
      <c r="I24" s="16">
        <f t="shared" si="4"/>
        <v>0.9743</v>
      </c>
      <c r="J24" s="16">
        <f t="shared" si="4"/>
        <v>1.6506</v>
      </c>
      <c r="K24" s="57">
        <f t="shared" si="4"/>
        <v>1110.1872</v>
      </c>
    </row>
    <row r="25" spans="1:11" ht="15.75" thickBot="1">
      <c r="A25" s="17" t="s">
        <v>10</v>
      </c>
      <c r="B25" s="18">
        <f>B24/5</f>
        <v>0.19706</v>
      </c>
      <c r="C25" s="19">
        <f>C24/5</f>
        <v>0.12016</v>
      </c>
      <c r="D25" s="19">
        <f aca="true" t="shared" si="5" ref="D25:K25">D24/5</f>
        <v>20.802840000000003</v>
      </c>
      <c r="E25" s="19">
        <f t="shared" si="5"/>
        <v>0.29622000000000004</v>
      </c>
      <c r="F25" s="19">
        <f t="shared" si="5"/>
        <v>0.38106</v>
      </c>
      <c r="G25" s="19">
        <f t="shared" si="5"/>
        <v>0.14396</v>
      </c>
      <c r="H25" s="19">
        <f t="shared" si="5"/>
        <v>0.38086000000000003</v>
      </c>
      <c r="I25" s="19">
        <f t="shared" si="5"/>
        <v>0.19486</v>
      </c>
      <c r="J25" s="19">
        <f t="shared" si="5"/>
        <v>0.33012</v>
      </c>
      <c r="K25" s="19">
        <f t="shared" si="5"/>
        <v>222.03744</v>
      </c>
    </row>
    <row r="26" spans="1:11" ht="15.75" thickTop="1">
      <c r="A26" s="8">
        <v>36549</v>
      </c>
      <c r="B26" s="9">
        <v>0.197</v>
      </c>
      <c r="C26" s="10">
        <v>0.1194</v>
      </c>
      <c r="D26" s="9">
        <v>20.6673</v>
      </c>
      <c r="E26" s="10">
        <v>0.2974</v>
      </c>
      <c r="F26" s="9">
        <v>0.3821</v>
      </c>
      <c r="G26" s="10">
        <v>0.1436</v>
      </c>
      <c r="H26" s="9">
        <v>0.3854</v>
      </c>
      <c r="I26" s="10">
        <v>0.1953</v>
      </c>
      <c r="J26" s="10">
        <v>0.3307</v>
      </c>
      <c r="K26" s="55">
        <v>222.1668</v>
      </c>
    </row>
    <row r="27" spans="1:11" ht="15">
      <c r="A27" s="8">
        <v>36550</v>
      </c>
      <c r="B27" s="9">
        <v>0.1971</v>
      </c>
      <c r="C27" s="10">
        <v>0.1193</v>
      </c>
      <c r="D27" s="9">
        <v>20.801</v>
      </c>
      <c r="E27" s="10">
        <v>0.3012</v>
      </c>
      <c r="F27" s="9">
        <v>0.3847</v>
      </c>
      <c r="G27" s="10">
        <v>0.1441</v>
      </c>
      <c r="H27" s="9">
        <v>0.3891</v>
      </c>
      <c r="I27" s="10">
        <v>0.1967</v>
      </c>
      <c r="J27" s="10">
        <v>0.3316</v>
      </c>
      <c r="K27" s="55">
        <v>221.6143</v>
      </c>
    </row>
    <row r="28" spans="1:11" ht="15">
      <c r="A28" s="8">
        <v>36551</v>
      </c>
      <c r="B28" s="9">
        <v>0.197</v>
      </c>
      <c r="C28" s="10">
        <v>0.1195</v>
      </c>
      <c r="D28" s="9">
        <v>20.8534</v>
      </c>
      <c r="E28" s="10">
        <v>0.3011</v>
      </c>
      <c r="F28" s="9">
        <v>0.3833</v>
      </c>
      <c r="G28" s="10">
        <v>0.1444</v>
      </c>
      <c r="H28" s="9">
        <v>0.3885</v>
      </c>
      <c r="I28" s="10">
        <v>0.196</v>
      </c>
      <c r="J28" s="10">
        <v>0.3322</v>
      </c>
      <c r="K28" s="55">
        <v>222.019</v>
      </c>
    </row>
    <row r="29" spans="1:11" ht="15">
      <c r="A29" s="8">
        <v>36552</v>
      </c>
      <c r="B29" s="9">
        <v>0.197</v>
      </c>
      <c r="C29" s="10">
        <v>0.1201</v>
      </c>
      <c r="D29" s="9">
        <v>20.8564</v>
      </c>
      <c r="E29" s="10">
        <v>0.3028</v>
      </c>
      <c r="F29" s="9">
        <v>0.3848</v>
      </c>
      <c r="G29" s="10">
        <v>0.1444</v>
      </c>
      <c r="H29" s="9">
        <v>0.3886</v>
      </c>
      <c r="I29" s="10">
        <v>0.1968</v>
      </c>
      <c r="J29" s="10">
        <v>0.3339</v>
      </c>
      <c r="K29" s="55">
        <v>222.1471</v>
      </c>
    </row>
    <row r="30" spans="1:11" ht="15.75" thickBot="1">
      <c r="A30" s="11">
        <v>36553</v>
      </c>
      <c r="B30" s="12">
        <v>0.1969</v>
      </c>
      <c r="C30" s="13">
        <v>0.1203</v>
      </c>
      <c r="D30" s="12">
        <v>20.6656</v>
      </c>
      <c r="E30" s="13">
        <v>0.3007</v>
      </c>
      <c r="F30" s="12">
        <v>0.3895</v>
      </c>
      <c r="G30" s="13">
        <v>0.1444</v>
      </c>
      <c r="H30" s="12">
        <v>0.3882</v>
      </c>
      <c r="I30" s="13">
        <v>0.1992</v>
      </c>
      <c r="J30" s="13">
        <v>0.3333</v>
      </c>
      <c r="K30" s="56">
        <v>221.5125</v>
      </c>
    </row>
    <row r="31" spans="1:11" ht="15.75" thickTop="1">
      <c r="A31" s="14" t="s">
        <v>9</v>
      </c>
      <c r="B31" s="15">
        <f aca="true" t="shared" si="6" ref="B31:K31">SUM(B26:B30)</f>
        <v>0.985</v>
      </c>
      <c r="C31" s="16">
        <f t="shared" si="6"/>
        <v>0.5986</v>
      </c>
      <c r="D31" s="15">
        <f t="shared" si="6"/>
        <v>103.8437</v>
      </c>
      <c r="E31" s="16">
        <f t="shared" si="6"/>
        <v>1.5031999999999999</v>
      </c>
      <c r="F31" s="15">
        <f t="shared" si="6"/>
        <v>1.9243999999999999</v>
      </c>
      <c r="G31" s="16">
        <f t="shared" si="6"/>
        <v>0.7209</v>
      </c>
      <c r="H31" s="15">
        <f t="shared" si="6"/>
        <v>1.9398</v>
      </c>
      <c r="I31" s="16">
        <f t="shared" si="6"/>
        <v>0.984</v>
      </c>
      <c r="J31" s="16">
        <f t="shared" si="6"/>
        <v>1.6616999999999997</v>
      </c>
      <c r="K31" s="57">
        <f t="shared" si="6"/>
        <v>1109.4596999999999</v>
      </c>
    </row>
    <row r="32" spans="1:11" ht="15.75" thickBot="1">
      <c r="A32" s="17" t="s">
        <v>10</v>
      </c>
      <c r="B32" s="18">
        <f>B31/5</f>
        <v>0.197</v>
      </c>
      <c r="C32" s="19">
        <f>C31/5</f>
        <v>0.11972000000000001</v>
      </c>
      <c r="D32" s="19">
        <f aca="true" t="shared" si="7" ref="D32:K32">D31/5</f>
        <v>20.76874</v>
      </c>
      <c r="E32" s="19">
        <f t="shared" si="7"/>
        <v>0.30063999999999996</v>
      </c>
      <c r="F32" s="19">
        <f t="shared" si="7"/>
        <v>0.38488</v>
      </c>
      <c r="G32" s="19">
        <f t="shared" si="7"/>
        <v>0.14418</v>
      </c>
      <c r="H32" s="19">
        <f t="shared" si="7"/>
        <v>0.38795999999999997</v>
      </c>
      <c r="I32" s="19">
        <f t="shared" si="7"/>
        <v>0.1968</v>
      </c>
      <c r="J32" s="19">
        <f t="shared" si="7"/>
        <v>0.33233999999999997</v>
      </c>
      <c r="K32" s="19">
        <f t="shared" si="7"/>
        <v>221.89193999999998</v>
      </c>
    </row>
    <row r="33" spans="1:11" ht="15.75" thickTop="1">
      <c r="A33" s="8">
        <v>36556</v>
      </c>
      <c r="B33" s="9">
        <v>0.197</v>
      </c>
      <c r="C33" s="10">
        <v>0.1216</v>
      </c>
      <c r="D33" s="9">
        <v>20.9638</v>
      </c>
      <c r="E33" s="10">
        <v>0.3106</v>
      </c>
      <c r="F33" s="9">
        <v>0.3937</v>
      </c>
      <c r="G33" s="10">
        <v>0.1449</v>
      </c>
      <c r="H33" s="9">
        <v>0.4028</v>
      </c>
      <c r="I33" s="10">
        <v>0.2014</v>
      </c>
      <c r="J33" s="10">
        <v>0.3366</v>
      </c>
      <c r="K33" s="55">
        <v>220.7876</v>
      </c>
    </row>
    <row r="34" spans="1:11" ht="15.75" thickBot="1">
      <c r="A34" s="11"/>
      <c r="B34" s="12"/>
      <c r="C34" s="13"/>
      <c r="D34" s="12"/>
      <c r="E34" s="13"/>
      <c r="F34" s="12"/>
      <c r="G34" s="13"/>
      <c r="H34" s="12"/>
      <c r="I34" s="13"/>
      <c r="J34" s="13"/>
      <c r="K34" s="56"/>
    </row>
    <row r="35" spans="1:11" ht="15.75" thickTop="1">
      <c r="A35" s="14" t="s">
        <v>9</v>
      </c>
      <c r="B35" s="15">
        <f>SUM(B33:B34)</f>
        <v>0.197</v>
      </c>
      <c r="C35" s="16">
        <f>SUM(C33:C34)</f>
        <v>0.1216</v>
      </c>
      <c r="D35" s="15">
        <f>SUM(D33:D34)</f>
        <v>20.9638</v>
      </c>
      <c r="E35" s="16">
        <f>SUM(E33:E34)</f>
        <v>0.3106</v>
      </c>
      <c r="F35" s="15">
        <f>SUM(F33:F34)</f>
        <v>0.3937</v>
      </c>
      <c r="G35" s="16">
        <f>SUM(G33:G34)</f>
        <v>0.1449</v>
      </c>
      <c r="H35" s="15">
        <f>SUM(H33:H34)</f>
        <v>0.4028</v>
      </c>
      <c r="I35" s="16">
        <f>SUM(I33:I34)</f>
        <v>0.2014</v>
      </c>
      <c r="J35" s="16">
        <f>SUM(J33:J34)</f>
        <v>0.3366</v>
      </c>
      <c r="K35" s="57">
        <f>SUM(K33:K34)</f>
        <v>220.7876</v>
      </c>
    </row>
    <row r="36" spans="1:11" ht="15.75" thickBot="1">
      <c r="A36" s="17" t="s">
        <v>10</v>
      </c>
      <c r="B36" s="18">
        <f>B35/4</f>
        <v>0.04925</v>
      </c>
      <c r="C36" s="19">
        <f>C35/4</f>
        <v>0.0304</v>
      </c>
      <c r="D36" s="19">
        <f aca="true" t="shared" si="8" ref="D36:K36">D35/4</f>
        <v>5.24095</v>
      </c>
      <c r="E36" s="19">
        <f t="shared" si="8"/>
        <v>0.07765</v>
      </c>
      <c r="F36" s="19">
        <f t="shared" si="8"/>
        <v>0.098425</v>
      </c>
      <c r="G36" s="19">
        <f t="shared" si="8"/>
        <v>0.036225</v>
      </c>
      <c r="H36" s="19">
        <f t="shared" si="8"/>
        <v>0.1007</v>
      </c>
      <c r="I36" s="19">
        <f t="shared" si="8"/>
        <v>0.05035</v>
      </c>
      <c r="J36" s="19">
        <f t="shared" si="8"/>
        <v>0.08415</v>
      </c>
      <c r="K36" s="19">
        <f t="shared" si="8"/>
        <v>55.1969</v>
      </c>
    </row>
    <row r="37" spans="1:11" ht="15.75" thickTop="1">
      <c r="A37" s="20"/>
      <c r="B37" s="9"/>
      <c r="C37" s="10"/>
      <c r="D37" s="9"/>
      <c r="E37" s="10"/>
      <c r="F37" s="9"/>
      <c r="G37" s="10"/>
      <c r="H37" s="9"/>
      <c r="I37" s="10"/>
      <c r="J37" s="10"/>
      <c r="K37" s="55"/>
    </row>
    <row r="38" spans="1:11" ht="20.25">
      <c r="A38" s="20"/>
      <c r="B38" s="9"/>
      <c r="C38" s="58"/>
      <c r="D38" s="21"/>
      <c r="E38" s="22" t="s">
        <v>11</v>
      </c>
      <c r="F38" s="9"/>
      <c r="G38" s="10"/>
      <c r="H38" s="9"/>
      <c r="I38" s="10"/>
      <c r="J38" s="10"/>
      <c r="K38" s="55"/>
    </row>
    <row r="39" spans="1:11" ht="15.75" thickBot="1">
      <c r="A39" s="23"/>
      <c r="B39" s="24"/>
      <c r="C39" s="25"/>
      <c r="D39" s="24"/>
      <c r="E39" s="25"/>
      <c r="F39" s="24"/>
      <c r="G39" s="25"/>
      <c r="H39" s="24"/>
      <c r="I39" s="25"/>
      <c r="J39" s="25"/>
      <c r="K39" s="59"/>
    </row>
    <row r="40" spans="1:11" ht="15">
      <c r="A40" s="26" t="s">
        <v>12</v>
      </c>
      <c r="B40" s="27">
        <f>SUM(B6:B9,B12:B14,B16,B19:B23,B26:B30,B33)</f>
        <v>3.7441</v>
      </c>
      <c r="C40" s="28">
        <f>SUM(C6:C9,C12:C14,C16,C19:C23,C26:C30,C33)</f>
        <v>2.283</v>
      </c>
      <c r="D40" s="28">
        <f aca="true" t="shared" si="9" ref="D40:K40">SUM(D6:D9,D12:D14,D16,D19:D23,D26:D30,D33)</f>
        <v>393.76169999999996</v>
      </c>
      <c r="E40" s="28">
        <f t="shared" si="9"/>
        <v>5.6928</v>
      </c>
      <c r="F40" s="28">
        <f t="shared" si="9"/>
        <v>7.2250000000000005</v>
      </c>
      <c r="G40" s="28">
        <f t="shared" si="9"/>
        <v>2.7313</v>
      </c>
      <c r="H40" s="28">
        <f t="shared" si="9"/>
        <v>7.2761</v>
      </c>
      <c r="I40" s="28">
        <f t="shared" si="9"/>
        <v>3.6942999999999997</v>
      </c>
      <c r="J40" s="28">
        <f t="shared" si="9"/>
        <v>6.270100000000001</v>
      </c>
      <c r="K40" s="28">
        <f t="shared" si="9"/>
        <v>4231.6345</v>
      </c>
    </row>
    <row r="41" spans="1:11" ht="15">
      <c r="A41" s="26" t="s">
        <v>13</v>
      </c>
      <c r="B41" s="15">
        <f>B40/19</f>
        <v>0.1970578947368421</v>
      </c>
      <c r="C41" s="16">
        <f>C40/19</f>
        <v>0.1201578947368421</v>
      </c>
      <c r="D41" s="16">
        <f aca="true" t="shared" si="10" ref="D41:K41">D40/19</f>
        <v>20.7243</v>
      </c>
      <c r="E41" s="16">
        <f t="shared" si="10"/>
        <v>0.29962105263157895</v>
      </c>
      <c r="F41" s="16">
        <f t="shared" si="10"/>
        <v>0.38026315789473686</v>
      </c>
      <c r="G41" s="16">
        <f t="shared" si="10"/>
        <v>0.14375263157894738</v>
      </c>
      <c r="H41" s="16">
        <f t="shared" si="10"/>
        <v>0.3829526315789473</v>
      </c>
      <c r="I41" s="16">
        <f t="shared" si="10"/>
        <v>0.19443684210526313</v>
      </c>
      <c r="J41" s="16">
        <f t="shared" si="10"/>
        <v>0.3300052631578948</v>
      </c>
      <c r="K41" s="16">
        <f t="shared" si="10"/>
        <v>222.7176052631579</v>
      </c>
    </row>
    <row r="42" spans="1:11" ht="15">
      <c r="A42" s="26" t="s">
        <v>14</v>
      </c>
      <c r="B42" s="27">
        <f>1/B41</f>
        <v>5.074650783900003</v>
      </c>
      <c r="C42" s="28">
        <f>1/C41</f>
        <v>8.322382829610163</v>
      </c>
      <c r="D42" s="28">
        <f aca="true" t="shared" si="11" ref="D42:K42">1/D41</f>
        <v>0.04825253446437274</v>
      </c>
      <c r="E42" s="28">
        <f t="shared" si="11"/>
        <v>3.337549184935357</v>
      </c>
      <c r="F42" s="28">
        <f t="shared" si="11"/>
        <v>2.629757785467128</v>
      </c>
      <c r="G42" s="28">
        <f t="shared" si="11"/>
        <v>6.956394390949364</v>
      </c>
      <c r="H42" s="28">
        <f t="shared" si="11"/>
        <v>2.611289014719424</v>
      </c>
      <c r="I42" s="28">
        <f t="shared" si="11"/>
        <v>5.143058224832851</v>
      </c>
      <c r="J42" s="28">
        <f t="shared" si="11"/>
        <v>3.030254700881963</v>
      </c>
      <c r="K42" s="28">
        <f t="shared" si="11"/>
        <v>0.004489990806153036</v>
      </c>
    </row>
    <row r="43" spans="1:11" ht="15.75" thickBot="1">
      <c r="A43" s="29"/>
      <c r="B43" s="30"/>
      <c r="C43" s="31"/>
      <c r="D43" s="30"/>
      <c r="E43" s="31"/>
      <c r="F43" s="30"/>
      <c r="G43" s="31"/>
      <c r="H43" s="30"/>
      <c r="I43" s="31"/>
      <c r="J43" s="31"/>
      <c r="K43" s="5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35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39">
        <v>36801</v>
      </c>
      <c r="B6" s="40">
        <v>0.1963</v>
      </c>
      <c r="C6" s="41">
        <v>0.1328</v>
      </c>
      <c r="D6" s="40">
        <v>21.1945</v>
      </c>
      <c r="E6" s="41">
        <v>0.3625</v>
      </c>
      <c r="F6" s="40">
        <v>0.4347</v>
      </c>
      <c r="G6" s="41">
        <v>0.1513</v>
      </c>
      <c r="H6" s="40">
        <v>0.4823</v>
      </c>
      <c r="I6" s="41">
        <v>0.2223</v>
      </c>
      <c r="J6" s="41">
        <v>0.3415</v>
      </c>
      <c r="K6" s="63">
        <v>218.9187</v>
      </c>
    </row>
    <row r="7" spans="1:11" ht="15">
      <c r="A7" s="8">
        <v>36802</v>
      </c>
      <c r="B7" s="9">
        <v>0.1963</v>
      </c>
      <c r="C7" s="10">
        <v>0.1337</v>
      </c>
      <c r="D7" s="9">
        <v>21.3584</v>
      </c>
      <c r="E7" s="10">
        <v>0.3599</v>
      </c>
      <c r="F7" s="9">
        <v>0.4358</v>
      </c>
      <c r="G7" s="10">
        <v>0.1512</v>
      </c>
      <c r="H7" s="9">
        <v>0.4863</v>
      </c>
      <c r="I7" s="10">
        <v>0.2228</v>
      </c>
      <c r="J7" s="10">
        <v>0.3418</v>
      </c>
      <c r="K7" s="55">
        <v>219.4408</v>
      </c>
    </row>
    <row r="8" spans="1:11" ht="15">
      <c r="A8" s="8">
        <v>36803</v>
      </c>
      <c r="B8" s="9">
        <v>0.1963</v>
      </c>
      <c r="C8" s="10">
        <v>0.1347</v>
      </c>
      <c r="D8" s="9">
        <v>21.326</v>
      </c>
      <c r="E8" s="10">
        <v>0.3636</v>
      </c>
      <c r="F8" s="9">
        <v>0.4387</v>
      </c>
      <c r="G8" s="10">
        <v>0.1516</v>
      </c>
      <c r="H8" s="9">
        <v>0.4855</v>
      </c>
      <c r="I8" s="10">
        <v>0.2243</v>
      </c>
      <c r="J8" s="10">
        <v>0.3425</v>
      </c>
      <c r="K8" s="55">
        <v>219.7578</v>
      </c>
    </row>
    <row r="9" spans="1:11" ht="15">
      <c r="A9" s="8">
        <v>36804</v>
      </c>
      <c r="B9" s="9">
        <v>0.1963</v>
      </c>
      <c r="C9" s="10">
        <v>0.1347</v>
      </c>
      <c r="D9" s="9">
        <v>21.4566</v>
      </c>
      <c r="E9" s="10">
        <v>0.3652</v>
      </c>
      <c r="F9" s="9">
        <v>0.44</v>
      </c>
      <c r="G9" s="10">
        <v>0.1519</v>
      </c>
      <c r="H9" s="9">
        <v>0.4869</v>
      </c>
      <c r="I9" s="10">
        <v>0.225</v>
      </c>
      <c r="J9" s="10">
        <v>0.3436</v>
      </c>
      <c r="K9" s="55">
        <v>219.5861</v>
      </c>
    </row>
    <row r="10" spans="1:11" ht="15.75" thickBot="1">
      <c r="A10" s="11">
        <v>36805</v>
      </c>
      <c r="B10" s="12">
        <v>0.1963</v>
      </c>
      <c r="C10" s="13">
        <v>0.1352</v>
      </c>
      <c r="D10" s="12">
        <v>21.4723</v>
      </c>
      <c r="E10" s="13">
        <v>0.3666</v>
      </c>
      <c r="F10" s="12">
        <v>0.4418</v>
      </c>
      <c r="G10" s="13">
        <v>0.152</v>
      </c>
      <c r="H10" s="12">
        <v>0.4894</v>
      </c>
      <c r="I10" s="13">
        <v>0.2259</v>
      </c>
      <c r="J10" s="13">
        <v>0.3435</v>
      </c>
      <c r="K10" s="56">
        <v>219.7726</v>
      </c>
    </row>
    <row r="11" spans="1:11" ht="15.75" thickTop="1">
      <c r="A11" s="14" t="s">
        <v>9</v>
      </c>
      <c r="B11" s="15">
        <f aca="true" t="shared" si="0" ref="B11:K11">SUM(B6:B10)</f>
        <v>0.9815</v>
      </c>
      <c r="C11" s="16">
        <f t="shared" si="0"/>
        <v>0.6711</v>
      </c>
      <c r="D11" s="15">
        <f t="shared" si="0"/>
        <v>106.8078</v>
      </c>
      <c r="E11" s="16">
        <f t="shared" si="0"/>
        <v>1.8177999999999999</v>
      </c>
      <c r="F11" s="15">
        <f t="shared" si="0"/>
        <v>2.1910000000000003</v>
      </c>
      <c r="G11" s="16">
        <f t="shared" si="0"/>
        <v>0.758</v>
      </c>
      <c r="H11" s="15">
        <f t="shared" si="0"/>
        <v>2.4303999999999997</v>
      </c>
      <c r="I11" s="16">
        <f t="shared" si="0"/>
        <v>1.1202999999999999</v>
      </c>
      <c r="J11" s="16">
        <f t="shared" si="0"/>
        <v>1.7129000000000003</v>
      </c>
      <c r="K11" s="57">
        <f t="shared" si="0"/>
        <v>1097.476</v>
      </c>
    </row>
    <row r="12" spans="1:11" ht="15.75" thickBot="1">
      <c r="A12" s="17" t="s">
        <v>10</v>
      </c>
      <c r="B12" s="18">
        <f>B11/5</f>
        <v>0.1963</v>
      </c>
      <c r="C12" s="19">
        <f>C11/5</f>
        <v>0.13422</v>
      </c>
      <c r="D12" s="19">
        <f aca="true" t="shared" si="1" ref="D12:K12">D11/5</f>
        <v>21.36156</v>
      </c>
      <c r="E12" s="19">
        <f t="shared" si="1"/>
        <v>0.36356</v>
      </c>
      <c r="F12" s="19">
        <f t="shared" si="1"/>
        <v>0.43820000000000003</v>
      </c>
      <c r="G12" s="19">
        <f t="shared" si="1"/>
        <v>0.1516</v>
      </c>
      <c r="H12" s="19">
        <f t="shared" si="1"/>
        <v>0.48607999999999996</v>
      </c>
      <c r="I12" s="19">
        <f t="shared" si="1"/>
        <v>0.22405999999999998</v>
      </c>
      <c r="J12" s="19">
        <f t="shared" si="1"/>
        <v>0.34258000000000005</v>
      </c>
      <c r="K12" s="19">
        <f t="shared" si="1"/>
        <v>219.4952</v>
      </c>
    </row>
    <row r="13" spans="1:11" ht="15.75" thickTop="1">
      <c r="A13" s="8">
        <v>36808</v>
      </c>
      <c r="B13" s="9">
        <v>0.1963</v>
      </c>
      <c r="C13" s="10">
        <v>0.1358</v>
      </c>
      <c r="D13" s="9">
        <v>21.3584</v>
      </c>
      <c r="E13" s="10">
        <v>0.3669</v>
      </c>
      <c r="F13" s="9">
        <v>0.4419</v>
      </c>
      <c r="G13" s="10">
        <v>0.1521</v>
      </c>
      <c r="H13" s="9">
        <v>0.4877</v>
      </c>
      <c r="I13" s="10">
        <v>0.2259</v>
      </c>
      <c r="J13" s="10">
        <v>0.3432</v>
      </c>
      <c r="K13" s="55">
        <v>219.5174</v>
      </c>
    </row>
    <row r="14" spans="1:11" ht="15">
      <c r="A14" s="8">
        <v>36809</v>
      </c>
      <c r="B14" s="9">
        <v>0.1963</v>
      </c>
      <c r="C14" s="10">
        <v>0.1357</v>
      </c>
      <c r="D14" s="9">
        <v>21.3682</v>
      </c>
      <c r="E14" s="10">
        <v>0.3675</v>
      </c>
      <c r="F14" s="9">
        <v>0.4421</v>
      </c>
      <c r="G14" s="10">
        <v>0.1521</v>
      </c>
      <c r="H14" s="9">
        <v>0.4882</v>
      </c>
      <c r="I14" s="10">
        <v>0.226</v>
      </c>
      <c r="J14" s="10">
        <v>0.3435</v>
      </c>
      <c r="K14" s="55">
        <v>219.5125</v>
      </c>
    </row>
    <row r="15" spans="1:11" ht="15">
      <c r="A15" s="8">
        <v>36810</v>
      </c>
      <c r="B15" s="9">
        <v>0.1963</v>
      </c>
      <c r="C15" s="10">
        <v>0.1355</v>
      </c>
      <c r="D15" s="9">
        <v>21.1916</v>
      </c>
      <c r="E15" s="10">
        <v>0.3679</v>
      </c>
      <c r="F15" s="9">
        <v>0.4422</v>
      </c>
      <c r="G15" s="10">
        <v>0.1517</v>
      </c>
      <c r="H15" s="9">
        <v>0.4873</v>
      </c>
      <c r="I15" s="10">
        <v>0.2261</v>
      </c>
      <c r="J15" s="10">
        <v>0.3435</v>
      </c>
      <c r="K15" s="55">
        <v>220.0818</v>
      </c>
    </row>
    <row r="16" spans="1:11" ht="15">
      <c r="A16" s="8">
        <v>36811</v>
      </c>
      <c r="B16" s="9">
        <v>0.1963</v>
      </c>
      <c r="C16" s="10">
        <v>0.1341</v>
      </c>
      <c r="D16" s="9">
        <v>21.117</v>
      </c>
      <c r="E16" s="10">
        <v>0.3656</v>
      </c>
      <c r="F16" s="9">
        <v>0.4399</v>
      </c>
      <c r="G16" s="10">
        <v>0.517</v>
      </c>
      <c r="H16" s="9">
        <v>0.4831</v>
      </c>
      <c r="I16" s="10">
        <v>0.2249</v>
      </c>
      <c r="J16" s="10">
        <v>0.3435</v>
      </c>
      <c r="K16" s="55">
        <v>220.494</v>
      </c>
    </row>
    <row r="17" spans="1:11" ht="15.75" thickBot="1">
      <c r="A17" s="11">
        <v>36812</v>
      </c>
      <c r="B17" s="12">
        <v>0.1963</v>
      </c>
      <c r="C17" s="13">
        <v>0.1335</v>
      </c>
      <c r="D17" s="12">
        <v>21.1445</v>
      </c>
      <c r="E17" s="13">
        <v>0.3691</v>
      </c>
      <c r="F17" s="12">
        <v>0.4448</v>
      </c>
      <c r="G17" s="13">
        <v>0.1518</v>
      </c>
      <c r="H17" s="12">
        <v>0.4734</v>
      </c>
      <c r="I17" s="13">
        <v>0.2274</v>
      </c>
      <c r="J17" s="13">
        <v>0.3447</v>
      </c>
      <c r="K17" s="56">
        <v>220.494</v>
      </c>
    </row>
    <row r="18" spans="1:11" ht="15.75" thickTop="1">
      <c r="A18" s="14" t="s">
        <v>9</v>
      </c>
      <c r="B18" s="15">
        <f aca="true" t="shared" si="2" ref="B18:K18">SUM(B13:B17)</f>
        <v>0.9815</v>
      </c>
      <c r="C18" s="16">
        <f t="shared" si="2"/>
        <v>0.6745999999999999</v>
      </c>
      <c r="D18" s="15">
        <f t="shared" si="2"/>
        <v>106.1797</v>
      </c>
      <c r="E18" s="16">
        <f t="shared" si="2"/>
        <v>1.837</v>
      </c>
      <c r="F18" s="15">
        <f t="shared" si="2"/>
        <v>2.2109</v>
      </c>
      <c r="G18" s="16">
        <f t="shared" si="2"/>
        <v>1.1247</v>
      </c>
      <c r="H18" s="15">
        <f t="shared" si="2"/>
        <v>2.4196999999999997</v>
      </c>
      <c r="I18" s="16">
        <f t="shared" si="2"/>
        <v>1.1302999999999999</v>
      </c>
      <c r="J18" s="16">
        <f t="shared" si="2"/>
        <v>1.7184000000000004</v>
      </c>
      <c r="K18" s="57">
        <f t="shared" si="2"/>
        <v>1100.0997</v>
      </c>
    </row>
    <row r="19" spans="1:11" ht="15.75" thickBot="1">
      <c r="A19" s="17" t="s">
        <v>10</v>
      </c>
      <c r="B19" s="18">
        <f>B18/5</f>
        <v>0.1963</v>
      </c>
      <c r="C19" s="19">
        <f>C18/5</f>
        <v>0.13491999999999998</v>
      </c>
      <c r="D19" s="19">
        <f aca="true" t="shared" si="3" ref="D19:K19">D18/5</f>
        <v>21.23594</v>
      </c>
      <c r="E19" s="19">
        <f t="shared" si="3"/>
        <v>0.3674</v>
      </c>
      <c r="F19" s="19">
        <f t="shared" si="3"/>
        <v>0.44218</v>
      </c>
      <c r="G19" s="19">
        <f t="shared" si="3"/>
        <v>0.22494</v>
      </c>
      <c r="H19" s="19">
        <f t="shared" si="3"/>
        <v>0.4839399999999999</v>
      </c>
      <c r="I19" s="19">
        <f t="shared" si="3"/>
        <v>0.22605999999999998</v>
      </c>
      <c r="J19" s="19">
        <f t="shared" si="3"/>
        <v>0.3436800000000001</v>
      </c>
      <c r="K19" s="19">
        <f t="shared" si="3"/>
        <v>220.01994</v>
      </c>
    </row>
    <row r="20" spans="1:11" ht="15" customHeight="1" thickTop="1">
      <c r="A20" s="8">
        <v>36815</v>
      </c>
      <c r="B20" s="9">
        <v>0.1963</v>
      </c>
      <c r="C20" s="10">
        <v>0.1344</v>
      </c>
      <c r="D20" s="9">
        <v>21.1317</v>
      </c>
      <c r="E20" s="10">
        <v>0.3697</v>
      </c>
      <c r="F20" s="9">
        <v>0.4474</v>
      </c>
      <c r="G20" s="10">
        <v>0.1518</v>
      </c>
      <c r="H20" s="9">
        <v>0.4925</v>
      </c>
      <c r="I20" s="10">
        <v>0.2288</v>
      </c>
      <c r="J20" s="10">
        <v>0.3444</v>
      </c>
      <c r="K20" s="55">
        <v>222.0644</v>
      </c>
    </row>
    <row r="21" spans="1:11" ht="15">
      <c r="A21" s="8">
        <v>36816</v>
      </c>
      <c r="B21" s="9">
        <v>0.1963</v>
      </c>
      <c r="C21" s="10">
        <v>0.1358</v>
      </c>
      <c r="D21" s="9">
        <v>21.2583</v>
      </c>
      <c r="E21" s="10">
        <v>0.3749</v>
      </c>
      <c r="F21" s="9">
        <v>0.4524</v>
      </c>
      <c r="G21" s="10">
        <v>0.1528</v>
      </c>
      <c r="H21" s="9">
        <v>0.4967</v>
      </c>
      <c r="I21" s="10">
        <v>0.2313</v>
      </c>
      <c r="J21" s="10">
        <v>0.3442</v>
      </c>
      <c r="K21" s="55">
        <v>221.6719</v>
      </c>
    </row>
    <row r="22" spans="1:11" ht="15">
      <c r="A22" s="8">
        <v>36817</v>
      </c>
      <c r="B22" s="9">
        <v>0.1963</v>
      </c>
      <c r="C22" s="10">
        <v>0.1362</v>
      </c>
      <c r="D22" s="9">
        <v>21.2318</v>
      </c>
      <c r="E22" s="10">
        <v>0.378</v>
      </c>
      <c r="F22" s="9">
        <v>0.4517</v>
      </c>
      <c r="G22" s="10">
        <v>0.153</v>
      </c>
      <c r="H22" s="9">
        <v>0.4984</v>
      </c>
      <c r="I22" s="10">
        <v>0.2309</v>
      </c>
      <c r="J22" s="10">
        <v>0.3446</v>
      </c>
      <c r="K22" s="55">
        <v>222.8496</v>
      </c>
    </row>
    <row r="23" spans="1:11" ht="15">
      <c r="A23" s="8">
        <v>36818</v>
      </c>
      <c r="B23" s="9">
        <v>0.1963</v>
      </c>
      <c r="C23" s="10">
        <v>0.1354</v>
      </c>
      <c r="D23" s="9">
        <v>21.1513</v>
      </c>
      <c r="E23" s="10">
        <v>0.3776</v>
      </c>
      <c r="F23" s="9">
        <v>0.4552</v>
      </c>
      <c r="G23" s="10">
        <v>0.1527</v>
      </c>
      <c r="H23" s="9">
        <v>0.4993</v>
      </c>
      <c r="I23" s="10">
        <v>0.2327</v>
      </c>
      <c r="J23" s="10">
        <v>0.345</v>
      </c>
      <c r="K23" s="55">
        <v>223.6348</v>
      </c>
    </row>
    <row r="24" spans="1:11" ht="15.75" thickBot="1">
      <c r="A24" s="11">
        <v>36819</v>
      </c>
      <c r="B24" s="12">
        <v>0.1963</v>
      </c>
      <c r="C24" s="13">
        <v>0.1361</v>
      </c>
      <c r="D24" s="12">
        <v>21.3035</v>
      </c>
      <c r="E24" s="13">
        <v>0.3769</v>
      </c>
      <c r="F24" s="12">
        <v>0.457</v>
      </c>
      <c r="G24" s="13">
        <v>0.1531</v>
      </c>
      <c r="H24" s="12">
        <v>0.498</v>
      </c>
      <c r="I24" s="13">
        <v>0.2337</v>
      </c>
      <c r="J24" s="13">
        <v>0.3439</v>
      </c>
      <c r="K24" s="56">
        <v>223.6348</v>
      </c>
    </row>
    <row r="25" spans="1:11" ht="15.75" thickTop="1">
      <c r="A25" s="14" t="s">
        <v>9</v>
      </c>
      <c r="B25" s="15">
        <f aca="true" t="shared" si="4" ref="B25:K25">SUM(B20:B24)</f>
        <v>0.9815</v>
      </c>
      <c r="C25" s="16">
        <f t="shared" si="4"/>
        <v>0.6779</v>
      </c>
      <c r="D25" s="15">
        <f t="shared" si="4"/>
        <v>106.0766</v>
      </c>
      <c r="E25" s="16">
        <f t="shared" si="4"/>
        <v>1.8770999999999998</v>
      </c>
      <c r="F25" s="15">
        <f t="shared" si="4"/>
        <v>2.2637</v>
      </c>
      <c r="G25" s="16">
        <f t="shared" si="4"/>
        <v>0.7634000000000001</v>
      </c>
      <c r="H25" s="15">
        <f t="shared" si="4"/>
        <v>2.4849</v>
      </c>
      <c r="I25" s="16">
        <f t="shared" si="4"/>
        <v>1.1574</v>
      </c>
      <c r="J25" s="16">
        <f t="shared" si="4"/>
        <v>1.7220999999999997</v>
      </c>
      <c r="K25" s="57">
        <f t="shared" si="4"/>
        <v>1113.8555000000001</v>
      </c>
    </row>
    <row r="26" spans="1:11" ht="15.75" thickBot="1">
      <c r="A26" s="17" t="s">
        <v>10</v>
      </c>
      <c r="B26" s="18">
        <f>B25/5</f>
        <v>0.1963</v>
      </c>
      <c r="C26" s="19">
        <f>C25/5</f>
        <v>0.13557999999999998</v>
      </c>
      <c r="D26" s="19">
        <f aca="true" t="shared" si="5" ref="D26:K26">D25/5</f>
        <v>21.21532</v>
      </c>
      <c r="E26" s="19">
        <f t="shared" si="5"/>
        <v>0.37542</v>
      </c>
      <c r="F26" s="19">
        <f t="shared" si="5"/>
        <v>0.45274000000000003</v>
      </c>
      <c r="G26" s="19">
        <f t="shared" si="5"/>
        <v>0.15268</v>
      </c>
      <c r="H26" s="19">
        <f t="shared" si="5"/>
        <v>0.49698000000000003</v>
      </c>
      <c r="I26" s="19">
        <f t="shared" si="5"/>
        <v>0.23148</v>
      </c>
      <c r="J26" s="19">
        <f t="shared" si="5"/>
        <v>0.34441999999999995</v>
      </c>
      <c r="K26" s="19">
        <f t="shared" si="5"/>
        <v>222.77110000000002</v>
      </c>
    </row>
    <row r="27" spans="1:11" ht="15.75" thickTop="1">
      <c r="A27" s="8">
        <v>36822</v>
      </c>
      <c r="B27" s="9">
        <v>0.1963</v>
      </c>
      <c r="C27" s="10">
        <v>0.1359</v>
      </c>
      <c r="D27" s="9">
        <v>21.3898</v>
      </c>
      <c r="E27" s="10">
        <v>0.3718</v>
      </c>
      <c r="F27" s="9">
        <v>0.4577</v>
      </c>
      <c r="G27" s="10">
        <v>0.1531</v>
      </c>
      <c r="H27" s="9">
        <v>0.4898</v>
      </c>
      <c r="I27" s="10">
        <v>0.234</v>
      </c>
      <c r="J27" s="10">
        <v>0.3445</v>
      </c>
      <c r="K27" s="55">
        <v>222.0644</v>
      </c>
    </row>
    <row r="28" spans="1:11" ht="15">
      <c r="A28" s="8">
        <v>36823</v>
      </c>
      <c r="B28" s="9">
        <v>0.1963</v>
      </c>
      <c r="C28" s="10">
        <v>0.1351</v>
      </c>
      <c r="D28" s="9">
        <v>21.2838</v>
      </c>
      <c r="E28" s="10">
        <v>0.3715</v>
      </c>
      <c r="F28" s="9">
        <v>0.4592</v>
      </c>
      <c r="G28" s="10">
        <v>0.1534</v>
      </c>
      <c r="H28" s="9">
        <v>0.489</v>
      </c>
      <c r="I28" s="10">
        <v>0.2348</v>
      </c>
      <c r="J28" s="10">
        <v>0.3443</v>
      </c>
      <c r="K28" s="55">
        <v>223.6642</v>
      </c>
    </row>
    <row r="29" spans="1:11" ht="15">
      <c r="A29" s="8">
        <v>36824</v>
      </c>
      <c r="B29" s="9">
        <v>0.1963</v>
      </c>
      <c r="C29" s="10">
        <v>0.1355</v>
      </c>
      <c r="D29" s="9">
        <v>21.2191</v>
      </c>
      <c r="E29" s="10">
        <v>0.3731</v>
      </c>
      <c r="F29" s="9">
        <v>0.4588</v>
      </c>
      <c r="G29" s="10">
        <v>0.1534</v>
      </c>
      <c r="H29" s="9">
        <v>0.4872</v>
      </c>
      <c r="I29" s="10">
        <v>0.2346</v>
      </c>
      <c r="J29" s="10">
        <v>0.3438</v>
      </c>
      <c r="K29" s="55">
        <v>223.2422</v>
      </c>
    </row>
    <row r="30" spans="1:11" ht="15">
      <c r="A30" s="8">
        <v>36825</v>
      </c>
      <c r="B30" s="9">
        <v>0.1963</v>
      </c>
      <c r="C30" s="10">
        <v>0.1369</v>
      </c>
      <c r="D30" s="9">
        <v>21.1857</v>
      </c>
      <c r="E30" s="10">
        <v>0.3784</v>
      </c>
      <c r="F30" s="9">
        <v>0.4639</v>
      </c>
      <c r="G30" s="10">
        <v>0.1537</v>
      </c>
      <c r="H30" s="9">
        <v>0.4914</v>
      </c>
      <c r="I30" s="10">
        <v>0.2372</v>
      </c>
      <c r="J30" s="10">
        <v>0.3443</v>
      </c>
      <c r="K30" s="55">
        <v>223.6348</v>
      </c>
    </row>
    <row r="31" spans="1:11" ht="15.75" thickBot="1">
      <c r="A31" s="11">
        <v>36826</v>
      </c>
      <c r="B31" s="12">
        <v>0.1963</v>
      </c>
      <c r="C31" s="13">
        <v>0.1372</v>
      </c>
      <c r="D31" s="12">
        <v>21.2819</v>
      </c>
      <c r="E31" s="13">
        <v>0.3792</v>
      </c>
      <c r="F31" s="12">
        <v>0.4637</v>
      </c>
      <c r="G31" s="13">
        <v>0.1539</v>
      </c>
      <c r="H31" s="12">
        <v>0.4906</v>
      </c>
      <c r="I31" s="13">
        <v>0.2371</v>
      </c>
      <c r="J31" s="13">
        <v>0.3445</v>
      </c>
      <c r="K31" s="56">
        <v>223.6348</v>
      </c>
    </row>
    <row r="32" spans="1:11" ht="15.75" thickTop="1">
      <c r="A32" s="14" t="s">
        <v>9</v>
      </c>
      <c r="B32" s="15">
        <f aca="true" t="shared" si="6" ref="B32:K32">SUM(B27:B31)</f>
        <v>0.9815</v>
      </c>
      <c r="C32" s="16">
        <f t="shared" si="6"/>
        <v>0.6806</v>
      </c>
      <c r="D32" s="15">
        <f t="shared" si="6"/>
        <v>106.3603</v>
      </c>
      <c r="E32" s="16">
        <f t="shared" si="6"/>
        <v>1.874</v>
      </c>
      <c r="F32" s="15">
        <f t="shared" si="6"/>
        <v>2.3033</v>
      </c>
      <c r="G32" s="16">
        <f t="shared" si="6"/>
        <v>0.7675</v>
      </c>
      <c r="H32" s="15">
        <f t="shared" si="6"/>
        <v>2.448</v>
      </c>
      <c r="I32" s="16">
        <f t="shared" si="6"/>
        <v>1.1777</v>
      </c>
      <c r="J32" s="16">
        <f t="shared" si="6"/>
        <v>1.7214</v>
      </c>
      <c r="K32" s="57">
        <f t="shared" si="6"/>
        <v>1116.2404000000001</v>
      </c>
    </row>
    <row r="33" spans="1:11" ht="15.75" thickBot="1">
      <c r="A33" s="17" t="s">
        <v>10</v>
      </c>
      <c r="B33" s="18">
        <f>B32/5</f>
        <v>0.1963</v>
      </c>
      <c r="C33" s="19">
        <f>C32/5</f>
        <v>0.13612</v>
      </c>
      <c r="D33" s="19">
        <f aca="true" t="shared" si="7" ref="D33:K33">D32/5</f>
        <v>21.27206</v>
      </c>
      <c r="E33" s="19">
        <f t="shared" si="7"/>
        <v>0.3748</v>
      </c>
      <c r="F33" s="19">
        <f t="shared" si="7"/>
        <v>0.46066</v>
      </c>
      <c r="G33" s="19">
        <f t="shared" si="7"/>
        <v>0.1535</v>
      </c>
      <c r="H33" s="19">
        <f t="shared" si="7"/>
        <v>0.4896</v>
      </c>
      <c r="I33" s="19">
        <f t="shared" si="7"/>
        <v>0.23554</v>
      </c>
      <c r="J33" s="19">
        <f t="shared" si="7"/>
        <v>0.34428000000000003</v>
      </c>
      <c r="K33" s="19">
        <f t="shared" si="7"/>
        <v>223.24808000000002</v>
      </c>
    </row>
    <row r="34" spans="1:11" ht="15.75" thickTop="1">
      <c r="A34" s="8">
        <v>36829</v>
      </c>
      <c r="B34" s="9">
        <v>0.1963</v>
      </c>
      <c r="C34" s="10">
        <v>0.1353</v>
      </c>
      <c r="D34" s="9">
        <v>21.3251</v>
      </c>
      <c r="E34" s="10">
        <v>0.3748</v>
      </c>
      <c r="F34" s="9">
        <v>0.4563</v>
      </c>
      <c r="G34" s="10">
        <v>0.1538</v>
      </c>
      <c r="H34" s="9">
        <v>0.4867</v>
      </c>
      <c r="I34" s="10">
        <v>0.2331</v>
      </c>
      <c r="J34" s="10">
        <v>0.3444</v>
      </c>
      <c r="K34" s="55">
        <v>223.2422</v>
      </c>
    </row>
    <row r="35" spans="1:11" ht="15">
      <c r="A35" s="8">
        <v>36830</v>
      </c>
      <c r="B35" s="9">
        <v>0.1963</v>
      </c>
      <c r="C35" s="10">
        <v>0.1351</v>
      </c>
      <c r="D35" s="9">
        <v>21.382</v>
      </c>
      <c r="E35" s="10">
        <v>0.3744</v>
      </c>
      <c r="F35" s="9">
        <v>0.4549</v>
      </c>
      <c r="G35" s="10">
        <v>0.1519</v>
      </c>
      <c r="H35" s="9">
        <v>0.4863</v>
      </c>
      <c r="I35" s="10">
        <v>0.2326</v>
      </c>
      <c r="J35" s="10">
        <v>0.3445</v>
      </c>
      <c r="K35" s="55">
        <v>223.6348</v>
      </c>
    </row>
    <row r="36" spans="1:11" ht="15.75" thickBot="1">
      <c r="A36" s="11"/>
      <c r="B36" s="12"/>
      <c r="C36" s="13"/>
      <c r="D36" s="12"/>
      <c r="E36" s="13"/>
      <c r="F36" s="12"/>
      <c r="G36" s="13"/>
      <c r="H36" s="12"/>
      <c r="I36" s="13"/>
      <c r="J36" s="13"/>
      <c r="K36" s="56"/>
    </row>
    <row r="37" spans="1:11" ht="15.75" thickTop="1">
      <c r="A37" s="14" t="s">
        <v>9</v>
      </c>
      <c r="B37" s="15">
        <f>SUM(B34:B36)</f>
        <v>0.3926</v>
      </c>
      <c r="C37" s="16">
        <f>SUM(C34:C36)</f>
        <v>0.2704</v>
      </c>
      <c r="D37" s="15">
        <f>SUM(D34:D36)</f>
        <v>42.7071</v>
      </c>
      <c r="E37" s="16">
        <f>SUM(E34:E36)</f>
        <v>0.7492000000000001</v>
      </c>
      <c r="F37" s="15">
        <f>SUM(F34:F36)</f>
        <v>0.9112</v>
      </c>
      <c r="G37" s="16">
        <f>SUM(G34:G36)</f>
        <v>0.30569999999999997</v>
      </c>
      <c r="H37" s="15">
        <f>SUM(H34:H36)</f>
        <v>0.9730000000000001</v>
      </c>
      <c r="I37" s="16">
        <f>SUM(I34:I36)</f>
        <v>0.4657</v>
      </c>
      <c r="J37" s="16">
        <f>SUM(J34:J36)</f>
        <v>0.6889</v>
      </c>
      <c r="K37" s="57">
        <f>SUM(K34:K36)</f>
        <v>446.877</v>
      </c>
    </row>
    <row r="38" spans="1:11" ht="15.75" thickBot="1">
      <c r="A38" s="17" t="s">
        <v>10</v>
      </c>
      <c r="B38" s="18">
        <f>B37/2</f>
        <v>0.1963</v>
      </c>
      <c r="C38" s="19">
        <f>C37/2</f>
        <v>0.1352</v>
      </c>
      <c r="D38" s="19">
        <f aca="true" t="shared" si="8" ref="D38:K38">D37/2</f>
        <v>21.35355</v>
      </c>
      <c r="E38" s="19">
        <f t="shared" si="8"/>
        <v>0.37460000000000004</v>
      </c>
      <c r="F38" s="19">
        <f t="shared" si="8"/>
        <v>0.4556</v>
      </c>
      <c r="G38" s="19">
        <f t="shared" si="8"/>
        <v>0.15284999999999999</v>
      </c>
      <c r="H38" s="19">
        <f t="shared" si="8"/>
        <v>0.48650000000000004</v>
      </c>
      <c r="I38" s="19">
        <f t="shared" si="8"/>
        <v>0.23285</v>
      </c>
      <c r="J38" s="19">
        <f t="shared" si="8"/>
        <v>0.34445</v>
      </c>
      <c r="K38" s="19">
        <f t="shared" si="8"/>
        <v>223.4385</v>
      </c>
    </row>
    <row r="39" spans="1:11" ht="15.75" thickTop="1">
      <c r="A39" s="20"/>
      <c r="B39" s="9"/>
      <c r="C39" s="10"/>
      <c r="D39" s="9"/>
      <c r="E39" s="10"/>
      <c r="F39" s="9"/>
      <c r="G39" s="10"/>
      <c r="H39" s="9"/>
      <c r="I39" s="10"/>
      <c r="J39" s="10"/>
      <c r="K39" s="55"/>
    </row>
    <row r="40" spans="1:11" ht="20.25">
      <c r="A40" s="20"/>
      <c r="B40" s="9"/>
      <c r="C40" s="60"/>
      <c r="D40" s="9"/>
      <c r="E40" s="22" t="s">
        <v>11</v>
      </c>
      <c r="F40" s="9"/>
      <c r="G40" s="10"/>
      <c r="H40" s="9"/>
      <c r="I40" s="10"/>
      <c r="J40" s="10"/>
      <c r="K40" s="55"/>
    </row>
    <row r="41" spans="1:11" ht="15.75" thickBot="1">
      <c r="A41" s="23"/>
      <c r="B41" s="24"/>
      <c r="C41" s="25"/>
      <c r="D41" s="24"/>
      <c r="E41" s="25"/>
      <c r="F41" s="24"/>
      <c r="G41" s="25"/>
      <c r="H41" s="24"/>
      <c r="I41" s="25"/>
      <c r="J41" s="25"/>
      <c r="K41" s="59"/>
    </row>
    <row r="42" spans="1:11" ht="15">
      <c r="A42" s="26" t="s">
        <v>12</v>
      </c>
      <c r="B42" s="27">
        <f>SUM(B6:B10,B13:B17,B20:B24,B27:B31,B34:B35)</f>
        <v>4.318599999999999</v>
      </c>
      <c r="C42" s="37">
        <f>SUM(C6:C10,C13:C17,C20:C24,C27:C31,C34:C35)</f>
        <v>2.9745999999999997</v>
      </c>
      <c r="D42" s="37">
        <f aca="true" t="shared" si="9" ref="D42:K42">SUM(D6:D10,D13:D17,D20:D24,D27:D31,D34:D35)</f>
        <v>468.13149999999996</v>
      </c>
      <c r="E42" s="37">
        <f t="shared" si="9"/>
        <v>8.155100000000001</v>
      </c>
      <c r="F42" s="37">
        <f t="shared" si="9"/>
        <v>9.8801</v>
      </c>
      <c r="G42" s="37">
        <f t="shared" si="9"/>
        <v>3.7193</v>
      </c>
      <c r="H42" s="37">
        <f t="shared" si="9"/>
        <v>10.756</v>
      </c>
      <c r="I42" s="37">
        <f t="shared" si="9"/>
        <v>5.051399999999999</v>
      </c>
      <c r="J42" s="37">
        <f t="shared" si="9"/>
        <v>7.563699999999999</v>
      </c>
      <c r="K42" s="37">
        <f t="shared" si="9"/>
        <v>4874.548599999999</v>
      </c>
    </row>
    <row r="43" spans="1:11" ht="15">
      <c r="A43" s="26" t="s">
        <v>13</v>
      </c>
      <c r="B43" s="27">
        <f>B42/22</f>
        <v>0.19629999999999995</v>
      </c>
      <c r="C43" s="28">
        <f>C42/22</f>
        <v>0.1352090909090909</v>
      </c>
      <c r="D43" s="28">
        <f aca="true" t="shared" si="10" ref="D43:K43">D42/22</f>
        <v>21.278704545454545</v>
      </c>
      <c r="E43" s="28">
        <f t="shared" si="10"/>
        <v>0.3706863636363637</v>
      </c>
      <c r="F43" s="28">
        <f t="shared" si="10"/>
        <v>0.4490954545454546</v>
      </c>
      <c r="G43" s="28">
        <f t="shared" si="10"/>
        <v>0.1690590909090909</v>
      </c>
      <c r="H43" s="28">
        <f t="shared" si="10"/>
        <v>0.4889090909090909</v>
      </c>
      <c r="I43" s="28">
        <f t="shared" si="10"/>
        <v>0.22960909090909087</v>
      </c>
      <c r="J43" s="28">
        <f t="shared" si="10"/>
        <v>0.3438045454545454</v>
      </c>
      <c r="K43" s="28">
        <f t="shared" si="10"/>
        <v>221.57039090909086</v>
      </c>
    </row>
    <row r="44" spans="1:11" ht="15">
      <c r="A44" s="26" t="s">
        <v>14</v>
      </c>
      <c r="B44" s="27">
        <f>1/B43</f>
        <v>5.0942435048395325</v>
      </c>
      <c r="C44" s="28">
        <f>1/C43</f>
        <v>7.395952396960937</v>
      </c>
      <c r="D44" s="28">
        <f>100/D43</f>
        <v>4.699534212075026</v>
      </c>
      <c r="E44" s="28">
        <f aca="true" t="shared" si="11" ref="D44:K44">1/E43</f>
        <v>2.69769837279739</v>
      </c>
      <c r="F44" s="28">
        <f t="shared" si="11"/>
        <v>2.226698110343013</v>
      </c>
      <c r="G44" s="28">
        <f t="shared" si="11"/>
        <v>5.915091549485118</v>
      </c>
      <c r="H44" s="28">
        <f t="shared" si="11"/>
        <v>2.045370026031982</v>
      </c>
      <c r="I44" s="28">
        <f t="shared" si="11"/>
        <v>4.355228253553471</v>
      </c>
      <c r="J44" s="28">
        <f t="shared" si="11"/>
        <v>2.9086293745124743</v>
      </c>
      <c r="K44" s="28">
        <f>1000/K43</f>
        <v>4.513238415552982</v>
      </c>
    </row>
    <row r="45" spans="1:11" ht="15.75" thickBot="1">
      <c r="A45" s="29"/>
      <c r="B45" s="30"/>
      <c r="C45" s="31"/>
      <c r="D45" s="30"/>
      <c r="E45" s="31"/>
      <c r="F45" s="31"/>
      <c r="G45" s="30"/>
      <c r="H45" s="31"/>
      <c r="I45" s="30"/>
      <c r="J45" s="31"/>
      <c r="K45" s="50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A1">
      <selection activeCell="C11" sqref="C11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22.5">
      <c r="A1" s="1"/>
      <c r="B1" s="1"/>
      <c r="C1" s="2" t="s">
        <v>36</v>
      </c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5"/>
      <c r="C3" s="4"/>
      <c r="D3" s="5"/>
      <c r="E3" s="4"/>
      <c r="F3" s="5"/>
      <c r="G3" s="4"/>
      <c r="H3" s="5"/>
      <c r="I3" s="4"/>
      <c r="J3" s="4"/>
      <c r="K3" s="53"/>
    </row>
    <row r="4" spans="1:11" ht="15.75" thickBot="1">
      <c r="A4" s="6" t="s">
        <v>0</v>
      </c>
      <c r="B4" s="7" t="s">
        <v>8</v>
      </c>
      <c r="C4" s="6" t="s">
        <v>7</v>
      </c>
      <c r="D4" s="7" t="s">
        <v>20</v>
      </c>
      <c r="E4" s="6" t="s">
        <v>1</v>
      </c>
      <c r="F4" s="7" t="s">
        <v>15</v>
      </c>
      <c r="G4" s="6" t="s">
        <v>5</v>
      </c>
      <c r="H4" s="7" t="s">
        <v>4</v>
      </c>
      <c r="I4" s="6" t="s">
        <v>2</v>
      </c>
      <c r="J4" s="6" t="s">
        <v>6</v>
      </c>
      <c r="K4" s="54" t="s">
        <v>3</v>
      </c>
    </row>
    <row r="5" spans="1:11" ht="15">
      <c r="A5" s="39">
        <v>36831</v>
      </c>
      <c r="B5" s="40">
        <v>0.1963</v>
      </c>
      <c r="C5" s="41">
        <v>0.1353</v>
      </c>
      <c r="D5" s="40">
        <v>21.4262</v>
      </c>
      <c r="E5" s="41">
        <v>0.379</v>
      </c>
      <c r="F5" s="40">
        <v>0.4528</v>
      </c>
      <c r="G5" s="41">
        <v>0.1534</v>
      </c>
      <c r="H5" s="40">
        <v>0.4951</v>
      </c>
      <c r="I5" s="41">
        <v>0.2315</v>
      </c>
      <c r="J5" s="41">
        <v>0.3447</v>
      </c>
      <c r="K5" s="63">
        <v>223.4385</v>
      </c>
    </row>
    <row r="6" spans="1:11" ht="15">
      <c r="A6" s="8">
        <v>36832</v>
      </c>
      <c r="B6" s="9">
        <v>0.1963</v>
      </c>
      <c r="C6" s="10">
        <v>0.1357</v>
      </c>
      <c r="D6" s="9">
        <v>21.2966</v>
      </c>
      <c r="E6" s="10">
        <v>0.3757</v>
      </c>
      <c r="F6" s="9">
        <v>0.4475</v>
      </c>
      <c r="G6" s="10">
        <v>0.1527</v>
      </c>
      <c r="H6" s="9">
        <v>0.4958</v>
      </c>
      <c r="I6" s="10">
        <v>0.2288</v>
      </c>
      <c r="J6" s="10">
        <v>0.3424</v>
      </c>
      <c r="K6" s="55">
        <v>223.3256</v>
      </c>
    </row>
    <row r="7" spans="1:11" ht="15.75" thickBot="1">
      <c r="A7" s="11">
        <v>36833</v>
      </c>
      <c r="B7" s="12">
        <v>0.1963</v>
      </c>
      <c r="C7" s="13">
        <v>0.1358</v>
      </c>
      <c r="D7" s="12">
        <v>21.274</v>
      </c>
      <c r="E7" s="13">
        <v>0.3741</v>
      </c>
      <c r="F7" s="12">
        <v>0.4465</v>
      </c>
      <c r="G7" s="13">
        <v>0.1521</v>
      </c>
      <c r="H7" s="12">
        <v>0.4969</v>
      </c>
      <c r="I7" s="13">
        <v>0.2283</v>
      </c>
      <c r="J7" s="13">
        <v>0.3423</v>
      </c>
      <c r="K7" s="56">
        <v>222.7711</v>
      </c>
    </row>
    <row r="8" spans="1:11" ht="15.75" thickTop="1">
      <c r="A8" s="14" t="s">
        <v>9</v>
      </c>
      <c r="B8" s="15">
        <f>SUM(B5:B7)</f>
        <v>0.5889</v>
      </c>
      <c r="C8" s="16">
        <f>SUM(C5:C7)</f>
        <v>0.40680000000000005</v>
      </c>
      <c r="D8" s="15">
        <f>SUM(D5:D7)</f>
        <v>63.99680000000001</v>
      </c>
      <c r="E8" s="16">
        <f>SUM(E5:E7)</f>
        <v>1.1288</v>
      </c>
      <c r="F8" s="15">
        <f>SUM(F5:F7)</f>
        <v>1.3468</v>
      </c>
      <c r="G8" s="16">
        <f>SUM(G5:G7)</f>
        <v>0.45820000000000005</v>
      </c>
      <c r="H8" s="15">
        <f>SUM(H5:H7)</f>
        <v>1.4878</v>
      </c>
      <c r="I8" s="16">
        <f>SUM(I5:I7)</f>
        <v>0.6886000000000001</v>
      </c>
      <c r="J8" s="16">
        <f>SUM(J5:J7)</f>
        <v>1.0294</v>
      </c>
      <c r="K8" s="57">
        <f>SUM(K5:K7)</f>
        <v>669.5352</v>
      </c>
    </row>
    <row r="9" spans="1:11" ht="15.75" thickBot="1">
      <c r="A9" s="17" t="s">
        <v>10</v>
      </c>
      <c r="B9" s="18">
        <f>B8/3</f>
        <v>0.1963</v>
      </c>
      <c r="C9" s="19">
        <f>C8/3</f>
        <v>0.13560000000000003</v>
      </c>
      <c r="D9" s="19">
        <f aca="true" t="shared" si="0" ref="D9:K9">D8/3</f>
        <v>21.33226666666667</v>
      </c>
      <c r="E9" s="19">
        <f t="shared" si="0"/>
        <v>0.3762666666666667</v>
      </c>
      <c r="F9" s="19">
        <f t="shared" si="0"/>
        <v>0.44893333333333335</v>
      </c>
      <c r="G9" s="19">
        <f t="shared" si="0"/>
        <v>0.15273333333333336</v>
      </c>
      <c r="H9" s="19">
        <f t="shared" si="0"/>
        <v>0.49593333333333334</v>
      </c>
      <c r="I9" s="19">
        <f t="shared" si="0"/>
        <v>0.22953333333333337</v>
      </c>
      <c r="J9" s="19">
        <f t="shared" si="0"/>
        <v>0.34313333333333335</v>
      </c>
      <c r="K9" s="19">
        <f t="shared" si="0"/>
        <v>223.1784</v>
      </c>
    </row>
    <row r="10" spans="1:11" ht="15.75" thickTop="1">
      <c r="A10" s="8">
        <v>36836</v>
      </c>
      <c r="B10" s="9">
        <v>0.1963</v>
      </c>
      <c r="C10" s="10">
        <v>0.1355</v>
      </c>
      <c r="D10" s="9">
        <v>21.0934</v>
      </c>
      <c r="E10" s="10">
        <v>0.374</v>
      </c>
      <c r="F10" s="9">
        <v>0.4452</v>
      </c>
      <c r="G10" s="10">
        <v>0.1517</v>
      </c>
      <c r="H10" s="9">
        <v>0.4948</v>
      </c>
      <c r="I10" s="10">
        <v>0.2276</v>
      </c>
      <c r="J10" s="10">
        <v>0.3403</v>
      </c>
      <c r="K10" s="55">
        <v>222.9085</v>
      </c>
    </row>
    <row r="11" spans="1:11" ht="15">
      <c r="A11" s="8">
        <v>36837</v>
      </c>
      <c r="B11" s="9">
        <v>0.1963</v>
      </c>
      <c r="C11" s="10">
        <v>0.137</v>
      </c>
      <c r="D11" s="9">
        <v>21.0679</v>
      </c>
      <c r="E11" s="10">
        <v>0.3716</v>
      </c>
      <c r="F11" s="9">
        <v>0.4465</v>
      </c>
      <c r="G11" s="10">
        <v>0.1518</v>
      </c>
      <c r="H11" s="9">
        <v>0.4912</v>
      </c>
      <c r="I11" s="10">
        <v>0.2283</v>
      </c>
      <c r="J11" s="10">
        <v>0.34</v>
      </c>
      <c r="K11" s="55">
        <v>222.6533</v>
      </c>
    </row>
    <row r="12" spans="1:11" ht="15">
      <c r="A12" s="8">
        <v>36838</v>
      </c>
      <c r="B12" s="9">
        <v>0.1963</v>
      </c>
      <c r="C12" s="10">
        <v>0.1372</v>
      </c>
      <c r="D12" s="9">
        <v>21.0394</v>
      </c>
      <c r="E12" s="10">
        <v>0.3717</v>
      </c>
      <c r="F12" s="9">
        <v>0.4467</v>
      </c>
      <c r="G12" s="10">
        <v>0.1524</v>
      </c>
      <c r="H12" s="9">
        <v>0.4927</v>
      </c>
      <c r="I12" s="10">
        <v>0.2284</v>
      </c>
      <c r="J12" s="10">
        <v>0.3409</v>
      </c>
      <c r="K12" s="55">
        <v>223.4385</v>
      </c>
    </row>
    <row r="13" spans="1:11" ht="15">
      <c r="A13" s="8">
        <v>36839</v>
      </c>
      <c r="B13" s="9">
        <v>0.1963</v>
      </c>
      <c r="C13" s="10">
        <v>0.1377</v>
      </c>
      <c r="D13" s="9">
        <v>21.0954</v>
      </c>
      <c r="E13" s="10">
        <v>0.3727</v>
      </c>
      <c r="F13" s="9">
        <v>0.4481</v>
      </c>
      <c r="G13" s="10">
        <v>0.1527</v>
      </c>
      <c r="H13" s="9">
        <v>0.4934</v>
      </c>
      <c r="I13" s="10">
        <v>0.2291</v>
      </c>
      <c r="J13" s="10">
        <v>0.341</v>
      </c>
      <c r="K13" s="55">
        <v>222.8342</v>
      </c>
    </row>
    <row r="14" spans="1:11" ht="15.75" thickBot="1">
      <c r="A14" s="11">
        <v>36840</v>
      </c>
      <c r="B14" s="12">
        <v>0.1962</v>
      </c>
      <c r="C14" s="13">
        <v>0.1376</v>
      </c>
      <c r="D14" s="12">
        <v>21.0817</v>
      </c>
      <c r="E14" s="13">
        <v>0.3733</v>
      </c>
      <c r="F14" s="12">
        <v>0.4471</v>
      </c>
      <c r="G14" s="13">
        <v>0.1527</v>
      </c>
      <c r="H14" s="12">
        <v>0.4912</v>
      </c>
      <c r="I14" s="13">
        <v>0.2286</v>
      </c>
      <c r="J14" s="13">
        <v>0.3415</v>
      </c>
      <c r="K14" s="56">
        <v>222.275</v>
      </c>
    </row>
    <row r="15" spans="1:11" ht="15.75" thickTop="1">
      <c r="A15" s="14" t="s">
        <v>9</v>
      </c>
      <c r="B15" s="15">
        <f aca="true" t="shared" si="1" ref="B15:K15">SUM(B10:B14)</f>
        <v>0.9814</v>
      </c>
      <c r="C15" s="16">
        <f t="shared" si="1"/>
        <v>0.685</v>
      </c>
      <c r="D15" s="15">
        <f t="shared" si="1"/>
        <v>105.3778</v>
      </c>
      <c r="E15" s="16">
        <f t="shared" si="1"/>
        <v>1.8633</v>
      </c>
      <c r="F15" s="15">
        <f t="shared" si="1"/>
        <v>2.2336</v>
      </c>
      <c r="G15" s="16">
        <f t="shared" si="1"/>
        <v>0.7613000000000001</v>
      </c>
      <c r="H15" s="15">
        <f t="shared" si="1"/>
        <v>2.4633</v>
      </c>
      <c r="I15" s="16">
        <f t="shared" si="1"/>
        <v>1.142</v>
      </c>
      <c r="J15" s="16">
        <f t="shared" si="1"/>
        <v>1.7037</v>
      </c>
      <c r="K15" s="57">
        <f t="shared" si="1"/>
        <v>1114.1095</v>
      </c>
    </row>
    <row r="16" spans="1:11" ht="15.75" thickBot="1">
      <c r="A16" s="17" t="s">
        <v>10</v>
      </c>
      <c r="B16" s="18">
        <f>B15/5</f>
        <v>0.19628</v>
      </c>
      <c r="C16" s="19">
        <f>C15/5</f>
        <v>0.137</v>
      </c>
      <c r="D16" s="19">
        <f aca="true" t="shared" si="2" ref="D16:K16">D15/5</f>
        <v>21.07556</v>
      </c>
      <c r="E16" s="19">
        <f t="shared" si="2"/>
        <v>0.37266</v>
      </c>
      <c r="F16" s="19">
        <f t="shared" si="2"/>
        <v>0.44672</v>
      </c>
      <c r="G16" s="19">
        <f t="shared" si="2"/>
        <v>0.15226</v>
      </c>
      <c r="H16" s="19">
        <f t="shared" si="2"/>
        <v>0.49266</v>
      </c>
      <c r="I16" s="19">
        <f t="shared" si="2"/>
        <v>0.2284</v>
      </c>
      <c r="J16" s="19">
        <f t="shared" si="2"/>
        <v>0.34074</v>
      </c>
      <c r="K16" s="19">
        <f t="shared" si="2"/>
        <v>222.8219</v>
      </c>
    </row>
    <row r="17" spans="1:11" ht="15" customHeight="1" thickTop="1">
      <c r="A17" s="8">
        <v>36843</v>
      </c>
      <c r="B17" s="9">
        <v>0.1962</v>
      </c>
      <c r="C17" s="10">
        <v>0.1372</v>
      </c>
      <c r="D17" s="9">
        <v>21.1582</v>
      </c>
      <c r="E17" s="10">
        <v>0.3754</v>
      </c>
      <c r="F17" s="9">
        <v>0.4447</v>
      </c>
      <c r="G17" s="10">
        <v>0.1523</v>
      </c>
      <c r="H17" s="9">
        <v>0.4943</v>
      </c>
      <c r="I17" s="10">
        <v>0.2274</v>
      </c>
      <c r="J17" s="10">
        <v>0.342</v>
      </c>
      <c r="K17" s="55">
        <v>222.9323</v>
      </c>
    </row>
    <row r="18" spans="1:11" ht="15">
      <c r="A18" s="8">
        <v>36844</v>
      </c>
      <c r="B18" s="9">
        <v>0.1962</v>
      </c>
      <c r="C18" s="10">
        <v>0.1363</v>
      </c>
      <c r="D18" s="9">
        <v>21.12</v>
      </c>
      <c r="E18" s="10">
        <v>0.3771</v>
      </c>
      <c r="F18" s="9">
        <v>0.4461</v>
      </c>
      <c r="G18" s="10">
        <v>0.1524</v>
      </c>
      <c r="H18" s="9">
        <v>0.4959</v>
      </c>
      <c r="I18" s="10">
        <v>0.228</v>
      </c>
      <c r="J18" s="10">
        <v>0.342</v>
      </c>
      <c r="K18" s="55">
        <v>223.7174</v>
      </c>
    </row>
    <row r="19" spans="1:11" ht="15">
      <c r="A19" s="8">
        <v>36845</v>
      </c>
      <c r="B19" s="9">
        <v>0.1962</v>
      </c>
      <c r="C19" s="10">
        <v>0.1373</v>
      </c>
      <c r="D19" s="9">
        <v>21.224</v>
      </c>
      <c r="E19" s="10">
        <v>0.3781</v>
      </c>
      <c r="F19" s="9">
        <v>0.4477</v>
      </c>
      <c r="G19" s="10">
        <v>0.1526</v>
      </c>
      <c r="H19" s="9">
        <v>0.4952</v>
      </c>
      <c r="I19" s="10">
        <v>0.2289</v>
      </c>
      <c r="J19" s="10">
        <v>0.3423</v>
      </c>
      <c r="K19" s="55">
        <v>223.4385</v>
      </c>
    </row>
    <row r="20" spans="1:11" ht="15">
      <c r="A20" s="8">
        <v>36846</v>
      </c>
      <c r="B20" s="9">
        <v>0.1962</v>
      </c>
      <c r="C20" s="10">
        <v>0.1375</v>
      </c>
      <c r="D20" s="9">
        <v>21.3269</v>
      </c>
      <c r="E20" s="10">
        <v>0.3768</v>
      </c>
      <c r="F20" s="9">
        <v>0.4471</v>
      </c>
      <c r="G20" s="10">
        <v>0.1527</v>
      </c>
      <c r="H20" s="9">
        <v>0.4914</v>
      </c>
      <c r="I20" s="10">
        <v>0.2286</v>
      </c>
      <c r="J20" s="10">
        <v>0.3423</v>
      </c>
      <c r="K20" s="55">
        <v>223.2658</v>
      </c>
    </row>
    <row r="21" spans="1:11" ht="15.75" thickBot="1">
      <c r="A21" s="11">
        <v>36847</v>
      </c>
      <c r="B21" s="12">
        <v>0.1962</v>
      </c>
      <c r="C21" s="13">
        <v>0.1379</v>
      </c>
      <c r="D21" s="12">
        <v>21.3966</v>
      </c>
      <c r="E21" s="13">
        <v>0.3784</v>
      </c>
      <c r="F21" s="12">
        <v>0.4496</v>
      </c>
      <c r="G21" s="13">
        <v>0.1529</v>
      </c>
      <c r="H21" s="12">
        <v>0.4938</v>
      </c>
      <c r="I21" s="13">
        <v>0.2298</v>
      </c>
      <c r="J21" s="13">
        <v>0.3438</v>
      </c>
      <c r="K21" s="56">
        <v>223.7759</v>
      </c>
    </row>
    <row r="22" spans="1:11" ht="15.75" thickTop="1">
      <c r="A22" s="14" t="s">
        <v>9</v>
      </c>
      <c r="B22" s="15">
        <f aca="true" t="shared" si="3" ref="B22:K22">SUM(B17:B21)</f>
        <v>0.9810000000000001</v>
      </c>
      <c r="C22" s="16">
        <f t="shared" si="3"/>
        <v>0.6862</v>
      </c>
      <c r="D22" s="15">
        <f t="shared" si="3"/>
        <v>106.22569999999999</v>
      </c>
      <c r="E22" s="16">
        <f t="shared" si="3"/>
        <v>1.8858</v>
      </c>
      <c r="F22" s="15">
        <f t="shared" si="3"/>
        <v>2.2352</v>
      </c>
      <c r="G22" s="16">
        <f t="shared" si="3"/>
        <v>0.7629</v>
      </c>
      <c r="H22" s="15">
        <f t="shared" si="3"/>
        <v>2.4706</v>
      </c>
      <c r="I22" s="16">
        <f t="shared" si="3"/>
        <v>1.1427</v>
      </c>
      <c r="J22" s="16">
        <f t="shared" si="3"/>
        <v>1.7124000000000001</v>
      </c>
      <c r="K22" s="57">
        <f t="shared" si="3"/>
        <v>1117.1299000000001</v>
      </c>
    </row>
    <row r="23" spans="1:11" ht="15.75" thickBot="1">
      <c r="A23" s="17" t="s">
        <v>10</v>
      </c>
      <c r="B23" s="18">
        <f>B22/5</f>
        <v>0.1962</v>
      </c>
      <c r="C23" s="19">
        <f>C22/5</f>
        <v>0.13724</v>
      </c>
      <c r="D23" s="19">
        <f aca="true" t="shared" si="4" ref="D23:K23">D22/5</f>
        <v>21.24514</v>
      </c>
      <c r="E23" s="19">
        <f t="shared" si="4"/>
        <v>0.37716</v>
      </c>
      <c r="F23" s="19">
        <f t="shared" si="4"/>
        <v>0.44704</v>
      </c>
      <c r="G23" s="19">
        <f t="shared" si="4"/>
        <v>0.15258</v>
      </c>
      <c r="H23" s="19">
        <f t="shared" si="4"/>
        <v>0.49412</v>
      </c>
      <c r="I23" s="19">
        <f t="shared" si="4"/>
        <v>0.22854000000000002</v>
      </c>
      <c r="J23" s="19">
        <f t="shared" si="4"/>
        <v>0.34248</v>
      </c>
      <c r="K23" s="19">
        <f t="shared" si="4"/>
        <v>223.42598000000004</v>
      </c>
    </row>
    <row r="24" spans="1:11" ht="15.75" thickTop="1">
      <c r="A24" s="8">
        <v>36850</v>
      </c>
      <c r="B24" s="9">
        <v>0.1962</v>
      </c>
      <c r="C24" s="10">
        <v>0.1379</v>
      </c>
      <c r="D24" s="9">
        <v>21.3574</v>
      </c>
      <c r="E24" s="10">
        <v>0.3782</v>
      </c>
      <c r="F24" s="9">
        <v>0.4503</v>
      </c>
      <c r="G24" s="10">
        <v>0.1531</v>
      </c>
      <c r="H24" s="9">
        <v>0.4906</v>
      </c>
      <c r="I24" s="10">
        <v>0.2302</v>
      </c>
      <c r="J24" s="10">
        <v>0.3441</v>
      </c>
      <c r="K24" s="55">
        <v>224.4038</v>
      </c>
    </row>
    <row r="25" spans="1:11" ht="15">
      <c r="A25" s="8">
        <v>36851</v>
      </c>
      <c r="B25" s="9">
        <v>0.1962</v>
      </c>
      <c r="C25" s="10">
        <v>0.1378</v>
      </c>
      <c r="D25" s="9">
        <v>21.533</v>
      </c>
      <c r="E25" s="10">
        <v>0.3818</v>
      </c>
      <c r="F25" s="9">
        <v>0.4521</v>
      </c>
      <c r="G25" s="10">
        <v>0.1533</v>
      </c>
      <c r="H25" s="9">
        <v>0.494</v>
      </c>
      <c r="I25" s="10">
        <v>0.2312</v>
      </c>
      <c r="J25" s="10">
        <v>0.3447</v>
      </c>
      <c r="K25" s="55">
        <v>226.8563</v>
      </c>
    </row>
    <row r="26" spans="1:11" ht="15">
      <c r="A26" s="8">
        <v>36852</v>
      </c>
      <c r="B26" s="9">
        <v>0.1961</v>
      </c>
      <c r="C26" s="10">
        <v>0.1384</v>
      </c>
      <c r="D26" s="9">
        <v>21.6259</v>
      </c>
      <c r="E26" s="10">
        <v>0.3837</v>
      </c>
      <c r="F26" s="9">
        <v>0.4535</v>
      </c>
      <c r="G26" s="10">
        <v>0.1535</v>
      </c>
      <c r="H26" s="9">
        <v>0.4984</v>
      </c>
      <c r="I26" s="10">
        <v>0.2319</v>
      </c>
      <c r="J26" s="10">
        <v>0.3444</v>
      </c>
      <c r="K26" s="55">
        <v>228.8977</v>
      </c>
    </row>
    <row r="27" spans="1:11" ht="15">
      <c r="A27" s="8">
        <v>36853</v>
      </c>
      <c r="B27" s="9">
        <v>0.1961</v>
      </c>
      <c r="C27" s="10">
        <v>0.139</v>
      </c>
      <c r="D27" s="9">
        <v>21.6024</v>
      </c>
      <c r="E27" s="10">
        <v>0.3775</v>
      </c>
      <c r="F27" s="9">
        <v>0.4551</v>
      </c>
      <c r="G27" s="10">
        <v>0.1538</v>
      </c>
      <c r="H27" s="9">
        <v>0.4911</v>
      </c>
      <c r="I27" s="10">
        <v>0.2329</v>
      </c>
      <c r="J27" s="10">
        <v>0.3441</v>
      </c>
      <c r="K27" s="55">
        <v>231.0548</v>
      </c>
    </row>
    <row r="28" spans="1:11" ht="15.75" thickBot="1">
      <c r="A28" s="11">
        <v>36854</v>
      </c>
      <c r="B28" s="12">
        <v>0.1961</v>
      </c>
      <c r="C28" s="13">
        <v>0.1397</v>
      </c>
      <c r="D28" s="12">
        <v>21.619</v>
      </c>
      <c r="E28" s="13">
        <v>0.376</v>
      </c>
      <c r="F28" s="12">
        <v>0.4554</v>
      </c>
      <c r="G28" s="13">
        <v>0.154</v>
      </c>
      <c r="H28" s="12">
        <v>0.4909</v>
      </c>
      <c r="I28" s="13">
        <v>0.2328</v>
      </c>
      <c r="J28" s="13">
        <v>0.3444</v>
      </c>
      <c r="K28" s="56">
        <v>232.7219</v>
      </c>
    </row>
    <row r="29" spans="1:11" ht="15.75" thickTop="1">
      <c r="A29" s="14" t="s">
        <v>9</v>
      </c>
      <c r="B29" s="15">
        <f aca="true" t="shared" si="5" ref="B29:K29">SUM(B24:B28)</f>
        <v>0.9806999999999999</v>
      </c>
      <c r="C29" s="16">
        <f t="shared" si="5"/>
        <v>0.6928000000000001</v>
      </c>
      <c r="D29" s="15">
        <f t="shared" si="5"/>
        <v>107.7377</v>
      </c>
      <c r="E29" s="16">
        <f t="shared" si="5"/>
        <v>1.8971999999999998</v>
      </c>
      <c r="F29" s="15">
        <f t="shared" si="5"/>
        <v>2.2664</v>
      </c>
      <c r="G29" s="16">
        <f t="shared" si="5"/>
        <v>0.7676999999999999</v>
      </c>
      <c r="H29" s="15">
        <f t="shared" si="5"/>
        <v>2.465</v>
      </c>
      <c r="I29" s="16">
        <f t="shared" si="5"/>
        <v>1.159</v>
      </c>
      <c r="J29" s="16">
        <f t="shared" si="5"/>
        <v>1.7217000000000002</v>
      </c>
      <c r="K29" s="57">
        <f t="shared" si="5"/>
        <v>1143.9344999999998</v>
      </c>
    </row>
    <row r="30" spans="1:11" ht="15.75" thickBot="1">
      <c r="A30" s="17" t="s">
        <v>10</v>
      </c>
      <c r="B30" s="18">
        <f>B29/5</f>
        <v>0.19613999999999998</v>
      </c>
      <c r="C30" s="19">
        <f>C29/5</f>
        <v>0.13856000000000002</v>
      </c>
      <c r="D30" s="19">
        <f aca="true" t="shared" si="6" ref="D30:K30">D29/5</f>
        <v>21.54754</v>
      </c>
      <c r="E30" s="19">
        <f t="shared" si="6"/>
        <v>0.37943999999999994</v>
      </c>
      <c r="F30" s="19">
        <f t="shared" si="6"/>
        <v>0.45328</v>
      </c>
      <c r="G30" s="19">
        <f t="shared" si="6"/>
        <v>0.15353999999999998</v>
      </c>
      <c r="H30" s="19">
        <f t="shared" si="6"/>
        <v>0.493</v>
      </c>
      <c r="I30" s="19">
        <f t="shared" si="6"/>
        <v>0.2318</v>
      </c>
      <c r="J30" s="19">
        <f t="shared" si="6"/>
        <v>0.34434000000000003</v>
      </c>
      <c r="K30" s="19">
        <f t="shared" si="6"/>
        <v>228.78689999999997</v>
      </c>
    </row>
    <row r="31" spans="1:11" ht="15.75" thickTop="1">
      <c r="A31" s="8">
        <v>36857</v>
      </c>
      <c r="B31" s="9">
        <v>0.1961</v>
      </c>
      <c r="C31" s="10">
        <v>0.14</v>
      </c>
      <c r="D31" s="9">
        <v>21.822</v>
      </c>
      <c r="E31" s="10">
        <v>0.3757</v>
      </c>
      <c r="F31" s="9">
        <v>0.4572</v>
      </c>
      <c r="G31" s="10">
        <v>0.1542</v>
      </c>
      <c r="H31" s="9">
        <v>0.4907</v>
      </c>
      <c r="I31" s="10">
        <v>0.2337</v>
      </c>
      <c r="J31" s="10">
        <v>0.3451</v>
      </c>
      <c r="K31" s="55">
        <v>233.408</v>
      </c>
    </row>
    <row r="32" spans="1:11" ht="15">
      <c r="A32" s="8">
        <v>36858</v>
      </c>
      <c r="B32" s="9">
        <v>0.1961</v>
      </c>
      <c r="C32" s="10">
        <v>0.1385</v>
      </c>
      <c r="D32" s="9">
        <v>21.6907</v>
      </c>
      <c r="E32" s="10">
        <v>0.3729</v>
      </c>
      <c r="F32" s="9">
        <v>0.4514</v>
      </c>
      <c r="G32" s="10">
        <v>0.1545</v>
      </c>
      <c r="H32" s="9">
        <v>0.4848</v>
      </c>
      <c r="I32" s="10">
        <v>0.2308</v>
      </c>
      <c r="J32" s="10">
        <v>0.3439</v>
      </c>
      <c r="K32" s="55">
        <v>233.0158</v>
      </c>
    </row>
    <row r="33" spans="1:11" ht="15">
      <c r="A33" s="8">
        <v>36859</v>
      </c>
      <c r="B33" s="9">
        <v>0.1961</v>
      </c>
      <c r="C33" s="10">
        <v>0.1382</v>
      </c>
      <c r="D33" s="9">
        <v>21.6063</v>
      </c>
      <c r="E33" s="10">
        <v>0.3751</v>
      </c>
      <c r="F33" s="9">
        <v>0.4487</v>
      </c>
      <c r="G33" s="10">
        <v>0.1537</v>
      </c>
      <c r="H33" s="9">
        <v>0.4831</v>
      </c>
      <c r="I33" s="10">
        <v>0.2294</v>
      </c>
      <c r="J33" s="10">
        <v>0.3443</v>
      </c>
      <c r="K33" s="55">
        <v>233.0158</v>
      </c>
    </row>
    <row r="34" spans="1:11" ht="15.75" thickBot="1">
      <c r="A34" s="11">
        <v>36860</v>
      </c>
      <c r="B34" s="12">
        <v>0.1961</v>
      </c>
      <c r="C34" s="13">
        <v>0.1379</v>
      </c>
      <c r="D34" s="12">
        <v>21.7867</v>
      </c>
      <c r="E34" s="13">
        <v>0.3747</v>
      </c>
      <c r="F34" s="12">
        <v>0.4467</v>
      </c>
      <c r="G34" s="13">
        <v>0.1529</v>
      </c>
      <c r="H34" s="12">
        <v>0.4848</v>
      </c>
      <c r="I34" s="13">
        <v>0.2284</v>
      </c>
      <c r="J34" s="13">
        <v>0.3445</v>
      </c>
      <c r="K34" s="56">
        <v>235.9573</v>
      </c>
    </row>
    <row r="35" spans="1:11" ht="15.75" thickTop="1">
      <c r="A35" s="14" t="s">
        <v>9</v>
      </c>
      <c r="B35" s="15">
        <f>SUM(B31:B34)</f>
        <v>0.7844</v>
      </c>
      <c r="C35" s="16">
        <f>SUM(C31:C34)</f>
        <v>0.5546</v>
      </c>
      <c r="D35" s="15">
        <f>SUM(D31:D34)</f>
        <v>86.9057</v>
      </c>
      <c r="E35" s="16">
        <f>SUM(E31:E34)</f>
        <v>1.4984</v>
      </c>
      <c r="F35" s="15">
        <f>SUM(F31:F34)</f>
        <v>1.8039999999999998</v>
      </c>
      <c r="G35" s="16">
        <f>SUM(G31:G34)</f>
        <v>0.6153</v>
      </c>
      <c r="H35" s="15">
        <f>SUM(H31:H34)</f>
        <v>1.9434</v>
      </c>
      <c r="I35" s="16">
        <f>SUM(I31:I34)</f>
        <v>0.9222999999999999</v>
      </c>
      <c r="J35" s="16">
        <f>SUM(J31:J34)</f>
        <v>1.3778000000000001</v>
      </c>
      <c r="K35" s="57">
        <f>SUM(K31:K34)</f>
        <v>935.3969000000001</v>
      </c>
    </row>
    <row r="36" spans="1:11" ht="15.75" thickBot="1">
      <c r="A36" s="17" t="s">
        <v>10</v>
      </c>
      <c r="B36" s="18">
        <f>B35/4</f>
        <v>0.1961</v>
      </c>
      <c r="C36" s="19">
        <f>C35/4</f>
        <v>0.13865</v>
      </c>
      <c r="D36" s="19">
        <f aca="true" t="shared" si="7" ref="D36:K36">D35/4</f>
        <v>21.726425</v>
      </c>
      <c r="E36" s="19">
        <f t="shared" si="7"/>
        <v>0.3746</v>
      </c>
      <c r="F36" s="19">
        <f t="shared" si="7"/>
        <v>0.45099999999999996</v>
      </c>
      <c r="G36" s="19">
        <f t="shared" si="7"/>
        <v>0.153825</v>
      </c>
      <c r="H36" s="19">
        <f t="shared" si="7"/>
        <v>0.48585</v>
      </c>
      <c r="I36" s="19">
        <f t="shared" si="7"/>
        <v>0.23057499999999997</v>
      </c>
      <c r="J36" s="19">
        <f t="shared" si="7"/>
        <v>0.34445000000000003</v>
      </c>
      <c r="K36" s="19">
        <f t="shared" si="7"/>
        <v>233.84922500000002</v>
      </c>
    </row>
    <row r="37" spans="1:11" ht="21" thickTop="1">
      <c r="A37" s="20"/>
      <c r="B37" s="9"/>
      <c r="C37" s="52"/>
      <c r="D37" s="9"/>
      <c r="E37" s="22" t="s">
        <v>11</v>
      </c>
      <c r="F37" s="9"/>
      <c r="G37" s="10"/>
      <c r="H37" s="9"/>
      <c r="I37" s="10"/>
      <c r="J37" s="10"/>
      <c r="K37" s="55"/>
    </row>
    <row r="38" spans="1:11" ht="15.75" thickBot="1">
      <c r="A38" s="23"/>
      <c r="B38" s="24"/>
      <c r="C38" s="25"/>
      <c r="D38" s="24"/>
      <c r="E38" s="25"/>
      <c r="F38" s="24"/>
      <c r="G38" s="25"/>
      <c r="H38" s="24"/>
      <c r="I38" s="25"/>
      <c r="J38" s="25"/>
      <c r="K38" s="59"/>
    </row>
    <row r="39" spans="1:11" ht="15">
      <c r="A39" s="26" t="s">
        <v>12</v>
      </c>
      <c r="B39" s="27">
        <f>SUM(B5:B7,B10:B14,B17:B21,B24:B28,B31:B34)</f>
        <v>4.316400000000001</v>
      </c>
      <c r="C39" s="37">
        <f>SUM(C5:C7,C10:C14,C17:C21,C24:C28,C31:C34)</f>
        <v>3.0253999999999994</v>
      </c>
      <c r="D39" s="37">
        <f aca="true" t="shared" si="8" ref="D39:K39">SUM(D5:D7,D10:D14,D17:D21,D24:D28,D31:D34)</f>
        <v>470.24369999999993</v>
      </c>
      <c r="E39" s="37">
        <f t="shared" si="8"/>
        <v>8.273500000000002</v>
      </c>
      <c r="F39" s="37">
        <f t="shared" si="8"/>
        <v>9.886000000000001</v>
      </c>
      <c r="G39" s="37">
        <f t="shared" si="8"/>
        <v>3.3654</v>
      </c>
      <c r="H39" s="37">
        <f t="shared" si="8"/>
        <v>10.8301</v>
      </c>
      <c r="I39" s="37">
        <f t="shared" si="8"/>
        <v>5.0546</v>
      </c>
      <c r="J39" s="37">
        <f t="shared" si="8"/>
        <v>7.545</v>
      </c>
      <c r="K39" s="37">
        <f t="shared" si="8"/>
        <v>4980.106000000001</v>
      </c>
    </row>
    <row r="40" spans="1:11" ht="15">
      <c r="A40" s="26" t="s">
        <v>13</v>
      </c>
      <c r="B40" s="27">
        <f>B39/22</f>
        <v>0.19620000000000004</v>
      </c>
      <c r="C40" s="28">
        <f>C39/22</f>
        <v>0.1375181818181818</v>
      </c>
      <c r="D40" s="28">
        <f aca="true" t="shared" si="9" ref="D40:K40">D39/22</f>
        <v>21.374713636363634</v>
      </c>
      <c r="E40" s="28">
        <f t="shared" si="9"/>
        <v>0.3760681818181819</v>
      </c>
      <c r="F40" s="28">
        <f t="shared" si="9"/>
        <v>0.4493636363636364</v>
      </c>
      <c r="G40" s="28">
        <f t="shared" si="9"/>
        <v>0.1529727272727273</v>
      </c>
      <c r="H40" s="28">
        <f t="shared" si="9"/>
        <v>0.49227727272727273</v>
      </c>
      <c r="I40" s="28">
        <f t="shared" si="9"/>
        <v>0.22975454545454543</v>
      </c>
      <c r="J40" s="28">
        <f t="shared" si="9"/>
        <v>0.34295454545454546</v>
      </c>
      <c r="K40" s="28">
        <f t="shared" si="9"/>
        <v>226.36845454545457</v>
      </c>
    </row>
    <row r="41" spans="1:11" ht="15">
      <c r="A41" s="26" t="s">
        <v>14</v>
      </c>
      <c r="B41" s="27">
        <f>1/B40</f>
        <v>5.096839959225279</v>
      </c>
      <c r="C41" s="28">
        <f>1/C40</f>
        <v>7.271765716929994</v>
      </c>
      <c r="D41" s="28">
        <f>100/D40</f>
        <v>4.678425250566887</v>
      </c>
      <c r="E41" s="28">
        <f aca="true" t="shared" si="10" ref="D41:K41">1/E40</f>
        <v>2.6590922825889884</v>
      </c>
      <c r="F41" s="28">
        <f t="shared" si="10"/>
        <v>2.225369208982399</v>
      </c>
      <c r="G41" s="28">
        <f t="shared" si="10"/>
        <v>6.537112973197837</v>
      </c>
      <c r="H41" s="28">
        <f t="shared" si="10"/>
        <v>2.031375518231595</v>
      </c>
      <c r="I41" s="28">
        <f t="shared" si="10"/>
        <v>4.352471016499822</v>
      </c>
      <c r="J41" s="28">
        <f t="shared" si="10"/>
        <v>2.9158383035122597</v>
      </c>
      <c r="K41" s="28">
        <f>1000/K40</f>
        <v>4.417576653990898</v>
      </c>
    </row>
    <row r="42" spans="1:11" ht="15.75" thickBot="1">
      <c r="A42" s="29"/>
      <c r="B42" s="30"/>
      <c r="C42" s="31"/>
      <c r="D42" s="30"/>
      <c r="E42" s="31"/>
      <c r="F42" s="30"/>
      <c r="G42" s="31"/>
      <c r="H42" s="30"/>
      <c r="I42" s="31"/>
      <c r="J42" s="31"/>
      <c r="K42" s="50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 topLeftCell="A1"/>
  </sheetViews>
  <sheetFormatPr defaultColWidth="9.140625" defaultRowHeight="15"/>
  <cols>
    <col min="1" max="1" width="13.8515625" style="0" bestFit="1" customWidth="1"/>
    <col min="2" max="4" width="9.28125" style="0" bestFit="1" customWidth="1"/>
    <col min="5" max="5" width="10.8515625" style="0" bestFit="1" customWidth="1"/>
    <col min="6" max="10" width="9.28125" style="0" bestFit="1" customWidth="1"/>
    <col min="11" max="11" width="9.57421875" style="0" bestFit="1" customWidth="1"/>
  </cols>
  <sheetData>
    <row r="1" spans="1:11" ht="22.5">
      <c r="A1" s="42"/>
      <c r="B1" s="42"/>
      <c r="C1" s="2" t="s">
        <v>18</v>
      </c>
      <c r="D1" s="42"/>
      <c r="E1" s="42"/>
      <c r="F1" s="42"/>
      <c r="G1" s="42"/>
      <c r="H1" s="42"/>
      <c r="I1" s="42"/>
      <c r="J1" s="42"/>
      <c r="K1" s="42"/>
    </row>
    <row r="2" spans="1:11" ht="16.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3"/>
      <c r="B3" s="44"/>
      <c r="C3" s="43"/>
      <c r="D3" s="44"/>
      <c r="E3" s="43"/>
      <c r="F3" s="44"/>
      <c r="G3" s="43"/>
      <c r="H3" s="44"/>
      <c r="I3" s="43"/>
      <c r="J3" s="43"/>
      <c r="K3" s="65"/>
    </row>
    <row r="4" spans="1:11" ht="16.5" thickBot="1">
      <c r="A4" s="45" t="s">
        <v>0</v>
      </c>
      <c r="B4" s="46" t="s">
        <v>8</v>
      </c>
      <c r="C4" s="45" t="s">
        <v>7</v>
      </c>
      <c r="D4" s="46" t="s">
        <v>20</v>
      </c>
      <c r="E4" s="45" t="s">
        <v>1</v>
      </c>
      <c r="F4" s="46" t="s">
        <v>15</v>
      </c>
      <c r="G4" s="45" t="s">
        <v>5</v>
      </c>
      <c r="H4" s="46" t="s">
        <v>4</v>
      </c>
      <c r="I4" s="45" t="s">
        <v>2</v>
      </c>
      <c r="J4" s="45" t="s">
        <v>6</v>
      </c>
      <c r="K4" s="66" t="s">
        <v>3</v>
      </c>
    </row>
    <row r="5" spans="1:11" ht="15">
      <c r="A5" s="8">
        <v>36861</v>
      </c>
      <c r="B5" s="67">
        <v>0.1961</v>
      </c>
      <c r="C5" s="67">
        <v>0.1381</v>
      </c>
      <c r="D5" s="68">
        <v>21.7436</v>
      </c>
      <c r="E5" s="67">
        <v>0.3727</v>
      </c>
      <c r="F5" s="68">
        <v>0.4408</v>
      </c>
      <c r="G5" s="67">
        <v>0.153</v>
      </c>
      <c r="H5" s="68">
        <v>0.4787</v>
      </c>
      <c r="I5" s="70">
        <v>0.2254</v>
      </c>
      <c r="J5" s="68">
        <v>0.344</v>
      </c>
      <c r="K5" s="67">
        <v>238.5066</v>
      </c>
    </row>
    <row r="6" spans="1:11" ht="15.75" thickBot="1">
      <c r="A6" s="11"/>
      <c r="B6" s="13"/>
      <c r="C6" s="13"/>
      <c r="D6" s="12"/>
      <c r="E6" s="13"/>
      <c r="F6" s="12"/>
      <c r="G6" s="13"/>
      <c r="H6" s="12"/>
      <c r="I6" s="69"/>
      <c r="J6" s="12"/>
      <c r="K6" s="13"/>
    </row>
    <row r="7" spans="1:11" ht="15.75" thickTop="1">
      <c r="A7" s="47" t="s">
        <v>9</v>
      </c>
      <c r="B7" s="16">
        <f>SUM(B5:B6)</f>
        <v>0.1961</v>
      </c>
      <c r="C7" s="16">
        <f>SUM(C5:C6)</f>
        <v>0.1381</v>
      </c>
      <c r="D7" s="15">
        <f>SUM(D5:D6)</f>
        <v>21.7436</v>
      </c>
      <c r="E7" s="16">
        <f>SUM(E5:E6)</f>
        <v>0.3727</v>
      </c>
      <c r="F7" s="15">
        <f>SUM(F5:F6)</f>
        <v>0.4408</v>
      </c>
      <c r="G7" s="16">
        <f>SUM(G5:G6)</f>
        <v>0.153</v>
      </c>
      <c r="H7" s="15">
        <f>SUM(H5:H6)</f>
        <v>0.4787</v>
      </c>
      <c r="I7" s="16">
        <f>SUM(I5:I6)</f>
        <v>0.2254</v>
      </c>
      <c r="J7" s="15">
        <f>SUM(J5:J6)</f>
        <v>0.344</v>
      </c>
      <c r="K7" s="16">
        <f>SUM(K5:K6)</f>
        <v>238.5066</v>
      </c>
    </row>
    <row r="8" spans="1:11" ht="15.75" thickBot="1">
      <c r="A8" s="48" t="s">
        <v>10</v>
      </c>
      <c r="B8" s="19">
        <f>B7/1</f>
        <v>0.1961</v>
      </c>
      <c r="C8" s="19">
        <f>C7/1</f>
        <v>0.1381</v>
      </c>
      <c r="D8" s="19">
        <f aca="true" t="shared" si="0" ref="D8:K8">D7/1</f>
        <v>21.7436</v>
      </c>
      <c r="E8" s="19">
        <f t="shared" si="0"/>
        <v>0.3727</v>
      </c>
      <c r="F8" s="19">
        <f t="shared" si="0"/>
        <v>0.4408</v>
      </c>
      <c r="G8" s="19">
        <f t="shared" si="0"/>
        <v>0.153</v>
      </c>
      <c r="H8" s="19">
        <f t="shared" si="0"/>
        <v>0.4787</v>
      </c>
      <c r="I8" s="19">
        <f t="shared" si="0"/>
        <v>0.2254</v>
      </c>
      <c r="J8" s="19">
        <f t="shared" si="0"/>
        <v>0.344</v>
      </c>
      <c r="K8" s="19">
        <f t="shared" si="0"/>
        <v>238.5066</v>
      </c>
    </row>
    <row r="9" spans="1:11" ht="15.75" thickTop="1">
      <c r="A9" s="8">
        <v>36864</v>
      </c>
      <c r="B9" s="9">
        <v>0.1962</v>
      </c>
      <c r="C9" s="10">
        <v>0.1367</v>
      </c>
      <c r="D9" s="9">
        <v>21.8057</v>
      </c>
      <c r="E9" s="10">
        <v>0.3655</v>
      </c>
      <c r="F9" s="9">
        <v>0.4387</v>
      </c>
      <c r="G9" s="10">
        <v>0.1528</v>
      </c>
      <c r="H9" s="9">
        <v>0.473</v>
      </c>
      <c r="I9" s="10">
        <v>0.2243</v>
      </c>
      <c r="J9" s="10">
        <v>0.3432</v>
      </c>
      <c r="K9" s="55">
        <v>237.4511</v>
      </c>
    </row>
    <row r="10" spans="1:11" ht="15">
      <c r="A10" s="8">
        <v>36865</v>
      </c>
      <c r="B10" s="9">
        <v>0.1962</v>
      </c>
      <c r="C10" s="10">
        <v>0.1351</v>
      </c>
      <c r="D10" s="9">
        <v>21.7929</v>
      </c>
      <c r="E10" s="10">
        <v>0.3605</v>
      </c>
      <c r="F10" s="9">
        <v>0.432</v>
      </c>
      <c r="G10" s="10">
        <v>0.1519</v>
      </c>
      <c r="H10" s="9">
        <v>0.4648</v>
      </c>
      <c r="I10" s="10">
        <v>0.2209</v>
      </c>
      <c r="J10" s="10">
        <v>0.3423</v>
      </c>
      <c r="K10" s="55">
        <v>239.2169</v>
      </c>
    </row>
    <row r="11" spans="1:11" ht="15">
      <c r="A11" s="8">
        <v>36866</v>
      </c>
      <c r="B11" s="9">
        <v>0.1962</v>
      </c>
      <c r="C11" s="10">
        <v>0.136</v>
      </c>
      <c r="D11" s="9">
        <v>21.7517</v>
      </c>
      <c r="E11" s="10">
        <v>0.363</v>
      </c>
      <c r="F11" s="9">
        <v>0.4348</v>
      </c>
      <c r="G11" s="10">
        <v>0.1521</v>
      </c>
      <c r="H11" s="9">
        <v>0.4662</v>
      </c>
      <c r="I11" s="10">
        <v>0.2223</v>
      </c>
      <c r="J11" s="10">
        <v>0.3421</v>
      </c>
      <c r="K11" s="55">
        <v>236.0777</v>
      </c>
    </row>
    <row r="12" spans="1:11" ht="15">
      <c r="A12" s="8">
        <v>36867</v>
      </c>
      <c r="B12" s="9">
        <v>0.1962</v>
      </c>
      <c r="C12" s="10">
        <v>0.1366</v>
      </c>
      <c r="D12" s="9">
        <v>21.6634</v>
      </c>
      <c r="E12" s="10">
        <v>0.3605</v>
      </c>
      <c r="F12" s="9">
        <v>0.433</v>
      </c>
      <c r="G12" s="10">
        <v>0.1522</v>
      </c>
      <c r="H12" s="9">
        <v>0.4627</v>
      </c>
      <c r="I12" s="10">
        <v>0.2214</v>
      </c>
      <c r="J12" s="10">
        <v>0.342</v>
      </c>
      <c r="K12" s="55">
        <v>235.4891</v>
      </c>
    </row>
    <row r="13" spans="1:11" ht="15.75" thickBot="1">
      <c r="A13" s="11">
        <v>36868</v>
      </c>
      <c r="B13" s="12">
        <v>0.1962</v>
      </c>
      <c r="C13" s="13">
        <v>0.1362</v>
      </c>
      <c r="D13" s="12">
        <v>21.7174</v>
      </c>
      <c r="E13" s="13">
        <v>0.3587</v>
      </c>
      <c r="F13" s="12">
        <v>0.4315</v>
      </c>
      <c r="G13" s="13">
        <v>0.1516</v>
      </c>
      <c r="H13" s="12">
        <v>0.4597</v>
      </c>
      <c r="I13" s="13">
        <v>0.2206</v>
      </c>
      <c r="J13" s="13">
        <v>0.3402</v>
      </c>
      <c r="K13" s="56">
        <v>235.4891</v>
      </c>
    </row>
    <row r="14" spans="1:11" ht="15.75" thickTop="1">
      <c r="A14" s="14" t="s">
        <v>9</v>
      </c>
      <c r="B14" s="15">
        <f aca="true" t="shared" si="1" ref="B14:K14">SUM(B9:B13)</f>
        <v>0.9810000000000001</v>
      </c>
      <c r="C14" s="16">
        <f t="shared" si="1"/>
        <v>0.6806</v>
      </c>
      <c r="D14" s="15">
        <f t="shared" si="1"/>
        <v>108.7311</v>
      </c>
      <c r="E14" s="16">
        <f t="shared" si="1"/>
        <v>1.8082</v>
      </c>
      <c r="F14" s="15">
        <f t="shared" si="1"/>
        <v>2.17</v>
      </c>
      <c r="G14" s="16">
        <f t="shared" si="1"/>
        <v>0.7605999999999999</v>
      </c>
      <c r="H14" s="15">
        <f t="shared" si="1"/>
        <v>2.3263999999999996</v>
      </c>
      <c r="I14" s="16">
        <f t="shared" si="1"/>
        <v>1.1095</v>
      </c>
      <c r="J14" s="16">
        <f t="shared" si="1"/>
        <v>1.7098000000000002</v>
      </c>
      <c r="K14" s="57">
        <f t="shared" si="1"/>
        <v>1183.7239</v>
      </c>
    </row>
    <row r="15" spans="1:11" ht="15.75" thickBot="1">
      <c r="A15" s="17" t="s">
        <v>10</v>
      </c>
      <c r="B15" s="18">
        <f>B14/5</f>
        <v>0.1962</v>
      </c>
      <c r="C15" s="19">
        <f>C14/5</f>
        <v>0.13612</v>
      </c>
      <c r="D15" s="19">
        <f aca="true" t="shared" si="2" ref="D15:K15">D14/5</f>
        <v>21.74622</v>
      </c>
      <c r="E15" s="19">
        <f t="shared" si="2"/>
        <v>0.36164</v>
      </c>
      <c r="F15" s="19">
        <f t="shared" si="2"/>
        <v>0.434</v>
      </c>
      <c r="G15" s="19">
        <f t="shared" si="2"/>
        <v>0.15211999999999998</v>
      </c>
      <c r="H15" s="19">
        <f t="shared" si="2"/>
        <v>0.4652799999999999</v>
      </c>
      <c r="I15" s="19">
        <f t="shared" si="2"/>
        <v>0.2219</v>
      </c>
      <c r="J15" s="19">
        <f t="shared" si="2"/>
        <v>0.34196000000000004</v>
      </c>
      <c r="K15" s="19">
        <f t="shared" si="2"/>
        <v>236.74478</v>
      </c>
    </row>
    <row r="16" spans="1:11" ht="15.75" thickTop="1">
      <c r="A16" s="8">
        <v>36871</v>
      </c>
      <c r="B16" s="9">
        <v>0.1962</v>
      </c>
      <c r="C16" s="10">
        <v>0.1358</v>
      </c>
      <c r="D16" s="9">
        <v>21.7821</v>
      </c>
      <c r="E16" s="10">
        <v>0.3589</v>
      </c>
      <c r="F16" s="9">
        <v>0.4319</v>
      </c>
      <c r="G16" s="10">
        <v>0.1518</v>
      </c>
      <c r="H16" s="9">
        <v>0.4578</v>
      </c>
      <c r="I16" s="10">
        <v>0.2208</v>
      </c>
      <c r="J16" s="10">
        <v>0.3404</v>
      </c>
      <c r="K16" s="55">
        <v>234.6062</v>
      </c>
    </row>
    <row r="17" spans="1:11" ht="15">
      <c r="A17" s="8">
        <v>36872</v>
      </c>
      <c r="B17" s="9">
        <v>0.1961</v>
      </c>
      <c r="C17" s="10">
        <v>0.1347</v>
      </c>
      <c r="D17" s="9">
        <v>21.7279</v>
      </c>
      <c r="E17" s="10">
        <v>0.363</v>
      </c>
      <c r="F17" s="9">
        <v>0.4371</v>
      </c>
      <c r="G17" s="10">
        <v>0.152</v>
      </c>
      <c r="H17" s="9">
        <v>0.4639</v>
      </c>
      <c r="I17" s="10">
        <v>0.2235</v>
      </c>
      <c r="J17" s="10">
        <v>0.3399</v>
      </c>
      <c r="K17" s="55">
        <v>231.9863</v>
      </c>
    </row>
    <row r="18" spans="1:11" ht="15">
      <c r="A18" s="8">
        <v>36873</v>
      </c>
      <c r="B18" s="9">
        <v>0.1961</v>
      </c>
      <c r="C18" s="10">
        <v>0.1354</v>
      </c>
      <c r="D18" s="9">
        <v>21.8661</v>
      </c>
      <c r="E18" s="10">
        <v>0.3621</v>
      </c>
      <c r="F18" s="9">
        <v>0.4372</v>
      </c>
      <c r="G18" s="10">
        <v>0.1523</v>
      </c>
      <c r="H18" s="9">
        <v>0.4657</v>
      </c>
      <c r="I18" s="10">
        <v>0.2235</v>
      </c>
      <c r="J18" s="10">
        <v>0.3404</v>
      </c>
      <c r="K18" s="55">
        <v>233.5061</v>
      </c>
    </row>
    <row r="19" spans="1:11" ht="15">
      <c r="A19" s="8">
        <v>36874</v>
      </c>
      <c r="B19" s="9">
        <v>0.1961</v>
      </c>
      <c r="C19" s="10">
        <v>0.1352</v>
      </c>
      <c r="D19" s="9">
        <v>22.0328</v>
      </c>
      <c r="E19" s="10">
        <v>0.3645</v>
      </c>
      <c r="F19" s="9">
        <v>0.4381</v>
      </c>
      <c r="G19" s="10">
        <v>0.1527</v>
      </c>
      <c r="H19" s="9">
        <v>0.4658</v>
      </c>
      <c r="I19" s="10">
        <v>0.224</v>
      </c>
      <c r="J19" s="10">
        <v>0.3414</v>
      </c>
      <c r="K19" s="55">
        <v>233.7365</v>
      </c>
    </row>
    <row r="20" spans="1:11" ht="15.75" thickBot="1">
      <c r="A20" s="11">
        <v>36875</v>
      </c>
      <c r="B20" s="12">
        <v>0.1961</v>
      </c>
      <c r="C20" s="13">
        <v>0.1336</v>
      </c>
      <c r="D20" s="12">
        <v>22.0083</v>
      </c>
      <c r="E20" s="13">
        <v>0.3627</v>
      </c>
      <c r="F20" s="12">
        <v>0.4326</v>
      </c>
      <c r="G20" s="13">
        <v>0.1521</v>
      </c>
      <c r="H20" s="12">
        <v>0.4654</v>
      </c>
      <c r="I20" s="13">
        <v>0.2212</v>
      </c>
      <c r="J20" s="13">
        <v>0.3409</v>
      </c>
      <c r="K20" s="56">
        <v>235.8593</v>
      </c>
    </row>
    <row r="21" spans="1:11" ht="15.75" thickTop="1">
      <c r="A21" s="14" t="s">
        <v>9</v>
      </c>
      <c r="B21" s="15">
        <f aca="true" t="shared" si="3" ref="B21:K21">SUM(B16:B20)</f>
        <v>0.9805999999999999</v>
      </c>
      <c r="C21" s="16">
        <f t="shared" si="3"/>
        <v>0.6746999999999999</v>
      </c>
      <c r="D21" s="15">
        <f t="shared" si="3"/>
        <v>109.41720000000001</v>
      </c>
      <c r="E21" s="16">
        <f t="shared" si="3"/>
        <v>1.8112000000000001</v>
      </c>
      <c r="F21" s="15">
        <f t="shared" si="3"/>
        <v>2.1769</v>
      </c>
      <c r="G21" s="16">
        <f t="shared" si="3"/>
        <v>0.7609</v>
      </c>
      <c r="H21" s="15">
        <f t="shared" si="3"/>
        <v>2.3186</v>
      </c>
      <c r="I21" s="16">
        <f t="shared" si="3"/>
        <v>1.113</v>
      </c>
      <c r="J21" s="16">
        <f t="shared" si="3"/>
        <v>1.7029999999999998</v>
      </c>
      <c r="K21" s="57">
        <f t="shared" si="3"/>
        <v>1169.6944</v>
      </c>
    </row>
    <row r="22" spans="1:11" ht="15.75" thickBot="1">
      <c r="A22" s="17" t="s">
        <v>10</v>
      </c>
      <c r="B22" s="18">
        <f>B21/5</f>
        <v>0.19612</v>
      </c>
      <c r="C22" s="19">
        <f>C21/5</f>
        <v>0.13493999999999998</v>
      </c>
      <c r="D22" s="19">
        <f aca="true" t="shared" si="4" ref="D22:K22">D21/5</f>
        <v>21.88344</v>
      </c>
      <c r="E22" s="19">
        <f t="shared" si="4"/>
        <v>0.36224</v>
      </c>
      <c r="F22" s="19">
        <f t="shared" si="4"/>
        <v>0.43538</v>
      </c>
      <c r="G22" s="19">
        <f t="shared" si="4"/>
        <v>0.15218</v>
      </c>
      <c r="H22" s="19">
        <f t="shared" si="4"/>
        <v>0.46372</v>
      </c>
      <c r="I22" s="19">
        <f t="shared" si="4"/>
        <v>0.2226</v>
      </c>
      <c r="J22" s="19">
        <f t="shared" si="4"/>
        <v>0.34059999999999996</v>
      </c>
      <c r="K22" s="19">
        <f t="shared" si="4"/>
        <v>233.93888</v>
      </c>
    </row>
    <row r="23" spans="1:11" ht="15.75" thickTop="1">
      <c r="A23" s="8">
        <v>36878</v>
      </c>
      <c r="B23" s="9">
        <v>0.1961</v>
      </c>
      <c r="C23" s="10">
        <v>0.1329</v>
      </c>
      <c r="D23" s="9">
        <v>22.0446</v>
      </c>
      <c r="E23" s="10">
        <v>0.3592</v>
      </c>
      <c r="F23" s="9">
        <v>0.4272</v>
      </c>
      <c r="G23" s="10">
        <v>0.1525</v>
      </c>
      <c r="H23" s="9">
        <v>0.458</v>
      </c>
      <c r="I23" s="10">
        <v>0.2184</v>
      </c>
      <c r="J23" s="10">
        <v>0.3402</v>
      </c>
      <c r="K23" s="55">
        <v>236.8398</v>
      </c>
    </row>
    <row r="24" spans="1:11" ht="15">
      <c r="A24" s="8">
        <v>36879</v>
      </c>
      <c r="B24" s="9">
        <v>0.1961</v>
      </c>
      <c r="C24" s="10">
        <v>0.1336</v>
      </c>
      <c r="D24" s="9">
        <v>21.973</v>
      </c>
      <c r="E24" s="10">
        <v>0.3622</v>
      </c>
      <c r="F24" s="9">
        <v>0.4289</v>
      </c>
      <c r="G24" s="10">
        <v>0.1516</v>
      </c>
      <c r="H24" s="9">
        <v>0.4562</v>
      </c>
      <c r="I24" s="10">
        <v>0.2193</v>
      </c>
      <c r="J24" s="10">
        <v>0.3406</v>
      </c>
      <c r="K24" s="55">
        <v>236.3989</v>
      </c>
    </row>
    <row r="25" spans="1:11" ht="15">
      <c r="A25" s="8">
        <v>36880</v>
      </c>
      <c r="B25" s="9">
        <v>0.1961</v>
      </c>
      <c r="C25" s="10">
        <v>0.1341</v>
      </c>
      <c r="D25" s="9">
        <v>22.0583</v>
      </c>
      <c r="E25" s="10">
        <v>0.3608</v>
      </c>
      <c r="F25" s="9">
        <v>0.4306</v>
      </c>
      <c r="G25" s="10">
        <v>0.1519</v>
      </c>
      <c r="H25" s="9">
        <v>0.4566</v>
      </c>
      <c r="I25" s="10">
        <v>0.2202</v>
      </c>
      <c r="J25" s="10">
        <v>0.3406</v>
      </c>
      <c r="K25" s="55">
        <v>237.0359</v>
      </c>
    </row>
    <row r="26" spans="1:11" ht="15">
      <c r="A26" s="8">
        <v>36881</v>
      </c>
      <c r="B26" s="9">
        <v>0.1961</v>
      </c>
      <c r="C26" s="10">
        <v>0.1331</v>
      </c>
      <c r="D26" s="9">
        <v>22.0789</v>
      </c>
      <c r="E26" s="10">
        <v>0.3574</v>
      </c>
      <c r="F26" s="9">
        <v>0.4232</v>
      </c>
      <c r="G26" s="10">
        <v>0.1514</v>
      </c>
      <c r="H26" s="9">
        <v>0.4502</v>
      </c>
      <c r="I26" s="10">
        <v>0.2164</v>
      </c>
      <c r="J26" s="10">
        <v>0.3397</v>
      </c>
      <c r="K26" s="55">
        <v>238.7518</v>
      </c>
    </row>
    <row r="27" spans="1:11" ht="15.75" thickBot="1">
      <c r="A27" s="11">
        <v>36882</v>
      </c>
      <c r="B27" s="12">
        <v>0.1961</v>
      </c>
      <c r="C27" s="13">
        <v>0.1332</v>
      </c>
      <c r="D27" s="12">
        <v>22.0042</v>
      </c>
      <c r="E27" s="13">
        <v>0.3541</v>
      </c>
      <c r="F27" s="12">
        <v>0.4203</v>
      </c>
      <c r="G27" s="13">
        <v>0.1508</v>
      </c>
      <c r="H27" s="12">
        <v>0.4466</v>
      </c>
      <c r="I27" s="13">
        <v>0.2149</v>
      </c>
      <c r="J27" s="13">
        <v>0.3395</v>
      </c>
      <c r="K27" s="56">
        <v>240.8696</v>
      </c>
    </row>
    <row r="28" spans="1:11" ht="15.75" thickTop="1">
      <c r="A28" s="14" t="s">
        <v>9</v>
      </c>
      <c r="B28" s="15">
        <f aca="true" t="shared" si="5" ref="B28:K28">SUM(B23:B27)</f>
        <v>0.9804999999999999</v>
      </c>
      <c r="C28" s="16">
        <f t="shared" si="5"/>
        <v>0.6668999999999999</v>
      </c>
      <c r="D28" s="15">
        <f t="shared" si="5"/>
        <v>110.159</v>
      </c>
      <c r="E28" s="16">
        <f t="shared" si="5"/>
        <v>1.7937</v>
      </c>
      <c r="F28" s="15">
        <f t="shared" si="5"/>
        <v>2.1302000000000003</v>
      </c>
      <c r="G28" s="16">
        <f t="shared" si="5"/>
        <v>0.7582</v>
      </c>
      <c r="H28" s="15">
        <f t="shared" si="5"/>
        <v>2.2676</v>
      </c>
      <c r="I28" s="16">
        <f t="shared" si="5"/>
        <v>1.0892</v>
      </c>
      <c r="J28" s="16">
        <f t="shared" si="5"/>
        <v>1.7006000000000001</v>
      </c>
      <c r="K28" s="57">
        <f t="shared" si="5"/>
        <v>1189.896</v>
      </c>
    </row>
    <row r="29" spans="1:11" ht="15.75" thickBot="1">
      <c r="A29" s="17" t="s">
        <v>10</v>
      </c>
      <c r="B29" s="18">
        <f>B28/5</f>
        <v>0.1961</v>
      </c>
      <c r="C29" s="19">
        <f>C28/5</f>
        <v>0.13338</v>
      </c>
      <c r="D29" s="19">
        <f aca="true" t="shared" si="6" ref="D29:K29">D28/5</f>
        <v>22.0318</v>
      </c>
      <c r="E29" s="19">
        <f t="shared" si="6"/>
        <v>0.35874</v>
      </c>
      <c r="F29" s="19">
        <f t="shared" si="6"/>
        <v>0.4260400000000001</v>
      </c>
      <c r="G29" s="19">
        <f t="shared" si="6"/>
        <v>0.15164</v>
      </c>
      <c r="H29" s="19">
        <f t="shared" si="6"/>
        <v>0.45352</v>
      </c>
      <c r="I29" s="19">
        <f t="shared" si="6"/>
        <v>0.21783999999999998</v>
      </c>
      <c r="J29" s="19">
        <f t="shared" si="6"/>
        <v>0.34012000000000003</v>
      </c>
      <c r="K29" s="19">
        <f t="shared" si="6"/>
        <v>237.9792</v>
      </c>
    </row>
    <row r="30" spans="1:11" ht="16.5" thickTop="1">
      <c r="A30" s="8">
        <v>39807</v>
      </c>
      <c r="B30" s="9"/>
      <c r="C30" s="72" t="s">
        <v>17</v>
      </c>
      <c r="D30" s="9"/>
      <c r="E30" s="10"/>
      <c r="F30" s="10"/>
      <c r="G30" s="9"/>
      <c r="H30" s="10"/>
      <c r="I30" s="9"/>
      <c r="J30" s="10"/>
      <c r="K30" s="10"/>
    </row>
    <row r="31" spans="1:11" ht="15.75">
      <c r="A31" s="8">
        <v>39808</v>
      </c>
      <c r="B31" s="9"/>
      <c r="C31" s="72" t="s">
        <v>16</v>
      </c>
      <c r="D31" s="9"/>
      <c r="E31" s="10"/>
      <c r="F31" s="10"/>
      <c r="G31" s="9"/>
      <c r="H31" s="10"/>
      <c r="I31" s="9"/>
      <c r="J31" s="10"/>
      <c r="K31" s="10"/>
    </row>
    <row r="32" spans="1:11" ht="15">
      <c r="A32" s="8"/>
      <c r="B32" s="9"/>
      <c r="C32" s="10"/>
      <c r="D32" s="9"/>
      <c r="E32" s="10"/>
      <c r="F32" s="10"/>
      <c r="G32" s="9"/>
      <c r="H32" s="10"/>
      <c r="I32" s="9"/>
      <c r="J32" s="10"/>
      <c r="K32" s="10"/>
    </row>
    <row r="33" spans="1:11" ht="15">
      <c r="A33" s="8"/>
      <c r="B33" s="9"/>
      <c r="C33" s="10"/>
      <c r="D33" s="9"/>
      <c r="E33" s="10"/>
      <c r="F33" s="10"/>
      <c r="G33" s="9"/>
      <c r="H33" s="10"/>
      <c r="I33" s="9"/>
      <c r="J33" s="10"/>
      <c r="K33" s="10"/>
    </row>
    <row r="34" spans="1:11" ht="20.25">
      <c r="A34" s="64"/>
      <c r="B34" s="9"/>
      <c r="C34" s="52"/>
      <c r="D34" s="9"/>
      <c r="E34" s="22" t="s">
        <v>11</v>
      </c>
      <c r="F34" s="10"/>
      <c r="G34" s="9"/>
      <c r="H34" s="10"/>
      <c r="I34" s="9"/>
      <c r="J34" s="10"/>
      <c r="K34" s="10"/>
    </row>
    <row r="35" spans="1:11" ht="15.75" thickBot="1">
      <c r="A35" s="29"/>
      <c r="B35" s="9"/>
      <c r="C35" s="10"/>
      <c r="D35" s="9"/>
      <c r="E35" s="10"/>
      <c r="F35" s="10"/>
      <c r="G35" s="9"/>
      <c r="H35" s="10"/>
      <c r="I35" s="9"/>
      <c r="J35" s="10"/>
      <c r="K35" s="10"/>
    </row>
    <row r="36" spans="1:11" ht="15">
      <c r="A36" s="26" t="s">
        <v>12</v>
      </c>
      <c r="B36" s="80">
        <f>SUM(B5,B9:B13,B16:B20,B23:B27)</f>
        <v>3.1381999999999994</v>
      </c>
      <c r="C36" s="49">
        <f>SUM(C5,C9:C13,C16:C20,C23:C27)</f>
        <v>2.1603</v>
      </c>
      <c r="D36" s="49">
        <f aca="true" t="shared" si="7" ref="D36:K36">SUM(D5,D9:D13,D16:D20,D23:D27)</f>
        <v>350.05089999999996</v>
      </c>
      <c r="E36" s="49">
        <f t="shared" si="7"/>
        <v>5.785800000000001</v>
      </c>
      <c r="F36" s="49">
        <f t="shared" si="7"/>
        <v>6.9179</v>
      </c>
      <c r="G36" s="49">
        <f t="shared" si="7"/>
        <v>2.4327</v>
      </c>
      <c r="H36" s="49">
        <f t="shared" si="7"/>
        <v>7.391299999999999</v>
      </c>
      <c r="I36" s="49">
        <f t="shared" si="7"/>
        <v>3.5371000000000006</v>
      </c>
      <c r="J36" s="49">
        <f t="shared" si="7"/>
        <v>5.457400000000001</v>
      </c>
      <c r="K36" s="49">
        <f t="shared" si="7"/>
        <v>3781.8209</v>
      </c>
    </row>
    <row r="37" spans="1:11" ht="15">
      <c r="A37" s="26" t="s">
        <v>13</v>
      </c>
      <c r="B37" s="27">
        <f>B36/16</f>
        <v>0.19613749999999996</v>
      </c>
      <c r="C37" s="28">
        <f>C36/16</f>
        <v>0.13501875</v>
      </c>
      <c r="D37" s="28">
        <f aca="true" t="shared" si="8" ref="D37:K37">D36/16</f>
        <v>21.878181249999997</v>
      </c>
      <c r="E37" s="28">
        <f t="shared" si="8"/>
        <v>0.36161250000000006</v>
      </c>
      <c r="F37" s="28">
        <f t="shared" si="8"/>
        <v>0.43236875</v>
      </c>
      <c r="G37" s="28">
        <f t="shared" si="8"/>
        <v>0.15204375</v>
      </c>
      <c r="H37" s="28">
        <f t="shared" si="8"/>
        <v>0.46195624999999996</v>
      </c>
      <c r="I37" s="28">
        <f t="shared" si="8"/>
        <v>0.22106875000000004</v>
      </c>
      <c r="J37" s="28">
        <f t="shared" si="8"/>
        <v>0.34108750000000004</v>
      </c>
      <c r="K37" s="28">
        <f t="shared" si="8"/>
        <v>236.36380625</v>
      </c>
    </row>
    <row r="38" spans="1:11" ht="15">
      <c r="A38" s="26" t="s">
        <v>14</v>
      </c>
      <c r="B38" s="27">
        <f>1/B37</f>
        <v>5.098464087693583</v>
      </c>
      <c r="C38" s="28">
        <f>1/C37</f>
        <v>7.406378743693006</v>
      </c>
      <c r="D38" s="28">
        <f>100/D37</f>
        <v>4.570763851771272</v>
      </c>
      <c r="E38" s="28">
        <f aca="true" t="shared" si="9" ref="D38:K38">1/E37</f>
        <v>2.76539113000795</v>
      </c>
      <c r="F38" s="28">
        <f t="shared" si="9"/>
        <v>2.3128406019167667</v>
      </c>
      <c r="G38" s="28">
        <f t="shared" si="9"/>
        <v>6.577054301804579</v>
      </c>
      <c r="H38" s="28">
        <f t="shared" si="9"/>
        <v>2.164707155710092</v>
      </c>
      <c r="I38" s="28">
        <f t="shared" si="9"/>
        <v>4.523479686749031</v>
      </c>
      <c r="J38" s="28">
        <f t="shared" si="9"/>
        <v>2.9317990251768236</v>
      </c>
      <c r="K38" s="28">
        <f>1000/K37</f>
        <v>4.230766189906031</v>
      </c>
    </row>
    <row r="39" spans="1:11" ht="15.75" thickBot="1">
      <c r="A39" s="29"/>
      <c r="B39" s="30"/>
      <c r="C39" s="31"/>
      <c r="D39" s="30"/>
      <c r="E39" s="31"/>
      <c r="F39" s="31"/>
      <c r="G39" s="30"/>
      <c r="H39" s="31"/>
      <c r="I39" s="30"/>
      <c r="J39" s="31"/>
      <c r="K39" s="31"/>
    </row>
  </sheetData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7109375" style="0" customWidth="1"/>
    <col min="2" max="2" width="11.28125" style="0" customWidth="1"/>
    <col min="3" max="3" width="11.7109375" style="0" customWidth="1"/>
    <col min="4" max="4" width="12.140625" style="0" customWidth="1"/>
    <col min="5" max="5" width="12.00390625" style="0" customWidth="1"/>
    <col min="6" max="6" width="11.28125" style="0" customWidth="1"/>
    <col min="7" max="7" width="11.140625" style="0" customWidth="1"/>
    <col min="8" max="8" width="11.28125" style="0" customWidth="1"/>
    <col min="9" max="9" width="11.140625" style="0" customWidth="1"/>
    <col min="10" max="11" width="10.8515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22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8">
        <v>36557</v>
      </c>
      <c r="B6" s="9">
        <v>0.1968</v>
      </c>
      <c r="C6" s="10">
        <v>0.1215</v>
      </c>
      <c r="D6" s="9">
        <v>21.0881</v>
      </c>
      <c r="E6" s="10">
        <v>0.3085</v>
      </c>
      <c r="F6" s="9">
        <v>0.394</v>
      </c>
      <c r="G6" s="10">
        <v>0.1455</v>
      </c>
      <c r="H6" s="9">
        <v>0.3974</v>
      </c>
      <c r="I6" s="10">
        <v>0.2015</v>
      </c>
      <c r="J6" s="10">
        <v>0.3347</v>
      </c>
      <c r="K6" s="55">
        <v>221.154</v>
      </c>
    </row>
    <row r="7" spans="1:11" ht="15">
      <c r="A7" s="8">
        <v>36558</v>
      </c>
      <c r="B7" s="9">
        <v>0.1969</v>
      </c>
      <c r="C7" s="10">
        <v>0.1219</v>
      </c>
      <c r="D7" s="9">
        <v>21.2239</v>
      </c>
      <c r="E7" s="10">
        <v>0.3112</v>
      </c>
      <c r="F7" s="9">
        <v>0.3962</v>
      </c>
      <c r="G7" s="10">
        <v>0.1464</v>
      </c>
      <c r="H7" s="9">
        <v>0.4012</v>
      </c>
      <c r="I7" s="10">
        <v>0.2024</v>
      </c>
      <c r="J7" s="10">
        <v>0.3345</v>
      </c>
      <c r="K7" s="55">
        <v>221.8571</v>
      </c>
    </row>
    <row r="8" spans="1:11" ht="15">
      <c r="A8" s="8">
        <v>36559</v>
      </c>
      <c r="B8" s="9">
        <v>0.197</v>
      </c>
      <c r="C8" s="10">
        <v>0.1227</v>
      </c>
      <c r="D8" s="9">
        <v>21.3568</v>
      </c>
      <c r="E8" s="10">
        <v>0.3095</v>
      </c>
      <c r="F8" s="9">
        <v>0.3953</v>
      </c>
      <c r="G8" s="10">
        <v>0.1466</v>
      </c>
      <c r="H8" s="9">
        <v>0.4021</v>
      </c>
      <c r="I8" s="10">
        <v>0.2021</v>
      </c>
      <c r="J8" s="10">
        <v>0.3346</v>
      </c>
      <c r="K8" s="55">
        <v>222.7576</v>
      </c>
    </row>
    <row r="9" spans="1:11" ht="15.75" thickBot="1">
      <c r="A9" s="11">
        <v>36560</v>
      </c>
      <c r="B9" s="12">
        <v>0.197</v>
      </c>
      <c r="C9" s="13">
        <v>0.1229</v>
      </c>
      <c r="D9" s="12">
        <v>21.2868</v>
      </c>
      <c r="E9" s="13">
        <v>0.3088</v>
      </c>
      <c r="F9" s="12">
        <v>0.3906</v>
      </c>
      <c r="G9" s="13">
        <v>0.1466</v>
      </c>
      <c r="H9" s="12">
        <v>0.3964</v>
      </c>
      <c r="I9" s="13">
        <v>0.1997</v>
      </c>
      <c r="J9" s="13">
        <v>0.3336</v>
      </c>
      <c r="K9" s="56">
        <v>222.6593</v>
      </c>
    </row>
    <row r="10" spans="1:11" ht="15.75" thickTop="1">
      <c r="A10" s="14" t="s">
        <v>9</v>
      </c>
      <c r="B10" s="15">
        <f>SUM(B6:B9)</f>
        <v>0.7877000000000001</v>
      </c>
      <c r="C10" s="16">
        <f>SUM(C6:C9)</f>
        <v>0.489</v>
      </c>
      <c r="D10" s="15">
        <f>SUM(D6:D9)</f>
        <v>84.9556</v>
      </c>
      <c r="E10" s="16">
        <f>SUM(E6:E9)</f>
        <v>1.238</v>
      </c>
      <c r="F10" s="15">
        <f>SUM(F6:F9)</f>
        <v>1.5761</v>
      </c>
      <c r="G10" s="16">
        <f>SUM(G6:G9)</f>
        <v>0.5851</v>
      </c>
      <c r="H10" s="15">
        <f>SUM(H6:H9)</f>
        <v>1.5970999999999997</v>
      </c>
      <c r="I10" s="16">
        <f>SUM(I6:I9)</f>
        <v>0.8057000000000001</v>
      </c>
      <c r="J10" s="16">
        <f>SUM(J6:J9)</f>
        <v>1.3374000000000001</v>
      </c>
      <c r="K10" s="57">
        <f>SUM(K6:K9)</f>
        <v>888.428</v>
      </c>
    </row>
    <row r="11" spans="1:11" ht="15.75" thickBot="1">
      <c r="A11" s="17" t="s">
        <v>10</v>
      </c>
      <c r="B11" s="18">
        <f>B10/4</f>
        <v>0.19692500000000002</v>
      </c>
      <c r="C11" s="19">
        <f>C10/4</f>
        <v>0.12225</v>
      </c>
      <c r="D11" s="19">
        <f aca="true" t="shared" si="0" ref="D11:K11">D10/4</f>
        <v>21.2389</v>
      </c>
      <c r="E11" s="19">
        <f t="shared" si="0"/>
        <v>0.3095</v>
      </c>
      <c r="F11" s="19">
        <f t="shared" si="0"/>
        <v>0.394025</v>
      </c>
      <c r="G11" s="19">
        <f t="shared" si="0"/>
        <v>0.146275</v>
      </c>
      <c r="H11" s="19">
        <f t="shared" si="0"/>
        <v>0.39927499999999994</v>
      </c>
      <c r="I11" s="19">
        <f t="shared" si="0"/>
        <v>0.20142500000000002</v>
      </c>
      <c r="J11" s="19">
        <f t="shared" si="0"/>
        <v>0.33435000000000004</v>
      </c>
      <c r="K11" s="19">
        <f t="shared" si="0"/>
        <v>222.107</v>
      </c>
    </row>
    <row r="12" spans="1:11" ht="15.75" thickTop="1">
      <c r="A12" s="8">
        <v>36563</v>
      </c>
      <c r="B12" s="9">
        <v>0.1969</v>
      </c>
      <c r="C12" s="10">
        <v>0.1238</v>
      </c>
      <c r="D12" s="9">
        <v>21.1549</v>
      </c>
      <c r="E12" s="10">
        <v>0.3116</v>
      </c>
      <c r="F12" s="9">
        <v>0.3938</v>
      </c>
      <c r="G12" s="10">
        <v>0.1461</v>
      </c>
      <c r="H12" s="9">
        <v>0.3994</v>
      </c>
      <c r="I12" s="10">
        <v>0.2014</v>
      </c>
      <c r="J12" s="10">
        <v>0.3332</v>
      </c>
      <c r="K12" s="55">
        <v>222.4478</v>
      </c>
    </row>
    <row r="13" spans="1:11" ht="15">
      <c r="A13" s="8">
        <v>36564</v>
      </c>
      <c r="B13" s="9">
        <v>0.1969</v>
      </c>
      <c r="C13" s="10">
        <v>0.1238</v>
      </c>
      <c r="D13" s="9">
        <v>21.3784</v>
      </c>
      <c r="E13" s="10">
        <v>0.3103</v>
      </c>
      <c r="F13" s="9">
        <v>0.3936</v>
      </c>
      <c r="G13" s="10">
        <v>0.1464</v>
      </c>
      <c r="H13" s="9">
        <v>0.3986</v>
      </c>
      <c r="I13" s="10">
        <v>0.2012</v>
      </c>
      <c r="J13" s="10">
        <v>0.3338</v>
      </c>
      <c r="K13" s="55">
        <v>222.3789</v>
      </c>
    </row>
    <row r="14" spans="1:11" ht="15">
      <c r="A14" s="8">
        <v>36565</v>
      </c>
      <c r="B14" s="9">
        <v>0.197</v>
      </c>
      <c r="C14" s="10">
        <v>0.1223</v>
      </c>
      <c r="D14" s="9">
        <v>21.5814</v>
      </c>
      <c r="E14" s="10">
        <v>0.3103</v>
      </c>
      <c r="F14" s="9">
        <v>0.3906</v>
      </c>
      <c r="G14" s="10">
        <v>0.1463</v>
      </c>
      <c r="H14" s="9">
        <v>0.3987</v>
      </c>
      <c r="I14" s="10">
        <v>0.1997</v>
      </c>
      <c r="J14" s="10">
        <v>0.3342</v>
      </c>
      <c r="K14" s="55">
        <v>222.4869</v>
      </c>
    </row>
    <row r="15" spans="1:11" ht="15">
      <c r="A15" s="8">
        <v>36566</v>
      </c>
      <c r="B15" s="9">
        <v>0.197</v>
      </c>
      <c r="C15" s="10">
        <v>0.1223</v>
      </c>
      <c r="D15" s="9">
        <v>21.5026</v>
      </c>
      <c r="E15" s="10">
        <v>0.3103</v>
      </c>
      <c r="F15" s="9">
        <v>0.389</v>
      </c>
      <c r="G15" s="10">
        <v>0.1459</v>
      </c>
      <c r="H15" s="9">
        <v>0.4008</v>
      </c>
      <c r="I15" s="10">
        <v>0.1988</v>
      </c>
      <c r="J15" s="10">
        <v>0.3332</v>
      </c>
      <c r="K15" s="55">
        <v>221.3788</v>
      </c>
    </row>
    <row r="16" spans="1:11" ht="15.75" thickBot="1">
      <c r="A16" s="11">
        <v>36567</v>
      </c>
      <c r="B16" s="12">
        <v>0.1969</v>
      </c>
      <c r="C16" s="13">
        <v>0.1226</v>
      </c>
      <c r="D16" s="12">
        <v>21.3902</v>
      </c>
      <c r="E16" s="13">
        <v>0.3116</v>
      </c>
      <c r="F16" s="12">
        <v>0.3906</v>
      </c>
      <c r="G16" s="13">
        <v>0.1459</v>
      </c>
      <c r="H16" s="12">
        <v>0.3988</v>
      </c>
      <c r="I16" s="13">
        <v>0.1997</v>
      </c>
      <c r="J16" s="13">
        <v>0.3332</v>
      </c>
      <c r="K16" s="56">
        <v>220.6757</v>
      </c>
    </row>
    <row r="17" spans="1:11" ht="15.75" thickTop="1">
      <c r="A17" s="14" t="s">
        <v>9</v>
      </c>
      <c r="B17" s="15">
        <f aca="true" t="shared" si="1" ref="B17:K17">SUM(B12:B16)</f>
        <v>0.9847</v>
      </c>
      <c r="C17" s="16">
        <f t="shared" si="1"/>
        <v>0.6148</v>
      </c>
      <c r="D17" s="15">
        <f t="shared" si="1"/>
        <v>107.0075</v>
      </c>
      <c r="E17" s="16">
        <f t="shared" si="1"/>
        <v>1.5541</v>
      </c>
      <c r="F17" s="15">
        <f t="shared" si="1"/>
        <v>1.9576</v>
      </c>
      <c r="G17" s="16">
        <f t="shared" si="1"/>
        <v>0.7306</v>
      </c>
      <c r="H17" s="15">
        <f t="shared" si="1"/>
        <v>1.9963000000000002</v>
      </c>
      <c r="I17" s="16">
        <f t="shared" si="1"/>
        <v>1.0008</v>
      </c>
      <c r="J17" s="16">
        <f t="shared" si="1"/>
        <v>1.6676</v>
      </c>
      <c r="K17" s="57">
        <f t="shared" si="1"/>
        <v>1109.3681</v>
      </c>
    </row>
    <row r="18" spans="1:11" ht="15.75" thickBot="1">
      <c r="A18" s="17" t="s">
        <v>10</v>
      </c>
      <c r="B18" s="18">
        <f>B17/5</f>
        <v>0.19694</v>
      </c>
      <c r="C18" s="19">
        <f>C17/5</f>
        <v>0.12296</v>
      </c>
      <c r="D18" s="19">
        <f aca="true" t="shared" si="2" ref="D18:K18">D17/5</f>
        <v>21.4015</v>
      </c>
      <c r="E18" s="19">
        <f t="shared" si="2"/>
        <v>0.31082</v>
      </c>
      <c r="F18" s="19">
        <f t="shared" si="2"/>
        <v>0.39152</v>
      </c>
      <c r="G18" s="19">
        <f t="shared" si="2"/>
        <v>0.14612</v>
      </c>
      <c r="H18" s="19">
        <f t="shared" si="2"/>
        <v>0.39926000000000006</v>
      </c>
      <c r="I18" s="19">
        <f t="shared" si="2"/>
        <v>0.20015999999999998</v>
      </c>
      <c r="J18" s="19">
        <f t="shared" si="2"/>
        <v>0.33352</v>
      </c>
      <c r="K18" s="19">
        <f t="shared" si="2"/>
        <v>221.87362</v>
      </c>
    </row>
    <row r="19" spans="1:11" ht="15.75" thickTop="1">
      <c r="A19" s="8">
        <v>36570</v>
      </c>
      <c r="B19" s="9">
        <v>0.197</v>
      </c>
      <c r="C19" s="10">
        <v>0.1236</v>
      </c>
      <c r="D19" s="9">
        <v>21.4641</v>
      </c>
      <c r="E19" s="10">
        <v>0.3133</v>
      </c>
      <c r="F19" s="9">
        <v>0.3911</v>
      </c>
      <c r="G19" s="10">
        <v>0.1467</v>
      </c>
      <c r="H19" s="9">
        <v>0.4007</v>
      </c>
      <c r="I19" s="10">
        <v>0.2</v>
      </c>
      <c r="J19" s="10">
        <v>0.3339</v>
      </c>
      <c r="K19" s="55">
        <v>219.655</v>
      </c>
    </row>
    <row r="20" spans="1:11" ht="15">
      <c r="A20" s="8">
        <v>36571</v>
      </c>
      <c r="B20" s="9">
        <v>0.197</v>
      </c>
      <c r="C20" s="10">
        <v>0.124</v>
      </c>
      <c r="D20" s="9">
        <v>21.4129</v>
      </c>
      <c r="E20" s="10">
        <v>0.3135</v>
      </c>
      <c r="F20" s="9">
        <v>0.3936</v>
      </c>
      <c r="G20" s="10">
        <v>0.1462</v>
      </c>
      <c r="H20" s="9">
        <v>0.4037</v>
      </c>
      <c r="I20" s="10">
        <v>0.2013</v>
      </c>
      <c r="J20" s="10">
        <v>0.3343</v>
      </c>
      <c r="K20" s="55">
        <v>222.1668</v>
      </c>
    </row>
    <row r="21" spans="1:11" ht="15">
      <c r="A21" s="8">
        <v>36572</v>
      </c>
      <c r="B21" s="9">
        <v>0.1969</v>
      </c>
      <c r="C21" s="10">
        <v>0.1234</v>
      </c>
      <c r="D21" s="9">
        <v>21.4099</v>
      </c>
      <c r="E21" s="10">
        <v>0.3125</v>
      </c>
      <c r="F21" s="9">
        <v>0.3916</v>
      </c>
      <c r="G21" s="10">
        <v>0.1466</v>
      </c>
      <c r="H21" s="9">
        <v>0.4039</v>
      </c>
      <c r="I21" s="10">
        <v>0.2002</v>
      </c>
      <c r="J21" s="10">
        <v>0.3339</v>
      </c>
      <c r="K21" s="55">
        <v>222.0048</v>
      </c>
    </row>
    <row r="22" spans="1:11" ht="15">
      <c r="A22" s="8">
        <v>36573</v>
      </c>
      <c r="B22" s="9">
        <v>0.1969</v>
      </c>
      <c r="C22" s="10">
        <v>0.1228</v>
      </c>
      <c r="D22" s="9">
        <v>21.5458</v>
      </c>
      <c r="E22" s="10">
        <v>0.3125</v>
      </c>
      <c r="F22" s="9">
        <v>0.3914</v>
      </c>
      <c r="G22" s="10">
        <v>0.1464</v>
      </c>
      <c r="H22" s="9">
        <v>0.4021</v>
      </c>
      <c r="I22" s="10">
        <v>0.2001</v>
      </c>
      <c r="J22" s="10">
        <v>0.3355</v>
      </c>
      <c r="K22" s="55">
        <v>221.6602</v>
      </c>
    </row>
    <row r="23" spans="1:11" ht="15.75" thickBot="1">
      <c r="A23" s="11">
        <v>36574</v>
      </c>
      <c r="B23" s="12">
        <v>0.197</v>
      </c>
      <c r="C23" s="13">
        <v>0.1227</v>
      </c>
      <c r="D23" s="12">
        <v>21.7311</v>
      </c>
      <c r="E23" s="13">
        <v>0.312</v>
      </c>
      <c r="F23" s="12">
        <v>0.3907</v>
      </c>
      <c r="G23" s="13">
        <v>0.1462</v>
      </c>
      <c r="H23" s="12">
        <v>0.399</v>
      </c>
      <c r="I23" s="13">
        <v>0.1998</v>
      </c>
      <c r="J23" s="13">
        <v>0.336</v>
      </c>
      <c r="K23" s="56">
        <v>222.216</v>
      </c>
    </row>
    <row r="24" spans="1:11" ht="15.75" thickTop="1">
      <c r="A24" s="14" t="s">
        <v>9</v>
      </c>
      <c r="B24" s="15">
        <f aca="true" t="shared" si="3" ref="B24:K24">SUM(B19:B23)</f>
        <v>0.9847999999999999</v>
      </c>
      <c r="C24" s="16">
        <f t="shared" si="3"/>
        <v>0.6165</v>
      </c>
      <c r="D24" s="15">
        <f t="shared" si="3"/>
        <v>107.5638</v>
      </c>
      <c r="E24" s="16">
        <f t="shared" si="3"/>
        <v>1.5638</v>
      </c>
      <c r="F24" s="15">
        <f t="shared" si="3"/>
        <v>1.9584</v>
      </c>
      <c r="G24" s="16">
        <f t="shared" si="3"/>
        <v>0.7321</v>
      </c>
      <c r="H24" s="15">
        <f t="shared" si="3"/>
        <v>2.0094</v>
      </c>
      <c r="I24" s="16">
        <f t="shared" si="3"/>
        <v>1.0013999999999998</v>
      </c>
      <c r="J24" s="16">
        <f t="shared" si="3"/>
        <v>1.6736000000000002</v>
      </c>
      <c r="K24" s="57">
        <f t="shared" si="3"/>
        <v>1107.7028</v>
      </c>
    </row>
    <row r="25" spans="1:11" ht="15.75" thickBot="1">
      <c r="A25" s="17" t="s">
        <v>10</v>
      </c>
      <c r="B25" s="18">
        <f>B24/5</f>
        <v>0.19695999999999997</v>
      </c>
      <c r="C25" s="19">
        <f>C24/5</f>
        <v>0.1233</v>
      </c>
      <c r="D25" s="19">
        <f aca="true" t="shared" si="4" ref="D25:K25">D24/5</f>
        <v>21.51276</v>
      </c>
      <c r="E25" s="19">
        <f t="shared" si="4"/>
        <v>0.31276000000000004</v>
      </c>
      <c r="F25" s="19">
        <f t="shared" si="4"/>
        <v>0.39168</v>
      </c>
      <c r="G25" s="19">
        <f t="shared" si="4"/>
        <v>0.14642</v>
      </c>
      <c r="H25" s="19">
        <f t="shared" si="4"/>
        <v>0.40187999999999996</v>
      </c>
      <c r="I25" s="19">
        <f t="shared" si="4"/>
        <v>0.20027999999999996</v>
      </c>
      <c r="J25" s="19">
        <f t="shared" si="4"/>
        <v>0.33472</v>
      </c>
      <c r="K25" s="19">
        <f t="shared" si="4"/>
        <v>221.54056</v>
      </c>
    </row>
    <row r="26" spans="1:11" ht="15.75" thickTop="1">
      <c r="A26" s="8">
        <v>36577</v>
      </c>
      <c r="B26" s="9">
        <v>0.1971</v>
      </c>
      <c r="C26" s="10">
        <v>0.1234</v>
      </c>
      <c r="D26" s="9">
        <v>21.8466</v>
      </c>
      <c r="E26" s="10">
        <v>0.3132</v>
      </c>
      <c r="F26" s="9">
        <v>0.3914</v>
      </c>
      <c r="G26" s="10">
        <v>0.1468</v>
      </c>
      <c r="H26" s="9">
        <v>0.4013</v>
      </c>
      <c r="I26" s="10">
        <v>0.2001</v>
      </c>
      <c r="J26" s="10">
        <v>0.3361</v>
      </c>
      <c r="K26" s="55">
        <v>222.5259</v>
      </c>
    </row>
    <row r="27" spans="1:11" ht="15">
      <c r="A27" s="8">
        <v>36578</v>
      </c>
      <c r="B27" s="9">
        <v>0.1972</v>
      </c>
      <c r="C27" s="10">
        <v>0.1234</v>
      </c>
      <c r="D27" s="9">
        <v>21.905</v>
      </c>
      <c r="E27" s="10">
        <v>0.314</v>
      </c>
      <c r="F27" s="9">
        <v>0.3912</v>
      </c>
      <c r="G27" s="10">
        <v>0.147</v>
      </c>
      <c r="H27" s="9">
        <v>0.4015</v>
      </c>
      <c r="I27" s="10">
        <v>0.2</v>
      </c>
      <c r="J27" s="10">
        <v>0.3364</v>
      </c>
      <c r="K27" s="55">
        <v>222.9839</v>
      </c>
    </row>
    <row r="28" spans="1:11" ht="15">
      <c r="A28" s="8">
        <v>36579</v>
      </c>
      <c r="B28" s="9">
        <v>0.1972</v>
      </c>
      <c r="C28" s="10">
        <v>0.1221</v>
      </c>
      <c r="D28" s="9">
        <v>21.8596</v>
      </c>
      <c r="E28" s="10">
        <v>0.3151</v>
      </c>
      <c r="F28" s="9">
        <v>0.3832</v>
      </c>
      <c r="G28" s="10">
        <v>0.1464</v>
      </c>
      <c r="H28" s="9">
        <v>0.4016</v>
      </c>
      <c r="I28" s="10">
        <v>0.1959</v>
      </c>
      <c r="J28" s="10">
        <v>0.3378</v>
      </c>
      <c r="K28" s="55">
        <v>223.7727</v>
      </c>
    </row>
    <row r="29" spans="1:11" ht="15">
      <c r="A29" s="8">
        <v>36580</v>
      </c>
      <c r="B29" s="9">
        <v>0.1971</v>
      </c>
      <c r="C29" s="10">
        <v>0.1228</v>
      </c>
      <c r="D29" s="9">
        <v>21.9008</v>
      </c>
      <c r="E29" s="10">
        <v>0.3177</v>
      </c>
      <c r="F29" s="9">
        <v>0.3844</v>
      </c>
      <c r="G29" s="10">
        <v>0.1461</v>
      </c>
      <c r="H29" s="9">
        <v>0.4054</v>
      </c>
      <c r="I29" s="10">
        <v>0.1966</v>
      </c>
      <c r="J29" s="10">
        <v>0.3378</v>
      </c>
      <c r="K29" s="55">
        <v>223.8563</v>
      </c>
    </row>
    <row r="30" spans="1:11" ht="15.75" thickBot="1">
      <c r="A30" s="11">
        <v>36581</v>
      </c>
      <c r="B30" s="12">
        <v>0.1971</v>
      </c>
      <c r="C30" s="13">
        <v>0.1232</v>
      </c>
      <c r="D30" s="12">
        <v>21.8742</v>
      </c>
      <c r="E30" s="13">
        <v>0.3205</v>
      </c>
      <c r="F30" s="12">
        <v>0.3876</v>
      </c>
      <c r="G30" s="13">
        <v>0.1465</v>
      </c>
      <c r="H30" s="12">
        <v>0.4046</v>
      </c>
      <c r="I30" s="13">
        <v>0.1982</v>
      </c>
      <c r="J30" s="13">
        <v>0.3383</v>
      </c>
      <c r="K30" s="56">
        <v>225.4331</v>
      </c>
    </row>
    <row r="31" spans="1:11" ht="15.75" thickTop="1">
      <c r="A31" s="14" t="s">
        <v>9</v>
      </c>
      <c r="B31" s="15">
        <f aca="true" t="shared" si="5" ref="B31:K31">SUM(B26:B30)</f>
        <v>0.9857</v>
      </c>
      <c r="C31" s="16">
        <f t="shared" si="5"/>
        <v>0.6149</v>
      </c>
      <c r="D31" s="15">
        <f t="shared" si="5"/>
        <v>109.3862</v>
      </c>
      <c r="E31" s="16">
        <f t="shared" si="5"/>
        <v>1.5804999999999998</v>
      </c>
      <c r="F31" s="15">
        <f t="shared" si="5"/>
        <v>1.9378</v>
      </c>
      <c r="G31" s="16">
        <f t="shared" si="5"/>
        <v>0.7328</v>
      </c>
      <c r="H31" s="15">
        <f t="shared" si="5"/>
        <v>2.0143999999999997</v>
      </c>
      <c r="I31" s="16">
        <f t="shared" si="5"/>
        <v>0.9907999999999999</v>
      </c>
      <c r="J31" s="16">
        <f t="shared" si="5"/>
        <v>1.6864000000000001</v>
      </c>
      <c r="K31" s="57">
        <f t="shared" si="5"/>
        <v>1118.5719000000001</v>
      </c>
    </row>
    <row r="32" spans="1:11" ht="15.75" thickBot="1">
      <c r="A32" s="17" t="s">
        <v>10</v>
      </c>
      <c r="B32" s="18">
        <f>B31/5</f>
        <v>0.19714</v>
      </c>
      <c r="C32" s="19">
        <f>C31/5</f>
        <v>0.12298</v>
      </c>
      <c r="D32" s="19">
        <f aca="true" t="shared" si="6" ref="D32:K32">D31/5</f>
        <v>21.87724</v>
      </c>
      <c r="E32" s="19">
        <f t="shared" si="6"/>
        <v>0.31609999999999994</v>
      </c>
      <c r="F32" s="19">
        <f t="shared" si="6"/>
        <v>0.38756</v>
      </c>
      <c r="G32" s="19">
        <f t="shared" si="6"/>
        <v>0.14656</v>
      </c>
      <c r="H32" s="19">
        <f t="shared" si="6"/>
        <v>0.40287999999999996</v>
      </c>
      <c r="I32" s="19">
        <f t="shared" si="6"/>
        <v>0.19815999999999998</v>
      </c>
      <c r="J32" s="19">
        <f t="shared" si="6"/>
        <v>0.33728</v>
      </c>
      <c r="K32" s="19">
        <f t="shared" si="6"/>
        <v>223.71438000000003</v>
      </c>
    </row>
    <row r="33" spans="1:11" ht="15.75" thickTop="1">
      <c r="A33" s="8">
        <v>36584</v>
      </c>
      <c r="B33" s="9">
        <v>0.197</v>
      </c>
      <c r="C33" s="10">
        <v>0.1237</v>
      </c>
      <c r="D33" s="9">
        <v>21.8532</v>
      </c>
      <c r="E33" s="10">
        <v>0.319</v>
      </c>
      <c r="F33" s="9">
        <v>0.3941</v>
      </c>
      <c r="G33" s="10">
        <v>0.147</v>
      </c>
      <c r="H33" s="9">
        <v>0.4037</v>
      </c>
      <c r="I33" s="10">
        <v>0.2015</v>
      </c>
      <c r="J33" s="10">
        <v>0.337</v>
      </c>
      <c r="K33" s="55">
        <v>223.9398</v>
      </c>
    </row>
    <row r="34" spans="1:11" ht="15">
      <c r="A34" s="8">
        <v>36585</v>
      </c>
      <c r="B34" s="9">
        <v>0.197</v>
      </c>
      <c r="C34" s="10">
        <v>0.1237</v>
      </c>
      <c r="D34" s="9">
        <v>21.4878</v>
      </c>
      <c r="E34" s="10">
        <v>0.3218</v>
      </c>
      <c r="F34" s="9">
        <v>0.3985</v>
      </c>
      <c r="G34" s="10">
        <v>0.1471</v>
      </c>
      <c r="H34" s="9">
        <v>0.4063</v>
      </c>
      <c r="I34" s="10">
        <v>0.2037</v>
      </c>
      <c r="J34" s="10">
        <v>0.3386</v>
      </c>
      <c r="K34" s="55">
        <v>223.5458</v>
      </c>
    </row>
    <row r="35" spans="1:11" ht="15.75" thickBot="1">
      <c r="A35" s="11"/>
      <c r="B35" s="12"/>
      <c r="C35" s="13"/>
      <c r="D35" s="12"/>
      <c r="E35" s="13"/>
      <c r="F35" s="12"/>
      <c r="G35" s="13"/>
      <c r="H35" s="12"/>
      <c r="I35" s="13"/>
      <c r="J35" s="13"/>
      <c r="K35" s="56"/>
    </row>
    <row r="36" spans="1:11" ht="15.75" thickTop="1">
      <c r="A36" s="14" t="s">
        <v>9</v>
      </c>
      <c r="B36" s="15">
        <f>SUM(B33:B35)</f>
        <v>0.394</v>
      </c>
      <c r="C36" s="16">
        <f>SUM(C33:C35)</f>
        <v>0.2474</v>
      </c>
      <c r="D36" s="15">
        <f>SUM(D33:D35)</f>
        <v>43.341</v>
      </c>
      <c r="E36" s="16">
        <f>SUM(E33:E35)</f>
        <v>0.6408</v>
      </c>
      <c r="F36" s="15">
        <f>SUM(F33:F35)</f>
        <v>0.7926</v>
      </c>
      <c r="G36" s="16">
        <f>SUM(G33:G35)</f>
        <v>0.29410000000000003</v>
      </c>
      <c r="H36" s="15">
        <f>SUM(H33:H35)</f>
        <v>0.81</v>
      </c>
      <c r="I36" s="16">
        <f>SUM(I33:I35)</f>
        <v>0.4052</v>
      </c>
      <c r="J36" s="16">
        <f>SUM(J33:J35)</f>
        <v>0.6756</v>
      </c>
      <c r="K36" s="57">
        <f>SUM(K33:K35)</f>
        <v>447.4856</v>
      </c>
    </row>
    <row r="37" spans="1:11" ht="15.75" thickBot="1">
      <c r="A37" s="17" t="s">
        <v>10</v>
      </c>
      <c r="B37" s="18">
        <f>B36/2</f>
        <v>0.197</v>
      </c>
      <c r="C37" s="19">
        <f>C36/2</f>
        <v>0.1237</v>
      </c>
      <c r="D37" s="19">
        <f aca="true" t="shared" si="7" ref="D37:K37">D36/2</f>
        <v>21.6705</v>
      </c>
      <c r="E37" s="19">
        <f t="shared" si="7"/>
        <v>0.3204</v>
      </c>
      <c r="F37" s="19">
        <f t="shared" si="7"/>
        <v>0.3963</v>
      </c>
      <c r="G37" s="19">
        <f t="shared" si="7"/>
        <v>0.14705000000000001</v>
      </c>
      <c r="H37" s="19">
        <f t="shared" si="7"/>
        <v>0.405</v>
      </c>
      <c r="I37" s="19">
        <f t="shared" si="7"/>
        <v>0.2026</v>
      </c>
      <c r="J37" s="19">
        <f t="shared" si="7"/>
        <v>0.3378</v>
      </c>
      <c r="K37" s="19">
        <f t="shared" si="7"/>
        <v>223.7428</v>
      </c>
    </row>
    <row r="38" spans="1:11" ht="15.75" thickTop="1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5"/>
    </row>
    <row r="39" spans="1:11" ht="20.25">
      <c r="A39" s="20"/>
      <c r="B39" s="9"/>
      <c r="C39" s="60"/>
      <c r="D39" s="9"/>
      <c r="E39" s="22" t="s">
        <v>11</v>
      </c>
      <c r="F39" s="9"/>
      <c r="G39" s="10"/>
      <c r="H39" s="9"/>
      <c r="I39" s="10"/>
      <c r="J39" s="10"/>
      <c r="K39" s="55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9"/>
    </row>
    <row r="41" spans="1:11" ht="15">
      <c r="A41" s="26" t="s">
        <v>12</v>
      </c>
      <c r="B41" s="27">
        <f>SUM(B6:B9,B12:B16,B19:B23,B26:B30,B33:B34)</f>
        <v>4.1369</v>
      </c>
      <c r="C41" s="28">
        <f>SUM(C6:C9,C12:C16,C19:C23,C26:C30,C33:C34)</f>
        <v>2.5826</v>
      </c>
      <c r="D41" s="28">
        <f aca="true" t="shared" si="8" ref="D41:K41">SUM(D6:D9,D12:D16,D19:D23,D26:D30,D33:D34)</f>
        <v>452.2541</v>
      </c>
      <c r="E41" s="28">
        <f t="shared" si="8"/>
        <v>6.5772</v>
      </c>
      <c r="F41" s="28">
        <f t="shared" si="8"/>
        <v>8.222500000000002</v>
      </c>
      <c r="G41" s="28">
        <f t="shared" si="8"/>
        <v>3.0746999999999995</v>
      </c>
      <c r="H41" s="28">
        <f t="shared" si="8"/>
        <v>8.427200000000001</v>
      </c>
      <c r="I41" s="28">
        <f t="shared" si="8"/>
        <v>4.203900000000001</v>
      </c>
      <c r="J41" s="28">
        <f t="shared" si="8"/>
        <v>7.0405999999999995</v>
      </c>
      <c r="K41" s="28">
        <f t="shared" si="8"/>
        <v>4671.5563999999995</v>
      </c>
    </row>
    <row r="42" spans="1:11" ht="15">
      <c r="A42" s="26" t="s">
        <v>13</v>
      </c>
      <c r="B42" s="27">
        <f>B41/21</f>
        <v>0.19699523809523808</v>
      </c>
      <c r="C42" s="28">
        <f>C41/21</f>
        <v>0.12298095238095237</v>
      </c>
      <c r="D42" s="28">
        <f aca="true" t="shared" si="9" ref="D42:K42">D41/21</f>
        <v>21.535909523809522</v>
      </c>
      <c r="E42" s="28">
        <f t="shared" si="9"/>
        <v>0.31320000000000003</v>
      </c>
      <c r="F42" s="28">
        <f t="shared" si="9"/>
        <v>0.39154761904761914</v>
      </c>
      <c r="G42" s="28">
        <f t="shared" si="9"/>
        <v>0.1464142857142857</v>
      </c>
      <c r="H42" s="28">
        <f t="shared" si="9"/>
        <v>0.40129523809523815</v>
      </c>
      <c r="I42" s="28">
        <f t="shared" si="9"/>
        <v>0.20018571428571433</v>
      </c>
      <c r="J42" s="28">
        <f t="shared" si="9"/>
        <v>0.33526666666666666</v>
      </c>
      <c r="K42" s="28">
        <f t="shared" si="9"/>
        <v>222.45506666666665</v>
      </c>
    </row>
    <row r="43" spans="1:11" ht="15">
      <c r="A43" s="26" t="s">
        <v>14</v>
      </c>
      <c r="B43" s="27">
        <f>1/B42</f>
        <v>5.076264835988301</v>
      </c>
      <c r="C43" s="28">
        <f>1/C42</f>
        <v>8.131340509564007</v>
      </c>
      <c r="D43" s="28">
        <f>100/D42</f>
        <v>4.643407323449362</v>
      </c>
      <c r="E43" s="28">
        <f aca="true" t="shared" si="10" ref="D43:K43">1/E42</f>
        <v>3.192848020434227</v>
      </c>
      <c r="F43" s="28">
        <f t="shared" si="10"/>
        <v>2.553967771359075</v>
      </c>
      <c r="G43" s="28">
        <f t="shared" si="10"/>
        <v>6.829934627768564</v>
      </c>
      <c r="H43" s="28">
        <f t="shared" si="10"/>
        <v>2.491930890449971</v>
      </c>
      <c r="I43" s="28">
        <f t="shared" si="10"/>
        <v>4.995361450082066</v>
      </c>
      <c r="J43" s="28">
        <f t="shared" si="10"/>
        <v>2.9827003380393715</v>
      </c>
      <c r="K43" s="28">
        <f>1000/K42</f>
        <v>4.495289835310562</v>
      </c>
    </row>
    <row r="44" spans="1:11" ht="15.75" thickBot="1">
      <c r="A44" s="29"/>
      <c r="B44" s="30"/>
      <c r="C44" s="31"/>
      <c r="D44" s="30"/>
      <c r="E44" s="31"/>
      <c r="F44" s="30"/>
      <c r="G44" s="31"/>
      <c r="H44" s="30"/>
      <c r="I44" s="31"/>
      <c r="J44" s="31"/>
      <c r="K44" s="5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23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8">
        <v>36586</v>
      </c>
      <c r="B6" s="9">
        <v>0.197</v>
      </c>
      <c r="C6" s="10">
        <v>0.1248</v>
      </c>
      <c r="D6" s="9">
        <v>21.6493</v>
      </c>
      <c r="E6" s="10">
        <v>0.3203</v>
      </c>
      <c r="F6" s="9">
        <v>0.3999</v>
      </c>
      <c r="G6" s="10">
        <v>0.1471</v>
      </c>
      <c r="H6" s="9">
        <v>0.4053</v>
      </c>
      <c r="I6" s="10">
        <v>0.2045</v>
      </c>
      <c r="J6" s="10">
        <v>0.3396</v>
      </c>
      <c r="K6" s="55">
        <v>222.8474</v>
      </c>
    </row>
    <row r="7" spans="1:11" ht="15">
      <c r="A7" s="8">
        <v>36587</v>
      </c>
      <c r="B7" s="9">
        <v>0.1969</v>
      </c>
      <c r="C7" s="10">
        <v>0.1243</v>
      </c>
      <c r="D7" s="9">
        <v>21.1303</v>
      </c>
      <c r="E7" s="10">
        <v>0.3247</v>
      </c>
      <c r="F7" s="9">
        <v>0.3974</v>
      </c>
      <c r="G7" s="10">
        <v>0.147</v>
      </c>
      <c r="H7" s="9">
        <v>0.4073</v>
      </c>
      <c r="I7" s="10">
        <v>0.2032</v>
      </c>
      <c r="J7" s="10">
        <v>0.3383</v>
      </c>
      <c r="K7" s="55">
        <v>222.1524</v>
      </c>
    </row>
    <row r="8" spans="1:11" ht="15.75" thickBot="1">
      <c r="A8" s="11">
        <v>36588</v>
      </c>
      <c r="B8" s="12">
        <v>0.1969</v>
      </c>
      <c r="C8" s="13">
        <v>0.1248</v>
      </c>
      <c r="D8" s="12">
        <v>21.1648</v>
      </c>
      <c r="E8" s="13">
        <v>0.3239</v>
      </c>
      <c r="F8" s="12">
        <v>0.3995</v>
      </c>
      <c r="G8" s="13">
        <v>0.1465</v>
      </c>
      <c r="H8" s="12">
        <v>0.4035</v>
      </c>
      <c r="I8" s="13">
        <v>0.2042</v>
      </c>
      <c r="J8" s="13">
        <v>0.3388</v>
      </c>
      <c r="K8" s="56">
        <v>220.5526</v>
      </c>
    </row>
    <row r="9" spans="1:11" ht="15.75" thickTop="1">
      <c r="A9" s="14" t="s">
        <v>9</v>
      </c>
      <c r="B9" s="15">
        <f>SUM(B6:B8)</f>
        <v>0.5908</v>
      </c>
      <c r="C9" s="16">
        <f>SUM(C6:C8)</f>
        <v>0.3739</v>
      </c>
      <c r="D9" s="15">
        <f>SUM(D6:D8)</f>
        <v>63.9444</v>
      </c>
      <c r="E9" s="16">
        <f>SUM(E6:E8)</f>
        <v>0.9689000000000001</v>
      </c>
      <c r="F9" s="15">
        <f>SUM(F6:F8)</f>
        <v>1.1967999999999999</v>
      </c>
      <c r="G9" s="16">
        <f>SUM(G6:G8)</f>
        <v>0.4406</v>
      </c>
      <c r="H9" s="15">
        <f>SUM(H6:H8)</f>
        <v>1.2161</v>
      </c>
      <c r="I9" s="16">
        <f>SUM(I6:I8)</f>
        <v>0.6118999999999999</v>
      </c>
      <c r="J9" s="16">
        <f>SUM(J6:J8)</f>
        <v>1.0167</v>
      </c>
      <c r="K9" s="57">
        <f>SUM(K6:K8)</f>
        <v>665.5524</v>
      </c>
    </row>
    <row r="10" spans="1:11" ht="15.75" thickBot="1">
      <c r="A10" s="17" t="s">
        <v>10</v>
      </c>
      <c r="B10" s="18">
        <f>B9/3</f>
        <v>0.19693333333333332</v>
      </c>
      <c r="C10" s="19">
        <f>C9/3</f>
        <v>0.12463333333333333</v>
      </c>
      <c r="D10" s="19">
        <f aca="true" t="shared" si="0" ref="D10:K10">D9/3</f>
        <v>21.3148</v>
      </c>
      <c r="E10" s="19">
        <f t="shared" si="0"/>
        <v>0.3229666666666667</v>
      </c>
      <c r="F10" s="19">
        <f t="shared" si="0"/>
        <v>0.3989333333333333</v>
      </c>
      <c r="G10" s="19">
        <f t="shared" si="0"/>
        <v>0.14686666666666667</v>
      </c>
      <c r="H10" s="19">
        <f t="shared" si="0"/>
        <v>0.40536666666666665</v>
      </c>
      <c r="I10" s="19">
        <f t="shared" si="0"/>
        <v>0.20396666666666663</v>
      </c>
      <c r="J10" s="19">
        <f t="shared" si="0"/>
        <v>0.3389</v>
      </c>
      <c r="K10" s="19">
        <f t="shared" si="0"/>
        <v>221.85080000000002</v>
      </c>
    </row>
    <row r="11" spans="1:11" ht="15.75" thickTop="1">
      <c r="A11" s="8">
        <v>36591</v>
      </c>
      <c r="B11" s="9">
        <v>0.1969</v>
      </c>
      <c r="C11" s="10">
        <v>0.1245</v>
      </c>
      <c r="D11" s="9">
        <v>21.2032</v>
      </c>
      <c r="E11" s="10">
        <v>0.3237</v>
      </c>
      <c r="F11" s="9">
        <v>0.4004</v>
      </c>
      <c r="G11" s="10">
        <v>0.1469</v>
      </c>
      <c r="H11" s="9">
        <v>0.4026</v>
      </c>
      <c r="I11" s="10">
        <v>0.2047</v>
      </c>
      <c r="J11" s="10">
        <v>0.3397</v>
      </c>
      <c r="K11" s="55">
        <v>220.5772</v>
      </c>
    </row>
    <row r="12" spans="1:11" ht="15">
      <c r="A12" s="8">
        <v>36592</v>
      </c>
      <c r="B12" s="9">
        <v>0.197</v>
      </c>
      <c r="C12" s="10">
        <v>0.1252</v>
      </c>
      <c r="D12" s="9">
        <v>21.211</v>
      </c>
      <c r="E12" s="10">
        <v>0.3274</v>
      </c>
      <c r="F12" s="9">
        <v>0.401</v>
      </c>
      <c r="G12" s="10">
        <v>0.147</v>
      </c>
      <c r="H12" s="9">
        <v>0.4091</v>
      </c>
      <c r="I12" s="10">
        <v>0.205</v>
      </c>
      <c r="J12" s="10">
        <v>0.3398</v>
      </c>
      <c r="K12" s="55">
        <v>220.4923</v>
      </c>
    </row>
    <row r="13" spans="1:11" ht="15">
      <c r="A13" s="8">
        <v>36593</v>
      </c>
      <c r="B13" s="9">
        <v>0.1969</v>
      </c>
      <c r="C13" s="10">
        <v>0.1247</v>
      </c>
      <c r="D13" s="9">
        <v>20.9689</v>
      </c>
      <c r="E13" s="10">
        <v>0.3259</v>
      </c>
      <c r="F13" s="9">
        <v>0.4025</v>
      </c>
      <c r="G13" s="10">
        <v>0.1472</v>
      </c>
      <c r="H13" s="9">
        <v>0.4072</v>
      </c>
      <c r="I13" s="10">
        <v>0.2058</v>
      </c>
      <c r="J13" s="10">
        <v>0.3387</v>
      </c>
      <c r="K13" s="55">
        <v>220.2622</v>
      </c>
    </row>
    <row r="14" spans="1:11" ht="15">
      <c r="A14" s="8">
        <v>36594</v>
      </c>
      <c r="B14" s="9">
        <v>0.1969</v>
      </c>
      <c r="C14" s="10">
        <v>0.1243</v>
      </c>
      <c r="D14" s="9">
        <v>21.0466</v>
      </c>
      <c r="E14" s="10">
        <v>0.3232</v>
      </c>
      <c r="F14" s="9">
        <v>0.4023</v>
      </c>
      <c r="G14" s="10">
        <v>0.1472</v>
      </c>
      <c r="H14" s="9">
        <v>0.4042</v>
      </c>
      <c r="I14" s="10">
        <v>0.2057</v>
      </c>
      <c r="J14" s="10">
        <v>0.3375</v>
      </c>
      <c r="K14" s="55">
        <v>220.3606</v>
      </c>
    </row>
    <row r="15" spans="1:11" ht="15.75" thickBot="1">
      <c r="A15" s="11">
        <v>36595</v>
      </c>
      <c r="B15" s="12">
        <v>0.1968</v>
      </c>
      <c r="C15" s="13">
        <v>0.1244</v>
      </c>
      <c r="D15" s="12">
        <v>20.9267</v>
      </c>
      <c r="E15" s="13">
        <v>0.3204</v>
      </c>
      <c r="F15" s="12">
        <v>0.3973</v>
      </c>
      <c r="G15" s="13">
        <v>0.1466</v>
      </c>
      <c r="H15" s="12">
        <v>0.401</v>
      </c>
      <c r="I15" s="13">
        <v>0.2031</v>
      </c>
      <c r="J15" s="13">
        <v>0.3361</v>
      </c>
      <c r="K15" s="56">
        <v>220.9572</v>
      </c>
    </row>
    <row r="16" spans="1:11" ht="15.75" thickTop="1">
      <c r="A16" s="14" t="s">
        <v>9</v>
      </c>
      <c r="B16" s="15">
        <f aca="true" t="shared" si="1" ref="B16:K16">SUM(B11:B15)</f>
        <v>0.9844999999999999</v>
      </c>
      <c r="C16" s="16">
        <f t="shared" si="1"/>
        <v>0.6231</v>
      </c>
      <c r="D16" s="15">
        <f t="shared" si="1"/>
        <v>105.3564</v>
      </c>
      <c r="E16" s="16">
        <f t="shared" si="1"/>
        <v>1.6206</v>
      </c>
      <c r="F16" s="15">
        <f t="shared" si="1"/>
        <v>2.0035</v>
      </c>
      <c r="G16" s="16">
        <f t="shared" si="1"/>
        <v>0.7349000000000001</v>
      </c>
      <c r="H16" s="15">
        <f t="shared" si="1"/>
        <v>2.0241</v>
      </c>
      <c r="I16" s="16">
        <f t="shared" si="1"/>
        <v>1.0243</v>
      </c>
      <c r="J16" s="16">
        <f t="shared" si="1"/>
        <v>1.6918000000000002</v>
      </c>
      <c r="K16" s="57">
        <f t="shared" si="1"/>
        <v>1102.6495</v>
      </c>
    </row>
    <row r="17" spans="1:11" ht="15.75" thickBot="1">
      <c r="A17" s="17" t="s">
        <v>10</v>
      </c>
      <c r="B17" s="18">
        <f>B16/5</f>
        <v>0.1969</v>
      </c>
      <c r="C17" s="19">
        <f>C16/5</f>
        <v>0.12462</v>
      </c>
      <c r="D17" s="19">
        <f aca="true" t="shared" si="2" ref="D17:K17">D16/5</f>
        <v>21.071279999999998</v>
      </c>
      <c r="E17" s="19">
        <f t="shared" si="2"/>
        <v>0.32412</v>
      </c>
      <c r="F17" s="19">
        <f t="shared" si="2"/>
        <v>0.40069999999999995</v>
      </c>
      <c r="G17" s="19">
        <f t="shared" si="2"/>
        <v>0.14698000000000003</v>
      </c>
      <c r="H17" s="19">
        <f t="shared" si="2"/>
        <v>0.40481999999999996</v>
      </c>
      <c r="I17" s="19">
        <f t="shared" si="2"/>
        <v>0.20486</v>
      </c>
      <c r="J17" s="19">
        <f t="shared" si="2"/>
        <v>0.33836000000000005</v>
      </c>
      <c r="K17" s="19">
        <f t="shared" si="2"/>
        <v>220.5299</v>
      </c>
    </row>
    <row r="18" spans="1:11" ht="15.75" thickTop="1">
      <c r="A18" s="8">
        <v>36598</v>
      </c>
      <c r="B18" s="9">
        <v>0.1968</v>
      </c>
      <c r="C18" s="10">
        <v>0.1246</v>
      </c>
      <c r="D18" s="9">
        <v>20.9179</v>
      </c>
      <c r="E18" s="10">
        <v>0.3206</v>
      </c>
      <c r="F18" s="9">
        <v>0.3988</v>
      </c>
      <c r="G18" s="10">
        <v>0.1467</v>
      </c>
      <c r="H18" s="9">
        <v>0.3976</v>
      </c>
      <c r="I18" s="10">
        <v>0.2039</v>
      </c>
      <c r="J18" s="10">
        <v>0.3353</v>
      </c>
      <c r="K18" s="55">
        <v>220.3963</v>
      </c>
    </row>
    <row r="19" spans="1:11" ht="15">
      <c r="A19" s="8">
        <v>36599</v>
      </c>
      <c r="B19" s="9">
        <v>0.1968</v>
      </c>
      <c r="C19" s="10">
        <v>0.1247</v>
      </c>
      <c r="D19" s="9">
        <v>20.7299</v>
      </c>
      <c r="E19" s="10">
        <v>0.3191</v>
      </c>
      <c r="F19" s="9">
        <v>0.3985</v>
      </c>
      <c r="G19" s="10">
        <v>0.146</v>
      </c>
      <c r="H19" s="9">
        <v>0.3989</v>
      </c>
      <c r="I19" s="10">
        <v>0.2038</v>
      </c>
      <c r="J19" s="10">
        <v>0.3359</v>
      </c>
      <c r="K19" s="55">
        <v>220.5636</v>
      </c>
    </row>
    <row r="20" spans="1:11" ht="15">
      <c r="A20" s="8">
        <v>36600</v>
      </c>
      <c r="B20" s="9">
        <v>0.1968</v>
      </c>
      <c r="C20" s="10">
        <v>0.1252</v>
      </c>
      <c r="D20" s="9">
        <v>20.6473</v>
      </c>
      <c r="E20" s="10">
        <v>0.3204</v>
      </c>
      <c r="F20" s="9">
        <v>0.3994</v>
      </c>
      <c r="G20" s="10">
        <v>0.1463</v>
      </c>
      <c r="H20" s="9">
        <v>0.4011</v>
      </c>
      <c r="I20" s="10">
        <v>0.2042</v>
      </c>
      <c r="J20" s="10">
        <v>0.3365</v>
      </c>
      <c r="K20" s="55">
        <v>220.0913</v>
      </c>
    </row>
    <row r="21" spans="1:11" ht="15">
      <c r="A21" s="8">
        <v>36601</v>
      </c>
      <c r="B21" s="9">
        <v>0.1967</v>
      </c>
      <c r="C21" s="10">
        <v>0.1251</v>
      </c>
      <c r="D21" s="9">
        <v>20.7528</v>
      </c>
      <c r="E21" s="10">
        <v>0.3208</v>
      </c>
      <c r="F21" s="9">
        <v>0.3969</v>
      </c>
      <c r="G21" s="10">
        <v>0.1463</v>
      </c>
      <c r="H21" s="9">
        <v>0.4024</v>
      </c>
      <c r="I21" s="10">
        <v>0.2029</v>
      </c>
      <c r="J21" s="10">
        <v>0.3372</v>
      </c>
      <c r="K21" s="55">
        <v>219.9942</v>
      </c>
    </row>
    <row r="22" spans="1:11" ht="15.75" thickBot="1">
      <c r="A22" s="11">
        <v>36602</v>
      </c>
      <c r="B22" s="12">
        <v>0.1968</v>
      </c>
      <c r="C22" s="13">
        <v>0.1249</v>
      </c>
      <c r="D22" s="12">
        <v>20.788</v>
      </c>
      <c r="E22" s="13">
        <v>0.3223</v>
      </c>
      <c r="F22" s="12">
        <v>0.396</v>
      </c>
      <c r="G22" s="13">
        <v>0.1462</v>
      </c>
      <c r="H22" s="12">
        <v>0.4033</v>
      </c>
      <c r="I22" s="13">
        <v>0.2025</v>
      </c>
      <c r="J22" s="13">
        <v>0.3369</v>
      </c>
      <c r="K22" s="56">
        <v>219.9732</v>
      </c>
    </row>
    <row r="23" spans="1:11" ht="15.75" thickTop="1">
      <c r="A23" s="14" t="s">
        <v>9</v>
      </c>
      <c r="B23" s="15">
        <f aca="true" t="shared" si="3" ref="B23:K23">SUM(B18:B22)</f>
        <v>0.9839</v>
      </c>
      <c r="C23" s="16">
        <f t="shared" si="3"/>
        <v>0.6245</v>
      </c>
      <c r="D23" s="15">
        <f t="shared" si="3"/>
        <v>103.8359</v>
      </c>
      <c r="E23" s="16">
        <f t="shared" si="3"/>
        <v>1.6032</v>
      </c>
      <c r="F23" s="15">
        <f t="shared" si="3"/>
        <v>1.9895999999999998</v>
      </c>
      <c r="G23" s="16">
        <f t="shared" si="3"/>
        <v>0.7314999999999999</v>
      </c>
      <c r="H23" s="15">
        <f t="shared" si="3"/>
        <v>2.0033000000000003</v>
      </c>
      <c r="I23" s="16">
        <f t="shared" si="3"/>
        <v>1.0173</v>
      </c>
      <c r="J23" s="16">
        <f t="shared" si="3"/>
        <v>1.6818</v>
      </c>
      <c r="K23" s="57">
        <f t="shared" si="3"/>
        <v>1101.0185999999999</v>
      </c>
    </row>
    <row r="24" spans="1:11" ht="15.75" thickBot="1">
      <c r="A24" s="17" t="s">
        <v>10</v>
      </c>
      <c r="B24" s="18">
        <f>B23/5</f>
        <v>0.19678</v>
      </c>
      <c r="C24" s="19">
        <f>C23/5</f>
        <v>0.12490000000000001</v>
      </c>
      <c r="D24" s="19">
        <f aca="true" t="shared" si="4" ref="D24:K24">D23/5</f>
        <v>20.76718</v>
      </c>
      <c r="E24" s="19">
        <f t="shared" si="4"/>
        <v>0.32064</v>
      </c>
      <c r="F24" s="19">
        <f t="shared" si="4"/>
        <v>0.39791999999999994</v>
      </c>
      <c r="G24" s="19">
        <f t="shared" si="4"/>
        <v>0.14629999999999999</v>
      </c>
      <c r="H24" s="19">
        <f t="shared" si="4"/>
        <v>0.40066000000000007</v>
      </c>
      <c r="I24" s="19">
        <f t="shared" si="4"/>
        <v>0.20346000000000003</v>
      </c>
      <c r="J24" s="19">
        <f t="shared" si="4"/>
        <v>0.33636</v>
      </c>
      <c r="K24" s="19">
        <f t="shared" si="4"/>
        <v>220.20371999999998</v>
      </c>
    </row>
    <row r="25" spans="1:11" ht="15.75" thickTop="1">
      <c r="A25" s="8">
        <v>36605</v>
      </c>
      <c r="B25" s="9">
        <v>0.1969</v>
      </c>
      <c r="C25" s="10">
        <v>0.1253</v>
      </c>
      <c r="D25" s="9">
        <v>20.8911</v>
      </c>
      <c r="E25" s="10">
        <v>0.3244</v>
      </c>
      <c r="F25" s="9">
        <v>0.3974</v>
      </c>
      <c r="G25" s="10">
        <v>0.1464</v>
      </c>
      <c r="H25" s="9">
        <v>0.4064</v>
      </c>
      <c r="I25" s="10">
        <v>0.2032</v>
      </c>
      <c r="J25" s="10">
        <v>0.3379</v>
      </c>
      <c r="K25" s="55">
        <v>219.9915</v>
      </c>
    </row>
    <row r="26" spans="1:11" ht="15">
      <c r="A26" s="8">
        <v>36606</v>
      </c>
      <c r="B26" s="9">
        <v>0.1969</v>
      </c>
      <c r="C26" s="10">
        <v>0.1256</v>
      </c>
      <c r="D26" s="9">
        <v>20.9777</v>
      </c>
      <c r="E26" s="10">
        <v>0.3247</v>
      </c>
      <c r="F26" s="9">
        <v>0.3969</v>
      </c>
      <c r="G26" s="10">
        <v>0.1467</v>
      </c>
      <c r="H26" s="9">
        <v>0.4071</v>
      </c>
      <c r="I26" s="10">
        <v>0.2029</v>
      </c>
      <c r="J26" s="10">
        <v>0.3387</v>
      </c>
      <c r="K26" s="55">
        <v>220.1559</v>
      </c>
    </row>
    <row r="27" spans="1:11" ht="15">
      <c r="A27" s="8">
        <v>36607</v>
      </c>
      <c r="B27" s="9">
        <v>0.1969</v>
      </c>
      <c r="C27" s="10">
        <v>0.125</v>
      </c>
      <c r="D27" s="9">
        <v>21.0486</v>
      </c>
      <c r="E27" s="10">
        <v>0.3229</v>
      </c>
      <c r="F27" s="9">
        <v>0.3967</v>
      </c>
      <c r="G27" s="10">
        <v>0.1465</v>
      </c>
      <c r="H27" s="9">
        <v>0.407</v>
      </c>
      <c r="I27" s="10">
        <v>0.2028</v>
      </c>
      <c r="J27" s="10">
        <v>0.3385</v>
      </c>
      <c r="K27" s="55">
        <v>219.8881</v>
      </c>
    </row>
    <row r="28" spans="1:11" ht="15">
      <c r="A28" s="8">
        <v>36608</v>
      </c>
      <c r="B28" s="9">
        <v>0.1969</v>
      </c>
      <c r="C28" s="10">
        <v>0.1255</v>
      </c>
      <c r="D28" s="9">
        <v>21.0427</v>
      </c>
      <c r="E28" s="10">
        <v>0.3251</v>
      </c>
      <c r="F28" s="9">
        <v>0.4007</v>
      </c>
      <c r="G28" s="10">
        <v>0.1471</v>
      </c>
      <c r="H28" s="9">
        <v>0.4032</v>
      </c>
      <c r="I28" s="10">
        <v>0.2049</v>
      </c>
      <c r="J28" s="10">
        <v>0.3372</v>
      </c>
      <c r="K28" s="55">
        <v>219.1251</v>
      </c>
    </row>
    <row r="29" spans="1:11" ht="15.75" thickBot="1">
      <c r="A29" s="11">
        <v>36609</v>
      </c>
      <c r="B29" s="12">
        <v>0.1969</v>
      </c>
      <c r="C29" s="13">
        <v>0.1245</v>
      </c>
      <c r="D29" s="12">
        <v>21.1569</v>
      </c>
      <c r="E29" s="13">
        <v>0.3256</v>
      </c>
      <c r="F29" s="12">
        <v>0.3969</v>
      </c>
      <c r="G29" s="13">
        <v>0.147</v>
      </c>
      <c r="H29" s="12">
        <v>0.4034</v>
      </c>
      <c r="I29" s="13">
        <v>0.203</v>
      </c>
      <c r="J29" s="13">
        <v>0.3369</v>
      </c>
      <c r="K29" s="56">
        <v>218.5098</v>
      </c>
    </row>
    <row r="30" spans="1:11" ht="15.75" thickTop="1">
      <c r="A30" s="14" t="s">
        <v>9</v>
      </c>
      <c r="B30" s="15">
        <f aca="true" t="shared" si="5" ref="B30:K30">SUM(B25:B29)</f>
        <v>0.9844999999999999</v>
      </c>
      <c r="C30" s="16">
        <f t="shared" si="5"/>
        <v>0.6259000000000001</v>
      </c>
      <c r="D30" s="15">
        <f t="shared" si="5"/>
        <v>105.11699999999999</v>
      </c>
      <c r="E30" s="16">
        <f t="shared" si="5"/>
        <v>1.6227</v>
      </c>
      <c r="F30" s="15">
        <f t="shared" si="5"/>
        <v>1.9886000000000001</v>
      </c>
      <c r="G30" s="16">
        <f t="shared" si="5"/>
        <v>0.7337</v>
      </c>
      <c r="H30" s="15">
        <f t="shared" si="5"/>
        <v>2.0271</v>
      </c>
      <c r="I30" s="16">
        <f t="shared" si="5"/>
        <v>1.0168</v>
      </c>
      <c r="J30" s="16">
        <f t="shared" si="5"/>
        <v>1.6891999999999998</v>
      </c>
      <c r="K30" s="57">
        <f t="shared" si="5"/>
        <v>1097.6704</v>
      </c>
    </row>
    <row r="31" spans="1:11" ht="15.75" thickBot="1">
      <c r="A31" s="17" t="s">
        <v>10</v>
      </c>
      <c r="B31" s="15">
        <f>B30/5</f>
        <v>0.1969</v>
      </c>
      <c r="C31" s="19">
        <f>C30/5</f>
        <v>0.12518</v>
      </c>
      <c r="D31" s="16">
        <f aca="true" t="shared" si="6" ref="D31:K31">D30/5</f>
        <v>21.0234</v>
      </c>
      <c r="E31" s="19">
        <f t="shared" si="6"/>
        <v>0.32454</v>
      </c>
      <c r="F31" s="19">
        <f t="shared" si="6"/>
        <v>0.39772</v>
      </c>
      <c r="G31" s="19">
        <f t="shared" si="6"/>
        <v>0.14674</v>
      </c>
      <c r="H31" s="19">
        <f t="shared" si="6"/>
        <v>0.40542</v>
      </c>
      <c r="I31" s="19">
        <f t="shared" si="6"/>
        <v>0.20335999999999999</v>
      </c>
      <c r="J31" s="19">
        <f t="shared" si="6"/>
        <v>0.33784</v>
      </c>
      <c r="K31" s="19">
        <f t="shared" si="6"/>
        <v>219.53408</v>
      </c>
    </row>
    <row r="32" spans="1:11" ht="15.75" thickTop="1">
      <c r="A32" s="8">
        <v>36612</v>
      </c>
      <c r="B32" s="41">
        <v>0.1968</v>
      </c>
      <c r="C32" s="9">
        <v>0.1238</v>
      </c>
      <c r="D32" s="41">
        <v>21.0979</v>
      </c>
      <c r="E32" s="10">
        <v>0.3247</v>
      </c>
      <c r="F32" s="9">
        <v>0.396</v>
      </c>
      <c r="G32" s="10">
        <v>0.1464</v>
      </c>
      <c r="H32" s="9">
        <v>0.4035</v>
      </c>
      <c r="I32" s="10">
        <v>0.2025</v>
      </c>
      <c r="J32" s="10">
        <v>0.3377</v>
      </c>
      <c r="K32" s="55">
        <v>218.1823</v>
      </c>
    </row>
    <row r="33" spans="1:11" ht="15">
      <c r="A33" s="8">
        <v>36613</v>
      </c>
      <c r="B33" s="10">
        <v>0.1967</v>
      </c>
      <c r="C33" s="9">
        <v>0.1238</v>
      </c>
      <c r="D33" s="10">
        <v>21.039</v>
      </c>
      <c r="E33" s="10">
        <v>0.3215</v>
      </c>
      <c r="F33" s="9">
        <v>0.3976</v>
      </c>
      <c r="G33" s="10">
        <v>0.1461</v>
      </c>
      <c r="H33" s="9">
        <v>0.3973</v>
      </c>
      <c r="I33" s="10">
        <v>0.2033</v>
      </c>
      <c r="J33" s="10">
        <v>0.3374</v>
      </c>
      <c r="K33" s="55">
        <v>218.7452</v>
      </c>
    </row>
    <row r="34" spans="1:11" ht="15">
      <c r="A34" s="8">
        <v>36614</v>
      </c>
      <c r="B34" s="10">
        <v>0.1967</v>
      </c>
      <c r="C34" s="9">
        <v>0.124</v>
      </c>
      <c r="D34" s="10">
        <v>20.8374</v>
      </c>
      <c r="E34" s="10">
        <v>0.3202</v>
      </c>
      <c r="F34" s="9">
        <v>0.399</v>
      </c>
      <c r="G34" s="10">
        <v>0.1464</v>
      </c>
      <c r="H34" s="9">
        <v>0.3914</v>
      </c>
      <c r="I34" s="10">
        <v>0.204</v>
      </c>
      <c r="J34" s="10">
        <v>0.3373</v>
      </c>
      <c r="K34" s="55">
        <v>218.3124</v>
      </c>
    </row>
    <row r="35" spans="1:11" ht="15">
      <c r="A35" s="8">
        <v>36615</v>
      </c>
      <c r="B35" s="10">
        <v>0.1967</v>
      </c>
      <c r="C35" s="9">
        <v>0.124</v>
      </c>
      <c r="D35" s="10">
        <v>20.7676</v>
      </c>
      <c r="E35" s="10">
        <v>0.3212</v>
      </c>
      <c r="F35" s="9">
        <v>0.4037</v>
      </c>
      <c r="G35" s="10">
        <v>0.1464</v>
      </c>
      <c r="H35" s="9">
        <v>0.392</v>
      </c>
      <c r="I35" s="10">
        <v>0.2064</v>
      </c>
      <c r="J35" s="10">
        <v>0.3376</v>
      </c>
      <c r="K35" s="55">
        <v>218.2042</v>
      </c>
    </row>
    <row r="36" spans="1:11" ht="15.75" thickBot="1">
      <c r="A36" s="11">
        <v>36616</v>
      </c>
      <c r="B36" s="13">
        <v>0.1967</v>
      </c>
      <c r="C36" s="12">
        <v>0.1235</v>
      </c>
      <c r="D36" s="13">
        <v>20.7381</v>
      </c>
      <c r="E36" s="13">
        <v>0.3217</v>
      </c>
      <c r="F36" s="12">
        <v>0.4018</v>
      </c>
      <c r="G36" s="13">
        <v>0.1463</v>
      </c>
      <c r="H36" s="12">
        <v>0.3942</v>
      </c>
      <c r="I36" s="13">
        <v>0.2054</v>
      </c>
      <c r="J36" s="13">
        <v>0.3382</v>
      </c>
      <c r="K36" s="56">
        <v>217.8207</v>
      </c>
    </row>
    <row r="37" spans="1:11" ht="15.75" thickTop="1">
      <c r="A37" s="14" t="s">
        <v>9</v>
      </c>
      <c r="B37" s="15">
        <f aca="true" t="shared" si="7" ref="B37:K37">SUM(B32:B36)</f>
        <v>0.9836</v>
      </c>
      <c r="C37" s="16">
        <f t="shared" si="7"/>
        <v>0.6191</v>
      </c>
      <c r="D37" s="15">
        <f t="shared" si="7"/>
        <v>104.48</v>
      </c>
      <c r="E37" s="16">
        <f t="shared" si="7"/>
        <v>1.6092999999999997</v>
      </c>
      <c r="F37" s="15">
        <f t="shared" si="7"/>
        <v>1.9981</v>
      </c>
      <c r="G37" s="16">
        <f t="shared" si="7"/>
        <v>0.7315999999999999</v>
      </c>
      <c r="H37" s="15">
        <f t="shared" si="7"/>
        <v>1.9784000000000002</v>
      </c>
      <c r="I37" s="16">
        <f t="shared" si="7"/>
        <v>1.0216</v>
      </c>
      <c r="J37" s="16">
        <f t="shared" si="7"/>
        <v>1.6882000000000001</v>
      </c>
      <c r="K37" s="57">
        <f t="shared" si="7"/>
        <v>1091.2648</v>
      </c>
    </row>
    <row r="38" spans="1:11" ht="15.75" thickBot="1">
      <c r="A38" s="17" t="s">
        <v>10</v>
      </c>
      <c r="B38" s="18">
        <f>B37/5</f>
        <v>0.19672</v>
      </c>
      <c r="C38" s="19">
        <f>C37/5</f>
        <v>0.12382</v>
      </c>
      <c r="D38" s="19">
        <f aca="true" t="shared" si="8" ref="D38:K38">D37/5</f>
        <v>20.896</v>
      </c>
      <c r="E38" s="19">
        <f t="shared" si="8"/>
        <v>0.3218599999999999</v>
      </c>
      <c r="F38" s="19">
        <f t="shared" si="8"/>
        <v>0.39962</v>
      </c>
      <c r="G38" s="19">
        <f t="shared" si="8"/>
        <v>0.14631999999999998</v>
      </c>
      <c r="H38" s="19">
        <f t="shared" si="8"/>
        <v>0.39568000000000003</v>
      </c>
      <c r="I38" s="19">
        <f t="shared" si="8"/>
        <v>0.20432</v>
      </c>
      <c r="J38" s="19">
        <f t="shared" si="8"/>
        <v>0.33764000000000005</v>
      </c>
      <c r="K38" s="19">
        <f t="shared" si="8"/>
        <v>218.25295999999997</v>
      </c>
    </row>
    <row r="39" spans="1:11" ht="21" thickTop="1">
      <c r="A39" s="20"/>
      <c r="B39" s="10"/>
      <c r="C39" s="60"/>
      <c r="D39" s="10"/>
      <c r="E39" s="22" t="s">
        <v>11</v>
      </c>
      <c r="F39" s="9"/>
      <c r="G39" s="10"/>
      <c r="H39" s="9"/>
      <c r="I39" s="10"/>
      <c r="J39" s="10"/>
      <c r="K39" s="55"/>
    </row>
    <row r="40" spans="1:11" ht="15.75" thickBot="1">
      <c r="A40" s="23"/>
      <c r="B40" s="25"/>
      <c r="C40" s="24"/>
      <c r="D40" s="25"/>
      <c r="E40" s="25"/>
      <c r="F40" s="24"/>
      <c r="G40" s="25"/>
      <c r="H40" s="24"/>
      <c r="I40" s="25"/>
      <c r="J40" s="25"/>
      <c r="K40" s="59"/>
    </row>
    <row r="41" spans="1:11" ht="15">
      <c r="A41" s="26" t="s">
        <v>12</v>
      </c>
      <c r="B41" s="27">
        <f>SUM(B6:B8,B11:B15,B18:B22,B25:B29,B32:B36)</f>
        <v>4.527299999999999</v>
      </c>
      <c r="C41" s="37">
        <f>SUM(C6:C8,C11:C15,C18:C22,C25:C29,C32:C36)</f>
        <v>2.8665000000000003</v>
      </c>
      <c r="D41" s="37">
        <f>SUM(D6:D8,D11:D15,D18:D22,D25:D29,D32:D36)</f>
        <v>482.7337</v>
      </c>
      <c r="E41" s="37">
        <f>SUM(E6:E8,E11:E15,E18:E22,E25:E29,E32:E36)</f>
        <v>7.4247</v>
      </c>
      <c r="F41" s="37">
        <f>SUM(F6:F8,F11:F15,F18:F22,F25:F29,F32:F36)</f>
        <v>9.176599999999999</v>
      </c>
      <c r="G41" s="37">
        <f>SUM(G6:G8,G11:G15,G18:G22,G25:G29,G32:G36)</f>
        <v>3.3723</v>
      </c>
      <c r="H41" s="37">
        <f>SUM(H6:H8,H11:H15,H18:H22,H25:H29,H32:H36)</f>
        <v>9.248999999999999</v>
      </c>
      <c r="I41" s="37">
        <f>SUM(I6:I8,I11:I15,I18:I22,I25:I29,I32:I36)</f>
        <v>4.6918999999999995</v>
      </c>
      <c r="J41" s="37">
        <f>SUM(J6:J8,J11:J15,J18:J22,J25:J29,J32:J36)</f>
        <v>7.7677</v>
      </c>
      <c r="K41" s="37">
        <f>SUM(K6:K8,K11:K15,K18:K22,K25:K29,K32:K36)</f>
        <v>5058.155700000001</v>
      </c>
    </row>
    <row r="42" spans="1:11" ht="15">
      <c r="A42" s="26" t="s">
        <v>13</v>
      </c>
      <c r="B42" s="27">
        <f>B41/23</f>
        <v>0.19683913043478257</v>
      </c>
      <c r="C42" s="28">
        <f>C41/23</f>
        <v>0.12463043478260871</v>
      </c>
      <c r="D42" s="28">
        <f aca="true" t="shared" si="9" ref="D42:K42">D41/23</f>
        <v>20.988421739130434</v>
      </c>
      <c r="E42" s="28">
        <f t="shared" si="9"/>
        <v>0.32281304347826084</v>
      </c>
      <c r="F42" s="28">
        <f t="shared" si="9"/>
        <v>0.3989826086956521</v>
      </c>
      <c r="G42" s="28">
        <f t="shared" si="9"/>
        <v>0.14662173913043478</v>
      </c>
      <c r="H42" s="28">
        <f t="shared" si="9"/>
        <v>0.4021304347826086</v>
      </c>
      <c r="I42" s="28">
        <f t="shared" si="9"/>
        <v>0.20399565217391302</v>
      </c>
      <c r="J42" s="28">
        <f t="shared" si="9"/>
        <v>0.33772608695652173</v>
      </c>
      <c r="K42" s="28">
        <f t="shared" si="9"/>
        <v>219.9198130434783</v>
      </c>
    </row>
    <row r="43" spans="1:11" ht="15">
      <c r="A43" s="26" t="s">
        <v>14</v>
      </c>
      <c r="B43" s="27">
        <f>1/B42</f>
        <v>5.080290680979834</v>
      </c>
      <c r="C43" s="28">
        <f>1/C42</f>
        <v>8.023722309436595</v>
      </c>
      <c r="D43" s="28">
        <f>100/D42</f>
        <v>4.764531666216798</v>
      </c>
      <c r="E43" s="28">
        <f aca="true" t="shared" si="10" ref="D43:K43">1/E42</f>
        <v>3.097768259997037</v>
      </c>
      <c r="F43" s="28">
        <f t="shared" si="10"/>
        <v>2.506374910097422</v>
      </c>
      <c r="G43" s="28">
        <f t="shared" si="10"/>
        <v>6.820271031640127</v>
      </c>
      <c r="H43" s="28">
        <f t="shared" si="10"/>
        <v>2.4867553248999896</v>
      </c>
      <c r="I43" s="28">
        <f t="shared" si="10"/>
        <v>4.902065261407959</v>
      </c>
      <c r="J43" s="28">
        <f t="shared" si="10"/>
        <v>2.960979440503624</v>
      </c>
      <c r="K43" s="28">
        <f>1000/K42</f>
        <v>4.547111904839148</v>
      </c>
    </row>
    <row r="44" spans="1:11" ht="15.75" thickBot="1">
      <c r="A44" s="29"/>
      <c r="B44" s="30"/>
      <c r="C44" s="31"/>
      <c r="D44" s="30"/>
      <c r="E44" s="31"/>
      <c r="F44" s="30"/>
      <c r="G44" s="31"/>
      <c r="H44" s="30"/>
      <c r="I44" s="31"/>
      <c r="J44" s="30"/>
      <c r="K44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/>
  </sheetViews>
  <sheetFormatPr defaultColWidth="9.140625" defaultRowHeight="15"/>
  <cols>
    <col min="1" max="1" width="11.57421875" style="0" customWidth="1"/>
    <col min="2" max="3" width="11.00390625" style="0" customWidth="1"/>
    <col min="4" max="5" width="11.140625" style="0" customWidth="1"/>
    <col min="6" max="6" width="10.7109375" style="0" customWidth="1"/>
    <col min="7" max="7" width="10.421875" style="0" customWidth="1"/>
    <col min="8" max="8" width="10.57421875" style="0" customWidth="1"/>
    <col min="9" max="10" width="10.421875" style="0" customWidth="1"/>
    <col min="11" max="11" width="11.140625" style="0" customWidth="1"/>
  </cols>
  <sheetData>
    <row r="1" spans="1:11" ht="22.5">
      <c r="A1" s="1"/>
      <c r="B1" s="1"/>
      <c r="C1" s="2" t="s">
        <v>24</v>
      </c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5"/>
      <c r="C3" s="4"/>
      <c r="D3" s="5"/>
      <c r="E3" s="4"/>
      <c r="F3" s="5"/>
      <c r="G3" s="4"/>
      <c r="H3" s="5"/>
      <c r="I3" s="4"/>
      <c r="J3" s="4"/>
      <c r="K3" s="53"/>
    </row>
    <row r="4" spans="1:11" ht="15.75" thickBot="1">
      <c r="A4" s="6" t="s">
        <v>0</v>
      </c>
      <c r="B4" s="7" t="s">
        <v>8</v>
      </c>
      <c r="C4" s="6" t="s">
        <v>7</v>
      </c>
      <c r="D4" s="7" t="s">
        <v>20</v>
      </c>
      <c r="E4" s="6" t="s">
        <v>1</v>
      </c>
      <c r="F4" s="7" t="s">
        <v>15</v>
      </c>
      <c r="G4" s="6" t="s">
        <v>5</v>
      </c>
      <c r="H4" s="7" t="s">
        <v>4</v>
      </c>
      <c r="I4" s="6" t="s">
        <v>2</v>
      </c>
      <c r="J4" s="6" t="s">
        <v>6</v>
      </c>
      <c r="K4" s="54" t="s">
        <v>3</v>
      </c>
    </row>
    <row r="5" spans="1:11" ht="15">
      <c r="A5" s="8">
        <v>36619</v>
      </c>
      <c r="B5" s="9">
        <v>0.1969</v>
      </c>
      <c r="C5" s="10">
        <v>0.1236</v>
      </c>
      <c r="D5" s="9">
        <v>20.2</v>
      </c>
      <c r="E5" s="10">
        <v>0.3246</v>
      </c>
      <c r="F5" s="9">
        <v>0.4023</v>
      </c>
      <c r="G5" s="10">
        <v>0.1462</v>
      </c>
      <c r="H5" s="9">
        <v>0.3967</v>
      </c>
      <c r="I5" s="10">
        <v>0.2057</v>
      </c>
      <c r="J5" s="32">
        <v>0.337</v>
      </c>
      <c r="K5" s="55">
        <v>217.6483</v>
      </c>
    </row>
    <row r="6" spans="1:11" ht="15">
      <c r="A6" s="8">
        <v>36620</v>
      </c>
      <c r="B6" s="9">
        <v>0.1972</v>
      </c>
      <c r="C6" s="10">
        <v>0.1234</v>
      </c>
      <c r="D6" s="9">
        <v>20.6705</v>
      </c>
      <c r="E6" s="10">
        <v>0.3247</v>
      </c>
      <c r="F6" s="9">
        <v>0.4034</v>
      </c>
      <c r="G6" s="10">
        <v>0.1467</v>
      </c>
      <c r="H6" s="9">
        <v>0.3946</v>
      </c>
      <c r="I6" s="10">
        <v>0.2063</v>
      </c>
      <c r="J6" s="32">
        <v>0.3387</v>
      </c>
      <c r="K6" s="55">
        <v>219.4836</v>
      </c>
    </row>
    <row r="7" spans="1:11" ht="15">
      <c r="A7" s="8">
        <v>36621</v>
      </c>
      <c r="B7" s="9">
        <v>0.197</v>
      </c>
      <c r="C7" s="10">
        <v>0.1234</v>
      </c>
      <c r="D7" s="9">
        <v>20.7786</v>
      </c>
      <c r="E7" s="10">
        <v>0.3269</v>
      </c>
      <c r="F7" s="9">
        <v>0.4028</v>
      </c>
      <c r="G7" s="10">
        <v>0.1466</v>
      </c>
      <c r="H7" s="9">
        <v>0.3937</v>
      </c>
      <c r="I7" s="10">
        <v>0.2059</v>
      </c>
      <c r="J7" s="32">
        <v>0.3385</v>
      </c>
      <c r="K7" s="55">
        <v>219.4088</v>
      </c>
    </row>
    <row r="8" spans="1:11" ht="15">
      <c r="A8" s="8">
        <v>36622</v>
      </c>
      <c r="B8" s="9">
        <v>0.1966</v>
      </c>
      <c r="C8" s="10">
        <v>0.1236</v>
      </c>
      <c r="D8" s="9">
        <v>20.6538</v>
      </c>
      <c r="E8" s="10">
        <v>0.3247</v>
      </c>
      <c r="F8" s="9">
        <v>0.3984</v>
      </c>
      <c r="G8" s="10">
        <v>0.1459</v>
      </c>
      <c r="H8" s="9">
        <v>0.3906</v>
      </c>
      <c r="I8" s="10">
        <v>0.2037</v>
      </c>
      <c r="J8" s="32">
        <v>0.3375</v>
      </c>
      <c r="K8" s="55">
        <v>219.2582</v>
      </c>
    </row>
    <row r="9" spans="1:11" ht="15.75" thickBot="1">
      <c r="A9" s="11">
        <v>36623</v>
      </c>
      <c r="B9" s="12">
        <v>0.1967</v>
      </c>
      <c r="C9" s="13">
        <v>0.1244</v>
      </c>
      <c r="D9" s="12">
        <v>20.6161</v>
      </c>
      <c r="E9" s="13">
        <v>0.327</v>
      </c>
      <c r="F9" s="12">
        <v>0.4014</v>
      </c>
      <c r="G9" s="13">
        <v>0.1461</v>
      </c>
      <c r="H9" s="12">
        <v>0.3929</v>
      </c>
      <c r="I9" s="13">
        <v>0.2052</v>
      </c>
      <c r="J9" s="33">
        <v>0.3371</v>
      </c>
      <c r="K9" s="56">
        <v>218.5812</v>
      </c>
    </row>
    <row r="10" spans="1:11" ht="15.75" thickTop="1">
      <c r="A10" s="14" t="s">
        <v>9</v>
      </c>
      <c r="B10" s="15">
        <f aca="true" t="shared" si="0" ref="B10:K10">SUM(B5:B9)</f>
        <v>0.9843999999999999</v>
      </c>
      <c r="C10" s="16">
        <f t="shared" si="0"/>
        <v>0.6184</v>
      </c>
      <c r="D10" s="15">
        <f t="shared" si="0"/>
        <v>102.91900000000001</v>
      </c>
      <c r="E10" s="16">
        <f t="shared" si="0"/>
        <v>1.6279</v>
      </c>
      <c r="F10" s="15">
        <f t="shared" si="0"/>
        <v>2.0083</v>
      </c>
      <c r="G10" s="16">
        <f t="shared" si="0"/>
        <v>0.7315</v>
      </c>
      <c r="H10" s="15">
        <f t="shared" si="0"/>
        <v>1.9685000000000001</v>
      </c>
      <c r="I10" s="16">
        <f t="shared" si="0"/>
        <v>1.0268</v>
      </c>
      <c r="J10" s="16">
        <f t="shared" si="0"/>
        <v>1.6888</v>
      </c>
      <c r="K10" s="57">
        <f t="shared" si="0"/>
        <v>1094.3801</v>
      </c>
    </row>
    <row r="11" spans="1:11" ht="15.75" thickBot="1">
      <c r="A11" s="17" t="s">
        <v>10</v>
      </c>
      <c r="B11" s="18">
        <f>B10/5</f>
        <v>0.19688</v>
      </c>
      <c r="C11" s="19">
        <f>C10/5</f>
        <v>0.12367999999999998</v>
      </c>
      <c r="D11" s="19">
        <f aca="true" t="shared" si="1" ref="D11:K11">D10/5</f>
        <v>20.583800000000004</v>
      </c>
      <c r="E11" s="19">
        <f t="shared" si="1"/>
        <v>0.32558</v>
      </c>
      <c r="F11" s="19">
        <f t="shared" si="1"/>
        <v>0.40166</v>
      </c>
      <c r="G11" s="19">
        <f t="shared" si="1"/>
        <v>0.1463</v>
      </c>
      <c r="H11" s="19">
        <f t="shared" si="1"/>
        <v>0.39370000000000005</v>
      </c>
      <c r="I11" s="19">
        <f t="shared" si="1"/>
        <v>0.20536</v>
      </c>
      <c r="J11" s="19">
        <f t="shared" si="1"/>
        <v>0.33776</v>
      </c>
      <c r="K11" s="19">
        <f t="shared" si="1"/>
        <v>218.87602</v>
      </c>
    </row>
    <row r="12" spans="1:11" ht="15.75" thickTop="1">
      <c r="A12" s="8">
        <v>36626</v>
      </c>
      <c r="B12" s="9">
        <v>0.1968</v>
      </c>
      <c r="C12" s="10">
        <v>0.1244</v>
      </c>
      <c r="D12" s="9">
        <v>20.7299</v>
      </c>
      <c r="E12" s="10">
        <v>0.3283</v>
      </c>
      <c r="F12" s="9">
        <v>0.4015</v>
      </c>
      <c r="G12" s="10">
        <v>0.1465</v>
      </c>
      <c r="H12" s="9">
        <v>0.3941</v>
      </c>
      <c r="I12" s="10">
        <v>0.2053</v>
      </c>
      <c r="J12" s="32">
        <v>0.3377</v>
      </c>
      <c r="K12" s="55">
        <v>217.9265</v>
      </c>
    </row>
    <row r="13" spans="1:11" ht="15">
      <c r="A13" s="8">
        <v>36627</v>
      </c>
      <c r="B13" s="9">
        <v>0.1968</v>
      </c>
      <c r="C13" s="10">
        <v>0.1243</v>
      </c>
      <c r="D13" s="9">
        <v>20.972</v>
      </c>
      <c r="E13" s="10">
        <v>0.3287</v>
      </c>
      <c r="F13" s="9">
        <v>0.4012</v>
      </c>
      <c r="G13" s="10">
        <v>0.1468</v>
      </c>
      <c r="H13" s="9">
        <v>0.3947</v>
      </c>
      <c r="I13" s="10">
        <v>0.2052</v>
      </c>
      <c r="J13" s="32">
        <v>0.3383</v>
      </c>
      <c r="K13" s="55">
        <v>218.4775</v>
      </c>
    </row>
    <row r="14" spans="1:11" ht="15">
      <c r="A14" s="8">
        <v>36628</v>
      </c>
      <c r="B14" s="9">
        <v>0.1968</v>
      </c>
      <c r="C14" s="10">
        <v>0.124</v>
      </c>
      <c r="D14" s="9">
        <v>21.0487</v>
      </c>
      <c r="E14" s="10">
        <v>0.3303</v>
      </c>
      <c r="F14" s="9">
        <v>0.4006</v>
      </c>
      <c r="G14" s="10">
        <v>0.1468</v>
      </c>
      <c r="H14" s="9">
        <v>0.3948</v>
      </c>
      <c r="I14" s="10">
        <v>0.2048</v>
      </c>
      <c r="J14" s="32">
        <v>0.3385</v>
      </c>
      <c r="K14" s="55">
        <v>218.4234</v>
      </c>
    </row>
    <row r="15" spans="1:11" ht="15">
      <c r="A15" s="8">
        <v>36629</v>
      </c>
      <c r="B15" s="9">
        <v>0.1968</v>
      </c>
      <c r="C15" s="10">
        <v>0.124</v>
      </c>
      <c r="D15" s="9">
        <v>20.8372</v>
      </c>
      <c r="E15" s="10">
        <v>0.3295</v>
      </c>
      <c r="F15" s="9">
        <v>0.4024</v>
      </c>
      <c r="G15" s="10">
        <v>0.1465</v>
      </c>
      <c r="H15" s="9">
        <v>0.3955</v>
      </c>
      <c r="I15" s="10">
        <v>0.208</v>
      </c>
      <c r="J15" s="32">
        <v>0.3383</v>
      </c>
      <c r="K15" s="55">
        <v>218.1282</v>
      </c>
    </row>
    <row r="16" spans="1:11" ht="15.75" thickBot="1">
      <c r="A16" s="11">
        <v>36630</v>
      </c>
      <c r="B16" s="12">
        <v>0.1967</v>
      </c>
      <c r="C16" s="13">
        <v>0.1238</v>
      </c>
      <c r="D16" s="12">
        <v>20.8217</v>
      </c>
      <c r="E16" s="13">
        <v>0.3298</v>
      </c>
      <c r="F16" s="12">
        <v>0.4033</v>
      </c>
      <c r="G16" s="13">
        <v>0.1465</v>
      </c>
      <c r="H16" s="12">
        <v>0.3949</v>
      </c>
      <c r="I16" s="13">
        <v>0.2062</v>
      </c>
      <c r="J16" s="33">
        <v>0.3375</v>
      </c>
      <c r="K16" s="56">
        <v>217.6977</v>
      </c>
    </row>
    <row r="17" spans="1:11" ht="15.75" thickTop="1">
      <c r="A17" s="14" t="s">
        <v>9</v>
      </c>
      <c r="B17" s="15">
        <f aca="true" t="shared" si="2" ref="B17:K17">SUM(B12:B16)</f>
        <v>0.9839</v>
      </c>
      <c r="C17" s="16">
        <f t="shared" si="2"/>
        <v>0.6204999999999999</v>
      </c>
      <c r="D17" s="15">
        <f t="shared" si="2"/>
        <v>104.40950000000001</v>
      </c>
      <c r="E17" s="16">
        <f t="shared" si="2"/>
        <v>1.6466000000000003</v>
      </c>
      <c r="F17" s="15">
        <f t="shared" si="2"/>
        <v>2.0090000000000003</v>
      </c>
      <c r="G17" s="16">
        <f t="shared" si="2"/>
        <v>0.7331</v>
      </c>
      <c r="H17" s="15">
        <f t="shared" si="2"/>
        <v>1.974</v>
      </c>
      <c r="I17" s="16">
        <f t="shared" si="2"/>
        <v>1.0294999999999999</v>
      </c>
      <c r="J17" s="16">
        <f t="shared" si="2"/>
        <v>1.6903000000000001</v>
      </c>
      <c r="K17" s="57">
        <f t="shared" si="2"/>
        <v>1090.6533</v>
      </c>
    </row>
    <row r="18" spans="1:11" ht="15.75" thickBot="1">
      <c r="A18" s="17" t="s">
        <v>10</v>
      </c>
      <c r="B18" s="18">
        <f>B17/5</f>
        <v>0.19678</v>
      </c>
      <c r="C18" s="19">
        <f>C17/5</f>
        <v>0.12409999999999999</v>
      </c>
      <c r="D18" s="19">
        <f aca="true" t="shared" si="3" ref="D18:K18">D17/5</f>
        <v>20.8819</v>
      </c>
      <c r="E18" s="19">
        <f t="shared" si="3"/>
        <v>0.32932000000000006</v>
      </c>
      <c r="F18" s="19">
        <f t="shared" si="3"/>
        <v>0.40180000000000005</v>
      </c>
      <c r="G18" s="19">
        <f t="shared" si="3"/>
        <v>0.14662</v>
      </c>
      <c r="H18" s="19">
        <f t="shared" si="3"/>
        <v>0.3948</v>
      </c>
      <c r="I18" s="19">
        <f t="shared" si="3"/>
        <v>0.20589999999999997</v>
      </c>
      <c r="J18" s="19">
        <f t="shared" si="3"/>
        <v>0.33806</v>
      </c>
      <c r="K18" s="19">
        <f t="shared" si="3"/>
        <v>218.13065999999998</v>
      </c>
    </row>
    <row r="19" spans="1:11" ht="15.75" thickTop="1">
      <c r="A19" s="8">
        <v>36633</v>
      </c>
      <c r="B19" s="9">
        <v>0.1967</v>
      </c>
      <c r="C19" s="10">
        <v>0.124</v>
      </c>
      <c r="D19" s="9">
        <v>20.6496</v>
      </c>
      <c r="E19" s="10">
        <v>0.3292</v>
      </c>
      <c r="F19" s="9">
        <v>0.4023</v>
      </c>
      <c r="G19" s="10">
        <v>0.1467</v>
      </c>
      <c r="H19" s="9">
        <v>0.3952</v>
      </c>
      <c r="I19" s="10">
        <v>0.2057</v>
      </c>
      <c r="J19" s="32">
        <v>0.3358</v>
      </c>
      <c r="K19" s="55">
        <v>218.5632</v>
      </c>
    </row>
    <row r="20" spans="1:11" ht="15">
      <c r="A20" s="8">
        <v>36634</v>
      </c>
      <c r="B20" s="9">
        <v>0.1966</v>
      </c>
      <c r="C20" s="10">
        <v>0.124</v>
      </c>
      <c r="D20" s="9">
        <v>20.4897</v>
      </c>
      <c r="E20" s="10">
        <v>0.3328</v>
      </c>
      <c r="F20" s="9">
        <v>0.4027</v>
      </c>
      <c r="G20" s="10">
        <v>0.1458</v>
      </c>
      <c r="H20" s="9">
        <v>0.3977</v>
      </c>
      <c r="I20" s="10">
        <v>0.2059</v>
      </c>
      <c r="J20" s="32">
        <v>0.3355</v>
      </c>
      <c r="K20" s="55">
        <v>218.9633</v>
      </c>
    </row>
    <row r="21" spans="1:11" ht="15">
      <c r="A21" s="8">
        <v>36635</v>
      </c>
      <c r="B21" s="9">
        <v>0.1966</v>
      </c>
      <c r="C21" s="10">
        <v>0.1246</v>
      </c>
      <c r="D21" s="9">
        <v>20.5408</v>
      </c>
      <c r="E21" s="10">
        <v>0.3305</v>
      </c>
      <c r="F21" s="9">
        <v>0.4054</v>
      </c>
      <c r="G21" s="10">
        <v>0.1463</v>
      </c>
      <c r="H21" s="9">
        <v>0.3971</v>
      </c>
      <c r="I21" s="10">
        <v>0.2073</v>
      </c>
      <c r="J21" s="32">
        <v>0.334</v>
      </c>
      <c r="K21" s="55">
        <v>218.2408</v>
      </c>
    </row>
    <row r="22" spans="1:11" ht="15">
      <c r="A22" s="8">
        <v>36636</v>
      </c>
      <c r="B22" s="9">
        <v>0.1965</v>
      </c>
      <c r="C22" s="10">
        <v>0.1245</v>
      </c>
      <c r="D22" s="9">
        <v>20.5834</v>
      </c>
      <c r="E22" s="10">
        <v>0.3296</v>
      </c>
      <c r="F22" s="9">
        <v>0.4097</v>
      </c>
      <c r="G22" s="10">
        <v>0.1465</v>
      </c>
      <c r="H22" s="9">
        <v>0.3945</v>
      </c>
      <c r="I22" s="10">
        <v>0.2093</v>
      </c>
      <c r="J22" s="32">
        <v>0.3339</v>
      </c>
      <c r="K22" s="55">
        <v>218.0069</v>
      </c>
    </row>
    <row r="23" spans="1:11" ht="16.5" thickBot="1">
      <c r="A23" s="11">
        <v>36637</v>
      </c>
      <c r="B23" s="12"/>
      <c r="C23" s="13"/>
      <c r="D23" s="12"/>
      <c r="E23" s="74" t="s">
        <v>25</v>
      </c>
      <c r="F23" s="12"/>
      <c r="G23" s="13"/>
      <c r="H23" s="12"/>
      <c r="I23" s="13"/>
      <c r="J23" s="33"/>
      <c r="K23" s="56"/>
    </row>
    <row r="24" spans="1:11" ht="15.75" thickTop="1">
      <c r="A24" s="14" t="s">
        <v>9</v>
      </c>
      <c r="B24" s="15">
        <f aca="true" t="shared" si="4" ref="B24:K24">SUM(B19:B23)</f>
        <v>0.7864</v>
      </c>
      <c r="C24" s="16">
        <f t="shared" si="4"/>
        <v>0.4971</v>
      </c>
      <c r="D24" s="15">
        <f t="shared" si="4"/>
        <v>82.2635</v>
      </c>
      <c r="E24" s="16">
        <f t="shared" si="4"/>
        <v>1.3220999999999998</v>
      </c>
      <c r="F24" s="15">
        <f t="shared" si="4"/>
        <v>1.6200999999999999</v>
      </c>
      <c r="G24" s="16">
        <f t="shared" si="4"/>
        <v>0.5852999999999999</v>
      </c>
      <c r="H24" s="15">
        <f t="shared" si="4"/>
        <v>1.5845</v>
      </c>
      <c r="I24" s="16">
        <f t="shared" si="4"/>
        <v>0.8282</v>
      </c>
      <c r="J24" s="16">
        <f t="shared" si="4"/>
        <v>1.3392</v>
      </c>
      <c r="K24" s="57">
        <f t="shared" si="4"/>
        <v>873.7742</v>
      </c>
    </row>
    <row r="25" spans="1:11" ht="15.75" thickBot="1">
      <c r="A25" s="17" t="s">
        <v>10</v>
      </c>
      <c r="B25" s="18">
        <f>B24/4</f>
        <v>0.1966</v>
      </c>
      <c r="C25" s="19">
        <f>C24/4</f>
        <v>0.124275</v>
      </c>
      <c r="D25" s="19">
        <f aca="true" t="shared" si="5" ref="D25:K25">D24/4</f>
        <v>20.565875</v>
      </c>
      <c r="E25" s="19">
        <f t="shared" si="5"/>
        <v>0.33052499999999996</v>
      </c>
      <c r="F25" s="19">
        <f t="shared" si="5"/>
        <v>0.40502499999999997</v>
      </c>
      <c r="G25" s="19">
        <f t="shared" si="5"/>
        <v>0.14632499999999998</v>
      </c>
      <c r="H25" s="19">
        <f t="shared" si="5"/>
        <v>0.396125</v>
      </c>
      <c r="I25" s="19">
        <f t="shared" si="5"/>
        <v>0.20705</v>
      </c>
      <c r="J25" s="19">
        <f t="shared" si="5"/>
        <v>0.3348</v>
      </c>
      <c r="K25" s="19">
        <f t="shared" si="5"/>
        <v>218.44355</v>
      </c>
    </row>
    <row r="26" spans="1:11" ht="16.5" thickTop="1">
      <c r="A26" s="8">
        <v>36640</v>
      </c>
      <c r="B26" s="9"/>
      <c r="C26" s="10"/>
      <c r="D26" s="9"/>
      <c r="E26" s="75" t="s">
        <v>26</v>
      </c>
      <c r="F26" s="9"/>
      <c r="G26" s="10"/>
      <c r="H26" s="9"/>
      <c r="I26" s="10"/>
      <c r="J26" s="32"/>
      <c r="K26" s="55"/>
    </row>
    <row r="27" spans="1:11" ht="15">
      <c r="A27" s="8">
        <v>36641</v>
      </c>
      <c r="B27" s="9">
        <v>0.1967</v>
      </c>
      <c r="C27" s="10">
        <v>0.1245</v>
      </c>
      <c r="D27" s="9">
        <v>20.7558</v>
      </c>
      <c r="E27" s="10">
        <v>0.3309</v>
      </c>
      <c r="F27" s="9">
        <v>0.4095</v>
      </c>
      <c r="G27" s="10">
        <v>0.1471</v>
      </c>
      <c r="H27" s="9">
        <v>0.3974</v>
      </c>
      <c r="I27" s="10">
        <v>0.2094</v>
      </c>
      <c r="J27" s="32">
        <v>0.3343</v>
      </c>
      <c r="K27" s="55">
        <v>218.1157</v>
      </c>
    </row>
    <row r="28" spans="1:11" ht="15">
      <c r="A28" s="8">
        <v>36642</v>
      </c>
      <c r="B28" s="9">
        <v>0.1966</v>
      </c>
      <c r="C28" s="10">
        <v>0.1244</v>
      </c>
      <c r="D28" s="9">
        <v>20.9369</v>
      </c>
      <c r="E28" s="10">
        <v>0.3333</v>
      </c>
      <c r="F28" s="9">
        <v>0.4168</v>
      </c>
      <c r="G28" s="10">
        <v>0.1488</v>
      </c>
      <c r="H28" s="9">
        <v>0.4035</v>
      </c>
      <c r="I28" s="10">
        <v>0.2131</v>
      </c>
      <c r="J28" s="32">
        <v>0.3354</v>
      </c>
      <c r="K28" s="55">
        <v>217.9065</v>
      </c>
    </row>
    <row r="29" spans="1:11" ht="15">
      <c r="A29" s="8">
        <v>36643</v>
      </c>
      <c r="B29" s="9">
        <v>0.1966</v>
      </c>
      <c r="C29" s="10">
        <v>0.1244</v>
      </c>
      <c r="D29" s="9">
        <v>20.9369</v>
      </c>
      <c r="E29" s="10">
        <v>0.3333</v>
      </c>
      <c r="F29" s="9">
        <v>0.4168</v>
      </c>
      <c r="G29" s="10">
        <v>0.1481</v>
      </c>
      <c r="H29" s="9">
        <v>0.4035</v>
      </c>
      <c r="I29" s="10">
        <v>0.2131</v>
      </c>
      <c r="J29" s="32">
        <v>0.3354</v>
      </c>
      <c r="K29" s="55">
        <v>217.8475</v>
      </c>
    </row>
    <row r="30" spans="1:11" ht="15.75" thickBot="1">
      <c r="A30" s="11">
        <v>36644</v>
      </c>
      <c r="B30" s="12">
        <v>0.1966</v>
      </c>
      <c r="C30" s="13">
        <v>0.1244</v>
      </c>
      <c r="D30" s="12">
        <v>20.9133</v>
      </c>
      <c r="E30" s="13">
        <v>0.3345</v>
      </c>
      <c r="F30" s="12">
        <v>0.4226</v>
      </c>
      <c r="G30" s="13">
        <v>0.1481</v>
      </c>
      <c r="H30" s="12">
        <v>0.4049</v>
      </c>
      <c r="I30" s="13">
        <v>0.2161</v>
      </c>
      <c r="J30" s="33">
        <v>0.3355</v>
      </c>
      <c r="K30" s="56">
        <v>218.3243</v>
      </c>
    </row>
    <row r="31" spans="1:11" ht="15.75" thickTop="1">
      <c r="A31" s="14" t="s">
        <v>9</v>
      </c>
      <c r="B31" s="15">
        <f aca="true" t="shared" si="6" ref="B31:K31">SUM(B26:B30)</f>
        <v>0.7865</v>
      </c>
      <c r="C31" s="16">
        <f t="shared" si="6"/>
        <v>0.49770000000000003</v>
      </c>
      <c r="D31" s="15">
        <f t="shared" si="6"/>
        <v>83.5429</v>
      </c>
      <c r="E31" s="16">
        <f t="shared" si="6"/>
        <v>1.332</v>
      </c>
      <c r="F31" s="15">
        <f t="shared" si="6"/>
        <v>1.6657000000000002</v>
      </c>
      <c r="G31" s="16">
        <f t="shared" si="6"/>
        <v>0.5921000000000001</v>
      </c>
      <c r="H31" s="15">
        <f t="shared" si="6"/>
        <v>1.6093</v>
      </c>
      <c r="I31" s="16">
        <f t="shared" si="6"/>
        <v>0.8516999999999999</v>
      </c>
      <c r="J31" s="16">
        <f t="shared" si="6"/>
        <v>1.3405999999999998</v>
      </c>
      <c r="K31" s="57">
        <f t="shared" si="6"/>
        <v>872.194</v>
      </c>
    </row>
    <row r="32" spans="1:11" ht="15.75" thickBot="1">
      <c r="A32" s="17" t="s">
        <v>10</v>
      </c>
      <c r="B32" s="18">
        <f>B31/4</f>
        <v>0.196625</v>
      </c>
      <c r="C32" s="19">
        <f>C31/4</f>
        <v>0.12442500000000001</v>
      </c>
      <c r="D32" s="19">
        <f aca="true" t="shared" si="7" ref="D32:K32">D31/4</f>
        <v>20.885725</v>
      </c>
      <c r="E32" s="19">
        <f t="shared" si="7"/>
        <v>0.333</v>
      </c>
      <c r="F32" s="19">
        <f t="shared" si="7"/>
        <v>0.41642500000000005</v>
      </c>
      <c r="G32" s="19">
        <f t="shared" si="7"/>
        <v>0.14802500000000002</v>
      </c>
      <c r="H32" s="19">
        <f t="shared" si="7"/>
        <v>0.402325</v>
      </c>
      <c r="I32" s="19">
        <f t="shared" si="7"/>
        <v>0.21292499999999998</v>
      </c>
      <c r="J32" s="19">
        <f t="shared" si="7"/>
        <v>0.33514999999999995</v>
      </c>
      <c r="K32" s="19">
        <f t="shared" si="7"/>
        <v>218.0485</v>
      </c>
    </row>
    <row r="33" spans="1:11" ht="15.75" thickTop="1">
      <c r="A33" s="8"/>
      <c r="B33" s="9"/>
      <c r="C33" s="10"/>
      <c r="D33" s="9"/>
      <c r="E33" s="10"/>
      <c r="F33" s="9"/>
      <c r="G33" s="10"/>
      <c r="H33" s="9"/>
      <c r="I33" s="10"/>
      <c r="J33" s="32"/>
      <c r="K33" s="55"/>
    </row>
    <row r="34" spans="1:11" ht="15">
      <c r="A34" s="20"/>
      <c r="B34" s="9"/>
      <c r="C34" s="10"/>
      <c r="D34" s="9"/>
      <c r="E34" s="10"/>
      <c r="F34" s="9"/>
      <c r="G34" s="10"/>
      <c r="H34" s="9"/>
      <c r="I34" s="10"/>
      <c r="J34" s="32"/>
      <c r="K34" s="55"/>
    </row>
    <row r="35" spans="1:11" ht="20.25">
      <c r="A35" s="20"/>
      <c r="B35" s="9"/>
      <c r="C35" s="60"/>
      <c r="D35" s="9"/>
      <c r="E35" s="22" t="s">
        <v>11</v>
      </c>
      <c r="F35" s="9"/>
      <c r="G35" s="10"/>
      <c r="H35" s="9"/>
      <c r="I35" s="10"/>
      <c r="J35" s="32"/>
      <c r="K35" s="55"/>
    </row>
    <row r="36" spans="1:11" ht="15.75" thickBot="1">
      <c r="A36" s="23"/>
      <c r="B36" s="24"/>
      <c r="C36" s="25"/>
      <c r="D36" s="24"/>
      <c r="E36" s="25"/>
      <c r="F36" s="24"/>
      <c r="G36" s="25"/>
      <c r="H36" s="24"/>
      <c r="I36" s="25"/>
      <c r="J36" s="36"/>
      <c r="K36" s="59"/>
    </row>
    <row r="37" spans="1:11" ht="15">
      <c r="A37" s="26" t="s">
        <v>12</v>
      </c>
      <c r="B37" s="27">
        <f>SUM(B5:B9,B12:B16,B19:B22,B27:B30)</f>
        <v>3.541200000000001</v>
      </c>
      <c r="C37" s="37">
        <f>SUM(C5:C9,C12:C16,C19:C22,C27:C30,C33)</f>
        <v>2.2337000000000002</v>
      </c>
      <c r="D37" s="37">
        <f aca="true" t="shared" si="8" ref="D37:K37">SUM(D5:D9,D12:D16,D19:D22,D27:D30,D33)</f>
        <v>373.13489999999996</v>
      </c>
      <c r="E37" s="37">
        <f t="shared" si="8"/>
        <v>5.9286</v>
      </c>
      <c r="F37" s="37">
        <f t="shared" si="8"/>
        <v>7.3031000000000015</v>
      </c>
      <c r="G37" s="37">
        <f t="shared" si="8"/>
        <v>2.642</v>
      </c>
      <c r="H37" s="37">
        <f t="shared" si="8"/>
        <v>7.1363</v>
      </c>
      <c r="I37" s="37">
        <f t="shared" si="8"/>
        <v>3.7362</v>
      </c>
      <c r="J37" s="37">
        <f t="shared" si="8"/>
        <v>6.058899999999998</v>
      </c>
      <c r="K37" s="37">
        <f t="shared" si="8"/>
        <v>3931.0015999999996</v>
      </c>
    </row>
    <row r="38" spans="1:11" ht="15">
      <c r="A38" s="26" t="s">
        <v>13</v>
      </c>
      <c r="B38" s="27">
        <f>B37/18</f>
        <v>0.19673333333333337</v>
      </c>
      <c r="C38" s="28">
        <f>C37/18</f>
        <v>0.12409444444444445</v>
      </c>
      <c r="D38" s="28">
        <f aca="true" t="shared" si="9" ref="D38:K38">D37/18</f>
        <v>20.729716666666665</v>
      </c>
      <c r="E38" s="28">
        <f t="shared" si="9"/>
        <v>0.3293666666666667</v>
      </c>
      <c r="F38" s="28">
        <f t="shared" si="9"/>
        <v>0.40572777777777785</v>
      </c>
      <c r="G38" s="28">
        <f t="shared" si="9"/>
        <v>0.14677777777777778</v>
      </c>
      <c r="H38" s="28">
        <f t="shared" si="9"/>
        <v>0.39646111111111115</v>
      </c>
      <c r="I38" s="28">
        <f t="shared" si="9"/>
        <v>0.20756666666666668</v>
      </c>
      <c r="J38" s="28">
        <f t="shared" si="9"/>
        <v>0.33660555555555544</v>
      </c>
      <c r="K38" s="28">
        <f t="shared" si="9"/>
        <v>218.38897777777777</v>
      </c>
    </row>
    <row r="39" spans="1:11" ht="15">
      <c r="A39" s="26" t="s">
        <v>14</v>
      </c>
      <c r="B39" s="27">
        <f>1/B38</f>
        <v>5.083022704168077</v>
      </c>
      <c r="C39" s="28">
        <f>1/C38</f>
        <v>8.058378475175717</v>
      </c>
      <c r="D39" s="28">
        <f>100/D38</f>
        <v>4.823992609643322</v>
      </c>
      <c r="E39" s="28">
        <f aca="true" t="shared" si="10" ref="D39:K39">1/E38</f>
        <v>3.036129946361704</v>
      </c>
      <c r="F39" s="28">
        <f t="shared" si="10"/>
        <v>2.4647067683586417</v>
      </c>
      <c r="G39" s="28">
        <f t="shared" si="10"/>
        <v>6.813020439061317</v>
      </c>
      <c r="H39" s="28">
        <f t="shared" si="10"/>
        <v>2.522315485615795</v>
      </c>
      <c r="I39" s="28">
        <f t="shared" si="10"/>
        <v>4.817729243616508</v>
      </c>
      <c r="J39" s="28">
        <f t="shared" si="10"/>
        <v>2.970836290415753</v>
      </c>
      <c r="K39" s="28">
        <f>1000/K38</f>
        <v>4.578985671234527</v>
      </c>
    </row>
    <row r="40" spans="1:11" ht="15.75" thickBot="1">
      <c r="A40" s="29"/>
      <c r="B40" s="30"/>
      <c r="C40" s="31"/>
      <c r="D40" s="30"/>
      <c r="E40" s="31"/>
      <c r="F40" s="31"/>
      <c r="G40" s="30"/>
      <c r="H40" s="31"/>
      <c r="I40" s="30"/>
      <c r="J40" s="31"/>
      <c r="K40" s="5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27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8">
        <v>36647</v>
      </c>
      <c r="B6" s="9">
        <v>0.1965</v>
      </c>
      <c r="C6" s="10">
        <v>0.126</v>
      </c>
      <c r="D6" s="9">
        <v>21.2269</v>
      </c>
      <c r="E6" s="10">
        <v>0.3366</v>
      </c>
      <c r="F6" s="9">
        <v>0.4224</v>
      </c>
      <c r="G6" s="10">
        <v>0.149</v>
      </c>
      <c r="H6" s="9">
        <v>0.4045</v>
      </c>
      <c r="I6" s="10">
        <v>0.216</v>
      </c>
      <c r="J6" s="10">
        <v>0.3354</v>
      </c>
      <c r="K6" s="55">
        <v>218.0904</v>
      </c>
    </row>
    <row r="7" spans="1:11" ht="15">
      <c r="A7" s="8">
        <v>36648</v>
      </c>
      <c r="B7" s="9">
        <v>0.1969</v>
      </c>
      <c r="C7" s="10">
        <v>0.1263</v>
      </c>
      <c r="D7" s="9">
        <v>21.3969</v>
      </c>
      <c r="E7" s="10">
        <v>0.3388</v>
      </c>
      <c r="F7" s="9">
        <v>0.4214</v>
      </c>
      <c r="G7" s="10">
        <v>0.1493</v>
      </c>
      <c r="H7" s="9">
        <v>0.4064</v>
      </c>
      <c r="I7" s="10">
        <v>0.2155</v>
      </c>
      <c r="J7" s="10">
        <v>0.3358</v>
      </c>
      <c r="K7" s="55">
        <v>218.115</v>
      </c>
    </row>
    <row r="8" spans="1:11" ht="15">
      <c r="A8" s="8">
        <v>36649</v>
      </c>
      <c r="B8" s="9">
        <v>0.1964</v>
      </c>
      <c r="C8" s="10">
        <v>0.1259</v>
      </c>
      <c r="D8" s="9">
        <v>21.3565</v>
      </c>
      <c r="E8" s="10">
        <v>0.3351</v>
      </c>
      <c r="F8" s="9">
        <v>0.4234</v>
      </c>
      <c r="G8" s="10">
        <v>0.1491</v>
      </c>
      <c r="H8" s="9">
        <v>0.4039</v>
      </c>
      <c r="I8" s="10">
        <v>0.2165</v>
      </c>
      <c r="J8" s="10">
        <v>0.3374</v>
      </c>
      <c r="K8" s="55">
        <v>217.9942</v>
      </c>
    </row>
    <row r="9" spans="1:11" ht="15">
      <c r="A9" s="8">
        <v>36650</v>
      </c>
      <c r="B9" s="9">
        <v>0.1964</v>
      </c>
      <c r="C9" s="10">
        <v>0.1258</v>
      </c>
      <c r="D9" s="9">
        <v>21.4243</v>
      </c>
      <c r="E9" s="10">
        <v>0.3326</v>
      </c>
      <c r="F9" s="9">
        <v>0.4314</v>
      </c>
      <c r="G9" s="10">
        <v>0.1498</v>
      </c>
      <c r="H9" s="9">
        <v>0.4009</v>
      </c>
      <c r="I9" s="10">
        <v>0.2206</v>
      </c>
      <c r="J9" s="10">
        <v>0.338</v>
      </c>
      <c r="K9" s="55">
        <v>217.9942</v>
      </c>
    </row>
    <row r="10" spans="1:11" ht="15.75" thickBot="1">
      <c r="A10" s="11">
        <v>36651</v>
      </c>
      <c r="B10" s="12">
        <v>0.1964</v>
      </c>
      <c r="C10" s="13">
        <v>0.1272</v>
      </c>
      <c r="D10" s="12">
        <v>21.276</v>
      </c>
      <c r="E10" s="13">
        <v>0.3319</v>
      </c>
      <c r="F10" s="12">
        <v>0.4309</v>
      </c>
      <c r="G10" s="13">
        <v>0.15</v>
      </c>
      <c r="H10" s="12">
        <v>0.3995</v>
      </c>
      <c r="I10" s="13">
        <v>0.2203</v>
      </c>
      <c r="J10" s="13">
        <v>0.3381</v>
      </c>
      <c r="K10" s="56">
        <v>218.2741</v>
      </c>
    </row>
    <row r="11" spans="1:11" ht="15.75" thickTop="1">
      <c r="A11" s="14" t="s">
        <v>9</v>
      </c>
      <c r="B11" s="15">
        <f aca="true" t="shared" si="0" ref="B11:K11">SUM(B6:B10)</f>
        <v>0.9826</v>
      </c>
      <c r="C11" s="16">
        <f t="shared" si="0"/>
        <v>0.6312</v>
      </c>
      <c r="D11" s="15">
        <f t="shared" si="0"/>
        <v>106.6806</v>
      </c>
      <c r="E11" s="16">
        <f t="shared" si="0"/>
        <v>1.6749999999999998</v>
      </c>
      <c r="F11" s="15">
        <f t="shared" si="0"/>
        <v>2.1294999999999997</v>
      </c>
      <c r="G11" s="16">
        <f t="shared" si="0"/>
        <v>0.7472</v>
      </c>
      <c r="H11" s="15">
        <f t="shared" si="0"/>
        <v>2.0152</v>
      </c>
      <c r="I11" s="16">
        <f t="shared" si="0"/>
        <v>1.0889</v>
      </c>
      <c r="J11" s="16">
        <f t="shared" si="0"/>
        <v>1.6847</v>
      </c>
      <c r="K11" s="57">
        <f t="shared" si="0"/>
        <v>1090.4679</v>
      </c>
    </row>
    <row r="12" spans="1:11" ht="15.75" thickBot="1">
      <c r="A12" s="17" t="s">
        <v>10</v>
      </c>
      <c r="B12" s="18">
        <f>B11/2</f>
        <v>0.4913</v>
      </c>
      <c r="C12" s="19">
        <f>C11/2</f>
        <v>0.3156</v>
      </c>
      <c r="D12" s="19">
        <f aca="true" t="shared" si="1" ref="D12:K12">D11/2</f>
        <v>53.3403</v>
      </c>
      <c r="E12" s="19">
        <f t="shared" si="1"/>
        <v>0.8374999999999999</v>
      </c>
      <c r="F12" s="19">
        <f t="shared" si="1"/>
        <v>1.0647499999999999</v>
      </c>
      <c r="G12" s="19">
        <f t="shared" si="1"/>
        <v>0.3736</v>
      </c>
      <c r="H12" s="19">
        <f t="shared" si="1"/>
        <v>1.0076</v>
      </c>
      <c r="I12" s="19">
        <f t="shared" si="1"/>
        <v>0.54445</v>
      </c>
      <c r="J12" s="19">
        <f t="shared" si="1"/>
        <v>0.84235</v>
      </c>
      <c r="K12" s="19">
        <f t="shared" si="1"/>
        <v>545.23395</v>
      </c>
    </row>
    <row r="13" spans="1:11" ht="15.75" thickTop="1">
      <c r="A13" s="8">
        <v>36654</v>
      </c>
      <c r="B13" s="9">
        <v>0.1964</v>
      </c>
      <c r="C13" s="10">
        <v>0.1285</v>
      </c>
      <c r="D13" s="9">
        <v>21.3241</v>
      </c>
      <c r="E13" s="10">
        <v>0.3309</v>
      </c>
      <c r="F13" s="9">
        <v>0.4296</v>
      </c>
      <c r="G13" s="10">
        <v>0.1499</v>
      </c>
      <c r="H13" s="9">
        <v>0.4009</v>
      </c>
      <c r="I13" s="10">
        <v>0.2197</v>
      </c>
      <c r="J13" s="10">
        <v>0.3382</v>
      </c>
      <c r="K13" s="55">
        <v>218.2004</v>
      </c>
    </row>
    <row r="14" spans="1:11" ht="15">
      <c r="A14" s="8">
        <v>36655</v>
      </c>
      <c r="B14" s="9">
        <v>0.1965</v>
      </c>
      <c r="C14" s="10">
        <v>0.1284</v>
      </c>
      <c r="D14" s="9">
        <v>21.4048</v>
      </c>
      <c r="E14" s="10">
        <v>0.3346</v>
      </c>
      <c r="F14" s="9">
        <v>0.4297</v>
      </c>
      <c r="G14" s="10">
        <v>0.1503</v>
      </c>
      <c r="H14" s="9">
        <v>0.4051</v>
      </c>
      <c r="I14" s="10">
        <v>0.2197</v>
      </c>
      <c r="J14" s="10">
        <v>0.3386</v>
      </c>
      <c r="K14" s="55">
        <v>218.2004</v>
      </c>
    </row>
    <row r="15" spans="1:11" ht="15">
      <c r="A15" s="8">
        <v>36656</v>
      </c>
      <c r="B15" s="9">
        <v>0.1965</v>
      </c>
      <c r="C15" s="10">
        <v>0.1283</v>
      </c>
      <c r="D15" s="9">
        <v>21.5197</v>
      </c>
      <c r="E15" s="10">
        <v>0.3374</v>
      </c>
      <c r="F15" s="9">
        <v>0.4259</v>
      </c>
      <c r="G15" s="10">
        <v>0.1503</v>
      </c>
      <c r="H15" s="9">
        <v>0.4107</v>
      </c>
      <c r="I15" s="10">
        <v>0.2178</v>
      </c>
      <c r="J15" s="10">
        <v>0.3398</v>
      </c>
      <c r="K15" s="55">
        <v>217.9922</v>
      </c>
    </row>
    <row r="16" spans="1:11" ht="15">
      <c r="A16" s="8">
        <v>36657</v>
      </c>
      <c r="B16" s="9">
        <v>0.1964</v>
      </c>
      <c r="C16" s="10">
        <v>0.1293</v>
      </c>
      <c r="D16" s="9">
        <v>21.4832</v>
      </c>
      <c r="E16" s="10">
        <v>0.3378</v>
      </c>
      <c r="F16" s="9">
        <v>0.4219</v>
      </c>
      <c r="G16" s="10">
        <v>0.1496</v>
      </c>
      <c r="H16" s="9">
        <v>0.411</v>
      </c>
      <c r="I16" s="10">
        <v>0.2157</v>
      </c>
      <c r="J16" s="10">
        <v>0.3396</v>
      </c>
      <c r="K16" s="55">
        <v>217.8174</v>
      </c>
    </row>
    <row r="17" spans="1:11" ht="15.75" thickBot="1">
      <c r="A17" s="11">
        <v>36658</v>
      </c>
      <c r="B17" s="12">
        <v>0.1964</v>
      </c>
      <c r="C17" s="13">
        <v>0.1309</v>
      </c>
      <c r="D17" s="12">
        <v>21.3182</v>
      </c>
      <c r="E17" s="13">
        <v>0.3389</v>
      </c>
      <c r="F17" s="12">
        <v>0.4255</v>
      </c>
      <c r="G17" s="13">
        <v>0.1499</v>
      </c>
      <c r="H17" s="12">
        <v>0.4109</v>
      </c>
      <c r="I17" s="13">
        <v>0.2176</v>
      </c>
      <c r="J17" s="13">
        <v>0.339</v>
      </c>
      <c r="K17" s="56">
        <v>218.5441</v>
      </c>
    </row>
    <row r="18" spans="1:11" ht="15.75" thickTop="1">
      <c r="A18" s="14" t="s">
        <v>9</v>
      </c>
      <c r="B18" s="15">
        <f aca="true" t="shared" si="2" ref="B18:K18">SUM(B13:B17)</f>
        <v>0.9822000000000001</v>
      </c>
      <c r="C18" s="16">
        <f t="shared" si="2"/>
        <v>0.6454</v>
      </c>
      <c r="D18" s="15">
        <f t="shared" si="2"/>
        <v>107.05000000000001</v>
      </c>
      <c r="E18" s="16">
        <f t="shared" si="2"/>
        <v>1.6796</v>
      </c>
      <c r="F18" s="15">
        <f t="shared" si="2"/>
        <v>2.1326</v>
      </c>
      <c r="G18" s="16">
        <f t="shared" si="2"/>
        <v>0.7500000000000001</v>
      </c>
      <c r="H18" s="15">
        <f t="shared" si="2"/>
        <v>2.0386</v>
      </c>
      <c r="I18" s="16">
        <f t="shared" si="2"/>
        <v>1.0905</v>
      </c>
      <c r="J18" s="16">
        <f t="shared" si="2"/>
        <v>1.6951999999999998</v>
      </c>
      <c r="K18" s="57">
        <f t="shared" si="2"/>
        <v>1090.7545</v>
      </c>
    </row>
    <row r="19" spans="1:11" ht="15.75" thickBot="1">
      <c r="A19" s="17" t="s">
        <v>10</v>
      </c>
      <c r="B19" s="18">
        <f>B18/5</f>
        <v>0.19644</v>
      </c>
      <c r="C19" s="19">
        <f>C18/5</f>
        <v>0.12908</v>
      </c>
      <c r="D19" s="19">
        <f aca="true" t="shared" si="3" ref="D19:K19">D18/5</f>
        <v>21.410000000000004</v>
      </c>
      <c r="E19" s="19">
        <f t="shared" si="3"/>
        <v>0.33592</v>
      </c>
      <c r="F19" s="19">
        <f t="shared" si="3"/>
        <v>0.42652</v>
      </c>
      <c r="G19" s="19">
        <f t="shared" si="3"/>
        <v>0.15000000000000002</v>
      </c>
      <c r="H19" s="19">
        <f t="shared" si="3"/>
        <v>0.40772</v>
      </c>
      <c r="I19" s="19">
        <f t="shared" si="3"/>
        <v>0.21810000000000002</v>
      </c>
      <c r="J19" s="19">
        <f t="shared" si="3"/>
        <v>0.33903999999999995</v>
      </c>
      <c r="K19" s="19">
        <f t="shared" si="3"/>
        <v>218.1509</v>
      </c>
    </row>
    <row r="20" spans="1:11" ht="15.75" thickTop="1">
      <c r="A20" s="8">
        <v>36661</v>
      </c>
      <c r="B20" s="9">
        <v>0.1964</v>
      </c>
      <c r="C20" s="10">
        <v>0.1295</v>
      </c>
      <c r="D20" s="9">
        <v>21.3634</v>
      </c>
      <c r="E20" s="10">
        <v>0.3385</v>
      </c>
      <c r="F20" s="9">
        <v>0.4234</v>
      </c>
      <c r="G20" s="10">
        <v>0.1499</v>
      </c>
      <c r="H20" s="9">
        <v>0.41</v>
      </c>
      <c r="I20" s="10">
        <v>0.2165</v>
      </c>
      <c r="J20" s="10">
        <v>0.3393</v>
      </c>
      <c r="K20" s="55">
        <v>218.6669</v>
      </c>
    </row>
    <row r="21" spans="1:11" ht="15">
      <c r="A21" s="8">
        <v>36662</v>
      </c>
      <c r="B21" s="9">
        <v>0.1965</v>
      </c>
      <c r="C21" s="10">
        <v>0.13</v>
      </c>
      <c r="D21" s="9">
        <v>21.5158</v>
      </c>
      <c r="E21" s="10">
        <v>0.3425</v>
      </c>
      <c r="F21" s="9">
        <v>0.42</v>
      </c>
      <c r="G21" s="10">
        <v>0.1498</v>
      </c>
      <c r="H21" s="9">
        <v>0.4144</v>
      </c>
      <c r="I21" s="10">
        <v>0.2147</v>
      </c>
      <c r="J21" s="10">
        <v>0.3406</v>
      </c>
      <c r="K21" s="55">
        <v>219.0631</v>
      </c>
    </row>
    <row r="22" spans="1:11" ht="15">
      <c r="A22" s="8">
        <v>36663</v>
      </c>
      <c r="B22" s="9">
        <v>0.1965</v>
      </c>
      <c r="C22" s="10">
        <v>0.1311</v>
      </c>
      <c r="D22" s="9">
        <v>21.5678</v>
      </c>
      <c r="E22" s="10">
        <v>0.3408</v>
      </c>
      <c r="F22" s="9">
        <v>0.4246</v>
      </c>
      <c r="G22" s="10">
        <v>0.1502</v>
      </c>
      <c r="H22" s="9">
        <v>0.4156</v>
      </c>
      <c r="I22" s="10">
        <v>0.2171</v>
      </c>
      <c r="J22" s="10">
        <v>0.3404</v>
      </c>
      <c r="K22" s="55">
        <v>219.0484</v>
      </c>
    </row>
    <row r="23" spans="1:11" ht="15">
      <c r="A23" s="8">
        <v>36664</v>
      </c>
      <c r="B23" s="9">
        <v>0.1966</v>
      </c>
      <c r="C23" s="10">
        <v>0.1319</v>
      </c>
      <c r="D23" s="9">
        <v>21.5257</v>
      </c>
      <c r="E23" s="10">
        <v>0.346</v>
      </c>
      <c r="F23" s="9">
        <v>0.4313</v>
      </c>
      <c r="G23" s="10">
        <v>0.1511</v>
      </c>
      <c r="H23" s="9">
        <v>0.424</v>
      </c>
      <c r="I23" s="10">
        <v>0.2205</v>
      </c>
      <c r="J23" s="10">
        <v>0.3409</v>
      </c>
      <c r="K23" s="55">
        <v>219.2926</v>
      </c>
    </row>
    <row r="24" spans="1:11" ht="15.75" thickBot="1">
      <c r="A24" s="11">
        <v>36665</v>
      </c>
      <c r="B24" s="12">
        <v>0.1966</v>
      </c>
      <c r="C24" s="13">
        <v>0.1327</v>
      </c>
      <c r="D24" s="12">
        <v>21.3852</v>
      </c>
      <c r="E24" s="13">
        <v>0.3453</v>
      </c>
      <c r="F24" s="12">
        <v>0.4299</v>
      </c>
      <c r="G24" s="13">
        <v>0.1512</v>
      </c>
      <c r="H24" s="12">
        <v>0.4343</v>
      </c>
      <c r="I24" s="13">
        <v>0.2198</v>
      </c>
      <c r="J24" s="13">
        <v>0.3409</v>
      </c>
      <c r="K24" s="56">
        <v>219.9266</v>
      </c>
    </row>
    <row r="25" spans="1:11" ht="15.75" thickTop="1">
      <c r="A25" s="14" t="s">
        <v>9</v>
      </c>
      <c r="B25" s="15">
        <f aca="true" t="shared" si="4" ref="B25:K25">SUM(B20:B24)</f>
        <v>0.9826</v>
      </c>
      <c r="C25" s="16">
        <f t="shared" si="4"/>
        <v>0.6552</v>
      </c>
      <c r="D25" s="15">
        <f t="shared" si="4"/>
        <v>107.3579</v>
      </c>
      <c r="E25" s="16">
        <f t="shared" si="4"/>
        <v>1.7130999999999998</v>
      </c>
      <c r="F25" s="15">
        <f t="shared" si="4"/>
        <v>2.1292</v>
      </c>
      <c r="G25" s="16">
        <f t="shared" si="4"/>
        <v>0.7522</v>
      </c>
      <c r="H25" s="15">
        <f t="shared" si="4"/>
        <v>2.0983</v>
      </c>
      <c r="I25" s="16">
        <f t="shared" si="4"/>
        <v>1.0886</v>
      </c>
      <c r="J25" s="16">
        <f t="shared" si="4"/>
        <v>1.7021</v>
      </c>
      <c r="K25" s="57">
        <f t="shared" si="4"/>
        <v>1095.9976000000001</v>
      </c>
    </row>
    <row r="26" spans="1:11" ht="15.75" thickBot="1">
      <c r="A26" s="17" t="s">
        <v>10</v>
      </c>
      <c r="B26" s="18">
        <f>B25/5</f>
        <v>0.19652</v>
      </c>
      <c r="C26" s="19">
        <f>C25/5</f>
        <v>0.13104</v>
      </c>
      <c r="D26" s="19">
        <f aca="true" t="shared" si="5" ref="D26:K26">D25/5</f>
        <v>21.47158</v>
      </c>
      <c r="E26" s="19">
        <f t="shared" si="5"/>
        <v>0.34262</v>
      </c>
      <c r="F26" s="19">
        <f t="shared" si="5"/>
        <v>0.42584</v>
      </c>
      <c r="G26" s="19">
        <f t="shared" si="5"/>
        <v>0.15044</v>
      </c>
      <c r="H26" s="19">
        <f t="shared" si="5"/>
        <v>0.41966000000000003</v>
      </c>
      <c r="I26" s="19">
        <f t="shared" si="5"/>
        <v>0.21772</v>
      </c>
      <c r="J26" s="19">
        <f t="shared" si="5"/>
        <v>0.34042</v>
      </c>
      <c r="K26" s="19">
        <f t="shared" si="5"/>
        <v>219.19952000000004</v>
      </c>
    </row>
    <row r="27" spans="1:11" ht="15.75" thickTop="1">
      <c r="A27" s="8">
        <v>36668</v>
      </c>
      <c r="B27" s="9">
        <v>0.1965</v>
      </c>
      <c r="C27" s="10">
        <v>0.1323</v>
      </c>
      <c r="D27" s="9">
        <v>21.0029</v>
      </c>
      <c r="E27" s="10">
        <v>0.3434</v>
      </c>
      <c r="F27" s="9">
        <v>0.43</v>
      </c>
      <c r="G27" s="10">
        <v>0.1509</v>
      </c>
      <c r="H27" s="9">
        <v>0.4306</v>
      </c>
      <c r="I27" s="10">
        <v>0.2196</v>
      </c>
      <c r="J27" s="10">
        <v>0.3395</v>
      </c>
      <c r="K27" s="55">
        <v>220.5909</v>
      </c>
    </row>
    <row r="28" spans="1:11" ht="15">
      <c r="A28" s="8">
        <v>36669</v>
      </c>
      <c r="B28" s="9">
        <v>0.1964</v>
      </c>
      <c r="C28" s="10">
        <v>0.1316</v>
      </c>
      <c r="D28" s="9">
        <v>21.0295</v>
      </c>
      <c r="E28" s="10">
        <v>0.3421</v>
      </c>
      <c r="F28" s="9">
        <v>0.425</v>
      </c>
      <c r="G28" s="10">
        <v>0.1501</v>
      </c>
      <c r="H28" s="9">
        <v>0.4273</v>
      </c>
      <c r="I28" s="10">
        <v>0.2173</v>
      </c>
      <c r="J28" s="10">
        <v>0.3402</v>
      </c>
      <c r="K28" s="55">
        <v>222.1775</v>
      </c>
    </row>
    <row r="29" spans="1:11" ht="15">
      <c r="A29" s="8">
        <v>36670</v>
      </c>
      <c r="B29" s="9">
        <v>0.1965</v>
      </c>
      <c r="C29" s="10">
        <v>0.1332</v>
      </c>
      <c r="D29" s="9">
        <v>20.9675</v>
      </c>
      <c r="E29" s="10">
        <v>0.3413</v>
      </c>
      <c r="F29" s="9">
        <v>0.4243</v>
      </c>
      <c r="G29" s="10">
        <v>0.1497</v>
      </c>
      <c r="H29" s="9">
        <v>0.4267</v>
      </c>
      <c r="I29" s="10">
        <v>0.2169</v>
      </c>
      <c r="J29" s="10">
        <v>0.3409</v>
      </c>
      <c r="K29" s="55">
        <v>222.9293</v>
      </c>
    </row>
    <row r="30" spans="1:11" ht="15">
      <c r="A30" s="8">
        <v>36671</v>
      </c>
      <c r="B30" s="9">
        <v>0.1965</v>
      </c>
      <c r="C30" s="10">
        <v>0.1333</v>
      </c>
      <c r="D30" s="9">
        <v>21.1139</v>
      </c>
      <c r="E30" s="10">
        <v>0.344</v>
      </c>
      <c r="F30" s="9">
        <v>0.423</v>
      </c>
      <c r="G30" s="10">
        <v>0.1499</v>
      </c>
      <c r="H30" s="9">
        <v>0.4331</v>
      </c>
      <c r="I30" s="10">
        <v>0.2163</v>
      </c>
      <c r="J30" s="10">
        <v>0.3412</v>
      </c>
      <c r="K30" s="55">
        <v>222.6836</v>
      </c>
    </row>
    <row r="31" spans="1:11" ht="15.75" thickBot="1">
      <c r="A31" s="11">
        <v>36672</v>
      </c>
      <c r="B31" s="12">
        <v>0.1966</v>
      </c>
      <c r="C31" s="13">
        <v>0.1336</v>
      </c>
      <c r="D31" s="12">
        <v>21.1463</v>
      </c>
      <c r="E31" s="13">
        <v>0.3447</v>
      </c>
      <c r="F31" s="12">
        <v>0.424</v>
      </c>
      <c r="G31" s="13">
        <v>0.1503</v>
      </c>
      <c r="H31" s="12">
        <v>0.4306</v>
      </c>
      <c r="I31" s="13">
        <v>0.2168</v>
      </c>
      <c r="J31" s="13">
        <v>0.3407</v>
      </c>
      <c r="K31" s="56">
        <v>222.0334</v>
      </c>
    </row>
    <row r="32" spans="1:11" ht="15.75" thickTop="1">
      <c r="A32" s="14" t="s">
        <v>9</v>
      </c>
      <c r="B32" s="15">
        <f aca="true" t="shared" si="6" ref="B32:K32">SUM(B27:B31)</f>
        <v>0.9825</v>
      </c>
      <c r="C32" s="16">
        <f t="shared" si="6"/>
        <v>0.6639999999999999</v>
      </c>
      <c r="D32" s="15">
        <f t="shared" si="6"/>
        <v>105.2601</v>
      </c>
      <c r="E32" s="16">
        <f t="shared" si="6"/>
        <v>1.7155</v>
      </c>
      <c r="F32" s="15">
        <f t="shared" si="6"/>
        <v>2.1263</v>
      </c>
      <c r="G32" s="16">
        <f t="shared" si="6"/>
        <v>0.7509</v>
      </c>
      <c r="H32" s="15">
        <f t="shared" si="6"/>
        <v>2.1483</v>
      </c>
      <c r="I32" s="16">
        <f t="shared" si="6"/>
        <v>1.0869</v>
      </c>
      <c r="J32" s="16">
        <f t="shared" si="6"/>
        <v>1.7025</v>
      </c>
      <c r="K32" s="57">
        <f t="shared" si="6"/>
        <v>1110.4147</v>
      </c>
    </row>
    <row r="33" spans="1:11" ht="15.75" thickBot="1">
      <c r="A33" s="17" t="s">
        <v>10</v>
      </c>
      <c r="B33" s="18">
        <f>B32/5</f>
        <v>0.1965</v>
      </c>
      <c r="C33" s="19">
        <f>C32/5</f>
        <v>0.13279999999999997</v>
      </c>
      <c r="D33" s="19">
        <f aca="true" t="shared" si="7" ref="D33:K33">D32/5</f>
        <v>21.05202</v>
      </c>
      <c r="E33" s="19">
        <f t="shared" si="7"/>
        <v>0.3431</v>
      </c>
      <c r="F33" s="19">
        <f t="shared" si="7"/>
        <v>0.42526</v>
      </c>
      <c r="G33" s="19">
        <f t="shared" si="7"/>
        <v>0.15018</v>
      </c>
      <c r="H33" s="19">
        <f t="shared" si="7"/>
        <v>0.42966</v>
      </c>
      <c r="I33" s="19">
        <f t="shared" si="7"/>
        <v>0.21738</v>
      </c>
      <c r="J33" s="19">
        <f t="shared" si="7"/>
        <v>0.34049999999999997</v>
      </c>
      <c r="K33" s="19">
        <f t="shared" si="7"/>
        <v>222.08294</v>
      </c>
    </row>
    <row r="34" spans="1:11" ht="15.75" thickTop="1">
      <c r="A34" s="8">
        <v>36675</v>
      </c>
      <c r="B34" s="9">
        <v>0.1965</v>
      </c>
      <c r="C34" s="10">
        <v>0.1323</v>
      </c>
      <c r="D34" s="9">
        <v>21.0353</v>
      </c>
      <c r="E34" s="10">
        <v>0.3446</v>
      </c>
      <c r="F34" s="9">
        <v>0.414</v>
      </c>
      <c r="G34" s="10">
        <v>0.1497</v>
      </c>
      <c r="H34" s="9">
        <v>0.4308</v>
      </c>
      <c r="I34" s="10">
        <v>0.2117</v>
      </c>
      <c r="J34" s="10">
        <v>0.3408</v>
      </c>
      <c r="K34" s="55">
        <v>223.4696</v>
      </c>
    </row>
    <row r="35" spans="1:11" ht="15">
      <c r="A35" s="8">
        <v>36676</v>
      </c>
      <c r="B35" s="9">
        <v>0.1965</v>
      </c>
      <c r="C35" s="10">
        <v>0.1323</v>
      </c>
      <c r="D35" s="9">
        <v>21.0353</v>
      </c>
      <c r="E35" s="10">
        <v>0.3446</v>
      </c>
      <c r="F35" s="9">
        <v>0.414</v>
      </c>
      <c r="G35" s="10">
        <v>0.1497</v>
      </c>
      <c r="H35" s="9">
        <v>0.4308</v>
      </c>
      <c r="I35" s="10">
        <v>0.2117</v>
      </c>
      <c r="J35" s="10">
        <v>0.3408</v>
      </c>
      <c r="K35" s="55">
        <v>223.4696</v>
      </c>
    </row>
    <row r="36" spans="1:11" ht="15.75" thickBot="1">
      <c r="A36" s="11">
        <v>36677</v>
      </c>
      <c r="B36" s="12">
        <v>0.1964</v>
      </c>
      <c r="C36" s="13">
        <v>0.1313</v>
      </c>
      <c r="D36" s="12">
        <v>20.8813</v>
      </c>
      <c r="E36" s="13">
        <v>0.3403</v>
      </c>
      <c r="F36" s="12">
        <v>0.4122</v>
      </c>
      <c r="G36" s="13">
        <v>0.1483</v>
      </c>
      <c r="H36" s="12">
        <v>0.4275</v>
      </c>
      <c r="I36" s="13">
        <v>0.2107</v>
      </c>
      <c r="J36" s="13">
        <v>0.3404</v>
      </c>
      <c r="K36" s="56">
        <v>223.2577</v>
      </c>
    </row>
    <row r="37" spans="1:11" ht="15.75" thickTop="1">
      <c r="A37" s="14" t="s">
        <v>9</v>
      </c>
      <c r="B37" s="15">
        <f>SUM(B34:B36)</f>
        <v>0.5894</v>
      </c>
      <c r="C37" s="16">
        <f>SUM(C34:C36)</f>
        <v>0.39590000000000003</v>
      </c>
      <c r="D37" s="15">
        <f>SUM(D34:D36)</f>
        <v>62.951899999999995</v>
      </c>
      <c r="E37" s="16">
        <f>SUM(E34:E36)</f>
        <v>1.0295</v>
      </c>
      <c r="F37" s="15">
        <f>SUM(F34:F36)</f>
        <v>1.2402</v>
      </c>
      <c r="G37" s="16">
        <f>SUM(G34:G36)</f>
        <v>0.4477</v>
      </c>
      <c r="H37" s="15">
        <f>SUM(H34:H36)</f>
        <v>1.2891</v>
      </c>
      <c r="I37" s="16">
        <f>SUM(I34:I36)</f>
        <v>0.6341</v>
      </c>
      <c r="J37" s="16">
        <f>SUM(J34:J36)</f>
        <v>1.022</v>
      </c>
      <c r="K37" s="57">
        <f>SUM(K34:K36)</f>
        <v>670.1969</v>
      </c>
    </row>
    <row r="38" spans="1:11" ht="15.75" thickBot="1">
      <c r="A38" s="17" t="s">
        <v>10</v>
      </c>
      <c r="B38" s="18">
        <f>B37/5</f>
        <v>0.11788000000000001</v>
      </c>
      <c r="C38" s="19">
        <f>C37/5</f>
        <v>0.07918</v>
      </c>
      <c r="D38" s="19">
        <f aca="true" t="shared" si="8" ref="D38:K38">D37/5</f>
        <v>12.59038</v>
      </c>
      <c r="E38" s="19">
        <f t="shared" si="8"/>
        <v>0.20590000000000003</v>
      </c>
      <c r="F38" s="19">
        <f t="shared" si="8"/>
        <v>0.24803999999999998</v>
      </c>
      <c r="G38" s="19">
        <f t="shared" si="8"/>
        <v>0.08954</v>
      </c>
      <c r="H38" s="19">
        <f t="shared" si="8"/>
        <v>0.25782</v>
      </c>
      <c r="I38" s="19">
        <f t="shared" si="8"/>
        <v>0.12682</v>
      </c>
      <c r="J38" s="19">
        <f t="shared" si="8"/>
        <v>0.2044</v>
      </c>
      <c r="K38" s="19">
        <f t="shared" si="8"/>
        <v>134.03938</v>
      </c>
    </row>
    <row r="39" spans="1:11" ht="21" thickTop="1">
      <c r="A39" s="20"/>
      <c r="B39" s="9"/>
      <c r="C39" s="60"/>
      <c r="D39" s="9"/>
      <c r="E39" s="22" t="s">
        <v>11</v>
      </c>
      <c r="F39" s="9"/>
      <c r="G39" s="10"/>
      <c r="H39" s="9"/>
      <c r="I39" s="10"/>
      <c r="J39" s="10"/>
      <c r="K39" s="55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9"/>
    </row>
    <row r="41" spans="1:11" ht="15">
      <c r="A41" s="26" t="s">
        <v>12</v>
      </c>
      <c r="B41" s="27">
        <f>SUM(B6:B10,B13:B17,B20:B24,B27:B31,B34:B36)</f>
        <v>4.5193</v>
      </c>
      <c r="C41" s="37">
        <f>SUM(C6:C10,C13:C17,C20:C24,C27:C31,C34:C36)</f>
        <v>2.9917</v>
      </c>
      <c r="D41" s="37">
        <f aca="true" t="shared" si="9" ref="D41:K41">SUM(D6:D10,D13:D17,D20:D24,D27:D31,D34:D36)</f>
        <v>489.3005</v>
      </c>
      <c r="E41" s="37">
        <f t="shared" si="9"/>
        <v>7.8127</v>
      </c>
      <c r="F41" s="37">
        <f t="shared" si="9"/>
        <v>9.757799999999998</v>
      </c>
      <c r="G41" s="37">
        <f t="shared" si="9"/>
        <v>3.4480000000000004</v>
      </c>
      <c r="H41" s="37">
        <f t="shared" si="9"/>
        <v>9.5895</v>
      </c>
      <c r="I41" s="37">
        <f t="shared" si="9"/>
        <v>4.989</v>
      </c>
      <c r="J41" s="37">
        <f t="shared" si="9"/>
        <v>7.806499999999998</v>
      </c>
      <c r="K41" s="37">
        <f t="shared" si="9"/>
        <v>5057.8316</v>
      </c>
    </row>
    <row r="42" spans="1:11" ht="15">
      <c r="A42" s="26" t="s">
        <v>13</v>
      </c>
      <c r="B42" s="27">
        <f>B41/23</f>
        <v>0.1964913043478261</v>
      </c>
      <c r="C42" s="28">
        <f>C41/23</f>
        <v>0.13007391304347826</v>
      </c>
      <c r="D42" s="28">
        <f aca="true" t="shared" si="10" ref="D42:K42">D41/23</f>
        <v>21.273934782608695</v>
      </c>
      <c r="E42" s="28">
        <f t="shared" si="10"/>
        <v>0.3396826086956522</v>
      </c>
      <c r="F42" s="28">
        <f t="shared" si="10"/>
        <v>0.4242521739130434</v>
      </c>
      <c r="G42" s="28">
        <f t="shared" si="10"/>
        <v>0.1499130434782609</v>
      </c>
      <c r="H42" s="28">
        <f t="shared" si="10"/>
        <v>0.4169347826086956</v>
      </c>
      <c r="I42" s="28">
        <f t="shared" si="10"/>
        <v>0.21691304347826088</v>
      </c>
      <c r="J42" s="28">
        <f t="shared" si="10"/>
        <v>0.3394130434782608</v>
      </c>
      <c r="K42" s="28">
        <f t="shared" si="10"/>
        <v>219.90572173913046</v>
      </c>
    </row>
    <row r="43" spans="1:11" ht="15">
      <c r="A43" s="26" t="s">
        <v>14</v>
      </c>
      <c r="B43" s="27">
        <f>1/B42</f>
        <v>5.089283738632089</v>
      </c>
      <c r="C43" s="28">
        <f>1/C42</f>
        <v>7.687936624661564</v>
      </c>
      <c r="D43" s="28">
        <f>100/D42</f>
        <v>4.700587880045085</v>
      </c>
      <c r="E43" s="28">
        <f aca="true" t="shared" si="11" ref="D43:K43">1/E42</f>
        <v>2.94392463552933</v>
      </c>
      <c r="F43" s="28">
        <f t="shared" si="11"/>
        <v>2.3570886880239406</v>
      </c>
      <c r="G43" s="28">
        <f t="shared" si="11"/>
        <v>6.670533642691414</v>
      </c>
      <c r="H43" s="28">
        <f t="shared" si="11"/>
        <v>2.3984566452891185</v>
      </c>
      <c r="I43" s="28">
        <f t="shared" si="11"/>
        <v>4.6101423130887955</v>
      </c>
      <c r="J43" s="28">
        <f t="shared" si="11"/>
        <v>2.946262729776469</v>
      </c>
      <c r="K43" s="28">
        <f>1000/K42</f>
        <v>4.547403278511684</v>
      </c>
    </row>
    <row r="44" spans="1:11" ht="15.75" thickBot="1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50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28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71">
        <v>36678</v>
      </c>
      <c r="B6" s="41">
        <v>0.1964</v>
      </c>
      <c r="C6" s="40">
        <v>0.1313</v>
      </c>
      <c r="D6" s="41">
        <v>21.1542</v>
      </c>
      <c r="E6" s="40">
        <v>0.3442</v>
      </c>
      <c r="F6" s="41">
        <v>0.413</v>
      </c>
      <c r="G6" s="41">
        <v>0.1488</v>
      </c>
      <c r="H6" s="40">
        <v>0.4298</v>
      </c>
      <c r="I6" s="41">
        <v>0.2112</v>
      </c>
      <c r="J6" s="40">
        <v>0.3405</v>
      </c>
      <c r="K6" s="41">
        <v>221.8829</v>
      </c>
    </row>
    <row r="7" spans="1:11" ht="15.75" thickBot="1">
      <c r="A7" s="76">
        <v>36679</v>
      </c>
      <c r="B7" s="13">
        <v>0.1964</v>
      </c>
      <c r="C7" s="12">
        <v>0.1316</v>
      </c>
      <c r="D7" s="13">
        <v>21.3428</v>
      </c>
      <c r="E7" s="12">
        <v>0.3432</v>
      </c>
      <c r="F7" s="13">
        <v>0.4126</v>
      </c>
      <c r="G7" s="13">
        <v>0.1491</v>
      </c>
      <c r="H7" s="12">
        <v>0.4296</v>
      </c>
      <c r="I7" s="13">
        <v>0.211</v>
      </c>
      <c r="J7" s="12">
        <v>0.3401</v>
      </c>
      <c r="K7" s="13">
        <v>222.4721</v>
      </c>
    </row>
    <row r="8" spans="1:11" ht="15.75" thickTop="1">
      <c r="A8" s="14" t="s">
        <v>9</v>
      </c>
      <c r="B8" s="15">
        <f>SUM(B6:B7)</f>
        <v>0.3928</v>
      </c>
      <c r="C8" s="16">
        <f>SUM(C6:C7)</f>
        <v>0.2629</v>
      </c>
      <c r="D8" s="15">
        <f>SUM(D6:D7)</f>
        <v>42.497</v>
      </c>
      <c r="E8" s="16">
        <f>SUM(E6:E7)</f>
        <v>0.6874</v>
      </c>
      <c r="F8" s="15">
        <f>SUM(F6:F7)</f>
        <v>0.8256</v>
      </c>
      <c r="G8" s="16">
        <f>SUM(G6:G7)</f>
        <v>0.2979</v>
      </c>
      <c r="H8" s="15">
        <f>SUM(H6:H7)</f>
        <v>0.8593999999999999</v>
      </c>
      <c r="I8" s="16">
        <f>SUM(I6:I7)</f>
        <v>0.4222</v>
      </c>
      <c r="J8" s="16">
        <f>SUM(J6:J7)</f>
        <v>0.6806000000000001</v>
      </c>
      <c r="K8" s="57">
        <f>SUM(K6:K7)</f>
        <v>444.355</v>
      </c>
    </row>
    <row r="9" spans="1:11" ht="15.75" thickBot="1">
      <c r="A9" s="17" t="s">
        <v>10</v>
      </c>
      <c r="B9" s="18">
        <f>B8/2</f>
        <v>0.1964</v>
      </c>
      <c r="C9" s="19">
        <f>C8/2</f>
        <v>0.13145</v>
      </c>
      <c r="D9" s="19">
        <f aca="true" t="shared" si="0" ref="D9:K9">D8/2</f>
        <v>21.2485</v>
      </c>
      <c r="E9" s="19">
        <f t="shared" si="0"/>
        <v>0.3437</v>
      </c>
      <c r="F9" s="19">
        <f t="shared" si="0"/>
        <v>0.4128</v>
      </c>
      <c r="G9" s="19">
        <f t="shared" si="0"/>
        <v>0.14895</v>
      </c>
      <c r="H9" s="19">
        <f t="shared" si="0"/>
        <v>0.42969999999999997</v>
      </c>
      <c r="I9" s="19">
        <f t="shared" si="0"/>
        <v>0.2111</v>
      </c>
      <c r="J9" s="19">
        <f t="shared" si="0"/>
        <v>0.34030000000000005</v>
      </c>
      <c r="K9" s="19">
        <f t="shared" si="0"/>
        <v>222.1775</v>
      </c>
    </row>
    <row r="10" spans="1:11" ht="15.75" thickTop="1">
      <c r="A10" s="8">
        <v>36682</v>
      </c>
      <c r="B10" s="9">
        <v>0.1963</v>
      </c>
      <c r="C10" s="10">
        <v>0.1289</v>
      </c>
      <c r="D10" s="9">
        <v>20.7097</v>
      </c>
      <c r="E10" s="10">
        <v>0.3327</v>
      </c>
      <c r="F10" s="9">
        <v>0.3999</v>
      </c>
      <c r="G10" s="10">
        <v>0.1469</v>
      </c>
      <c r="H10" s="9">
        <v>0.4159</v>
      </c>
      <c r="I10" s="10">
        <v>0.2045</v>
      </c>
      <c r="J10" s="10">
        <v>0.338</v>
      </c>
      <c r="K10" s="55">
        <v>218.5212</v>
      </c>
    </row>
    <row r="11" spans="1:11" ht="15">
      <c r="A11" s="8">
        <v>36683</v>
      </c>
      <c r="B11" s="9">
        <v>0.1964</v>
      </c>
      <c r="C11" s="10">
        <v>0.1313</v>
      </c>
      <c r="D11" s="9">
        <v>21.1542</v>
      </c>
      <c r="E11" s="10">
        <v>0.3442</v>
      </c>
      <c r="F11" s="9">
        <v>0.413</v>
      </c>
      <c r="G11" s="10">
        <v>0.1488</v>
      </c>
      <c r="H11" s="9">
        <v>0.4298</v>
      </c>
      <c r="I11" s="10">
        <v>0.2112</v>
      </c>
      <c r="J11" s="10">
        <v>0.3405</v>
      </c>
      <c r="K11" s="55">
        <v>221.8829</v>
      </c>
    </row>
    <row r="12" spans="1:11" ht="15">
      <c r="A12" s="8">
        <v>36684</v>
      </c>
      <c r="B12" s="9">
        <v>0.1963</v>
      </c>
      <c r="C12" s="10">
        <v>0.1289</v>
      </c>
      <c r="D12" s="9">
        <v>20.6989</v>
      </c>
      <c r="E12" s="10">
        <v>0.3341</v>
      </c>
      <c r="F12" s="9">
        <v>0.4008</v>
      </c>
      <c r="G12" s="10">
        <v>0.1478</v>
      </c>
      <c r="H12" s="9">
        <v>0.4142</v>
      </c>
      <c r="I12" s="10">
        <v>0.2049</v>
      </c>
      <c r="J12" s="10">
        <v>0.3377</v>
      </c>
      <c r="K12" s="55">
        <v>219.218</v>
      </c>
    </row>
    <row r="13" spans="1:11" ht="15">
      <c r="A13" s="8">
        <v>36685</v>
      </c>
      <c r="B13" s="9">
        <v>0.1963</v>
      </c>
      <c r="C13" s="10">
        <v>0.1289</v>
      </c>
      <c r="D13" s="9">
        <v>20.7097</v>
      </c>
      <c r="E13" s="10">
        <v>0.3327</v>
      </c>
      <c r="F13" s="9">
        <v>0.3999</v>
      </c>
      <c r="G13" s="10">
        <v>0.1469</v>
      </c>
      <c r="H13" s="9">
        <v>0.4159</v>
      </c>
      <c r="I13" s="10">
        <v>0.2045</v>
      </c>
      <c r="J13" s="10">
        <v>0.338</v>
      </c>
      <c r="K13" s="55">
        <v>218.5212</v>
      </c>
    </row>
    <row r="14" spans="1:11" ht="15.75" thickBot="1">
      <c r="A14" s="11">
        <v>36686</v>
      </c>
      <c r="B14" s="12">
        <v>0.1964</v>
      </c>
      <c r="C14" s="13">
        <v>0.1296</v>
      </c>
      <c r="D14" s="12">
        <v>20.784</v>
      </c>
      <c r="E14" s="13">
        <v>0.3331</v>
      </c>
      <c r="F14" s="12">
        <v>0.4016</v>
      </c>
      <c r="G14" s="13">
        <v>0.147</v>
      </c>
      <c r="H14" s="12">
        <v>0.417</v>
      </c>
      <c r="I14" s="13">
        <v>0.2053</v>
      </c>
      <c r="J14" s="13">
        <v>0.3381</v>
      </c>
      <c r="K14" s="56">
        <v>218.8583</v>
      </c>
    </row>
    <row r="15" spans="1:11" ht="15.75" thickTop="1">
      <c r="A15" s="14" t="s">
        <v>9</v>
      </c>
      <c r="B15" s="15">
        <f aca="true" t="shared" si="1" ref="B15:K15">SUM(B10:B14)</f>
        <v>0.9817</v>
      </c>
      <c r="C15" s="16">
        <f t="shared" si="1"/>
        <v>0.6476</v>
      </c>
      <c r="D15" s="15">
        <f t="shared" si="1"/>
        <v>104.0565</v>
      </c>
      <c r="E15" s="16">
        <f t="shared" si="1"/>
        <v>1.6768</v>
      </c>
      <c r="F15" s="15">
        <f t="shared" si="1"/>
        <v>2.0152</v>
      </c>
      <c r="G15" s="16">
        <f t="shared" si="1"/>
        <v>0.7373999999999999</v>
      </c>
      <c r="H15" s="15">
        <f t="shared" si="1"/>
        <v>2.0928</v>
      </c>
      <c r="I15" s="16">
        <f t="shared" si="1"/>
        <v>1.0304</v>
      </c>
      <c r="J15" s="16">
        <f t="shared" si="1"/>
        <v>1.6923000000000001</v>
      </c>
      <c r="K15" s="57">
        <f t="shared" si="1"/>
        <v>1097.0016</v>
      </c>
    </row>
    <row r="16" spans="1:11" ht="15.75" thickBot="1">
      <c r="A16" s="17" t="s">
        <v>10</v>
      </c>
      <c r="B16" s="18">
        <f>B15/5</f>
        <v>0.19634000000000001</v>
      </c>
      <c r="C16" s="19">
        <f>C15/5</f>
        <v>0.12952</v>
      </c>
      <c r="D16" s="19">
        <f aca="true" t="shared" si="2" ref="D16:K16">D15/5</f>
        <v>20.8113</v>
      </c>
      <c r="E16" s="19">
        <f t="shared" si="2"/>
        <v>0.33536</v>
      </c>
      <c r="F16" s="19">
        <f t="shared" si="2"/>
        <v>0.40304</v>
      </c>
      <c r="G16" s="19">
        <f t="shared" si="2"/>
        <v>0.14748</v>
      </c>
      <c r="H16" s="19">
        <f t="shared" si="2"/>
        <v>0.41856</v>
      </c>
      <c r="I16" s="19">
        <f t="shared" si="2"/>
        <v>0.20607999999999999</v>
      </c>
      <c r="J16" s="19">
        <f t="shared" si="2"/>
        <v>0.33846000000000004</v>
      </c>
      <c r="K16" s="19">
        <f t="shared" si="2"/>
        <v>219.40032000000002</v>
      </c>
    </row>
    <row r="17" spans="1:11" ht="16.5" thickTop="1">
      <c r="A17" s="8">
        <v>36689</v>
      </c>
      <c r="B17" s="9"/>
      <c r="C17" s="10"/>
      <c r="D17" s="9"/>
      <c r="E17" s="75" t="s">
        <v>29</v>
      </c>
      <c r="F17" s="9"/>
      <c r="G17" s="10"/>
      <c r="H17" s="9"/>
      <c r="I17" s="10"/>
      <c r="J17" s="10"/>
      <c r="K17" s="55"/>
    </row>
    <row r="18" spans="1:11" ht="15">
      <c r="A18" s="8">
        <v>36690</v>
      </c>
      <c r="B18" s="9">
        <v>0.1964</v>
      </c>
      <c r="C18" s="10">
        <v>0.1299</v>
      </c>
      <c r="D18" s="9">
        <v>20.9313</v>
      </c>
      <c r="E18" s="10">
        <v>0.3323</v>
      </c>
      <c r="F18" s="9">
        <v>0.4026</v>
      </c>
      <c r="G18" s="10">
        <v>0.1475</v>
      </c>
      <c r="H18" s="9">
        <v>0.4174</v>
      </c>
      <c r="I18" s="10">
        <v>0.2059</v>
      </c>
      <c r="J18" s="10">
        <v>0.3383</v>
      </c>
      <c r="K18" s="55">
        <v>218.6669</v>
      </c>
    </row>
    <row r="19" spans="1:11" ht="15">
      <c r="A19" s="8">
        <v>36691</v>
      </c>
      <c r="B19" s="9">
        <v>0.1963</v>
      </c>
      <c r="C19" s="10">
        <v>0.1297</v>
      </c>
      <c r="D19" s="9">
        <v>20.9599</v>
      </c>
      <c r="E19" s="10">
        <v>0.3285</v>
      </c>
      <c r="F19" s="9">
        <v>0.3995</v>
      </c>
      <c r="G19" s="10">
        <v>0.1472</v>
      </c>
      <c r="H19" s="9">
        <v>0.4136</v>
      </c>
      <c r="I19" s="10">
        <v>0.2042</v>
      </c>
      <c r="J19" s="10">
        <v>0.3379</v>
      </c>
      <c r="K19" s="55">
        <v>218.7322</v>
      </c>
    </row>
    <row r="20" spans="1:11" ht="15">
      <c r="A20" s="8">
        <v>36692</v>
      </c>
      <c r="B20" s="9">
        <v>0.1963</v>
      </c>
      <c r="C20" s="10">
        <v>0.1306</v>
      </c>
      <c r="D20" s="9">
        <v>20.9462</v>
      </c>
      <c r="E20" s="10">
        <v>0.3266</v>
      </c>
      <c r="F20" s="9">
        <v>0.4002</v>
      </c>
      <c r="G20" s="10">
        <v>0.1472</v>
      </c>
      <c r="H20" s="9">
        <v>0.4125</v>
      </c>
      <c r="I20" s="10">
        <v>0.2046</v>
      </c>
      <c r="J20" s="10">
        <v>0.3379</v>
      </c>
      <c r="K20" s="55">
        <v>218.7518</v>
      </c>
    </row>
    <row r="21" spans="1:11" ht="16.5" thickBot="1">
      <c r="A21" s="11">
        <v>36693</v>
      </c>
      <c r="B21" s="12"/>
      <c r="C21" s="13"/>
      <c r="D21" s="12"/>
      <c r="E21" s="74" t="s">
        <v>30</v>
      </c>
      <c r="F21" s="12"/>
      <c r="G21" s="13"/>
      <c r="H21" s="12"/>
      <c r="I21" s="13"/>
      <c r="J21" s="13"/>
      <c r="K21" s="56"/>
    </row>
    <row r="22" spans="1:11" ht="15.75" thickTop="1">
      <c r="A22" s="14" t="s">
        <v>9</v>
      </c>
      <c r="B22" s="15">
        <f aca="true" t="shared" si="3" ref="B22:K22">SUM(B17:B21)</f>
        <v>0.589</v>
      </c>
      <c r="C22" s="16">
        <f t="shared" si="3"/>
        <v>0.3902</v>
      </c>
      <c r="D22" s="15">
        <f t="shared" si="3"/>
        <v>62.8374</v>
      </c>
      <c r="E22" s="16">
        <f t="shared" si="3"/>
        <v>0.9874</v>
      </c>
      <c r="F22" s="15">
        <f t="shared" si="3"/>
        <v>1.2023000000000001</v>
      </c>
      <c r="G22" s="16">
        <f t="shared" si="3"/>
        <v>0.44189999999999996</v>
      </c>
      <c r="H22" s="15">
        <f t="shared" si="3"/>
        <v>1.2435</v>
      </c>
      <c r="I22" s="16">
        <f t="shared" si="3"/>
        <v>0.6147</v>
      </c>
      <c r="J22" s="16">
        <f t="shared" si="3"/>
        <v>1.0141</v>
      </c>
      <c r="K22" s="57">
        <f t="shared" si="3"/>
        <v>656.1509</v>
      </c>
    </row>
    <row r="23" spans="1:11" ht="15.75" thickBot="1">
      <c r="A23" s="17" t="s">
        <v>10</v>
      </c>
      <c r="B23" s="18">
        <f>B22/3</f>
        <v>0.19633333333333333</v>
      </c>
      <c r="C23" s="19">
        <f>C22/3</f>
        <v>0.13006666666666666</v>
      </c>
      <c r="D23" s="19">
        <f aca="true" t="shared" si="4" ref="D23:K23">D22/3</f>
        <v>20.945800000000002</v>
      </c>
      <c r="E23" s="19">
        <f t="shared" si="4"/>
        <v>0.32913333333333333</v>
      </c>
      <c r="F23" s="19">
        <f t="shared" si="4"/>
        <v>0.4007666666666667</v>
      </c>
      <c r="G23" s="19">
        <f t="shared" si="4"/>
        <v>0.1473</v>
      </c>
      <c r="H23" s="19">
        <f t="shared" si="4"/>
        <v>0.41450000000000004</v>
      </c>
      <c r="I23" s="19">
        <f t="shared" si="4"/>
        <v>0.2049</v>
      </c>
      <c r="J23" s="19">
        <f t="shared" si="4"/>
        <v>0.33803333333333335</v>
      </c>
      <c r="K23" s="19">
        <f t="shared" si="4"/>
        <v>218.71696666666665</v>
      </c>
    </row>
    <row r="24" spans="1:11" ht="15.75" thickTop="1">
      <c r="A24" s="8">
        <v>36696</v>
      </c>
      <c r="B24" s="9">
        <v>0.1963</v>
      </c>
      <c r="C24" s="10">
        <v>0.1295</v>
      </c>
      <c r="D24" s="9">
        <v>20.8716</v>
      </c>
      <c r="E24" s="10">
        <v>0.3229</v>
      </c>
      <c r="F24" s="9">
        <v>0.3987</v>
      </c>
      <c r="G24" s="10">
        <v>0.1472</v>
      </c>
      <c r="H24" s="9">
        <v>0.4101</v>
      </c>
      <c r="I24" s="10">
        <v>0.2039</v>
      </c>
      <c r="J24" s="10">
        <v>0.3388</v>
      </c>
      <c r="K24" s="55">
        <v>219.2377</v>
      </c>
    </row>
    <row r="25" spans="1:11" ht="15">
      <c r="A25" s="8">
        <v>36697</v>
      </c>
      <c r="B25" s="9">
        <v>0.1964</v>
      </c>
      <c r="C25" s="10">
        <v>0.1297</v>
      </c>
      <c r="D25" s="9">
        <v>20.7719</v>
      </c>
      <c r="E25" s="10">
        <v>0.3263</v>
      </c>
      <c r="F25" s="9">
        <v>0.3996</v>
      </c>
      <c r="G25" s="10">
        <v>0.1468</v>
      </c>
      <c r="H25" s="9">
        <v>0.4151</v>
      </c>
      <c r="I25" s="10">
        <v>0.2043</v>
      </c>
      <c r="J25" s="10">
        <v>0.3402</v>
      </c>
      <c r="K25" s="55">
        <v>220.3834</v>
      </c>
    </row>
    <row r="26" spans="1:11" ht="15">
      <c r="A26" s="8">
        <v>36698</v>
      </c>
      <c r="B26" s="9">
        <v>0.1963</v>
      </c>
      <c r="C26" s="10">
        <v>0.1301</v>
      </c>
      <c r="D26" s="9">
        <v>20.7038</v>
      </c>
      <c r="E26" s="10">
        <v>0.3256</v>
      </c>
      <c r="F26" s="9">
        <v>0.4017</v>
      </c>
      <c r="G26" s="10">
        <v>0.1472</v>
      </c>
      <c r="H26" s="9">
        <v>0.4131</v>
      </c>
      <c r="I26" s="10">
        <v>0.2054</v>
      </c>
      <c r="J26" s="10">
        <v>0.3402</v>
      </c>
      <c r="K26" s="55">
        <v>220.6677</v>
      </c>
    </row>
    <row r="27" spans="1:11" ht="15">
      <c r="A27" s="8">
        <v>36699</v>
      </c>
      <c r="B27" s="9">
        <v>0.1963</v>
      </c>
      <c r="C27" s="10">
        <v>0.1305</v>
      </c>
      <c r="D27" s="9">
        <v>20.7096</v>
      </c>
      <c r="E27" s="10">
        <v>0.3259</v>
      </c>
      <c r="F27" s="9">
        <v>0.4059</v>
      </c>
      <c r="G27" s="10">
        <v>0.1474</v>
      </c>
      <c r="H27" s="9">
        <v>0.4137</v>
      </c>
      <c r="I27" s="10">
        <v>0.2076</v>
      </c>
      <c r="J27" s="10">
        <v>0.3403</v>
      </c>
      <c r="K27" s="55">
        <v>219.7137</v>
      </c>
    </row>
    <row r="28" spans="1:11" ht="15.75" thickBot="1">
      <c r="A28" s="11">
        <v>36700</v>
      </c>
      <c r="B28" s="12">
        <v>0.1963</v>
      </c>
      <c r="C28" s="13">
        <v>0.1299</v>
      </c>
      <c r="D28" s="12">
        <v>20.4977</v>
      </c>
      <c r="E28" s="13">
        <v>0.3271</v>
      </c>
      <c r="F28" s="12">
        <v>0.4086</v>
      </c>
      <c r="G28" s="13">
        <v>0.1478</v>
      </c>
      <c r="H28" s="12">
        <v>0.4147</v>
      </c>
      <c r="I28" s="13">
        <v>0.2089</v>
      </c>
      <c r="J28" s="13">
        <v>0.3405</v>
      </c>
      <c r="K28" s="56">
        <v>219.6155</v>
      </c>
    </row>
    <row r="29" spans="1:11" ht="15.75" thickTop="1">
      <c r="A29" s="14" t="s">
        <v>9</v>
      </c>
      <c r="B29" s="15">
        <f aca="true" t="shared" si="5" ref="B29:K29">SUM(B24:B28)</f>
        <v>0.9816</v>
      </c>
      <c r="C29" s="16">
        <f t="shared" si="5"/>
        <v>0.6497</v>
      </c>
      <c r="D29" s="15">
        <f t="shared" si="5"/>
        <v>103.5546</v>
      </c>
      <c r="E29" s="16">
        <f t="shared" si="5"/>
        <v>1.6278</v>
      </c>
      <c r="F29" s="15">
        <f t="shared" si="5"/>
        <v>2.0145</v>
      </c>
      <c r="G29" s="16">
        <f t="shared" si="5"/>
        <v>0.7363999999999999</v>
      </c>
      <c r="H29" s="15">
        <f t="shared" si="5"/>
        <v>2.0667</v>
      </c>
      <c r="I29" s="16">
        <f t="shared" si="5"/>
        <v>1.0301</v>
      </c>
      <c r="J29" s="16">
        <f t="shared" si="5"/>
        <v>1.7000000000000002</v>
      </c>
      <c r="K29" s="57">
        <f t="shared" si="5"/>
        <v>1099.618</v>
      </c>
    </row>
    <row r="30" spans="1:11" ht="15.75" thickBot="1">
      <c r="A30" s="17" t="s">
        <v>10</v>
      </c>
      <c r="B30" s="18">
        <f>B29/5</f>
        <v>0.19632</v>
      </c>
      <c r="C30" s="19">
        <f>C29/5</f>
        <v>0.12994</v>
      </c>
      <c r="D30" s="19">
        <f aca="true" t="shared" si="6" ref="D30:K30">D29/5</f>
        <v>20.710919999999998</v>
      </c>
      <c r="E30" s="19">
        <f t="shared" si="6"/>
        <v>0.32555999999999996</v>
      </c>
      <c r="F30" s="19">
        <f t="shared" si="6"/>
        <v>0.4029</v>
      </c>
      <c r="G30" s="19">
        <f t="shared" si="6"/>
        <v>0.14728</v>
      </c>
      <c r="H30" s="19">
        <f t="shared" si="6"/>
        <v>0.41334</v>
      </c>
      <c r="I30" s="19">
        <f t="shared" si="6"/>
        <v>0.20602</v>
      </c>
      <c r="J30" s="19">
        <f t="shared" si="6"/>
        <v>0.34</v>
      </c>
      <c r="K30" s="19">
        <f t="shared" si="6"/>
        <v>219.9236</v>
      </c>
    </row>
    <row r="31" spans="1:11" ht="15.75" thickTop="1">
      <c r="A31" s="14">
        <v>36703</v>
      </c>
      <c r="B31" s="38">
        <v>0.1964</v>
      </c>
      <c r="C31" s="34">
        <v>0.1308</v>
      </c>
      <c r="D31" s="38">
        <v>20.5081</v>
      </c>
      <c r="E31" s="34">
        <v>0.3293</v>
      </c>
      <c r="F31" s="38">
        <v>0.4103</v>
      </c>
      <c r="G31" s="34">
        <v>0.1476</v>
      </c>
      <c r="H31" s="38">
        <v>0.4169</v>
      </c>
      <c r="I31" s="34">
        <v>0.2098</v>
      </c>
      <c r="J31" s="34">
        <v>0.3402</v>
      </c>
      <c r="K31" s="61">
        <v>219.8551</v>
      </c>
    </row>
    <row r="32" spans="1:11" ht="15">
      <c r="A32" s="14">
        <v>36704</v>
      </c>
      <c r="B32" s="38">
        <v>0.1963</v>
      </c>
      <c r="C32" s="34">
        <v>0.1309</v>
      </c>
      <c r="D32" s="38">
        <v>20.7322</v>
      </c>
      <c r="E32" s="34">
        <v>0.3289</v>
      </c>
      <c r="F32" s="38">
        <v>0.4094</v>
      </c>
      <c r="G32" s="34">
        <v>0.1481</v>
      </c>
      <c r="H32" s="38">
        <v>0.4177</v>
      </c>
      <c r="I32" s="34">
        <v>0.2093</v>
      </c>
      <c r="J32" s="34">
        <v>0.3404</v>
      </c>
      <c r="K32" s="61">
        <v>219.4929</v>
      </c>
    </row>
    <row r="33" spans="1:11" ht="15">
      <c r="A33" s="14">
        <v>36705</v>
      </c>
      <c r="B33" s="38">
        <v>0.1963</v>
      </c>
      <c r="C33" s="34">
        <v>0.13069</v>
      </c>
      <c r="D33" s="38">
        <v>20.7155</v>
      </c>
      <c r="E33" s="34">
        <v>0.3269</v>
      </c>
      <c r="F33" s="38">
        <v>0.4068</v>
      </c>
      <c r="G33" s="34">
        <v>0.1479</v>
      </c>
      <c r="H33" s="38">
        <v>0.4162</v>
      </c>
      <c r="I33" s="34">
        <v>0.208</v>
      </c>
      <c r="J33" s="34">
        <v>0.3403</v>
      </c>
      <c r="K33" s="61">
        <v>219.5125</v>
      </c>
    </row>
    <row r="34" spans="1:11" ht="15">
      <c r="A34" s="14">
        <v>36706</v>
      </c>
      <c r="B34" s="38">
        <v>0.1963</v>
      </c>
      <c r="C34" s="34">
        <v>0.1299</v>
      </c>
      <c r="D34" s="38">
        <v>20.7116</v>
      </c>
      <c r="E34" s="34">
        <v>0.3262</v>
      </c>
      <c r="F34" s="38">
        <v>0.4062</v>
      </c>
      <c r="G34" s="34">
        <v>0.1477</v>
      </c>
      <c r="H34" s="38">
        <v>0.4219</v>
      </c>
      <c r="I34" s="34">
        <v>0.2077</v>
      </c>
      <c r="J34" s="34">
        <v>0.3406</v>
      </c>
      <c r="K34" s="61">
        <v>219.5125</v>
      </c>
    </row>
    <row r="35" spans="1:11" ht="15.75" thickBot="1">
      <c r="A35" s="17">
        <v>36707</v>
      </c>
      <c r="B35" s="51">
        <v>0.1963</v>
      </c>
      <c r="C35" s="35">
        <v>0.1292</v>
      </c>
      <c r="D35" s="51">
        <v>20.6125</v>
      </c>
      <c r="E35" s="35">
        <v>0.3255</v>
      </c>
      <c r="F35" s="51">
        <v>0.4032</v>
      </c>
      <c r="G35" s="35">
        <v>0.1469</v>
      </c>
      <c r="H35" s="51">
        <v>0.4182</v>
      </c>
      <c r="I35" s="35">
        <v>0.2061</v>
      </c>
      <c r="J35" s="35">
        <v>0.3405</v>
      </c>
      <c r="K35" s="62">
        <v>218.85</v>
      </c>
    </row>
    <row r="36" spans="1:11" ht="15.75" thickTop="1">
      <c r="A36" s="14" t="s">
        <v>9</v>
      </c>
      <c r="B36" s="15">
        <f aca="true" t="shared" si="7" ref="B36:K36">SUM(B31:B35)</f>
        <v>0.9816</v>
      </c>
      <c r="C36" s="16">
        <f t="shared" si="7"/>
        <v>0.65149</v>
      </c>
      <c r="D36" s="15">
        <f t="shared" si="7"/>
        <v>103.2799</v>
      </c>
      <c r="E36" s="16">
        <f t="shared" si="7"/>
        <v>1.6368</v>
      </c>
      <c r="F36" s="15">
        <f t="shared" si="7"/>
        <v>2.0359</v>
      </c>
      <c r="G36" s="16">
        <f t="shared" si="7"/>
        <v>0.7382</v>
      </c>
      <c r="H36" s="15">
        <f t="shared" si="7"/>
        <v>2.0909</v>
      </c>
      <c r="I36" s="16">
        <f t="shared" si="7"/>
        <v>1.0409</v>
      </c>
      <c r="J36" s="16">
        <f t="shared" si="7"/>
        <v>1.702</v>
      </c>
      <c r="K36" s="57">
        <f t="shared" si="7"/>
        <v>1097.223</v>
      </c>
    </row>
    <row r="37" spans="1:11" ht="15.75" thickBot="1">
      <c r="A37" s="17" t="s">
        <v>10</v>
      </c>
      <c r="B37" s="18">
        <f>B36/1</f>
        <v>0.9816</v>
      </c>
      <c r="C37" s="19">
        <f>C36/1</f>
        <v>0.65149</v>
      </c>
      <c r="D37" s="19">
        <f aca="true" t="shared" si="8" ref="D37:K37">D36/1</f>
        <v>103.2799</v>
      </c>
      <c r="E37" s="19">
        <f t="shared" si="8"/>
        <v>1.6368</v>
      </c>
      <c r="F37" s="19">
        <f t="shared" si="8"/>
        <v>2.0359</v>
      </c>
      <c r="G37" s="19">
        <f t="shared" si="8"/>
        <v>0.7382</v>
      </c>
      <c r="H37" s="19">
        <f t="shared" si="8"/>
        <v>2.0909</v>
      </c>
      <c r="I37" s="19">
        <f t="shared" si="8"/>
        <v>1.0409</v>
      </c>
      <c r="J37" s="19">
        <f t="shared" si="8"/>
        <v>1.702</v>
      </c>
      <c r="K37" s="19">
        <f t="shared" si="8"/>
        <v>1097.223</v>
      </c>
    </row>
    <row r="38" spans="1:11" ht="21" thickTop="1">
      <c r="A38" s="20"/>
      <c r="B38" s="9"/>
      <c r="C38" s="52"/>
      <c r="D38" s="9"/>
      <c r="E38" s="22" t="s">
        <v>11</v>
      </c>
      <c r="F38" s="9"/>
      <c r="G38" s="10"/>
      <c r="H38" s="9"/>
      <c r="I38" s="10"/>
      <c r="J38" s="10"/>
      <c r="K38" s="55"/>
    </row>
    <row r="39" spans="1:11" ht="15.75" thickBot="1">
      <c r="A39" s="23"/>
      <c r="B39" s="24"/>
      <c r="C39" s="25"/>
      <c r="D39" s="24"/>
      <c r="E39" s="25"/>
      <c r="F39" s="24"/>
      <c r="G39" s="25"/>
      <c r="H39" s="24"/>
      <c r="I39" s="25"/>
      <c r="J39" s="25"/>
      <c r="K39" s="59"/>
    </row>
    <row r="40" spans="1:11" ht="15">
      <c r="A40" s="26" t="s">
        <v>12</v>
      </c>
      <c r="B40" s="27">
        <f>SUM(B6:B7,B10:B14,B18:B20,B24:B28,B31:B35)</f>
        <v>3.9266999999999994</v>
      </c>
      <c r="C40" s="37">
        <f>SUM(C6:C7,C10:C14,C18:C20,C24:C28,C31:C35)</f>
        <v>2.60189</v>
      </c>
      <c r="D40" s="37">
        <f aca="true" t="shared" si="9" ref="D40:K40">SUM(D6:D7,D10:D14,D18:D20,D24:D28,D31:D35)</f>
        <v>416.22540000000004</v>
      </c>
      <c r="E40" s="37">
        <f t="shared" si="9"/>
        <v>6.6162</v>
      </c>
      <c r="F40" s="37">
        <f t="shared" si="9"/>
        <v>8.0935</v>
      </c>
      <c r="G40" s="37">
        <f t="shared" si="9"/>
        <v>2.9518</v>
      </c>
      <c r="H40" s="37">
        <f t="shared" si="9"/>
        <v>8.3533</v>
      </c>
      <c r="I40" s="37">
        <f t="shared" si="9"/>
        <v>4.138299999999999</v>
      </c>
      <c r="J40" s="37">
        <f t="shared" si="9"/>
        <v>6.789</v>
      </c>
      <c r="K40" s="37">
        <f t="shared" si="9"/>
        <v>4394.3485</v>
      </c>
    </row>
    <row r="41" spans="1:11" ht="15">
      <c r="A41" s="26" t="s">
        <v>13</v>
      </c>
      <c r="B41" s="27">
        <f>B40/20</f>
        <v>0.19633499999999998</v>
      </c>
      <c r="C41" s="28">
        <f>C40/20</f>
        <v>0.1300945</v>
      </c>
      <c r="D41" s="28">
        <f aca="true" t="shared" si="10" ref="D41:K41">D40/20</f>
        <v>20.81127</v>
      </c>
      <c r="E41" s="28">
        <f t="shared" si="10"/>
        <v>0.33081</v>
      </c>
      <c r="F41" s="28">
        <f t="shared" si="10"/>
        <v>0.404675</v>
      </c>
      <c r="G41" s="28">
        <f t="shared" si="10"/>
        <v>0.14759</v>
      </c>
      <c r="H41" s="28">
        <f t="shared" si="10"/>
        <v>0.41766500000000006</v>
      </c>
      <c r="I41" s="28">
        <f t="shared" si="10"/>
        <v>0.20691499999999996</v>
      </c>
      <c r="J41" s="28">
        <f t="shared" si="10"/>
        <v>0.33945</v>
      </c>
      <c r="K41" s="28">
        <f t="shared" si="10"/>
        <v>219.717425</v>
      </c>
    </row>
    <row r="42" spans="1:11" ht="15">
      <c r="A42" s="26" t="s">
        <v>14</v>
      </c>
      <c r="B42" s="27">
        <f>1/B41</f>
        <v>5.093335370667482</v>
      </c>
      <c r="C42" s="28">
        <f>1/C41</f>
        <v>7.686720038126131</v>
      </c>
      <c r="D42" s="28">
        <f>100/D41</f>
        <v>4.805088781222866</v>
      </c>
      <c r="E42" s="28">
        <f aca="true" t="shared" si="11" ref="D42:K42">1/E41</f>
        <v>3.022883226020979</v>
      </c>
      <c r="F42" s="28">
        <f t="shared" si="11"/>
        <v>2.4711187990362635</v>
      </c>
      <c r="G42" s="28">
        <f t="shared" si="11"/>
        <v>6.775526797208483</v>
      </c>
      <c r="H42" s="28">
        <f t="shared" si="11"/>
        <v>2.394263345025319</v>
      </c>
      <c r="I42" s="28">
        <f t="shared" si="11"/>
        <v>4.832902399536042</v>
      </c>
      <c r="J42" s="28">
        <f t="shared" si="11"/>
        <v>2.945941964943291</v>
      </c>
      <c r="K42" s="28">
        <f>1000/K41</f>
        <v>4.5513003804773335</v>
      </c>
    </row>
    <row r="43" spans="1:11" ht="15.75" thickBot="1">
      <c r="A43" s="29"/>
      <c r="B43" s="30"/>
      <c r="C43" s="31"/>
      <c r="D43" s="30"/>
      <c r="E43" s="31"/>
      <c r="F43" s="31"/>
      <c r="G43" s="30"/>
      <c r="H43" s="31"/>
      <c r="I43" s="30"/>
      <c r="J43" s="31"/>
      <c r="K43" s="50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31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8">
        <v>36710</v>
      </c>
      <c r="B6" s="9">
        <v>0.1963</v>
      </c>
      <c r="C6" s="10">
        <v>0.1297</v>
      </c>
      <c r="D6" s="9">
        <v>20.797</v>
      </c>
      <c r="E6" s="10">
        <v>0.3279</v>
      </c>
      <c r="F6" s="9">
        <v>0.4014</v>
      </c>
      <c r="G6" s="10">
        <v>0.1468</v>
      </c>
      <c r="H6" s="9">
        <v>0.4169</v>
      </c>
      <c r="I6" s="10">
        <v>0.2052</v>
      </c>
      <c r="J6" s="10">
        <v>0.3392</v>
      </c>
      <c r="K6" s="55">
        <v>218.8917</v>
      </c>
    </row>
    <row r="7" spans="1:11" ht="15">
      <c r="A7" s="8">
        <v>36711</v>
      </c>
      <c r="B7" s="9">
        <v>0.1963</v>
      </c>
      <c r="C7" s="10">
        <v>0.1297</v>
      </c>
      <c r="D7" s="9">
        <v>20.7646</v>
      </c>
      <c r="E7" s="10">
        <v>0.3277</v>
      </c>
      <c r="F7" s="9">
        <v>0.4033</v>
      </c>
      <c r="G7" s="10">
        <v>0.1472</v>
      </c>
      <c r="H7" s="9">
        <v>0.4196</v>
      </c>
      <c r="I7" s="10">
        <v>0.2062</v>
      </c>
      <c r="J7" s="10">
        <v>0.34</v>
      </c>
      <c r="K7" s="55">
        <v>218.6488</v>
      </c>
    </row>
    <row r="8" spans="1:11" ht="15">
      <c r="A8" s="8">
        <v>36712</v>
      </c>
      <c r="B8" s="9">
        <v>0.1963</v>
      </c>
      <c r="C8" s="10">
        <v>0.1296</v>
      </c>
      <c r="D8" s="9">
        <v>20.795</v>
      </c>
      <c r="E8" s="10">
        <v>0.3278</v>
      </c>
      <c r="F8" s="9">
        <v>0.4035</v>
      </c>
      <c r="G8" s="10">
        <v>0.1472</v>
      </c>
      <c r="H8" s="9">
        <v>0.4213</v>
      </c>
      <c r="I8" s="10">
        <v>0.2063</v>
      </c>
      <c r="J8" s="10">
        <v>0.3402</v>
      </c>
      <c r="K8" s="55">
        <v>218.7911</v>
      </c>
    </row>
    <row r="9" spans="1:11" ht="15">
      <c r="A9" s="8">
        <v>36713</v>
      </c>
      <c r="B9" s="9">
        <v>0.1964</v>
      </c>
      <c r="C9" s="10">
        <v>0.1299</v>
      </c>
      <c r="D9" s="9">
        <v>21.0001</v>
      </c>
      <c r="E9" s="10">
        <v>0.3326</v>
      </c>
      <c r="F9" s="9">
        <v>0.402</v>
      </c>
      <c r="G9" s="10">
        <v>0.1473</v>
      </c>
      <c r="H9" s="9">
        <v>0.426</v>
      </c>
      <c r="I9" s="10">
        <v>0.2055</v>
      </c>
      <c r="J9" s="10">
        <v>0.3413</v>
      </c>
      <c r="K9" s="55">
        <v>219.4279</v>
      </c>
    </row>
    <row r="10" spans="1:11" ht="16.5" thickBot="1">
      <c r="A10" s="11">
        <v>36714</v>
      </c>
      <c r="B10" s="12"/>
      <c r="C10" s="13"/>
      <c r="D10" s="12"/>
      <c r="E10" s="74" t="s">
        <v>32</v>
      </c>
      <c r="F10" s="12"/>
      <c r="G10" s="13"/>
      <c r="H10" s="12"/>
      <c r="I10" s="13"/>
      <c r="J10" s="13"/>
      <c r="K10" s="56"/>
    </row>
    <row r="11" spans="1:11" ht="15.75" thickTop="1">
      <c r="A11" s="14" t="s">
        <v>9</v>
      </c>
      <c r="B11" s="15">
        <f aca="true" t="shared" si="0" ref="B11:K11">SUM(B6:B10)</f>
        <v>0.7853</v>
      </c>
      <c r="C11" s="16">
        <f t="shared" si="0"/>
        <v>0.5189</v>
      </c>
      <c r="D11" s="15">
        <f t="shared" si="0"/>
        <v>83.3567</v>
      </c>
      <c r="E11" s="16">
        <f t="shared" si="0"/>
        <v>1.3159999999999998</v>
      </c>
      <c r="F11" s="15">
        <f t="shared" si="0"/>
        <v>1.6101999999999999</v>
      </c>
      <c r="G11" s="16">
        <f t="shared" si="0"/>
        <v>0.5885</v>
      </c>
      <c r="H11" s="15">
        <f t="shared" si="0"/>
        <v>1.6838</v>
      </c>
      <c r="I11" s="16">
        <f t="shared" si="0"/>
        <v>0.8232</v>
      </c>
      <c r="J11" s="16">
        <f t="shared" si="0"/>
        <v>1.3607</v>
      </c>
      <c r="K11" s="57">
        <f t="shared" si="0"/>
        <v>875.7595</v>
      </c>
    </row>
    <row r="12" spans="1:11" ht="15.75" thickBot="1">
      <c r="A12" s="17" t="s">
        <v>10</v>
      </c>
      <c r="B12" s="18">
        <f>B11/4</f>
        <v>0.196325</v>
      </c>
      <c r="C12" s="19">
        <f>C11/4</f>
        <v>0.129725</v>
      </c>
      <c r="D12" s="19">
        <f aca="true" t="shared" si="1" ref="D12:K12">D11/4</f>
        <v>20.839175</v>
      </c>
      <c r="E12" s="19">
        <f t="shared" si="1"/>
        <v>0.32899999999999996</v>
      </c>
      <c r="F12" s="19">
        <f t="shared" si="1"/>
        <v>0.40254999999999996</v>
      </c>
      <c r="G12" s="19">
        <f t="shared" si="1"/>
        <v>0.147125</v>
      </c>
      <c r="H12" s="19">
        <f t="shared" si="1"/>
        <v>0.42095</v>
      </c>
      <c r="I12" s="19">
        <f t="shared" si="1"/>
        <v>0.2058</v>
      </c>
      <c r="J12" s="19">
        <f t="shared" si="1"/>
        <v>0.340175</v>
      </c>
      <c r="K12" s="19">
        <f t="shared" si="1"/>
        <v>218.939875</v>
      </c>
    </row>
    <row r="13" spans="1:11" ht="15.75" thickTop="1">
      <c r="A13" s="8">
        <v>36717</v>
      </c>
      <c r="B13" s="77">
        <v>0.1964</v>
      </c>
      <c r="C13" s="10">
        <v>0.1297</v>
      </c>
      <c r="D13" s="9">
        <v>21.1356</v>
      </c>
      <c r="E13" s="10">
        <v>0.3324</v>
      </c>
      <c r="F13" s="9">
        <v>0.4035</v>
      </c>
      <c r="G13" s="10">
        <v>0.1477</v>
      </c>
      <c r="H13" s="9">
        <v>0.4264</v>
      </c>
      <c r="I13" s="10">
        <v>0.2063</v>
      </c>
      <c r="J13" s="10">
        <v>0.3411</v>
      </c>
      <c r="K13" s="55">
        <v>219.5752</v>
      </c>
    </row>
    <row r="14" spans="1:11" ht="15">
      <c r="A14" s="8">
        <v>36718</v>
      </c>
      <c r="B14" s="9">
        <v>0.1963</v>
      </c>
      <c r="C14" s="10">
        <v>0.1297</v>
      </c>
      <c r="D14" s="9">
        <v>21.0178</v>
      </c>
      <c r="E14" s="10">
        <v>0.3315</v>
      </c>
      <c r="F14" s="9">
        <v>0.4032</v>
      </c>
      <c r="G14" s="10">
        <v>0.1476</v>
      </c>
      <c r="H14" s="9">
        <v>0.4256</v>
      </c>
      <c r="I14" s="10">
        <v>0.2061</v>
      </c>
      <c r="J14" s="10">
        <v>0.3413</v>
      </c>
      <c r="K14" s="55">
        <v>219.5174</v>
      </c>
    </row>
    <row r="15" spans="1:11" ht="15">
      <c r="A15" s="8">
        <v>36719</v>
      </c>
      <c r="B15" s="9">
        <v>0.1963</v>
      </c>
      <c r="C15" s="10">
        <v>0.1297</v>
      </c>
      <c r="D15" s="9">
        <v>20.9904</v>
      </c>
      <c r="E15" s="10">
        <v>0.3331</v>
      </c>
      <c r="F15" s="9">
        <v>0.404</v>
      </c>
      <c r="G15" s="10">
        <v>0.1474</v>
      </c>
      <c r="H15" s="9">
        <v>0.4267</v>
      </c>
      <c r="I15" s="10">
        <v>0.2066</v>
      </c>
      <c r="J15" s="10">
        <v>0.3422</v>
      </c>
      <c r="K15" s="55">
        <v>219.1739</v>
      </c>
    </row>
    <row r="16" spans="1:11" ht="15">
      <c r="A16" s="8">
        <v>36720</v>
      </c>
      <c r="B16" s="9">
        <v>0.1963</v>
      </c>
      <c r="C16" s="10">
        <v>0.13</v>
      </c>
      <c r="D16" s="9">
        <v>21.277</v>
      </c>
      <c r="E16" s="10">
        <v>0.3329</v>
      </c>
      <c r="F16" s="9">
        <v>0.4076</v>
      </c>
      <c r="G16" s="10">
        <v>0.1479</v>
      </c>
      <c r="H16" s="9">
        <v>0.4267</v>
      </c>
      <c r="I16" s="10">
        <v>0.2084</v>
      </c>
      <c r="J16" s="10">
        <v>0.3423</v>
      </c>
      <c r="K16" s="55">
        <v>218.9923</v>
      </c>
    </row>
    <row r="17" spans="1:11" ht="15.75" thickBot="1">
      <c r="A17" s="11">
        <v>36721</v>
      </c>
      <c r="B17" s="12">
        <v>0.1963</v>
      </c>
      <c r="C17" s="13">
        <v>0.1309</v>
      </c>
      <c r="D17" s="12">
        <v>21.2249</v>
      </c>
      <c r="E17" s="13">
        <v>0.3355</v>
      </c>
      <c r="F17" s="12">
        <v>0.4108</v>
      </c>
      <c r="G17" s="13">
        <v>0.1485</v>
      </c>
      <c r="H17" s="12">
        <v>0.4267</v>
      </c>
      <c r="I17" s="13">
        <v>0.2101</v>
      </c>
      <c r="J17" s="13">
        <v>0.3422</v>
      </c>
      <c r="K17" s="56">
        <v>218.0746</v>
      </c>
    </row>
    <row r="18" spans="1:11" ht="15.75" thickTop="1">
      <c r="A18" s="14" t="s">
        <v>9</v>
      </c>
      <c r="B18" s="15">
        <f aca="true" t="shared" si="2" ref="B18:K18">SUM(B13:B17)</f>
        <v>0.9816</v>
      </c>
      <c r="C18" s="16">
        <f t="shared" si="2"/>
        <v>0.65</v>
      </c>
      <c r="D18" s="15">
        <f t="shared" si="2"/>
        <v>105.64570000000002</v>
      </c>
      <c r="E18" s="16">
        <f t="shared" si="2"/>
        <v>1.6654</v>
      </c>
      <c r="F18" s="15">
        <f t="shared" si="2"/>
        <v>2.0291</v>
      </c>
      <c r="G18" s="16">
        <f t="shared" si="2"/>
        <v>0.7391</v>
      </c>
      <c r="H18" s="15">
        <f t="shared" si="2"/>
        <v>2.1321</v>
      </c>
      <c r="I18" s="16">
        <f t="shared" si="2"/>
        <v>1.0375</v>
      </c>
      <c r="J18" s="16">
        <f t="shared" si="2"/>
        <v>1.7091</v>
      </c>
      <c r="K18" s="57">
        <f t="shared" si="2"/>
        <v>1095.3334</v>
      </c>
    </row>
    <row r="19" spans="1:11" ht="15.75" thickBot="1">
      <c r="A19" s="17" t="s">
        <v>10</v>
      </c>
      <c r="B19" s="18">
        <f>B18/5</f>
        <v>0.19632</v>
      </c>
      <c r="C19" s="19">
        <f>C18/5</f>
        <v>0.13</v>
      </c>
      <c r="D19" s="19">
        <f aca="true" t="shared" si="3" ref="D19:K19">D18/5</f>
        <v>21.129140000000003</v>
      </c>
      <c r="E19" s="19">
        <f t="shared" si="3"/>
        <v>0.33308</v>
      </c>
      <c r="F19" s="19">
        <f t="shared" si="3"/>
        <v>0.40582</v>
      </c>
      <c r="G19" s="19">
        <f t="shared" si="3"/>
        <v>0.14782</v>
      </c>
      <c r="H19" s="19">
        <f t="shared" si="3"/>
        <v>0.42641999999999997</v>
      </c>
      <c r="I19" s="19">
        <f t="shared" si="3"/>
        <v>0.20750000000000002</v>
      </c>
      <c r="J19" s="19">
        <f t="shared" si="3"/>
        <v>0.34182</v>
      </c>
      <c r="K19" s="19">
        <f t="shared" si="3"/>
        <v>219.06668</v>
      </c>
    </row>
    <row r="20" spans="1:11" ht="15" customHeight="1" thickTop="1">
      <c r="A20" s="8">
        <v>36724</v>
      </c>
      <c r="B20" s="9">
        <v>0.1963</v>
      </c>
      <c r="C20" s="10">
        <v>0.1308</v>
      </c>
      <c r="D20" s="9">
        <v>21.1857</v>
      </c>
      <c r="E20" s="10">
        <v>0.3357</v>
      </c>
      <c r="F20" s="9">
        <v>0.4096</v>
      </c>
      <c r="G20" s="10">
        <v>0.1487</v>
      </c>
      <c r="H20" s="9">
        <v>0.4257</v>
      </c>
      <c r="I20" s="10">
        <v>0.2094</v>
      </c>
      <c r="J20" s="10">
        <v>0.3422</v>
      </c>
      <c r="K20" s="55">
        <v>218.4623</v>
      </c>
    </row>
    <row r="21" spans="1:11" ht="15">
      <c r="A21" s="8">
        <v>36725</v>
      </c>
      <c r="B21" s="9">
        <v>0.1963</v>
      </c>
      <c r="C21" s="10">
        <v>0.1315</v>
      </c>
      <c r="D21" s="9">
        <v>21.2936</v>
      </c>
      <c r="E21" s="10">
        <v>0.3356</v>
      </c>
      <c r="F21" s="9">
        <v>0.4106</v>
      </c>
      <c r="G21" s="10">
        <v>0.1486</v>
      </c>
      <c r="H21" s="9">
        <v>0.4285</v>
      </c>
      <c r="I21" s="10">
        <v>0.21</v>
      </c>
      <c r="J21" s="10">
        <v>0.3431</v>
      </c>
      <c r="K21" s="55">
        <v>218.477</v>
      </c>
    </row>
    <row r="22" spans="1:11" ht="15">
      <c r="A22" s="8">
        <v>36726</v>
      </c>
      <c r="B22" s="9">
        <v>0.1963</v>
      </c>
      <c r="C22" s="10">
        <v>0.1314</v>
      </c>
      <c r="D22" s="9">
        <v>21.2711</v>
      </c>
      <c r="E22" s="10">
        <v>0.3359</v>
      </c>
      <c r="F22" s="9">
        <v>0.4113</v>
      </c>
      <c r="G22" s="10">
        <v>0.1486</v>
      </c>
      <c r="H22" s="9">
        <v>0.4287</v>
      </c>
      <c r="I22" s="10">
        <v>0.2103</v>
      </c>
      <c r="J22" s="10">
        <v>0.343</v>
      </c>
      <c r="K22" s="55">
        <v>218.5359</v>
      </c>
    </row>
    <row r="23" spans="1:11" ht="15">
      <c r="A23" s="8">
        <v>36727</v>
      </c>
      <c r="B23" s="9">
        <v>0.1963</v>
      </c>
      <c r="C23" s="10">
        <v>0.1314</v>
      </c>
      <c r="D23" s="9">
        <v>21.2348</v>
      </c>
      <c r="E23" s="10">
        <v>0.3408</v>
      </c>
      <c r="F23" s="9">
        <v>0.4155</v>
      </c>
      <c r="G23" s="10">
        <v>0.1493</v>
      </c>
      <c r="H23" s="9">
        <v>0.432</v>
      </c>
      <c r="I23" s="10">
        <v>0.2125</v>
      </c>
      <c r="J23" s="10">
        <v>0.3427</v>
      </c>
      <c r="K23" s="55">
        <v>218.3347</v>
      </c>
    </row>
    <row r="24" spans="1:11" ht="15.75" thickBot="1">
      <c r="A24" s="11">
        <v>36728</v>
      </c>
      <c r="B24" s="12">
        <v>0.1963</v>
      </c>
      <c r="C24" s="13">
        <v>0.1303</v>
      </c>
      <c r="D24" s="12">
        <v>21.2073</v>
      </c>
      <c r="E24" s="13">
        <v>0.3378</v>
      </c>
      <c r="F24" s="12">
        <v>0.4143</v>
      </c>
      <c r="G24" s="13">
        <v>0.1493</v>
      </c>
      <c r="H24" s="12">
        <v>0.4259</v>
      </c>
      <c r="I24" s="13">
        <v>0.2118</v>
      </c>
      <c r="J24" s="13">
        <v>0.3427</v>
      </c>
      <c r="K24" s="56">
        <v>218.2022</v>
      </c>
    </row>
    <row r="25" spans="1:11" ht="15.75" thickTop="1">
      <c r="A25" s="14" t="s">
        <v>9</v>
      </c>
      <c r="B25" s="15">
        <f aca="true" t="shared" si="4" ref="B25:K25">SUM(B20:B24)</f>
        <v>0.9815</v>
      </c>
      <c r="C25" s="16">
        <f t="shared" si="4"/>
        <v>0.6553999999999999</v>
      </c>
      <c r="D25" s="15">
        <f t="shared" si="4"/>
        <v>106.1925</v>
      </c>
      <c r="E25" s="16">
        <f t="shared" si="4"/>
        <v>1.6858</v>
      </c>
      <c r="F25" s="15">
        <f t="shared" si="4"/>
        <v>2.0613</v>
      </c>
      <c r="G25" s="16">
        <f t="shared" si="4"/>
        <v>0.7444999999999999</v>
      </c>
      <c r="H25" s="15">
        <f t="shared" si="4"/>
        <v>2.1408</v>
      </c>
      <c r="I25" s="16">
        <f t="shared" si="4"/>
        <v>1.0539999999999998</v>
      </c>
      <c r="J25" s="16">
        <f t="shared" si="4"/>
        <v>1.7137</v>
      </c>
      <c r="K25" s="57">
        <f t="shared" si="4"/>
        <v>1092.0121</v>
      </c>
    </row>
    <row r="26" spans="1:11" ht="15.75" thickBot="1">
      <c r="A26" s="17" t="s">
        <v>10</v>
      </c>
      <c r="B26" s="18">
        <f>B25/5</f>
        <v>0.1963</v>
      </c>
      <c r="C26" s="19">
        <f>C25/5</f>
        <v>0.13107999999999997</v>
      </c>
      <c r="D26" s="19">
        <f aca="true" t="shared" si="5" ref="D26:K26">D25/5</f>
        <v>21.2385</v>
      </c>
      <c r="E26" s="19">
        <f t="shared" si="5"/>
        <v>0.33716</v>
      </c>
      <c r="F26" s="19">
        <f t="shared" si="5"/>
        <v>0.41226</v>
      </c>
      <c r="G26" s="19">
        <f t="shared" si="5"/>
        <v>0.14889999999999998</v>
      </c>
      <c r="H26" s="19">
        <f t="shared" si="5"/>
        <v>0.42816</v>
      </c>
      <c r="I26" s="19">
        <f t="shared" si="5"/>
        <v>0.21079999999999996</v>
      </c>
      <c r="J26" s="19">
        <f t="shared" si="5"/>
        <v>0.34274</v>
      </c>
      <c r="K26" s="19">
        <f t="shared" si="5"/>
        <v>218.40241999999998</v>
      </c>
    </row>
    <row r="27" spans="1:11" ht="15.75" thickTop="1">
      <c r="A27" s="8">
        <v>36731</v>
      </c>
      <c r="B27" s="9">
        <v>0.1963</v>
      </c>
      <c r="C27" s="10">
        <v>0.13</v>
      </c>
      <c r="D27" s="9">
        <v>21.3241</v>
      </c>
      <c r="E27" s="10">
        <v>0.3364</v>
      </c>
      <c r="F27" s="9">
        <v>0.4131</v>
      </c>
      <c r="G27" s="10">
        <v>0.149</v>
      </c>
      <c r="H27" s="9">
        <v>0.4249</v>
      </c>
      <c r="I27" s="10">
        <v>0.2112</v>
      </c>
      <c r="J27" s="10">
        <v>0.3429</v>
      </c>
      <c r="K27" s="55">
        <v>218.3376</v>
      </c>
    </row>
    <row r="28" spans="1:11" ht="15">
      <c r="A28" s="8">
        <v>36732</v>
      </c>
      <c r="B28" s="9">
        <v>0.1963</v>
      </c>
      <c r="C28" s="10">
        <v>0.1296</v>
      </c>
      <c r="D28" s="9">
        <v>21.3771</v>
      </c>
      <c r="E28" s="10">
        <v>0.3349</v>
      </c>
      <c r="F28" s="9">
        <v>0.4118</v>
      </c>
      <c r="G28" s="10">
        <v>0.1487</v>
      </c>
      <c r="H28" s="9">
        <v>0.4261</v>
      </c>
      <c r="I28" s="10">
        <v>0.2106</v>
      </c>
      <c r="J28" s="10">
        <v>0.3425</v>
      </c>
      <c r="K28" s="55">
        <v>218.7027</v>
      </c>
    </row>
    <row r="29" spans="1:11" ht="15">
      <c r="A29" s="8">
        <v>36733</v>
      </c>
      <c r="B29" s="9">
        <v>0.1963</v>
      </c>
      <c r="C29" s="10">
        <v>0.1292</v>
      </c>
      <c r="D29" s="9">
        <v>21.4527</v>
      </c>
      <c r="E29" s="10">
        <v>0.3358</v>
      </c>
      <c r="F29" s="9">
        <v>0.4083</v>
      </c>
      <c r="G29" s="10">
        <v>0.1485</v>
      </c>
      <c r="H29" s="9">
        <v>0.4262</v>
      </c>
      <c r="I29" s="10">
        <v>0.2088</v>
      </c>
      <c r="J29" s="10">
        <v>0.3426</v>
      </c>
      <c r="K29" s="55">
        <v>219.0217</v>
      </c>
    </row>
    <row r="30" spans="1:11" ht="15">
      <c r="A30" s="8">
        <v>36734</v>
      </c>
      <c r="B30" s="9">
        <v>0.1963</v>
      </c>
      <c r="C30" s="10">
        <v>0.1295</v>
      </c>
      <c r="D30" s="9">
        <v>21.4517</v>
      </c>
      <c r="E30" s="10">
        <v>0.3321</v>
      </c>
      <c r="F30" s="9">
        <v>0.4075</v>
      </c>
      <c r="G30" s="10">
        <v>0.1485</v>
      </c>
      <c r="H30" s="9">
        <v>0.4258</v>
      </c>
      <c r="I30" s="10">
        <v>0.2084</v>
      </c>
      <c r="J30" s="10">
        <v>0.3421</v>
      </c>
      <c r="K30" s="55">
        <v>218.9628</v>
      </c>
    </row>
    <row r="31" spans="1:11" ht="15.75" thickBot="1">
      <c r="A31" s="11">
        <v>36735</v>
      </c>
      <c r="B31" s="12">
        <v>0.1963</v>
      </c>
      <c r="C31" s="13">
        <v>0.1297</v>
      </c>
      <c r="D31" s="12">
        <v>21.4262</v>
      </c>
      <c r="E31" s="13">
        <v>0.3333</v>
      </c>
      <c r="F31" s="12">
        <v>0.4101</v>
      </c>
      <c r="G31" s="13">
        <v>0.1486</v>
      </c>
      <c r="H31" s="12">
        <v>0.4278</v>
      </c>
      <c r="I31" s="13">
        <v>0.2097</v>
      </c>
      <c r="J31" s="13">
        <v>0.3404</v>
      </c>
      <c r="K31" s="56">
        <v>218.8254</v>
      </c>
    </row>
    <row r="32" spans="1:11" ht="15.75" thickTop="1">
      <c r="A32" s="14" t="s">
        <v>9</v>
      </c>
      <c r="B32" s="15">
        <f aca="true" t="shared" si="6" ref="B32:K32">SUM(B27:B31)</f>
        <v>0.9815</v>
      </c>
      <c r="C32" s="16">
        <f t="shared" si="6"/>
        <v>0.648</v>
      </c>
      <c r="D32" s="15">
        <f t="shared" si="6"/>
        <v>107.0318</v>
      </c>
      <c r="E32" s="16">
        <f t="shared" si="6"/>
        <v>1.6724999999999999</v>
      </c>
      <c r="F32" s="15">
        <f t="shared" si="6"/>
        <v>2.0508</v>
      </c>
      <c r="G32" s="16">
        <f t="shared" si="6"/>
        <v>0.7432999999999998</v>
      </c>
      <c r="H32" s="15">
        <f t="shared" si="6"/>
        <v>2.1308000000000002</v>
      </c>
      <c r="I32" s="16">
        <f t="shared" si="6"/>
        <v>1.0487000000000002</v>
      </c>
      <c r="J32" s="16">
        <f t="shared" si="6"/>
        <v>1.7105000000000001</v>
      </c>
      <c r="K32" s="57">
        <f t="shared" si="6"/>
        <v>1093.8502</v>
      </c>
    </row>
    <row r="33" spans="1:11" ht="15.75" thickBot="1">
      <c r="A33" s="17" t="s">
        <v>10</v>
      </c>
      <c r="B33" s="18">
        <f>B32/5</f>
        <v>0.1963</v>
      </c>
      <c r="C33" s="19">
        <f>C32/5</f>
        <v>0.1296</v>
      </c>
      <c r="D33" s="19">
        <f aca="true" t="shared" si="7" ref="D33:K33">D32/5</f>
        <v>21.40636</v>
      </c>
      <c r="E33" s="19">
        <f t="shared" si="7"/>
        <v>0.33449999999999996</v>
      </c>
      <c r="F33" s="19">
        <f t="shared" si="7"/>
        <v>0.41016</v>
      </c>
      <c r="G33" s="19">
        <f t="shared" si="7"/>
        <v>0.14865999999999996</v>
      </c>
      <c r="H33" s="19">
        <f t="shared" si="7"/>
        <v>0.42616000000000004</v>
      </c>
      <c r="I33" s="19">
        <f t="shared" si="7"/>
        <v>0.20974000000000004</v>
      </c>
      <c r="J33" s="19">
        <f t="shared" si="7"/>
        <v>0.3421</v>
      </c>
      <c r="K33" s="19">
        <f t="shared" si="7"/>
        <v>218.77004000000002</v>
      </c>
    </row>
    <row r="34" spans="1:11" ht="15.75" thickTop="1">
      <c r="A34" s="8">
        <v>36738</v>
      </c>
      <c r="B34" s="9">
        <v>0.1963</v>
      </c>
      <c r="C34" s="10">
        <v>0.1306</v>
      </c>
      <c r="D34" s="9">
        <v>21.5194</v>
      </c>
      <c r="E34" s="10">
        <v>0.3343</v>
      </c>
      <c r="F34" s="9">
        <v>0.4147</v>
      </c>
      <c r="G34" s="10">
        <v>0.1491</v>
      </c>
      <c r="H34" s="9">
        <v>0.4292</v>
      </c>
      <c r="I34" s="10">
        <v>0.212</v>
      </c>
      <c r="J34" s="10">
        <v>0.3405</v>
      </c>
      <c r="K34" s="55">
        <v>219.2426</v>
      </c>
    </row>
    <row r="35" spans="1:11" ht="15.75" thickBot="1">
      <c r="A35" s="11"/>
      <c r="B35" s="12"/>
      <c r="C35" s="13"/>
      <c r="D35" s="12"/>
      <c r="E35" s="13"/>
      <c r="F35" s="12"/>
      <c r="G35" s="13"/>
      <c r="H35" s="12"/>
      <c r="I35" s="13"/>
      <c r="J35" s="13"/>
      <c r="K35" s="56"/>
    </row>
    <row r="36" spans="1:11" ht="15.75" thickTop="1">
      <c r="A36" s="14" t="s">
        <v>9</v>
      </c>
      <c r="B36" s="15">
        <f>SUM(B34:B35)</f>
        <v>0.1963</v>
      </c>
      <c r="C36" s="16">
        <f>SUM(C34:C35)</f>
        <v>0.1306</v>
      </c>
      <c r="D36" s="15">
        <f>SUM(D34:D35)</f>
        <v>21.5194</v>
      </c>
      <c r="E36" s="16">
        <f>SUM(E34:E35)</f>
        <v>0.3343</v>
      </c>
      <c r="F36" s="15">
        <f>SUM(F34:F35)</f>
        <v>0.4147</v>
      </c>
      <c r="G36" s="16">
        <f>SUM(G34:G35)</f>
        <v>0.1491</v>
      </c>
      <c r="H36" s="15">
        <f>SUM(H34:H35)</f>
        <v>0.4292</v>
      </c>
      <c r="I36" s="16">
        <f>SUM(I34:I35)</f>
        <v>0.212</v>
      </c>
      <c r="J36" s="16">
        <f>SUM(J34:J35)</f>
        <v>0.3405</v>
      </c>
      <c r="K36" s="57">
        <f>SUM(K34:K35)</f>
        <v>219.2426</v>
      </c>
    </row>
    <row r="37" spans="1:11" ht="15.75" thickBot="1">
      <c r="A37" s="17" t="s">
        <v>10</v>
      </c>
      <c r="B37" s="18">
        <f>B36/1</f>
        <v>0.1963</v>
      </c>
      <c r="C37" s="19">
        <f>C36/1</f>
        <v>0.1306</v>
      </c>
      <c r="D37" s="19">
        <f aca="true" t="shared" si="8" ref="D37:K37">D36/1</f>
        <v>21.5194</v>
      </c>
      <c r="E37" s="19">
        <f t="shared" si="8"/>
        <v>0.3343</v>
      </c>
      <c r="F37" s="19">
        <f t="shared" si="8"/>
        <v>0.4147</v>
      </c>
      <c r="G37" s="19">
        <f t="shared" si="8"/>
        <v>0.1491</v>
      </c>
      <c r="H37" s="19">
        <f t="shared" si="8"/>
        <v>0.4292</v>
      </c>
      <c r="I37" s="19">
        <f t="shared" si="8"/>
        <v>0.212</v>
      </c>
      <c r="J37" s="19">
        <f t="shared" si="8"/>
        <v>0.3405</v>
      </c>
      <c r="K37" s="19">
        <f t="shared" si="8"/>
        <v>219.2426</v>
      </c>
    </row>
    <row r="38" spans="1:11" ht="15.75" thickTop="1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5"/>
    </row>
    <row r="39" spans="1:11" ht="20.25">
      <c r="A39" s="20"/>
      <c r="B39" s="9"/>
      <c r="C39" s="60"/>
      <c r="D39" s="9"/>
      <c r="E39" s="22" t="s">
        <v>11</v>
      </c>
      <c r="F39" s="9"/>
      <c r="G39" s="10"/>
      <c r="H39" s="9"/>
      <c r="I39" s="10"/>
      <c r="J39" s="10"/>
      <c r="K39" s="55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9"/>
    </row>
    <row r="41" spans="1:11" ht="15">
      <c r="A41" s="26" t="s">
        <v>12</v>
      </c>
      <c r="B41" s="27">
        <f>SUM(B6:B9,B13:B17,B20:B24,B27:B31,B34)</f>
        <v>3.926199999999999</v>
      </c>
      <c r="C41" s="37">
        <f>SUM(C6:C9,C13:C17,C20:C24,C27:C31,C34)</f>
        <v>2.6029000000000004</v>
      </c>
      <c r="D41" s="37">
        <f aca="true" t="shared" si="9" ref="D41:K41">SUM(D6:D9,D13:D17,D20:D24,D27:D31,D34)</f>
        <v>423.7460999999999</v>
      </c>
      <c r="E41" s="37">
        <f t="shared" si="9"/>
        <v>6.6739999999999995</v>
      </c>
      <c r="F41" s="37">
        <f t="shared" si="9"/>
        <v>8.166099999999998</v>
      </c>
      <c r="G41" s="37">
        <f t="shared" si="9"/>
        <v>2.9644999999999992</v>
      </c>
      <c r="H41" s="37">
        <f t="shared" si="9"/>
        <v>8.5167</v>
      </c>
      <c r="I41" s="37">
        <f t="shared" si="9"/>
        <v>4.1754</v>
      </c>
      <c r="J41" s="37">
        <f t="shared" si="9"/>
        <v>6.8345</v>
      </c>
      <c r="K41" s="37">
        <f t="shared" si="9"/>
        <v>4376.197799999999</v>
      </c>
    </row>
    <row r="42" spans="1:11" ht="15">
      <c r="A42" s="26" t="s">
        <v>13</v>
      </c>
      <c r="B42" s="27">
        <f>B41/20</f>
        <v>0.19630999999999993</v>
      </c>
      <c r="C42" s="28">
        <f>C41/20</f>
        <v>0.130145</v>
      </c>
      <c r="D42" s="28">
        <f aca="true" t="shared" si="10" ref="D42:K42">D41/20</f>
        <v>21.187304999999995</v>
      </c>
      <c r="E42" s="28">
        <f t="shared" si="10"/>
        <v>0.3337</v>
      </c>
      <c r="F42" s="28">
        <f t="shared" si="10"/>
        <v>0.4083049999999999</v>
      </c>
      <c r="G42" s="28">
        <f t="shared" si="10"/>
        <v>0.14822499999999997</v>
      </c>
      <c r="H42" s="28">
        <f t="shared" si="10"/>
        <v>0.425835</v>
      </c>
      <c r="I42" s="28">
        <f t="shared" si="10"/>
        <v>0.20876999999999998</v>
      </c>
      <c r="J42" s="28">
        <f t="shared" si="10"/>
        <v>0.341725</v>
      </c>
      <c r="K42" s="28">
        <f t="shared" si="10"/>
        <v>218.80988999999994</v>
      </c>
    </row>
    <row r="43" spans="1:11" ht="15">
      <c r="A43" s="26" t="s">
        <v>14</v>
      </c>
      <c r="B43" s="27">
        <f>1/B42</f>
        <v>5.093984004890227</v>
      </c>
      <c r="C43" s="28">
        <f>1/C42</f>
        <v>7.683737369856698</v>
      </c>
      <c r="D43" s="28">
        <f>100/D42</f>
        <v>4.7198074507352406</v>
      </c>
      <c r="E43" s="28">
        <f aca="true" t="shared" si="11" ref="D43:K43">1/E42</f>
        <v>2.9967036260113873</v>
      </c>
      <c r="F43" s="28">
        <f t="shared" si="11"/>
        <v>2.4491495328247272</v>
      </c>
      <c r="G43" s="28">
        <f t="shared" si="11"/>
        <v>6.746500252993761</v>
      </c>
      <c r="H43" s="28">
        <f t="shared" si="11"/>
        <v>2.3483274038066386</v>
      </c>
      <c r="I43" s="28">
        <f t="shared" si="11"/>
        <v>4.789960243329981</v>
      </c>
      <c r="J43" s="28">
        <f t="shared" si="11"/>
        <v>2.9263296510351893</v>
      </c>
      <c r="K43" s="28">
        <f>1000/K42</f>
        <v>4.5701773352200865</v>
      </c>
    </row>
    <row r="44" spans="1:11" ht="15.75" thickBot="1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50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D17" sqref="D17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33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39">
        <v>36739</v>
      </c>
      <c r="B6" s="40">
        <v>0.1963</v>
      </c>
      <c r="C6" s="41">
        <v>0.1311</v>
      </c>
      <c r="D6" s="40">
        <v>21.5204</v>
      </c>
      <c r="E6" s="41">
        <v>0.3392</v>
      </c>
      <c r="F6" s="40">
        <v>0.4143</v>
      </c>
      <c r="G6" s="41">
        <v>0.1495</v>
      </c>
      <c r="H6" s="40">
        <v>0.4322</v>
      </c>
      <c r="I6" s="41">
        <v>0.2118</v>
      </c>
      <c r="J6" s="41">
        <v>0.3404</v>
      </c>
      <c r="K6" s="63">
        <v>219.2328</v>
      </c>
    </row>
    <row r="7" spans="1:11" ht="15">
      <c r="A7" s="8">
        <v>36740</v>
      </c>
      <c r="B7" s="9">
        <v>0.1963</v>
      </c>
      <c r="C7" s="10">
        <v>0.1309</v>
      </c>
      <c r="D7" s="9">
        <v>21.4831</v>
      </c>
      <c r="E7" s="10">
        <v>0.3381</v>
      </c>
      <c r="F7" s="9">
        <v>0.4154</v>
      </c>
      <c r="G7" s="10">
        <v>0.1495</v>
      </c>
      <c r="H7" s="9">
        <v>0.4318</v>
      </c>
      <c r="I7" s="10">
        <v>0.2124</v>
      </c>
      <c r="J7" s="10">
        <v>0.3399</v>
      </c>
      <c r="K7" s="55">
        <v>219.5174</v>
      </c>
    </row>
    <row r="8" spans="1:11" ht="15">
      <c r="A8" s="8">
        <v>36741</v>
      </c>
      <c r="B8" s="9">
        <v>0.1963</v>
      </c>
      <c r="C8" s="10">
        <v>0.1315</v>
      </c>
      <c r="D8" s="9">
        <v>21.3849</v>
      </c>
      <c r="E8" s="10">
        <v>0.3368</v>
      </c>
      <c r="F8" s="9">
        <v>0.4202</v>
      </c>
      <c r="G8" s="10">
        <v>0.1499</v>
      </c>
      <c r="H8" s="9">
        <v>0.4323</v>
      </c>
      <c r="I8" s="10">
        <v>0.2148</v>
      </c>
      <c r="J8" s="10">
        <v>0.3391</v>
      </c>
      <c r="K8" s="55">
        <v>219.0217</v>
      </c>
    </row>
    <row r="9" spans="1:11" ht="15.75" thickBot="1">
      <c r="A9" s="11">
        <v>36742</v>
      </c>
      <c r="B9" s="12">
        <v>0.1963</v>
      </c>
      <c r="C9" s="13">
        <v>0.1313</v>
      </c>
      <c r="D9" s="12">
        <v>21.2787</v>
      </c>
      <c r="E9" s="13">
        <v>0.336</v>
      </c>
      <c r="F9" s="12">
        <v>0.42454</v>
      </c>
      <c r="G9" s="13">
        <v>0.1502</v>
      </c>
      <c r="H9" s="12">
        <v>0.4314</v>
      </c>
      <c r="I9" s="13">
        <v>0.2171</v>
      </c>
      <c r="J9" s="13">
        <v>0.3385</v>
      </c>
      <c r="K9" s="56">
        <v>218.8598</v>
      </c>
    </row>
    <row r="10" spans="1:11" ht="15.75" thickTop="1">
      <c r="A10" s="14" t="s">
        <v>9</v>
      </c>
      <c r="B10" s="15">
        <f aca="true" t="shared" si="0" ref="B10:K10">SUM(B6:B9)</f>
        <v>0.7852</v>
      </c>
      <c r="C10" s="16">
        <f t="shared" si="0"/>
        <v>0.5248</v>
      </c>
      <c r="D10" s="15">
        <f t="shared" si="0"/>
        <v>85.6671</v>
      </c>
      <c r="E10" s="16">
        <f t="shared" si="0"/>
        <v>1.3501</v>
      </c>
      <c r="F10" s="15">
        <f t="shared" si="0"/>
        <v>1.67444</v>
      </c>
      <c r="G10" s="16">
        <f t="shared" si="0"/>
        <v>0.5991</v>
      </c>
      <c r="H10" s="15">
        <f t="shared" si="0"/>
        <v>1.7277</v>
      </c>
      <c r="I10" s="16">
        <f t="shared" si="0"/>
        <v>0.8561</v>
      </c>
      <c r="J10" s="16">
        <f t="shared" si="0"/>
        <v>1.3578999999999999</v>
      </c>
      <c r="K10" s="57">
        <f t="shared" si="0"/>
        <v>876.6316999999999</v>
      </c>
    </row>
    <row r="11" spans="1:11" ht="15.75" thickBot="1">
      <c r="A11" s="17" t="s">
        <v>10</v>
      </c>
      <c r="B11" s="18">
        <f>B10/4</f>
        <v>0.1963</v>
      </c>
      <c r="C11" s="19">
        <f>C10/4</f>
        <v>0.1312</v>
      </c>
      <c r="D11" s="19">
        <f aca="true" t="shared" si="1" ref="D11:K11">D10/4</f>
        <v>21.416775</v>
      </c>
      <c r="E11" s="19">
        <f t="shared" si="1"/>
        <v>0.337525</v>
      </c>
      <c r="F11" s="19">
        <f t="shared" si="1"/>
        <v>0.41861</v>
      </c>
      <c r="G11" s="19">
        <f t="shared" si="1"/>
        <v>0.149775</v>
      </c>
      <c r="H11" s="19">
        <f t="shared" si="1"/>
        <v>0.431925</v>
      </c>
      <c r="I11" s="19">
        <f t="shared" si="1"/>
        <v>0.214025</v>
      </c>
      <c r="J11" s="19">
        <f t="shared" si="1"/>
        <v>0.33947499999999997</v>
      </c>
      <c r="K11" s="19">
        <f t="shared" si="1"/>
        <v>219.15792499999998</v>
      </c>
    </row>
    <row r="12" spans="1:11" ht="15.75" thickTop="1">
      <c r="A12" s="8">
        <v>36745</v>
      </c>
      <c r="B12" s="9">
        <v>0.1963</v>
      </c>
      <c r="C12" s="10">
        <v>0.1305</v>
      </c>
      <c r="D12" s="9">
        <v>21.2966</v>
      </c>
      <c r="E12" s="10">
        <v>0.336</v>
      </c>
      <c r="F12" s="9">
        <v>0.4228</v>
      </c>
      <c r="G12" s="10">
        <v>0.15</v>
      </c>
      <c r="H12" s="9">
        <v>0.4313</v>
      </c>
      <c r="I12" s="10">
        <v>0.2162</v>
      </c>
      <c r="J12" s="10">
        <v>0.3379</v>
      </c>
      <c r="K12" s="55">
        <v>219.0217</v>
      </c>
    </row>
    <row r="13" spans="1:11" ht="15">
      <c r="A13" s="8">
        <v>36746</v>
      </c>
      <c r="B13" s="9">
        <v>0.1963</v>
      </c>
      <c r="C13" s="10">
        <v>0.1305</v>
      </c>
      <c r="D13" s="9">
        <v>21.3957</v>
      </c>
      <c r="E13" s="10">
        <v>0.3349</v>
      </c>
      <c r="F13" s="9">
        <v>0.4221</v>
      </c>
      <c r="G13" s="10">
        <v>0.1499</v>
      </c>
      <c r="H13" s="9">
        <v>0.4323</v>
      </c>
      <c r="I13" s="10">
        <v>0.2159</v>
      </c>
      <c r="J13" s="10">
        <v>0.339</v>
      </c>
      <c r="K13" s="55">
        <v>219.4143</v>
      </c>
    </row>
    <row r="14" spans="1:11" ht="15">
      <c r="A14" s="8">
        <v>36747</v>
      </c>
      <c r="B14" s="9">
        <v>0.1963</v>
      </c>
      <c r="C14" s="10">
        <v>0.1306</v>
      </c>
      <c r="D14" s="9">
        <v>21.3329</v>
      </c>
      <c r="E14" s="10">
        <v>0.3345</v>
      </c>
      <c r="F14" s="9">
        <v>0.4262</v>
      </c>
      <c r="G14" s="10">
        <v>0.15</v>
      </c>
      <c r="H14" s="9">
        <v>0.4324</v>
      </c>
      <c r="I14" s="10">
        <v>0.2179</v>
      </c>
      <c r="J14" s="10">
        <v>0.3388</v>
      </c>
      <c r="K14" s="55">
        <v>219.1199</v>
      </c>
    </row>
    <row r="15" spans="1:11" ht="15">
      <c r="A15" s="8">
        <v>36748</v>
      </c>
      <c r="B15" s="9">
        <v>0.1963</v>
      </c>
      <c r="C15" s="10">
        <v>0.1309</v>
      </c>
      <c r="D15" s="9">
        <v>21.2063</v>
      </c>
      <c r="E15" s="10">
        <v>0.3391</v>
      </c>
      <c r="F15" s="9">
        <v>0.4274</v>
      </c>
      <c r="G15" s="10">
        <v>0.1502</v>
      </c>
      <c r="H15" s="9">
        <v>0.4351</v>
      </c>
      <c r="I15" s="10">
        <v>0.2185</v>
      </c>
      <c r="J15" s="10">
        <v>0.3378</v>
      </c>
      <c r="K15" s="55">
        <v>218.8843</v>
      </c>
    </row>
    <row r="16" spans="1:11" ht="15.75" thickBot="1">
      <c r="A16" s="11">
        <v>36749</v>
      </c>
      <c r="B16" s="12">
        <v>0.1963</v>
      </c>
      <c r="C16" s="13">
        <v>0.131</v>
      </c>
      <c r="D16" s="12">
        <v>21.17</v>
      </c>
      <c r="E16" s="13">
        <v>0.3373</v>
      </c>
      <c r="F16" s="12">
        <v>0.4227</v>
      </c>
      <c r="G16" s="13">
        <v>0.15</v>
      </c>
      <c r="H16" s="12">
        <v>0.4344</v>
      </c>
      <c r="I16" s="13">
        <v>0.2161</v>
      </c>
      <c r="J16" s="13">
        <v>0.3366</v>
      </c>
      <c r="K16" s="56">
        <v>218.7714</v>
      </c>
    </row>
    <row r="17" spans="1:11" ht="15.75" thickTop="1">
      <c r="A17" s="14" t="s">
        <v>9</v>
      </c>
      <c r="B17" s="15">
        <f>SUM(B12:B16)</f>
        <v>0.9815</v>
      </c>
      <c r="C17" s="16">
        <f>SUM(C12:C16)</f>
        <v>0.6535</v>
      </c>
      <c r="D17" s="15">
        <f>SUM(D12:D16)</f>
        <v>106.4015</v>
      </c>
      <c r="E17" s="16">
        <f>SUM(E12:E16)</f>
        <v>1.6818</v>
      </c>
      <c r="F17" s="15">
        <f>SUM(F12:F16)</f>
        <v>2.1212</v>
      </c>
      <c r="G17" s="16">
        <f>SUM(G12:G16)</f>
        <v>0.7501</v>
      </c>
      <c r="H17" s="15">
        <f>SUM(H12:H16)</f>
        <v>2.1655</v>
      </c>
      <c r="I17" s="16">
        <f>SUM(I12:I16)</f>
        <v>1.0846</v>
      </c>
      <c r="J17" s="16">
        <f>SUM(J12:J16)</f>
        <v>1.6901</v>
      </c>
      <c r="K17" s="57">
        <f>SUM(K12:K16)</f>
        <v>1095.2116</v>
      </c>
    </row>
    <row r="18" spans="1:11" ht="15.75" thickBot="1">
      <c r="A18" s="17" t="s">
        <v>10</v>
      </c>
      <c r="B18" s="18">
        <f>B17/5</f>
        <v>0.1963</v>
      </c>
      <c r="C18" s="19">
        <f>C17/5</f>
        <v>0.13069999999999998</v>
      </c>
      <c r="D18" s="19">
        <f aca="true" t="shared" si="2" ref="D18:K18">D17/5</f>
        <v>21.2803</v>
      </c>
      <c r="E18" s="19">
        <f t="shared" si="2"/>
        <v>0.33636</v>
      </c>
      <c r="F18" s="19">
        <f t="shared" si="2"/>
        <v>0.42424</v>
      </c>
      <c r="G18" s="19">
        <f t="shared" si="2"/>
        <v>0.15002</v>
      </c>
      <c r="H18" s="19">
        <f t="shared" si="2"/>
        <v>0.43310000000000004</v>
      </c>
      <c r="I18" s="19">
        <f t="shared" si="2"/>
        <v>0.21692</v>
      </c>
      <c r="J18" s="19">
        <f t="shared" si="2"/>
        <v>0.33802</v>
      </c>
      <c r="K18" s="19">
        <f t="shared" si="2"/>
        <v>219.04232000000002</v>
      </c>
    </row>
    <row r="19" spans="1:11" ht="15" customHeight="1" thickTop="1">
      <c r="A19" s="8">
        <v>36752</v>
      </c>
      <c r="B19" s="9">
        <v>0.1963</v>
      </c>
      <c r="C19" s="10">
        <v>0.1305</v>
      </c>
      <c r="D19" s="9">
        <v>21.3014</v>
      </c>
      <c r="E19" s="10">
        <v>0.3387</v>
      </c>
      <c r="F19" s="9">
        <v>0.4244</v>
      </c>
      <c r="G19" s="10">
        <v>0.1497</v>
      </c>
      <c r="H19" s="9">
        <v>0.4366</v>
      </c>
      <c r="I19" s="10">
        <v>0.217</v>
      </c>
      <c r="J19" s="10">
        <v>0.3363</v>
      </c>
      <c r="K19" s="55">
        <v>219.0217</v>
      </c>
    </row>
    <row r="20" spans="1:11" ht="15">
      <c r="A20" s="8">
        <v>36753</v>
      </c>
      <c r="B20" s="9">
        <v>0.1963</v>
      </c>
      <c r="C20" s="10">
        <v>0.1303</v>
      </c>
      <c r="D20" s="9">
        <v>21.487</v>
      </c>
      <c r="E20" s="10">
        <v>0.3382</v>
      </c>
      <c r="F20" s="9">
        <v>0.4247</v>
      </c>
      <c r="G20" s="10">
        <v>0.1502</v>
      </c>
      <c r="H20" s="9">
        <v>0.4357</v>
      </c>
      <c r="I20" s="10">
        <v>0.2172</v>
      </c>
      <c r="J20" s="10">
        <v>0.3369</v>
      </c>
      <c r="K20" s="55">
        <v>219.218</v>
      </c>
    </row>
    <row r="21" spans="1:11" ht="15">
      <c r="A21" s="8">
        <v>36754</v>
      </c>
      <c r="B21" s="9">
        <v>0.1963</v>
      </c>
      <c r="C21" s="10">
        <v>0.1303</v>
      </c>
      <c r="D21" s="9">
        <v>21.4006</v>
      </c>
      <c r="E21" s="10">
        <v>0.3367</v>
      </c>
      <c r="F21" s="9">
        <v>0.4203</v>
      </c>
      <c r="G21" s="10">
        <v>0.1498</v>
      </c>
      <c r="H21" s="9">
        <v>0.4377</v>
      </c>
      <c r="I21" s="10">
        <v>0.2149</v>
      </c>
      <c r="J21" s="10">
        <v>0.3375</v>
      </c>
      <c r="K21" s="55">
        <v>219.115</v>
      </c>
    </row>
    <row r="22" spans="1:11" ht="15">
      <c r="A22" s="8">
        <v>36755</v>
      </c>
      <c r="B22" s="9">
        <v>0.1963</v>
      </c>
      <c r="C22" s="10">
        <v>0.131</v>
      </c>
      <c r="D22" s="9">
        <v>21.3084</v>
      </c>
      <c r="E22" s="10">
        <v>0.333</v>
      </c>
      <c r="F22" s="9">
        <v>0.4205</v>
      </c>
      <c r="G22" s="10">
        <v>0.1499</v>
      </c>
      <c r="H22" s="9">
        <v>0.4355</v>
      </c>
      <c r="I22" s="10">
        <v>0.215</v>
      </c>
      <c r="J22" s="10">
        <v>0.3371</v>
      </c>
      <c r="K22" s="55">
        <v>218.9089</v>
      </c>
    </row>
    <row r="23" spans="1:11" ht="15.75" thickBot="1">
      <c r="A23" s="11">
        <v>36756</v>
      </c>
      <c r="B23" s="12">
        <v>0.1963</v>
      </c>
      <c r="C23" s="13">
        <v>0.131</v>
      </c>
      <c r="D23" s="12">
        <v>21.2995</v>
      </c>
      <c r="E23" s="13">
        <v>0.3307</v>
      </c>
      <c r="F23" s="12">
        <v>0.4196</v>
      </c>
      <c r="G23" s="13">
        <v>0.1497</v>
      </c>
      <c r="H23" s="12">
        <v>0.4336</v>
      </c>
      <c r="I23" s="13">
        <v>0.2145</v>
      </c>
      <c r="J23" s="13">
        <v>0.337</v>
      </c>
      <c r="K23" s="56">
        <v>218.8254</v>
      </c>
    </row>
    <row r="24" spans="1:11" ht="15.75" thickTop="1">
      <c r="A24" s="14" t="s">
        <v>9</v>
      </c>
      <c r="B24" s="15">
        <f aca="true" t="shared" si="3" ref="B24:K24">SUM(B19:B23)</f>
        <v>0.9815</v>
      </c>
      <c r="C24" s="16">
        <f t="shared" si="3"/>
        <v>0.6531</v>
      </c>
      <c r="D24" s="15">
        <f t="shared" si="3"/>
        <v>106.7969</v>
      </c>
      <c r="E24" s="16">
        <f t="shared" si="3"/>
        <v>1.6773</v>
      </c>
      <c r="F24" s="15">
        <f t="shared" si="3"/>
        <v>2.1095</v>
      </c>
      <c r="G24" s="16">
        <f t="shared" si="3"/>
        <v>0.7493000000000001</v>
      </c>
      <c r="H24" s="15">
        <f t="shared" si="3"/>
        <v>2.1791</v>
      </c>
      <c r="I24" s="16">
        <f t="shared" si="3"/>
        <v>1.0786</v>
      </c>
      <c r="J24" s="16">
        <f t="shared" si="3"/>
        <v>1.6847999999999999</v>
      </c>
      <c r="K24" s="57">
        <f t="shared" si="3"/>
        <v>1095.089</v>
      </c>
    </row>
    <row r="25" spans="1:11" ht="15.75" thickBot="1">
      <c r="A25" s="17" t="s">
        <v>10</v>
      </c>
      <c r="B25" s="18">
        <f>B24/5</f>
        <v>0.1963</v>
      </c>
      <c r="C25" s="19">
        <f>C24/5</f>
        <v>0.13062</v>
      </c>
      <c r="D25" s="19">
        <f aca="true" t="shared" si="4" ref="D25:K25">D24/5</f>
        <v>21.359379999999998</v>
      </c>
      <c r="E25" s="19">
        <f t="shared" si="4"/>
        <v>0.33546</v>
      </c>
      <c r="F25" s="19">
        <f t="shared" si="4"/>
        <v>0.42190000000000005</v>
      </c>
      <c r="G25" s="19">
        <f t="shared" si="4"/>
        <v>0.14986000000000002</v>
      </c>
      <c r="H25" s="19">
        <f t="shared" si="4"/>
        <v>0.43582</v>
      </c>
      <c r="I25" s="19">
        <f t="shared" si="4"/>
        <v>0.21572</v>
      </c>
      <c r="J25" s="19">
        <f t="shared" si="4"/>
        <v>0.33696</v>
      </c>
      <c r="K25" s="19">
        <f t="shared" si="4"/>
        <v>219.0178</v>
      </c>
    </row>
    <row r="26" spans="1:11" ht="15.75" thickTop="1">
      <c r="A26" s="8">
        <v>36759</v>
      </c>
      <c r="B26" s="9">
        <v>0.1963</v>
      </c>
      <c r="C26" s="10">
        <v>0.1316</v>
      </c>
      <c r="D26" s="9">
        <v>21.2878</v>
      </c>
      <c r="E26" s="10">
        <v>0.3327</v>
      </c>
      <c r="F26" s="9">
        <v>0.4229</v>
      </c>
      <c r="G26" s="10">
        <v>0.1498</v>
      </c>
      <c r="H26" s="9">
        <v>0.4364</v>
      </c>
      <c r="I26" s="10">
        <v>0.2162</v>
      </c>
      <c r="J26" s="10">
        <v>0.3374</v>
      </c>
      <c r="K26" s="55">
        <v>218.8892</v>
      </c>
    </row>
    <row r="27" spans="1:11" ht="15">
      <c r="A27" s="8">
        <v>36760</v>
      </c>
      <c r="B27" s="9">
        <v>0.1963</v>
      </c>
      <c r="C27" s="10">
        <v>0.1317</v>
      </c>
      <c r="D27" s="9">
        <v>21.2995</v>
      </c>
      <c r="E27" s="10">
        <v>0.3333</v>
      </c>
      <c r="F27" s="9">
        <v>0.4251</v>
      </c>
      <c r="G27" s="10">
        <v>0.1501</v>
      </c>
      <c r="H27" s="9">
        <v>0.4362</v>
      </c>
      <c r="I27" s="10">
        <v>0.2173</v>
      </c>
      <c r="J27" s="10">
        <v>0.337</v>
      </c>
      <c r="K27" s="55">
        <v>218.7714</v>
      </c>
    </row>
    <row r="28" spans="1:11" ht="15">
      <c r="A28" s="8">
        <v>36761</v>
      </c>
      <c r="B28" s="9">
        <v>0.1963</v>
      </c>
      <c r="C28" s="10">
        <v>0.1324</v>
      </c>
      <c r="D28" s="9">
        <v>21.273</v>
      </c>
      <c r="E28" s="10">
        <v>0.3368</v>
      </c>
      <c r="F28" s="9">
        <v>0.4279</v>
      </c>
      <c r="G28" s="10">
        <v>0.1504</v>
      </c>
      <c r="H28" s="9">
        <v>0.4426</v>
      </c>
      <c r="I28" s="10">
        <v>0.2188</v>
      </c>
      <c r="J28" s="10">
        <v>0.337</v>
      </c>
      <c r="K28" s="55">
        <v>218.6939</v>
      </c>
    </row>
    <row r="29" spans="1:11" ht="15">
      <c r="A29" s="8">
        <v>36762</v>
      </c>
      <c r="B29" s="9">
        <v>0.1963</v>
      </c>
      <c r="C29" s="10">
        <v>0.1326</v>
      </c>
      <c r="D29" s="9">
        <v>21.0012</v>
      </c>
      <c r="E29" s="10">
        <v>0.3433</v>
      </c>
      <c r="F29" s="9">
        <v>0.4288</v>
      </c>
      <c r="G29" s="10">
        <v>0.1504</v>
      </c>
      <c r="H29" s="9">
        <v>0.4579</v>
      </c>
      <c r="I29" s="10">
        <v>0.2192</v>
      </c>
      <c r="J29" s="10">
        <v>0.3374</v>
      </c>
      <c r="K29" s="55">
        <v>218.8303</v>
      </c>
    </row>
    <row r="30" spans="1:11" ht="15.75" thickBot="1">
      <c r="A30" s="11">
        <v>36763</v>
      </c>
      <c r="B30" s="12">
        <v>0.1963</v>
      </c>
      <c r="C30" s="13">
        <v>0.1326</v>
      </c>
      <c r="D30" s="12">
        <v>20.9874</v>
      </c>
      <c r="E30" s="13">
        <v>0.3427</v>
      </c>
      <c r="F30" s="12">
        <v>0.4253</v>
      </c>
      <c r="G30" s="13">
        <v>0.15</v>
      </c>
      <c r="H30" s="12">
        <v>0.4521</v>
      </c>
      <c r="I30" s="13">
        <v>0.2175</v>
      </c>
      <c r="J30" s="13">
        <v>0.3379</v>
      </c>
      <c r="K30" s="56">
        <v>218.7077</v>
      </c>
    </row>
    <row r="31" spans="1:11" ht="15.75" thickTop="1">
      <c r="A31" s="14" t="s">
        <v>9</v>
      </c>
      <c r="B31" s="15">
        <f aca="true" t="shared" si="5" ref="B31:K31">SUM(B26:B30)</f>
        <v>0.9815</v>
      </c>
      <c r="C31" s="16">
        <f t="shared" si="5"/>
        <v>0.6609</v>
      </c>
      <c r="D31" s="15">
        <f t="shared" si="5"/>
        <v>105.84889999999999</v>
      </c>
      <c r="E31" s="16">
        <f t="shared" si="5"/>
        <v>1.6887999999999999</v>
      </c>
      <c r="F31" s="15">
        <f t="shared" si="5"/>
        <v>2.13</v>
      </c>
      <c r="G31" s="16">
        <f t="shared" si="5"/>
        <v>0.7507</v>
      </c>
      <c r="H31" s="15">
        <f t="shared" si="5"/>
        <v>2.2252</v>
      </c>
      <c r="I31" s="16">
        <f t="shared" si="5"/>
        <v>1.089</v>
      </c>
      <c r="J31" s="16">
        <f t="shared" si="5"/>
        <v>1.6867</v>
      </c>
      <c r="K31" s="57">
        <f t="shared" si="5"/>
        <v>1093.8925</v>
      </c>
    </row>
    <row r="32" spans="1:11" ht="15.75" thickBot="1">
      <c r="A32" s="17" t="s">
        <v>10</v>
      </c>
      <c r="B32" s="18">
        <f>B31/5</f>
        <v>0.1963</v>
      </c>
      <c r="C32" s="19">
        <f>C31/5</f>
        <v>0.13218000000000002</v>
      </c>
      <c r="D32" s="19">
        <f aca="true" t="shared" si="6" ref="D32:K32">D31/5</f>
        <v>21.169779999999996</v>
      </c>
      <c r="E32" s="19">
        <f t="shared" si="6"/>
        <v>0.33775999999999995</v>
      </c>
      <c r="F32" s="19">
        <f t="shared" si="6"/>
        <v>0.426</v>
      </c>
      <c r="G32" s="19">
        <f t="shared" si="6"/>
        <v>0.15014</v>
      </c>
      <c r="H32" s="19">
        <f t="shared" si="6"/>
        <v>0.44504</v>
      </c>
      <c r="I32" s="19">
        <f t="shared" si="6"/>
        <v>0.2178</v>
      </c>
      <c r="J32" s="19">
        <f t="shared" si="6"/>
        <v>0.33734000000000003</v>
      </c>
      <c r="K32" s="19">
        <f t="shared" si="6"/>
        <v>218.77849999999998</v>
      </c>
    </row>
    <row r="33" spans="1:11" ht="15.75" thickTop="1">
      <c r="A33" s="8">
        <v>36766</v>
      </c>
      <c r="B33" s="9">
        <v>0.1963</v>
      </c>
      <c r="C33" s="10">
        <v>0.1331</v>
      </c>
      <c r="D33" s="9">
        <v>20.9992</v>
      </c>
      <c r="E33" s="10">
        <v>0.3421</v>
      </c>
      <c r="F33" s="9">
        <v>0.4248</v>
      </c>
      <c r="G33" s="10">
        <v>0.15</v>
      </c>
      <c r="H33" s="9">
        <v>0.4504</v>
      </c>
      <c r="I33" s="10">
        <v>0.2172</v>
      </c>
      <c r="J33" s="10">
        <v>0.3378</v>
      </c>
      <c r="K33" s="55">
        <v>218.6929</v>
      </c>
    </row>
    <row r="34" spans="1:11" ht="15">
      <c r="A34" s="8">
        <v>36767</v>
      </c>
      <c r="B34" s="9">
        <v>0.1963</v>
      </c>
      <c r="C34" s="10">
        <v>0.1333</v>
      </c>
      <c r="D34" s="9">
        <v>20.9285</v>
      </c>
      <c r="E34" s="10">
        <v>0.3428</v>
      </c>
      <c r="F34" s="9">
        <v>0.4253</v>
      </c>
      <c r="G34" s="10">
        <v>0.15</v>
      </c>
      <c r="H34" s="9">
        <v>0.4513</v>
      </c>
      <c r="I34" s="10">
        <v>0.2175</v>
      </c>
      <c r="J34" s="10">
        <v>0.3376</v>
      </c>
      <c r="K34" s="55">
        <v>218.477</v>
      </c>
    </row>
    <row r="35" spans="1:11" ht="15">
      <c r="A35" s="8">
        <v>36768</v>
      </c>
      <c r="B35" s="9">
        <v>0.1963</v>
      </c>
      <c r="C35" s="10">
        <v>0.1344</v>
      </c>
      <c r="D35" s="9">
        <v>20.8412</v>
      </c>
      <c r="E35" s="10">
        <v>0.3432</v>
      </c>
      <c r="F35" s="9">
        <v>0.4283</v>
      </c>
      <c r="G35" s="10">
        <v>0.1501</v>
      </c>
      <c r="H35" s="9">
        <v>0.4564</v>
      </c>
      <c r="I35" s="10">
        <v>0.2189</v>
      </c>
      <c r="J35" s="10">
        <v>0.3378</v>
      </c>
      <c r="K35" s="55">
        <v>217.9274</v>
      </c>
    </row>
    <row r="36" spans="1:11" ht="15.75" thickBot="1">
      <c r="A36" s="11">
        <v>36769</v>
      </c>
      <c r="B36" s="12">
        <v>0.1963</v>
      </c>
      <c r="C36" s="13">
        <v>0.1344</v>
      </c>
      <c r="D36" s="12">
        <v>20.7587</v>
      </c>
      <c r="E36" s="13">
        <v>0.3409</v>
      </c>
      <c r="F36" s="12">
        <v>0.4268</v>
      </c>
      <c r="G36" s="13">
        <v>0.1503</v>
      </c>
      <c r="H36" s="12">
        <v>0.4593</v>
      </c>
      <c r="I36" s="13">
        <v>0.2199</v>
      </c>
      <c r="J36" s="13">
        <v>0.3382</v>
      </c>
      <c r="K36" s="56">
        <v>217.6133</v>
      </c>
    </row>
    <row r="37" spans="1:11" ht="15.75" thickTop="1">
      <c r="A37" s="14" t="s">
        <v>9</v>
      </c>
      <c r="B37" s="15">
        <f>SUM(B33:B36)</f>
        <v>0.7852</v>
      </c>
      <c r="C37" s="16">
        <f>SUM(C33:C36)</f>
        <v>0.5351999999999999</v>
      </c>
      <c r="D37" s="15">
        <f>SUM(D33:D36)</f>
        <v>83.5276</v>
      </c>
      <c r="E37" s="16">
        <f>SUM(E33:E36)</f>
        <v>1.369</v>
      </c>
      <c r="F37" s="15">
        <f>SUM(F33:F36)</f>
        <v>1.7052</v>
      </c>
      <c r="G37" s="16">
        <f>SUM(G33:G36)</f>
        <v>0.6004</v>
      </c>
      <c r="H37" s="15">
        <f>SUM(H33:H36)</f>
        <v>1.8174</v>
      </c>
      <c r="I37" s="16">
        <f>SUM(I33:I36)</f>
        <v>0.8734999999999999</v>
      </c>
      <c r="J37" s="16">
        <f>SUM(J33:J36)</f>
        <v>1.3514</v>
      </c>
      <c r="K37" s="57">
        <f>SUM(K33:K36)</f>
        <v>872.7106</v>
      </c>
    </row>
    <row r="38" spans="1:11" ht="15.75" thickBot="1">
      <c r="A38" s="17" t="s">
        <v>10</v>
      </c>
      <c r="B38" s="18">
        <f>B37/4</f>
        <v>0.1963</v>
      </c>
      <c r="C38" s="19">
        <f>C37/4</f>
        <v>0.13379999999999997</v>
      </c>
      <c r="D38" s="19">
        <f aca="true" t="shared" si="7" ref="D38:K38">D37/4</f>
        <v>20.8819</v>
      </c>
      <c r="E38" s="19">
        <f t="shared" si="7"/>
        <v>0.34225</v>
      </c>
      <c r="F38" s="19">
        <f t="shared" si="7"/>
        <v>0.4263</v>
      </c>
      <c r="G38" s="19">
        <f t="shared" si="7"/>
        <v>0.1501</v>
      </c>
      <c r="H38" s="19">
        <f t="shared" si="7"/>
        <v>0.45435</v>
      </c>
      <c r="I38" s="19">
        <f t="shared" si="7"/>
        <v>0.21837499999999999</v>
      </c>
      <c r="J38" s="19">
        <f t="shared" si="7"/>
        <v>0.33785</v>
      </c>
      <c r="K38" s="19">
        <f t="shared" si="7"/>
        <v>218.17765</v>
      </c>
    </row>
    <row r="39" spans="1:11" ht="15.75" thickTop="1">
      <c r="A39" s="20"/>
      <c r="B39" s="9"/>
      <c r="C39" s="10"/>
      <c r="D39" s="9"/>
      <c r="E39" s="10"/>
      <c r="F39" s="9"/>
      <c r="G39" s="10"/>
      <c r="H39" s="9"/>
      <c r="I39" s="10"/>
      <c r="J39" s="10"/>
      <c r="K39" s="55"/>
    </row>
    <row r="40" spans="1:11" ht="20.25">
      <c r="A40" s="20"/>
      <c r="B40" s="9"/>
      <c r="C40" s="60"/>
      <c r="D40" s="9"/>
      <c r="E40" s="22" t="s">
        <v>11</v>
      </c>
      <c r="F40" s="9"/>
      <c r="G40" s="10"/>
      <c r="H40" s="9"/>
      <c r="I40" s="10"/>
      <c r="J40" s="10"/>
      <c r="K40" s="55"/>
    </row>
    <row r="41" spans="1:11" ht="15.75" thickBot="1">
      <c r="A41" s="23"/>
      <c r="B41" s="24"/>
      <c r="C41" s="25"/>
      <c r="D41" s="24"/>
      <c r="E41" s="25"/>
      <c r="F41" s="24"/>
      <c r="G41" s="25"/>
      <c r="H41" s="24"/>
      <c r="I41" s="25"/>
      <c r="J41" s="25"/>
      <c r="K41" s="59"/>
    </row>
    <row r="42" spans="1:11" ht="15">
      <c r="A42" s="26" t="s">
        <v>12</v>
      </c>
      <c r="B42" s="27">
        <f>SUM(B6:B9,B12:B16,B19:B23,B26:B30,B33:B36)</f>
        <v>4.514899999999999</v>
      </c>
      <c r="C42" s="37">
        <f>SUM(C6:C9,C12:C16,C19:C23,C26:C30,C33:C36)</f>
        <v>3.0275000000000007</v>
      </c>
      <c r="D42" s="37">
        <f aca="true" t="shared" si="8" ref="D42:K42">SUM(D6:D9,D12:D16,D19:D23,D26:D30,D33:D36)</f>
        <v>488.242</v>
      </c>
      <c r="E42" s="37">
        <f t="shared" si="8"/>
        <v>7.767000000000003</v>
      </c>
      <c r="F42" s="37">
        <f t="shared" si="8"/>
        <v>9.740339999999998</v>
      </c>
      <c r="G42" s="37">
        <f t="shared" si="8"/>
        <v>3.4495999999999993</v>
      </c>
      <c r="H42" s="37">
        <f t="shared" si="8"/>
        <v>10.1149</v>
      </c>
      <c r="I42" s="37">
        <f t="shared" si="8"/>
        <v>4.9818</v>
      </c>
      <c r="J42" s="37">
        <f t="shared" si="8"/>
        <v>7.770899999999998</v>
      </c>
      <c r="K42" s="37">
        <f t="shared" si="8"/>
        <v>5033.5354</v>
      </c>
    </row>
    <row r="43" spans="1:11" ht="15">
      <c r="A43" s="26" t="s">
        <v>13</v>
      </c>
      <c r="B43" s="27">
        <f>B42/23</f>
        <v>0.19629999999999995</v>
      </c>
      <c r="C43" s="28">
        <f>C42/23</f>
        <v>0.13163043478260872</v>
      </c>
      <c r="D43" s="28">
        <f aca="true" t="shared" si="9" ref="D43:K43">D42/23</f>
        <v>21.22791304347826</v>
      </c>
      <c r="E43" s="28">
        <f t="shared" si="9"/>
        <v>0.3376956521739132</v>
      </c>
      <c r="F43" s="28">
        <f t="shared" si="9"/>
        <v>0.4234930434782608</v>
      </c>
      <c r="G43" s="28">
        <f t="shared" si="9"/>
        <v>0.14998260869565214</v>
      </c>
      <c r="H43" s="28">
        <f t="shared" si="9"/>
        <v>0.43977826086956523</v>
      </c>
      <c r="I43" s="28">
        <f t="shared" si="9"/>
        <v>0.2166</v>
      </c>
      <c r="J43" s="28">
        <f t="shared" si="9"/>
        <v>0.33786521739130426</v>
      </c>
      <c r="K43" s="28">
        <f t="shared" si="9"/>
        <v>218.8493652173913</v>
      </c>
    </row>
    <row r="44" spans="1:11" ht="15">
      <c r="A44" s="26" t="s">
        <v>14</v>
      </c>
      <c r="B44" s="27">
        <f>1/B43</f>
        <v>5.0942435048395325</v>
      </c>
      <c r="C44" s="28">
        <f>1/C43</f>
        <v>7.597027250206439</v>
      </c>
      <c r="D44" s="28">
        <f>100/D43</f>
        <v>4.710778671232709</v>
      </c>
      <c r="E44" s="28">
        <f aca="true" t="shared" si="10" ref="D44:K44">1/E43</f>
        <v>2.9612462984421257</v>
      </c>
      <c r="F44" s="28">
        <f t="shared" si="10"/>
        <v>2.3613138761069945</v>
      </c>
      <c r="G44" s="28">
        <f t="shared" si="10"/>
        <v>6.667439703153991</v>
      </c>
      <c r="H44" s="28">
        <f t="shared" si="10"/>
        <v>2.273873196966851</v>
      </c>
      <c r="I44" s="28">
        <f t="shared" si="10"/>
        <v>4.616805170821792</v>
      </c>
      <c r="J44" s="28">
        <f t="shared" si="10"/>
        <v>2.959760130744187</v>
      </c>
      <c r="K44" s="28">
        <f>1000/K43</f>
        <v>4.569352983988153</v>
      </c>
    </row>
    <row r="45" spans="1:11" ht="15.75" thickBot="1">
      <c r="A45" s="29"/>
      <c r="B45" s="30"/>
      <c r="C45" s="31"/>
      <c r="D45" s="30"/>
      <c r="E45" s="31"/>
      <c r="F45" s="31"/>
      <c r="G45" s="30"/>
      <c r="H45" s="31"/>
      <c r="I45" s="30"/>
      <c r="J45" s="31"/>
      <c r="K45" s="50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34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3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4" t="s">
        <v>3</v>
      </c>
    </row>
    <row r="6" spans="1:11" ht="15">
      <c r="A6" s="8">
        <v>36770</v>
      </c>
      <c r="B6" s="67">
        <v>0.1963</v>
      </c>
      <c r="C6" s="68">
        <v>0.1351</v>
      </c>
      <c r="D6" s="67">
        <v>20.9344</v>
      </c>
      <c r="E6" s="68">
        <v>0.3403</v>
      </c>
      <c r="F6" s="67">
        <v>0.4322</v>
      </c>
      <c r="G6" s="68">
        <v>0.1504</v>
      </c>
      <c r="H6" s="67">
        <v>0.4592</v>
      </c>
      <c r="I6" s="68">
        <v>0.221</v>
      </c>
      <c r="J6" s="67">
        <v>0.3379</v>
      </c>
      <c r="K6" s="67">
        <v>217.6525</v>
      </c>
    </row>
    <row r="7" spans="1:11" ht="15.75" thickBot="1">
      <c r="A7" s="11"/>
      <c r="B7" s="78"/>
      <c r="C7" s="79"/>
      <c r="D7" s="78"/>
      <c r="E7" s="79"/>
      <c r="F7" s="78"/>
      <c r="G7" s="79"/>
      <c r="H7" s="78"/>
      <c r="I7" s="79"/>
      <c r="J7" s="78"/>
      <c r="K7" s="78"/>
    </row>
    <row r="8" spans="1:11" ht="15.75" thickTop="1">
      <c r="A8" s="14" t="s">
        <v>9</v>
      </c>
      <c r="B8" s="15">
        <f>SUM(B6:B7)</f>
        <v>0.1963</v>
      </c>
      <c r="C8" s="16">
        <f>SUM(C6:C7)</f>
        <v>0.1351</v>
      </c>
      <c r="D8" s="15">
        <f>SUM(D6:D7)</f>
        <v>20.9344</v>
      </c>
      <c r="E8" s="16">
        <f>SUM(E6:E7)</f>
        <v>0.3403</v>
      </c>
      <c r="F8" s="15">
        <f>SUM(F6:F7)</f>
        <v>0.4322</v>
      </c>
      <c r="G8" s="16">
        <f>SUM(G6:G7)</f>
        <v>0.1504</v>
      </c>
      <c r="H8" s="15">
        <f>SUM(H6:H7)</f>
        <v>0.4592</v>
      </c>
      <c r="I8" s="16">
        <f>SUM(I6:I7)</f>
        <v>0.221</v>
      </c>
      <c r="J8" s="16">
        <f>SUM(J6:J7)</f>
        <v>0.3379</v>
      </c>
      <c r="K8" s="57">
        <f>SUM(K6:K7)</f>
        <v>217.6525</v>
      </c>
    </row>
    <row r="9" spans="1:11" ht="15.75" thickBot="1">
      <c r="A9" s="17" t="s">
        <v>10</v>
      </c>
      <c r="B9" s="18">
        <f>B8/1</f>
        <v>0.1963</v>
      </c>
      <c r="C9" s="19">
        <f>C8/1</f>
        <v>0.1351</v>
      </c>
      <c r="D9" s="19">
        <f aca="true" t="shared" si="0" ref="D9:K9">D8/1</f>
        <v>20.9344</v>
      </c>
      <c r="E9" s="19">
        <f t="shared" si="0"/>
        <v>0.3403</v>
      </c>
      <c r="F9" s="19">
        <f t="shared" si="0"/>
        <v>0.4322</v>
      </c>
      <c r="G9" s="19">
        <f t="shared" si="0"/>
        <v>0.1504</v>
      </c>
      <c r="H9" s="19">
        <f t="shared" si="0"/>
        <v>0.4592</v>
      </c>
      <c r="I9" s="19">
        <f t="shared" si="0"/>
        <v>0.221</v>
      </c>
      <c r="J9" s="19">
        <f t="shared" si="0"/>
        <v>0.3379</v>
      </c>
      <c r="K9" s="19">
        <f t="shared" si="0"/>
        <v>217.6525</v>
      </c>
    </row>
    <row r="10" spans="1:11" ht="15.75" thickTop="1">
      <c r="A10" s="8">
        <v>36773</v>
      </c>
      <c r="B10" s="9">
        <v>0.1963</v>
      </c>
      <c r="C10" s="10">
        <v>0.1344</v>
      </c>
      <c r="D10" s="9">
        <v>20.7617</v>
      </c>
      <c r="E10" s="10">
        <v>0.3407</v>
      </c>
      <c r="F10" s="9">
        <v>0.4268</v>
      </c>
      <c r="G10" s="10">
        <v>0.1507</v>
      </c>
      <c r="H10" s="9">
        <v>0.4585</v>
      </c>
      <c r="I10" s="10">
        <v>0.2182</v>
      </c>
      <c r="J10" s="10">
        <v>0.3378</v>
      </c>
      <c r="K10" s="55">
        <v>217.6525</v>
      </c>
    </row>
    <row r="11" spans="1:11" ht="15">
      <c r="A11" s="8">
        <v>36774</v>
      </c>
      <c r="B11" s="9">
        <v>0.1963</v>
      </c>
      <c r="C11" s="10">
        <v>0.1344</v>
      </c>
      <c r="D11" s="9">
        <v>20.7587</v>
      </c>
      <c r="E11" s="10">
        <v>0.3409</v>
      </c>
      <c r="F11" s="9">
        <v>0.4268</v>
      </c>
      <c r="G11" s="10">
        <v>0.1503</v>
      </c>
      <c r="H11" s="9">
        <v>0.4574</v>
      </c>
      <c r="I11" s="10">
        <v>0.2182</v>
      </c>
      <c r="J11" s="10">
        <v>0.338</v>
      </c>
      <c r="K11" s="55">
        <v>216.9213</v>
      </c>
    </row>
    <row r="12" spans="1:11" ht="15">
      <c r="A12" s="8">
        <v>36775</v>
      </c>
      <c r="B12" s="9">
        <v>0.1963</v>
      </c>
      <c r="C12" s="10">
        <v>0.1352</v>
      </c>
      <c r="D12" s="9">
        <v>20.78</v>
      </c>
      <c r="E12" s="10">
        <v>0.3443</v>
      </c>
      <c r="F12" s="9">
        <v>0.4323</v>
      </c>
      <c r="G12" s="10">
        <v>0.1507</v>
      </c>
      <c r="H12" s="9">
        <v>0.4598</v>
      </c>
      <c r="I12" s="10">
        <v>0.221</v>
      </c>
      <c r="J12" s="10">
        <v>0.3391</v>
      </c>
      <c r="K12" s="55">
        <v>216.9213</v>
      </c>
    </row>
    <row r="13" spans="1:11" ht="15">
      <c r="A13" s="8">
        <v>36776</v>
      </c>
      <c r="B13" s="9">
        <v>0.1963</v>
      </c>
      <c r="C13" s="10">
        <v>0.1356</v>
      </c>
      <c r="D13" s="9">
        <v>20.8078</v>
      </c>
      <c r="E13" s="10">
        <v>0.3472</v>
      </c>
      <c r="F13" s="9">
        <v>0.4393</v>
      </c>
      <c r="G13" s="10">
        <v>0.1508</v>
      </c>
      <c r="H13" s="9">
        <v>0.4616</v>
      </c>
      <c r="I13" s="10">
        <v>0.2246</v>
      </c>
      <c r="J13" s="10">
        <v>0.3398</v>
      </c>
      <c r="K13" s="55">
        <v>217.3777</v>
      </c>
    </row>
    <row r="14" spans="1:11" ht="15.75" thickBot="1">
      <c r="A14" s="11">
        <v>36777</v>
      </c>
      <c r="B14" s="12">
        <v>0.1963</v>
      </c>
      <c r="C14" s="13">
        <v>0.1367</v>
      </c>
      <c r="D14" s="12">
        <v>20.6302</v>
      </c>
      <c r="E14" s="13">
        <v>0.3518</v>
      </c>
      <c r="F14" s="12">
        <v>0.4401</v>
      </c>
      <c r="G14" s="13">
        <v>0.1514</v>
      </c>
      <c r="H14" s="12">
        <v>0.471</v>
      </c>
      <c r="I14" s="13">
        <v>0.225</v>
      </c>
      <c r="J14" s="13">
        <v>0.34</v>
      </c>
      <c r="K14" s="56">
        <v>218.0402</v>
      </c>
    </row>
    <row r="15" spans="1:11" ht="15.75" thickTop="1">
      <c r="A15" s="14" t="s">
        <v>9</v>
      </c>
      <c r="B15" s="15">
        <f aca="true" t="shared" si="1" ref="B15:K15">SUM(B10:B14)</f>
        <v>0.9815</v>
      </c>
      <c r="C15" s="16">
        <f t="shared" si="1"/>
        <v>0.6762999999999999</v>
      </c>
      <c r="D15" s="15">
        <f t="shared" si="1"/>
        <v>103.73840000000001</v>
      </c>
      <c r="E15" s="16">
        <f t="shared" si="1"/>
        <v>1.7248999999999999</v>
      </c>
      <c r="F15" s="15">
        <f t="shared" si="1"/>
        <v>2.1653000000000002</v>
      </c>
      <c r="G15" s="16">
        <f t="shared" si="1"/>
        <v>0.7539</v>
      </c>
      <c r="H15" s="15">
        <f t="shared" si="1"/>
        <v>2.3083</v>
      </c>
      <c r="I15" s="16">
        <f t="shared" si="1"/>
        <v>1.107</v>
      </c>
      <c r="J15" s="16">
        <f t="shared" si="1"/>
        <v>1.6946999999999999</v>
      </c>
      <c r="K15" s="57">
        <f t="shared" si="1"/>
        <v>1086.913</v>
      </c>
    </row>
    <row r="16" spans="1:11" ht="15.75" thickBot="1">
      <c r="A16" s="17" t="s">
        <v>10</v>
      </c>
      <c r="B16" s="18">
        <f>B15/5</f>
        <v>0.1963</v>
      </c>
      <c r="C16" s="19">
        <f>C15/5</f>
        <v>0.13526</v>
      </c>
      <c r="D16" s="19">
        <f aca="true" t="shared" si="2" ref="D16:K16">D15/5</f>
        <v>20.747680000000003</v>
      </c>
      <c r="E16" s="19">
        <f t="shared" si="2"/>
        <v>0.34497999999999995</v>
      </c>
      <c r="F16" s="19">
        <f t="shared" si="2"/>
        <v>0.43306000000000006</v>
      </c>
      <c r="G16" s="19">
        <f t="shared" si="2"/>
        <v>0.15078</v>
      </c>
      <c r="H16" s="19">
        <f t="shared" si="2"/>
        <v>0.46166</v>
      </c>
      <c r="I16" s="19">
        <f t="shared" si="2"/>
        <v>0.22139999999999999</v>
      </c>
      <c r="J16" s="19">
        <f t="shared" si="2"/>
        <v>0.33893999999999996</v>
      </c>
      <c r="K16" s="19">
        <f t="shared" si="2"/>
        <v>217.3826</v>
      </c>
    </row>
    <row r="17" spans="1:11" ht="15" customHeight="1" thickTop="1">
      <c r="A17" s="8">
        <v>36780</v>
      </c>
      <c r="B17" s="9">
        <v>0.1963</v>
      </c>
      <c r="C17" s="10">
        <v>0.1381</v>
      </c>
      <c r="D17" s="9">
        <v>20.8225</v>
      </c>
      <c r="E17" s="10">
        <v>0.3532</v>
      </c>
      <c r="F17" s="9">
        <v>0.4432</v>
      </c>
      <c r="G17" s="10">
        <v>0.1515</v>
      </c>
      <c r="H17" s="9">
        <v>0.4683</v>
      </c>
      <c r="I17" s="10">
        <v>0.2266</v>
      </c>
      <c r="J17" s="10">
        <v>0.3409</v>
      </c>
      <c r="K17" s="55">
        <v>217.7458</v>
      </c>
    </row>
    <row r="18" spans="1:11" ht="15">
      <c r="A18" s="8">
        <v>36781</v>
      </c>
      <c r="B18" s="9">
        <v>0.1963</v>
      </c>
      <c r="C18" s="10">
        <v>0.1387</v>
      </c>
      <c r="D18" s="9">
        <v>20.8117</v>
      </c>
      <c r="E18" s="10">
        <v>0.3511</v>
      </c>
      <c r="F18" s="9">
        <v>0.4452</v>
      </c>
      <c r="G18" s="10">
        <v>0.1523</v>
      </c>
      <c r="H18" s="9">
        <v>0.4586</v>
      </c>
      <c r="I18" s="10">
        <v>0.2276</v>
      </c>
      <c r="J18" s="10">
        <v>0.3411</v>
      </c>
      <c r="K18" s="55">
        <v>217.7458</v>
      </c>
    </row>
    <row r="19" spans="1:11" ht="15">
      <c r="A19" s="8">
        <v>36782</v>
      </c>
      <c r="B19" s="9">
        <v>0.1963</v>
      </c>
      <c r="C19" s="10">
        <v>0.1398</v>
      </c>
      <c r="D19" s="9">
        <v>20.9904</v>
      </c>
      <c r="E19" s="10">
        <v>0.351</v>
      </c>
      <c r="F19" s="9">
        <v>0.4466</v>
      </c>
      <c r="G19" s="10">
        <v>0.1524</v>
      </c>
      <c r="H19" s="9">
        <v>0.4605</v>
      </c>
      <c r="I19" s="10">
        <v>0.2283</v>
      </c>
      <c r="J19" s="10">
        <v>0.3419</v>
      </c>
      <c r="K19" s="55">
        <v>217.7458</v>
      </c>
    </row>
    <row r="20" spans="1:11" ht="15">
      <c r="A20" s="8">
        <v>36783</v>
      </c>
      <c r="B20" s="9">
        <v>0.1963</v>
      </c>
      <c r="C20" s="10">
        <v>0.139</v>
      </c>
      <c r="D20" s="9">
        <v>21.0286</v>
      </c>
      <c r="E20" s="10">
        <v>0.3533</v>
      </c>
      <c r="F20" s="9">
        <v>0.4443</v>
      </c>
      <c r="G20" s="10">
        <v>0.1524</v>
      </c>
      <c r="H20" s="9">
        <v>0.4642</v>
      </c>
      <c r="I20" s="10">
        <v>0.2272</v>
      </c>
      <c r="J20" s="10">
        <v>0.3424</v>
      </c>
      <c r="K20" s="55">
        <v>217.8493</v>
      </c>
    </row>
    <row r="21" spans="1:11" ht="15.75" thickBot="1">
      <c r="A21" s="11">
        <v>36784</v>
      </c>
      <c r="B21" s="12">
        <v>0.1963</v>
      </c>
      <c r="C21" s="13">
        <v>0.1395</v>
      </c>
      <c r="D21" s="12">
        <v>21.0512</v>
      </c>
      <c r="E21" s="13">
        <v>0.3572</v>
      </c>
      <c r="F21" s="12">
        <v>0.4456</v>
      </c>
      <c r="G21" s="13">
        <v>0.1521</v>
      </c>
      <c r="H21" s="12">
        <v>0.4639</v>
      </c>
      <c r="I21" s="13">
        <v>0.2278</v>
      </c>
      <c r="J21" s="13">
        <v>0.3416</v>
      </c>
      <c r="K21" s="56">
        <v>218.9089</v>
      </c>
    </row>
    <row r="22" spans="1:11" ht="15.75" thickTop="1">
      <c r="A22" s="14" t="s">
        <v>9</v>
      </c>
      <c r="B22" s="15">
        <f aca="true" t="shared" si="3" ref="B22:K22">SUM(B17:B21)</f>
        <v>0.9815</v>
      </c>
      <c r="C22" s="16">
        <f t="shared" si="3"/>
        <v>0.6951</v>
      </c>
      <c r="D22" s="15">
        <f t="shared" si="3"/>
        <v>104.70439999999999</v>
      </c>
      <c r="E22" s="16">
        <f t="shared" si="3"/>
        <v>1.7657999999999998</v>
      </c>
      <c r="F22" s="15">
        <f t="shared" si="3"/>
        <v>2.2249</v>
      </c>
      <c r="G22" s="16">
        <f t="shared" si="3"/>
        <v>0.7606999999999999</v>
      </c>
      <c r="H22" s="15">
        <f t="shared" si="3"/>
        <v>2.3155</v>
      </c>
      <c r="I22" s="16">
        <f t="shared" si="3"/>
        <v>1.1375</v>
      </c>
      <c r="J22" s="16">
        <f t="shared" si="3"/>
        <v>1.7079</v>
      </c>
      <c r="K22" s="57">
        <f t="shared" si="3"/>
        <v>1089.9956</v>
      </c>
    </row>
    <row r="23" spans="1:11" ht="15.75" thickBot="1">
      <c r="A23" s="17" t="s">
        <v>10</v>
      </c>
      <c r="B23" s="18">
        <f>B22/5</f>
        <v>0.1963</v>
      </c>
      <c r="C23" s="19">
        <f>C22/5</f>
        <v>0.13902</v>
      </c>
      <c r="D23" s="19">
        <f aca="true" t="shared" si="4" ref="D23:K23">D22/5</f>
        <v>20.94088</v>
      </c>
      <c r="E23" s="19">
        <f t="shared" si="4"/>
        <v>0.35316</v>
      </c>
      <c r="F23" s="19">
        <f t="shared" si="4"/>
        <v>0.44498</v>
      </c>
      <c r="G23" s="19">
        <f t="shared" si="4"/>
        <v>0.15214</v>
      </c>
      <c r="H23" s="19">
        <f t="shared" si="4"/>
        <v>0.4631</v>
      </c>
      <c r="I23" s="19">
        <f t="shared" si="4"/>
        <v>0.22749999999999998</v>
      </c>
      <c r="J23" s="19">
        <f t="shared" si="4"/>
        <v>0.34158</v>
      </c>
      <c r="K23" s="19">
        <f t="shared" si="4"/>
        <v>217.99912</v>
      </c>
    </row>
    <row r="24" spans="1:11" ht="15.75" thickTop="1">
      <c r="A24" s="8">
        <v>36787</v>
      </c>
      <c r="B24" s="9">
        <v>0.1963</v>
      </c>
      <c r="C24" s="10">
        <v>0.1399</v>
      </c>
      <c r="D24" s="9">
        <v>21.0512</v>
      </c>
      <c r="E24" s="10">
        <v>0.3585</v>
      </c>
      <c r="F24" s="9">
        <v>0.4465</v>
      </c>
      <c r="G24" s="10">
        <v>0.1526</v>
      </c>
      <c r="H24" s="9">
        <v>0.469</v>
      </c>
      <c r="I24" s="10">
        <v>0.2283</v>
      </c>
      <c r="J24" s="10">
        <v>0.3423</v>
      </c>
      <c r="K24" s="55">
        <v>219.8315</v>
      </c>
    </row>
    <row r="25" spans="1:11" ht="15">
      <c r="A25" s="8">
        <v>36788</v>
      </c>
      <c r="B25" s="9">
        <v>0.1963</v>
      </c>
      <c r="C25" s="10">
        <v>0.1401</v>
      </c>
      <c r="D25" s="9">
        <v>20.9786</v>
      </c>
      <c r="E25" s="10">
        <v>0.3616</v>
      </c>
      <c r="F25" s="9">
        <v>0.4502</v>
      </c>
      <c r="G25" s="10">
        <v>0.1529</v>
      </c>
      <c r="H25" s="9">
        <v>0.4758</v>
      </c>
      <c r="I25" s="10">
        <v>0.2302</v>
      </c>
      <c r="J25" s="10">
        <v>0.3431</v>
      </c>
      <c r="K25" s="55">
        <v>223.0459</v>
      </c>
    </row>
    <row r="26" spans="1:11" ht="15">
      <c r="A26" s="8">
        <v>36789</v>
      </c>
      <c r="B26" s="9">
        <v>0.1963</v>
      </c>
      <c r="C26" s="10">
        <v>0.1395</v>
      </c>
      <c r="D26" s="9">
        <v>21.009</v>
      </c>
      <c r="E26" s="10">
        <v>0.3617</v>
      </c>
      <c r="F26" s="9">
        <v>0.4504</v>
      </c>
      <c r="G26" s="10">
        <v>0.1529</v>
      </c>
      <c r="H26" s="9">
        <v>0.4741</v>
      </c>
      <c r="I26" s="10">
        <v>0.2303</v>
      </c>
      <c r="J26" s="10">
        <v>0.3423</v>
      </c>
      <c r="K26" s="55">
        <v>221.181</v>
      </c>
    </row>
    <row r="27" spans="1:11" ht="15">
      <c r="A27" s="8">
        <v>36790</v>
      </c>
      <c r="B27" s="9">
        <v>0.1963</v>
      </c>
      <c r="C27" s="10">
        <v>0.139</v>
      </c>
      <c r="D27" s="9">
        <v>20.958</v>
      </c>
      <c r="E27" s="10">
        <v>0.3641</v>
      </c>
      <c r="F27" s="9">
        <v>0.4534</v>
      </c>
      <c r="G27" s="10">
        <v>0.153</v>
      </c>
      <c r="H27" s="9">
        <v>0.4829</v>
      </c>
      <c r="I27" s="10">
        <v>0.2318</v>
      </c>
      <c r="J27" s="10">
        <v>0.3432</v>
      </c>
      <c r="K27" s="55">
        <v>221.181</v>
      </c>
    </row>
    <row r="28" spans="1:11" ht="15.75" thickBot="1">
      <c r="A28" s="11">
        <v>36791</v>
      </c>
      <c r="B28" s="12">
        <v>0.1963</v>
      </c>
      <c r="C28" s="13">
        <v>0.1377</v>
      </c>
      <c r="D28" s="12">
        <v>20.8903</v>
      </c>
      <c r="E28" s="13">
        <v>0.3619</v>
      </c>
      <c r="F28" s="12">
        <v>0.4494</v>
      </c>
      <c r="G28" s="13">
        <v>0.1527</v>
      </c>
      <c r="H28" s="12">
        <v>0.4842</v>
      </c>
      <c r="I28" s="13">
        <v>0.2298</v>
      </c>
      <c r="J28" s="13">
        <v>0.3429</v>
      </c>
      <c r="K28" s="56">
        <v>221.3283</v>
      </c>
    </row>
    <row r="29" spans="1:11" ht="15.75" thickTop="1">
      <c r="A29" s="14" t="s">
        <v>9</v>
      </c>
      <c r="B29" s="15">
        <f aca="true" t="shared" si="5" ref="B29:K29">SUM(B24:B28)</f>
        <v>0.9815</v>
      </c>
      <c r="C29" s="16">
        <f t="shared" si="5"/>
        <v>0.6961999999999999</v>
      </c>
      <c r="D29" s="15">
        <f t="shared" si="5"/>
        <v>104.8871</v>
      </c>
      <c r="E29" s="16">
        <f t="shared" si="5"/>
        <v>1.8077999999999999</v>
      </c>
      <c r="F29" s="15">
        <f t="shared" si="5"/>
        <v>2.2499000000000002</v>
      </c>
      <c r="G29" s="16">
        <f t="shared" si="5"/>
        <v>0.7641</v>
      </c>
      <c r="H29" s="15">
        <f t="shared" si="5"/>
        <v>2.386</v>
      </c>
      <c r="I29" s="16">
        <f t="shared" si="5"/>
        <v>1.1504</v>
      </c>
      <c r="J29" s="16">
        <f t="shared" si="5"/>
        <v>1.7138</v>
      </c>
      <c r="K29" s="57">
        <f t="shared" si="5"/>
        <v>1106.5677</v>
      </c>
    </row>
    <row r="30" spans="1:11" ht="15.75" thickBot="1">
      <c r="A30" s="17" t="s">
        <v>10</v>
      </c>
      <c r="B30" s="18">
        <f>B29/5</f>
        <v>0.1963</v>
      </c>
      <c r="C30" s="19">
        <f>C29/5</f>
        <v>0.13923999999999997</v>
      </c>
      <c r="D30" s="19">
        <f aca="true" t="shared" si="6" ref="D30:K30">D29/5</f>
        <v>20.977420000000002</v>
      </c>
      <c r="E30" s="19">
        <f t="shared" si="6"/>
        <v>0.36156</v>
      </c>
      <c r="F30" s="19">
        <f t="shared" si="6"/>
        <v>0.44998000000000005</v>
      </c>
      <c r="G30" s="19">
        <f t="shared" si="6"/>
        <v>0.15282</v>
      </c>
      <c r="H30" s="19">
        <f t="shared" si="6"/>
        <v>0.4772</v>
      </c>
      <c r="I30" s="19">
        <f t="shared" si="6"/>
        <v>0.23008</v>
      </c>
      <c r="J30" s="19">
        <f t="shared" si="6"/>
        <v>0.34276</v>
      </c>
      <c r="K30" s="19">
        <f t="shared" si="6"/>
        <v>221.31354000000002</v>
      </c>
    </row>
    <row r="31" spans="1:11" ht="15.75" thickTop="1">
      <c r="A31" s="8">
        <v>36794</v>
      </c>
      <c r="B31" s="9">
        <v>0.1963</v>
      </c>
      <c r="C31" s="10">
        <v>0.1347</v>
      </c>
      <c r="D31" s="9">
        <v>21.1602</v>
      </c>
      <c r="E31" s="10">
        <v>0.3583</v>
      </c>
      <c r="F31" s="9">
        <v>0.4361</v>
      </c>
      <c r="G31" s="10">
        <v>0.1514</v>
      </c>
      <c r="H31" s="9">
        <v>0.4753</v>
      </c>
      <c r="I31" s="10">
        <v>0.223</v>
      </c>
      <c r="J31" s="10">
        <v>0.3432</v>
      </c>
      <c r="K31" s="55">
        <v>222.7514</v>
      </c>
    </row>
    <row r="32" spans="1:11" ht="15">
      <c r="A32" s="8">
        <v>36795</v>
      </c>
      <c r="B32" s="9">
        <v>0.1963</v>
      </c>
      <c r="C32" s="10">
        <v>0.1351</v>
      </c>
      <c r="D32" s="9">
        <v>21.1101</v>
      </c>
      <c r="E32" s="10">
        <v>0.3579</v>
      </c>
      <c r="F32" s="9">
        <v>0.4395</v>
      </c>
      <c r="G32" s="10">
        <v>0.1513</v>
      </c>
      <c r="H32" s="9">
        <v>0.4773</v>
      </c>
      <c r="I32" s="10">
        <v>0.2247</v>
      </c>
      <c r="J32" s="10">
        <v>0.343</v>
      </c>
      <c r="K32" s="55">
        <v>220.9357</v>
      </c>
    </row>
    <row r="33" spans="1:11" ht="15">
      <c r="A33" s="8">
        <v>36796</v>
      </c>
      <c r="B33" s="9">
        <v>0.1963</v>
      </c>
      <c r="C33" s="10">
        <v>0.1346</v>
      </c>
      <c r="D33" s="9">
        <v>21.118</v>
      </c>
      <c r="E33" s="10">
        <v>0.3568</v>
      </c>
      <c r="F33" s="9">
        <v>0.4359</v>
      </c>
      <c r="G33" s="10">
        <v>0.1513</v>
      </c>
      <c r="H33" s="9">
        <v>0.4743</v>
      </c>
      <c r="I33" s="10">
        <v>0.2229</v>
      </c>
      <c r="J33" s="10">
        <v>0.3418</v>
      </c>
      <c r="K33" s="55">
        <v>219.7382</v>
      </c>
    </row>
    <row r="34" spans="1:11" ht="15">
      <c r="A34" s="8">
        <v>36797</v>
      </c>
      <c r="B34" s="9">
        <v>0.1963</v>
      </c>
      <c r="C34" s="10">
        <v>0.1343</v>
      </c>
      <c r="D34" s="9">
        <v>21.0875</v>
      </c>
      <c r="E34" s="10">
        <v>0.3567</v>
      </c>
      <c r="F34" s="9">
        <v>0.4359</v>
      </c>
      <c r="G34" s="10">
        <v>0.1511</v>
      </c>
      <c r="H34" s="9">
        <v>0.4735</v>
      </c>
      <c r="I34" s="10">
        <v>0.2229</v>
      </c>
      <c r="J34" s="10">
        <v>0.3422</v>
      </c>
      <c r="K34" s="55">
        <v>218.6831</v>
      </c>
    </row>
    <row r="35" spans="1:11" ht="15.75" thickBot="1">
      <c r="A35" s="11">
        <v>36798</v>
      </c>
      <c r="B35" s="12">
        <v>0.1963</v>
      </c>
      <c r="C35" s="13">
        <v>0.1341</v>
      </c>
      <c r="D35" s="12">
        <v>21.116</v>
      </c>
      <c r="E35" s="13">
        <v>0.3574</v>
      </c>
      <c r="F35" s="12">
        <v>0.435</v>
      </c>
      <c r="G35" s="13">
        <v>0.151</v>
      </c>
      <c r="H35" s="12">
        <v>0.4742</v>
      </c>
      <c r="I35" s="13">
        <v>0.2224</v>
      </c>
      <c r="J35" s="13">
        <v>0.3423</v>
      </c>
      <c r="K35" s="56">
        <v>218.9972</v>
      </c>
    </row>
    <row r="36" spans="1:11" ht="15.75" thickTop="1">
      <c r="A36" s="14" t="s">
        <v>9</v>
      </c>
      <c r="B36" s="15">
        <f aca="true" t="shared" si="7" ref="B36:K36">SUM(B31:B35)</f>
        <v>0.9815</v>
      </c>
      <c r="C36" s="16">
        <f t="shared" si="7"/>
        <v>0.6728</v>
      </c>
      <c r="D36" s="15">
        <f t="shared" si="7"/>
        <v>105.59179999999999</v>
      </c>
      <c r="E36" s="16">
        <f t="shared" si="7"/>
        <v>1.7871</v>
      </c>
      <c r="F36" s="15">
        <f t="shared" si="7"/>
        <v>2.1824</v>
      </c>
      <c r="G36" s="16">
        <f t="shared" si="7"/>
        <v>0.7561</v>
      </c>
      <c r="H36" s="15">
        <f t="shared" si="7"/>
        <v>2.3746</v>
      </c>
      <c r="I36" s="16">
        <f t="shared" si="7"/>
        <v>1.1159</v>
      </c>
      <c r="J36" s="16">
        <f t="shared" si="7"/>
        <v>1.7125000000000001</v>
      </c>
      <c r="K36" s="57">
        <f t="shared" si="7"/>
        <v>1101.1055999999999</v>
      </c>
    </row>
    <row r="37" spans="1:11" ht="15.75" thickBot="1">
      <c r="A37" s="17" t="s">
        <v>10</v>
      </c>
      <c r="B37" s="18">
        <f>B36/5</f>
        <v>0.1963</v>
      </c>
      <c r="C37" s="19">
        <f>C36/5</f>
        <v>0.13455999999999999</v>
      </c>
      <c r="D37" s="19">
        <f aca="true" t="shared" si="8" ref="D37:K37">D36/5</f>
        <v>21.11836</v>
      </c>
      <c r="E37" s="19">
        <f t="shared" si="8"/>
        <v>0.35741999999999996</v>
      </c>
      <c r="F37" s="19">
        <f t="shared" si="8"/>
        <v>0.43648</v>
      </c>
      <c r="G37" s="19">
        <f t="shared" si="8"/>
        <v>0.15122</v>
      </c>
      <c r="H37" s="19">
        <f t="shared" si="8"/>
        <v>0.47492</v>
      </c>
      <c r="I37" s="19">
        <f t="shared" si="8"/>
        <v>0.22318</v>
      </c>
      <c r="J37" s="19">
        <f t="shared" si="8"/>
        <v>0.3425</v>
      </c>
      <c r="K37" s="19">
        <f t="shared" si="8"/>
        <v>220.22111999999998</v>
      </c>
    </row>
    <row r="38" spans="1:11" ht="21" thickTop="1">
      <c r="A38" s="20"/>
      <c r="B38" s="9"/>
      <c r="C38" s="52"/>
      <c r="D38" s="10"/>
      <c r="E38" s="22" t="s">
        <v>11</v>
      </c>
      <c r="F38" s="10"/>
      <c r="G38" s="10"/>
      <c r="H38" s="10"/>
      <c r="I38" s="10"/>
      <c r="J38" s="10"/>
      <c r="K38" s="55"/>
    </row>
    <row r="39" spans="1:11" ht="15.75" thickBot="1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59"/>
    </row>
    <row r="40" spans="1:11" ht="15">
      <c r="A40" s="26" t="s">
        <v>12</v>
      </c>
      <c r="B40" s="27">
        <f>SUM(B6,B10:B14,B17:B21,B24:B28,B31:B35)</f>
        <v>4.122299999999999</v>
      </c>
      <c r="C40" s="37">
        <f>SUM(C6,C10:C14,C17:C21,C24:C28,C31:C35)</f>
        <v>2.8754999999999997</v>
      </c>
      <c r="D40" s="37">
        <f aca="true" t="shared" si="9" ref="D40:K40">SUM(D6,D10:D14,D17:D21,D24:D28,D31:D35)</f>
        <v>439.85609999999997</v>
      </c>
      <c r="E40" s="37">
        <f t="shared" si="9"/>
        <v>7.4259</v>
      </c>
      <c r="F40" s="37">
        <f t="shared" si="9"/>
        <v>9.2547</v>
      </c>
      <c r="G40" s="37">
        <f t="shared" si="9"/>
        <v>3.1852</v>
      </c>
      <c r="H40" s="37">
        <f t="shared" si="9"/>
        <v>9.8436</v>
      </c>
      <c r="I40" s="37">
        <f t="shared" si="9"/>
        <v>4.731800000000001</v>
      </c>
      <c r="J40" s="37">
        <f t="shared" si="9"/>
        <v>7.1668</v>
      </c>
      <c r="K40" s="37">
        <f t="shared" si="9"/>
        <v>4602.234399999999</v>
      </c>
    </row>
    <row r="41" spans="1:11" ht="15">
      <c r="A41" s="26" t="s">
        <v>13</v>
      </c>
      <c r="B41" s="27">
        <f>B40/21</f>
        <v>0.19629999999999997</v>
      </c>
      <c r="C41" s="28">
        <f>C40/21</f>
        <v>0.13692857142857143</v>
      </c>
      <c r="D41" s="28">
        <f aca="true" t="shared" si="10" ref="D41:K41">D40/21</f>
        <v>20.94552857142857</v>
      </c>
      <c r="E41" s="28">
        <f t="shared" si="10"/>
        <v>0.3536142857142857</v>
      </c>
      <c r="F41" s="28">
        <f t="shared" si="10"/>
        <v>0.4407</v>
      </c>
      <c r="G41" s="28">
        <f t="shared" si="10"/>
        <v>0.15167619047619046</v>
      </c>
      <c r="H41" s="28">
        <f t="shared" si="10"/>
        <v>0.4687428571428572</v>
      </c>
      <c r="I41" s="28">
        <f t="shared" si="10"/>
        <v>0.22532380952380957</v>
      </c>
      <c r="J41" s="28">
        <f t="shared" si="10"/>
        <v>0.3412761904761905</v>
      </c>
      <c r="K41" s="28">
        <f t="shared" si="10"/>
        <v>219.15401904761902</v>
      </c>
    </row>
    <row r="42" spans="1:11" ht="15">
      <c r="A42" s="26" t="s">
        <v>14</v>
      </c>
      <c r="B42" s="27">
        <f>1/B41</f>
        <v>5.094243504839532</v>
      </c>
      <c r="C42" s="28">
        <f>1/C41</f>
        <v>7.303077725612937</v>
      </c>
      <c r="D42" s="28">
        <f>100/D41</f>
        <v>4.774288682139455</v>
      </c>
      <c r="E42" s="28">
        <f aca="true" t="shared" si="11" ref="D42:K42">1/E41</f>
        <v>2.8279400476709893</v>
      </c>
      <c r="F42" s="28">
        <f t="shared" si="11"/>
        <v>2.269117313365101</v>
      </c>
      <c r="G42" s="28">
        <f t="shared" si="11"/>
        <v>6.592992590732137</v>
      </c>
      <c r="H42" s="28">
        <f t="shared" si="11"/>
        <v>2.1333658417652077</v>
      </c>
      <c r="I42" s="28">
        <f t="shared" si="11"/>
        <v>4.438057398875691</v>
      </c>
      <c r="J42" s="28">
        <f t="shared" si="11"/>
        <v>2.930178043199196</v>
      </c>
      <c r="K42" s="28">
        <f>1000/K41</f>
        <v>4.563000963184319</v>
      </c>
    </row>
    <row r="43" spans="1:11" ht="15.75" thickBot="1">
      <c r="A43" s="29"/>
      <c r="B43" s="30"/>
      <c r="C43" s="31"/>
      <c r="D43" s="31"/>
      <c r="E43" s="31"/>
      <c r="F43" s="31"/>
      <c r="G43" s="30"/>
      <c r="H43" s="31"/>
      <c r="I43" s="30"/>
      <c r="J43" s="31"/>
      <c r="K43" s="5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R. Iro</dc:creator>
  <cp:keywords/>
  <dc:description/>
  <cp:lastModifiedBy>Carolyn R. Iro</cp:lastModifiedBy>
  <dcterms:created xsi:type="dcterms:W3CDTF">2015-02-23T02:43:09Z</dcterms:created>
  <dcterms:modified xsi:type="dcterms:W3CDTF">2015-02-26T02:44:56Z</dcterms:modified>
  <cp:category/>
  <cp:version/>
  <cp:contentType/>
  <cp:contentStatus/>
</cp:coreProperties>
</file>