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855" firstSheet="6" activeTab="11"/>
  </bookViews>
  <sheets>
    <sheet name="Jan 2000" sheetId="4" r:id="rId1"/>
    <sheet name="Feb 2000" sheetId="5" r:id="rId2"/>
    <sheet name="Mar 2000" sheetId="7" r:id="rId3"/>
    <sheet name="Apr 2000" sheetId="6" r:id="rId4"/>
    <sheet name="May 2000" sheetId="8" r:id="rId5"/>
    <sheet name="Jun 2000" sheetId="9" r:id="rId6"/>
    <sheet name="Jul 2000" sheetId="10" r:id="rId7"/>
    <sheet name="Aug 2000" sheetId="11" r:id="rId8"/>
    <sheet name="Sep 2000" sheetId="12" r:id="rId9"/>
    <sheet name="Oct 2000" sheetId="13" r:id="rId10"/>
    <sheet name="Nov 2000" sheetId="14" r:id="rId11"/>
    <sheet name="Dec 2000" sheetId="15" r:id="rId12"/>
  </sheets>
  <calcPr calcId="145621"/>
</workbook>
</file>

<file path=xl/calcChain.xml><?xml version="1.0" encoding="utf-8"?>
<calcChain xmlns="http://schemas.openxmlformats.org/spreadsheetml/2006/main">
  <c r="K38" i="15" l="1"/>
  <c r="D38" i="15"/>
  <c r="E38" i="15"/>
  <c r="F38" i="15"/>
  <c r="G38" i="15"/>
  <c r="H38" i="15"/>
  <c r="I38" i="15"/>
  <c r="J38" i="15"/>
  <c r="D37" i="15"/>
  <c r="E37" i="15"/>
  <c r="F37" i="15"/>
  <c r="G37" i="15"/>
  <c r="H37" i="15"/>
  <c r="I37" i="15"/>
  <c r="J37" i="15"/>
  <c r="K37" i="15"/>
  <c r="D36" i="15"/>
  <c r="E36" i="15"/>
  <c r="F36" i="15"/>
  <c r="G36" i="15"/>
  <c r="H36" i="15"/>
  <c r="I36" i="15"/>
  <c r="J36" i="15"/>
  <c r="K36" i="15"/>
  <c r="C37" i="15"/>
  <c r="C36" i="15"/>
  <c r="B37" i="15"/>
  <c r="B36" i="15"/>
  <c r="I29" i="15"/>
  <c r="K28" i="15"/>
  <c r="K29" i="15" s="1"/>
  <c r="J28" i="15"/>
  <c r="J29" i="15" s="1"/>
  <c r="I28" i="15"/>
  <c r="H28" i="15"/>
  <c r="H29" i="15" s="1"/>
  <c r="G28" i="15"/>
  <c r="G29" i="15" s="1"/>
  <c r="F28" i="15"/>
  <c r="F29" i="15" s="1"/>
  <c r="E28" i="15"/>
  <c r="E29" i="15" s="1"/>
  <c r="D28" i="15"/>
  <c r="D29" i="15" s="1"/>
  <c r="C28" i="15"/>
  <c r="C29" i="15" s="1"/>
  <c r="B28" i="15"/>
  <c r="B29" i="15" s="1"/>
  <c r="K41" i="14"/>
  <c r="D41" i="14"/>
  <c r="E41" i="14"/>
  <c r="F41" i="14"/>
  <c r="G41" i="14"/>
  <c r="H41" i="14"/>
  <c r="I41" i="14"/>
  <c r="J41" i="14"/>
  <c r="D40" i="14"/>
  <c r="E40" i="14"/>
  <c r="F40" i="14"/>
  <c r="G40" i="14"/>
  <c r="H40" i="14"/>
  <c r="I40" i="14"/>
  <c r="J40" i="14"/>
  <c r="K40" i="14"/>
  <c r="D39" i="14"/>
  <c r="E39" i="14"/>
  <c r="F39" i="14"/>
  <c r="G39" i="14"/>
  <c r="H39" i="14"/>
  <c r="I39" i="14"/>
  <c r="J39" i="14"/>
  <c r="K39" i="14"/>
  <c r="C40" i="14"/>
  <c r="C39" i="14"/>
  <c r="B40" i="14"/>
  <c r="B39" i="14"/>
  <c r="D36" i="14"/>
  <c r="E36" i="14"/>
  <c r="F36" i="14"/>
  <c r="G36" i="14"/>
  <c r="H36" i="14"/>
  <c r="I36" i="14"/>
  <c r="J36" i="14"/>
  <c r="K36" i="14"/>
  <c r="C36" i="14"/>
  <c r="B35" i="14"/>
  <c r="C35" i="14"/>
  <c r="D35" i="14"/>
  <c r="E35" i="14"/>
  <c r="F35" i="14"/>
  <c r="G35" i="14"/>
  <c r="H35" i="14"/>
  <c r="I35" i="14"/>
  <c r="J35" i="14"/>
  <c r="K35" i="14"/>
  <c r="B36" i="14"/>
  <c r="D9" i="14"/>
  <c r="E9" i="14"/>
  <c r="F9" i="14"/>
  <c r="G9" i="14"/>
  <c r="H9" i="14"/>
  <c r="I9" i="14"/>
  <c r="J9" i="14"/>
  <c r="K9" i="14"/>
  <c r="C9" i="14"/>
  <c r="B9" i="14"/>
  <c r="K44" i="13" l="1"/>
  <c r="D44" i="13"/>
  <c r="E44" i="13"/>
  <c r="F44" i="13"/>
  <c r="G44" i="13"/>
  <c r="H44" i="13"/>
  <c r="I44" i="13"/>
  <c r="J44" i="13"/>
  <c r="D43" i="13"/>
  <c r="E43" i="13"/>
  <c r="F43" i="13"/>
  <c r="G43" i="13"/>
  <c r="H43" i="13"/>
  <c r="I43" i="13"/>
  <c r="J43" i="13"/>
  <c r="K43" i="13"/>
  <c r="D42" i="13"/>
  <c r="E42" i="13"/>
  <c r="F42" i="13"/>
  <c r="G42" i="13"/>
  <c r="H42" i="13"/>
  <c r="I42" i="13"/>
  <c r="J42" i="13"/>
  <c r="K42" i="13"/>
  <c r="C43" i="13"/>
  <c r="C42" i="13"/>
  <c r="B43" i="13"/>
  <c r="B42" i="13"/>
  <c r="D38" i="13"/>
  <c r="E38" i="13"/>
  <c r="F38" i="13"/>
  <c r="G38" i="13"/>
  <c r="H38" i="13"/>
  <c r="I38" i="13"/>
  <c r="J38" i="13"/>
  <c r="K38" i="13"/>
  <c r="C38" i="13"/>
  <c r="B38" i="13"/>
  <c r="D12" i="13"/>
  <c r="E12" i="13"/>
  <c r="F12" i="13"/>
  <c r="G12" i="13"/>
  <c r="H12" i="13"/>
  <c r="I12" i="13"/>
  <c r="J12" i="13"/>
  <c r="K12" i="13"/>
  <c r="C12" i="13"/>
  <c r="B12" i="13"/>
  <c r="K42" i="12"/>
  <c r="D42" i="12"/>
  <c r="E42" i="12"/>
  <c r="F42" i="12"/>
  <c r="G42" i="12"/>
  <c r="H42" i="12"/>
  <c r="I42" i="12"/>
  <c r="J42" i="12"/>
  <c r="D41" i="12"/>
  <c r="E41" i="12"/>
  <c r="F41" i="12"/>
  <c r="G41" i="12"/>
  <c r="H41" i="12"/>
  <c r="I41" i="12"/>
  <c r="J41" i="12"/>
  <c r="K41" i="12"/>
  <c r="D40" i="12"/>
  <c r="E40" i="12"/>
  <c r="F40" i="12"/>
  <c r="G40" i="12"/>
  <c r="H40" i="12"/>
  <c r="I40" i="12"/>
  <c r="J40" i="12"/>
  <c r="K40" i="12"/>
  <c r="C41" i="12"/>
  <c r="C40" i="12"/>
  <c r="B41" i="12"/>
  <c r="K37" i="12"/>
  <c r="H37" i="12"/>
  <c r="G37" i="12"/>
  <c r="D37" i="12"/>
  <c r="C37" i="12"/>
  <c r="K36" i="12"/>
  <c r="J36" i="12"/>
  <c r="J37" i="12" s="1"/>
  <c r="I36" i="12"/>
  <c r="I37" i="12" s="1"/>
  <c r="H36" i="12"/>
  <c r="G36" i="12"/>
  <c r="F36" i="12"/>
  <c r="F37" i="12" s="1"/>
  <c r="E36" i="12"/>
  <c r="E37" i="12" s="1"/>
  <c r="D36" i="12"/>
  <c r="C36" i="12"/>
  <c r="B36" i="12"/>
  <c r="B37" i="12" s="1"/>
  <c r="B40" i="12"/>
  <c r="D9" i="12"/>
  <c r="E9" i="12"/>
  <c r="F9" i="12"/>
  <c r="G9" i="12"/>
  <c r="H9" i="12"/>
  <c r="I9" i="12"/>
  <c r="J9" i="12"/>
  <c r="K9" i="12"/>
  <c r="C9" i="12"/>
  <c r="B9" i="12"/>
  <c r="K44" i="11"/>
  <c r="D44" i="11"/>
  <c r="E44" i="11"/>
  <c r="F44" i="11"/>
  <c r="G44" i="11"/>
  <c r="H44" i="11"/>
  <c r="I44" i="11"/>
  <c r="J44" i="11"/>
  <c r="D43" i="11"/>
  <c r="E43" i="11"/>
  <c r="F43" i="11"/>
  <c r="G43" i="11"/>
  <c r="H43" i="11"/>
  <c r="I43" i="11"/>
  <c r="J43" i="11"/>
  <c r="K43" i="11"/>
  <c r="D42" i="11"/>
  <c r="E42" i="11"/>
  <c r="F42" i="11"/>
  <c r="G42" i="11"/>
  <c r="H42" i="11"/>
  <c r="I42" i="11"/>
  <c r="J42" i="11"/>
  <c r="K42" i="11"/>
  <c r="C42" i="11"/>
  <c r="B43" i="11"/>
  <c r="B42" i="11"/>
  <c r="D38" i="11"/>
  <c r="E38" i="11"/>
  <c r="F38" i="11"/>
  <c r="G38" i="11"/>
  <c r="H38" i="11"/>
  <c r="I38" i="11"/>
  <c r="J38" i="11"/>
  <c r="K38" i="11"/>
  <c r="C38" i="11"/>
  <c r="B38" i="11"/>
  <c r="D18" i="11"/>
  <c r="E18" i="11"/>
  <c r="F18" i="11"/>
  <c r="G18" i="11"/>
  <c r="H18" i="11"/>
  <c r="I18" i="11"/>
  <c r="J18" i="11"/>
  <c r="K18" i="11"/>
  <c r="C18" i="11"/>
  <c r="B18" i="11"/>
  <c r="B17" i="11"/>
  <c r="C17" i="11"/>
  <c r="D17" i="11"/>
  <c r="E17" i="11"/>
  <c r="F17" i="11"/>
  <c r="G17" i="11"/>
  <c r="H17" i="11"/>
  <c r="I17" i="11"/>
  <c r="J17" i="11"/>
  <c r="K17" i="11"/>
  <c r="D11" i="11"/>
  <c r="E11" i="11"/>
  <c r="F11" i="11"/>
  <c r="G11" i="11"/>
  <c r="H11" i="11"/>
  <c r="I11" i="11"/>
  <c r="J11" i="11"/>
  <c r="K11" i="11"/>
  <c r="C11" i="11"/>
  <c r="B11" i="11"/>
  <c r="K43" i="10"/>
  <c r="D43" i="10"/>
  <c r="E43" i="10"/>
  <c r="F43" i="10"/>
  <c r="G43" i="10"/>
  <c r="H43" i="10"/>
  <c r="I43" i="10"/>
  <c r="J43" i="10"/>
  <c r="D42" i="10"/>
  <c r="E42" i="10"/>
  <c r="F42" i="10"/>
  <c r="G42" i="10"/>
  <c r="H42" i="10"/>
  <c r="I42" i="10"/>
  <c r="J42" i="10"/>
  <c r="K42" i="10"/>
  <c r="D41" i="10"/>
  <c r="E41" i="10"/>
  <c r="F41" i="10"/>
  <c r="G41" i="10"/>
  <c r="H41" i="10"/>
  <c r="I41" i="10"/>
  <c r="J41" i="10"/>
  <c r="K41" i="10"/>
  <c r="C42" i="10"/>
  <c r="C41" i="10"/>
  <c r="B42" i="10"/>
  <c r="B41" i="10"/>
  <c r="D37" i="10"/>
  <c r="E37" i="10"/>
  <c r="F37" i="10"/>
  <c r="G37" i="10"/>
  <c r="H37" i="10"/>
  <c r="I37" i="10"/>
  <c r="J37" i="10"/>
  <c r="K37" i="10"/>
  <c r="C37" i="10"/>
  <c r="B37" i="10"/>
  <c r="D19" i="10"/>
  <c r="E19" i="10"/>
  <c r="F19" i="10"/>
  <c r="G19" i="10"/>
  <c r="H19" i="10"/>
  <c r="I19" i="10"/>
  <c r="J19" i="10"/>
  <c r="K19" i="10"/>
  <c r="C19" i="10"/>
  <c r="B19" i="10"/>
  <c r="B12" i="10"/>
  <c r="K42" i="9"/>
  <c r="D42" i="9"/>
  <c r="E42" i="9"/>
  <c r="F42" i="9"/>
  <c r="G42" i="9"/>
  <c r="H42" i="9"/>
  <c r="I42" i="9"/>
  <c r="J42" i="9"/>
  <c r="D41" i="9"/>
  <c r="E41" i="9"/>
  <c r="F41" i="9"/>
  <c r="G41" i="9"/>
  <c r="H41" i="9"/>
  <c r="I41" i="9"/>
  <c r="J41" i="9"/>
  <c r="K41" i="9"/>
  <c r="D40" i="9"/>
  <c r="E40" i="9"/>
  <c r="F40" i="9"/>
  <c r="G40" i="9"/>
  <c r="H40" i="9"/>
  <c r="I40" i="9"/>
  <c r="J40" i="9"/>
  <c r="K40" i="9"/>
  <c r="C40" i="9"/>
  <c r="B40" i="9"/>
  <c r="D23" i="9"/>
  <c r="E23" i="9"/>
  <c r="F23" i="9"/>
  <c r="G23" i="9"/>
  <c r="H23" i="9"/>
  <c r="I23" i="9"/>
  <c r="J23" i="9"/>
  <c r="K23" i="9"/>
  <c r="C23" i="9"/>
  <c r="B23" i="9"/>
  <c r="D9" i="9"/>
  <c r="E9" i="9"/>
  <c r="F9" i="9"/>
  <c r="G9" i="9"/>
  <c r="H9" i="9"/>
  <c r="I9" i="9"/>
  <c r="J9" i="9"/>
  <c r="K9" i="9"/>
  <c r="C9" i="9"/>
  <c r="B9" i="9"/>
  <c r="D16" i="9"/>
  <c r="E16" i="9"/>
  <c r="F16" i="9"/>
  <c r="G16" i="9"/>
  <c r="H16" i="9"/>
  <c r="I16" i="9"/>
  <c r="J16" i="9"/>
  <c r="K16" i="9"/>
  <c r="C16" i="9"/>
  <c r="B16" i="9"/>
  <c r="K43" i="8"/>
  <c r="D43" i="8"/>
  <c r="E43" i="8"/>
  <c r="F43" i="8"/>
  <c r="G43" i="8"/>
  <c r="H43" i="8"/>
  <c r="I43" i="8"/>
  <c r="J43" i="8"/>
  <c r="D42" i="8"/>
  <c r="E42" i="8"/>
  <c r="F42" i="8"/>
  <c r="G42" i="8"/>
  <c r="H42" i="8"/>
  <c r="I42" i="8"/>
  <c r="J42" i="8"/>
  <c r="K42" i="8"/>
  <c r="D41" i="8"/>
  <c r="E41" i="8"/>
  <c r="F41" i="8"/>
  <c r="G41" i="8"/>
  <c r="H41" i="8"/>
  <c r="I41" i="8"/>
  <c r="J41" i="8"/>
  <c r="K41" i="8"/>
  <c r="C41" i="8"/>
  <c r="C42" i="8" s="1"/>
  <c r="B42" i="8"/>
  <c r="B41" i="8"/>
  <c r="K39" i="6"/>
  <c r="D39" i="6"/>
  <c r="E39" i="6"/>
  <c r="F39" i="6"/>
  <c r="G39" i="6"/>
  <c r="H39" i="6"/>
  <c r="I39" i="6"/>
  <c r="J39" i="6"/>
  <c r="D38" i="6"/>
  <c r="E38" i="6"/>
  <c r="F38" i="6"/>
  <c r="G38" i="6"/>
  <c r="H38" i="6"/>
  <c r="I38" i="6"/>
  <c r="J38" i="6"/>
  <c r="K38" i="6"/>
  <c r="D37" i="6"/>
  <c r="E37" i="6"/>
  <c r="F37" i="6"/>
  <c r="G37" i="6"/>
  <c r="H37" i="6"/>
  <c r="I37" i="6"/>
  <c r="J37" i="6"/>
  <c r="K37" i="6"/>
  <c r="C38" i="6"/>
  <c r="B38" i="6"/>
  <c r="B37" i="6"/>
  <c r="K43" i="7"/>
  <c r="D43" i="7"/>
  <c r="E43" i="7"/>
  <c r="F43" i="7"/>
  <c r="G43" i="7"/>
  <c r="H43" i="7"/>
  <c r="I43" i="7"/>
  <c r="J43" i="7"/>
  <c r="D42" i="7"/>
  <c r="E42" i="7"/>
  <c r="F42" i="7"/>
  <c r="G42" i="7"/>
  <c r="H42" i="7"/>
  <c r="I42" i="7"/>
  <c r="J42" i="7"/>
  <c r="K42" i="7"/>
  <c r="C42" i="7"/>
  <c r="B42" i="7"/>
  <c r="D10" i="7"/>
  <c r="E10" i="7"/>
  <c r="F10" i="7"/>
  <c r="G10" i="7"/>
  <c r="H10" i="7"/>
  <c r="I10" i="7"/>
  <c r="J10" i="7"/>
  <c r="K10" i="7"/>
  <c r="C10" i="7"/>
  <c r="B10" i="7"/>
  <c r="K37" i="7"/>
  <c r="K38" i="7" s="1"/>
  <c r="J37" i="7"/>
  <c r="J38" i="7" s="1"/>
  <c r="I37" i="7"/>
  <c r="I38" i="7" s="1"/>
  <c r="H37" i="7"/>
  <c r="H38" i="7" s="1"/>
  <c r="G37" i="7"/>
  <c r="G38" i="7" s="1"/>
  <c r="F37" i="7"/>
  <c r="F38" i="7" s="1"/>
  <c r="E37" i="7"/>
  <c r="E38" i="7" s="1"/>
  <c r="D37" i="7"/>
  <c r="D38" i="7" s="1"/>
  <c r="C37" i="7"/>
  <c r="C38" i="7" s="1"/>
  <c r="B37" i="7"/>
  <c r="B38" i="7" s="1"/>
  <c r="K43" i="5"/>
  <c r="D43" i="5"/>
  <c r="E43" i="5"/>
  <c r="F43" i="5"/>
  <c r="G43" i="5"/>
  <c r="H43" i="5"/>
  <c r="I43" i="5"/>
  <c r="J43" i="5"/>
  <c r="D42" i="5"/>
  <c r="E42" i="5"/>
  <c r="F42" i="5"/>
  <c r="G42" i="5"/>
  <c r="H42" i="5"/>
  <c r="I42" i="5"/>
  <c r="J42" i="5"/>
  <c r="K42" i="5"/>
  <c r="D41" i="5"/>
  <c r="E41" i="5"/>
  <c r="F41" i="5"/>
  <c r="G41" i="5"/>
  <c r="H41" i="5"/>
  <c r="I41" i="5"/>
  <c r="J41" i="5"/>
  <c r="K41" i="5"/>
  <c r="C41" i="5"/>
  <c r="B41" i="5"/>
  <c r="D37" i="5"/>
  <c r="E37" i="5"/>
  <c r="F37" i="5"/>
  <c r="G37" i="5"/>
  <c r="H37" i="5"/>
  <c r="I37" i="5"/>
  <c r="J37" i="5"/>
  <c r="K37" i="5"/>
  <c r="C37" i="5"/>
  <c r="B37" i="5"/>
  <c r="D11" i="5"/>
  <c r="E11" i="5"/>
  <c r="F11" i="5"/>
  <c r="G11" i="5"/>
  <c r="H11" i="5"/>
  <c r="I11" i="5"/>
  <c r="J11" i="5"/>
  <c r="K11" i="5"/>
  <c r="C11" i="5"/>
  <c r="B11" i="5"/>
  <c r="D42" i="4"/>
  <c r="E42" i="4"/>
  <c r="F42" i="4"/>
  <c r="G42" i="4"/>
  <c r="H42" i="4"/>
  <c r="I42" i="4"/>
  <c r="J42" i="4"/>
  <c r="K42" i="4"/>
  <c r="D41" i="4"/>
  <c r="E41" i="4"/>
  <c r="F41" i="4"/>
  <c r="G41" i="4"/>
  <c r="H41" i="4"/>
  <c r="I41" i="4"/>
  <c r="J41" i="4"/>
  <c r="K41" i="4"/>
  <c r="D40" i="4"/>
  <c r="E40" i="4"/>
  <c r="F40" i="4"/>
  <c r="G40" i="4"/>
  <c r="H40" i="4"/>
  <c r="I40" i="4"/>
  <c r="J40" i="4"/>
  <c r="K40" i="4"/>
  <c r="C41" i="4"/>
  <c r="C40" i="4"/>
  <c r="B41" i="4"/>
  <c r="B40" i="4"/>
  <c r="D11" i="4"/>
  <c r="E11" i="4"/>
  <c r="F11" i="4"/>
  <c r="G11" i="4"/>
  <c r="H11" i="4"/>
  <c r="I11" i="4"/>
  <c r="J11" i="4"/>
  <c r="K11" i="4"/>
  <c r="C11" i="4"/>
  <c r="B11" i="4"/>
  <c r="D18" i="4"/>
  <c r="E18" i="4"/>
  <c r="F18" i="4"/>
  <c r="G18" i="4"/>
  <c r="H18" i="4"/>
  <c r="I18" i="4"/>
  <c r="J18" i="4"/>
  <c r="K18" i="4"/>
  <c r="C18" i="4"/>
  <c r="B18" i="4"/>
  <c r="C43" i="11" l="1"/>
  <c r="B8" i="9"/>
  <c r="C8" i="9"/>
  <c r="D8" i="9"/>
  <c r="E8" i="9"/>
  <c r="F8" i="9"/>
  <c r="G8" i="9"/>
  <c r="H8" i="9"/>
  <c r="I8" i="9"/>
  <c r="J8" i="9"/>
  <c r="K8" i="9"/>
  <c r="B37" i="8"/>
  <c r="C37" i="8"/>
  <c r="C38" i="8" s="1"/>
  <c r="D37" i="8"/>
  <c r="D38" i="8" s="1"/>
  <c r="E37" i="8"/>
  <c r="E38" i="8" s="1"/>
  <c r="F37" i="8"/>
  <c r="G37" i="8"/>
  <c r="G38" i="8" s="1"/>
  <c r="H37" i="8"/>
  <c r="I37" i="8"/>
  <c r="I38" i="8" s="1"/>
  <c r="J37" i="8"/>
  <c r="K37" i="8"/>
  <c r="K38" i="8" s="1"/>
  <c r="J38" i="8"/>
  <c r="H38" i="8"/>
  <c r="F38" i="8"/>
  <c r="B38" i="8"/>
  <c r="D41" i="7"/>
  <c r="E41" i="7"/>
  <c r="F41" i="7"/>
  <c r="G41" i="7"/>
  <c r="H41" i="7"/>
  <c r="I41" i="7"/>
  <c r="J41" i="7"/>
  <c r="K41" i="7"/>
  <c r="C41" i="7"/>
  <c r="B41" i="7"/>
  <c r="B16" i="7"/>
  <c r="B17" i="7" s="1"/>
  <c r="C16" i="7"/>
  <c r="C17" i="7" s="1"/>
  <c r="D16" i="7"/>
  <c r="D17" i="7" s="1"/>
  <c r="E16" i="7"/>
  <c r="E17" i="7" s="1"/>
  <c r="F16" i="7"/>
  <c r="F17" i="7" s="1"/>
  <c r="G16" i="7"/>
  <c r="G17" i="7" s="1"/>
  <c r="H16" i="7"/>
  <c r="H17" i="7" s="1"/>
  <c r="I16" i="7"/>
  <c r="I17" i="7" s="1"/>
  <c r="J16" i="7"/>
  <c r="J17" i="7" s="1"/>
  <c r="K16" i="7"/>
  <c r="K17" i="7" s="1"/>
  <c r="C37" i="6"/>
  <c r="B24" i="6"/>
  <c r="B25" i="6" s="1"/>
  <c r="C24" i="6"/>
  <c r="C25" i="6" s="1"/>
  <c r="D24" i="6"/>
  <c r="D25" i="6" s="1"/>
  <c r="E24" i="6"/>
  <c r="E25" i="6" s="1"/>
  <c r="F24" i="6"/>
  <c r="F25" i="6" s="1"/>
  <c r="G24" i="6"/>
  <c r="G25" i="6" s="1"/>
  <c r="H24" i="6"/>
  <c r="H25" i="6" s="1"/>
  <c r="I24" i="6"/>
  <c r="I25" i="6" s="1"/>
  <c r="J24" i="6"/>
  <c r="J25" i="6" s="1"/>
  <c r="K24" i="6"/>
  <c r="K25" i="6" s="1"/>
  <c r="C42" i="5"/>
  <c r="B42" i="5"/>
  <c r="B7" i="15" l="1"/>
  <c r="B8" i="15" s="1"/>
  <c r="C7" i="15"/>
  <c r="C8" i="15" s="1"/>
  <c r="D7" i="15"/>
  <c r="D8" i="15" s="1"/>
  <c r="E7" i="15"/>
  <c r="E8" i="15" s="1"/>
  <c r="F7" i="15"/>
  <c r="F8" i="15" s="1"/>
  <c r="G7" i="15"/>
  <c r="G8" i="15" s="1"/>
  <c r="H7" i="15"/>
  <c r="H8" i="15" s="1"/>
  <c r="I7" i="15"/>
  <c r="I8" i="15" s="1"/>
  <c r="J7" i="15"/>
  <c r="J8" i="15" s="1"/>
  <c r="K7" i="15"/>
  <c r="K8" i="15" s="1"/>
  <c r="B8" i="12"/>
  <c r="C8" i="12"/>
  <c r="D8" i="12"/>
  <c r="E8" i="12"/>
  <c r="F8" i="12"/>
  <c r="G8" i="12"/>
  <c r="H8" i="12"/>
  <c r="I8" i="12"/>
  <c r="J8" i="12"/>
  <c r="K8" i="12"/>
  <c r="B30" i="7"/>
  <c r="B31" i="7" s="1"/>
  <c r="C30" i="7"/>
  <c r="C31" i="7" s="1"/>
  <c r="D30" i="7"/>
  <c r="D31" i="7" s="1"/>
  <c r="E30" i="7"/>
  <c r="E31" i="7" s="1"/>
  <c r="F30" i="7"/>
  <c r="F31" i="7" s="1"/>
  <c r="G30" i="7"/>
  <c r="G31" i="7" s="1"/>
  <c r="H30" i="7"/>
  <c r="H31" i="7" s="1"/>
  <c r="I30" i="7"/>
  <c r="I31" i="7" s="1"/>
  <c r="J30" i="7"/>
  <c r="J31" i="7" s="1"/>
  <c r="K30" i="7"/>
  <c r="K31" i="7" s="1"/>
  <c r="B23" i="7"/>
  <c r="B24" i="7" s="1"/>
  <c r="C23" i="7"/>
  <c r="C24" i="7" s="1"/>
  <c r="D23" i="7"/>
  <c r="D24" i="7" s="1"/>
  <c r="E23" i="7"/>
  <c r="E24" i="7" s="1"/>
  <c r="F23" i="7"/>
  <c r="F24" i="7" s="1"/>
  <c r="G23" i="7"/>
  <c r="G24" i="7" s="1"/>
  <c r="H23" i="7"/>
  <c r="H24" i="7" s="1"/>
  <c r="I23" i="7"/>
  <c r="I24" i="7" s="1"/>
  <c r="J23" i="7"/>
  <c r="J24" i="7" s="1"/>
  <c r="K23" i="7"/>
  <c r="K24" i="7" s="1"/>
  <c r="B37" i="13" l="1"/>
  <c r="C37" i="13"/>
  <c r="D37" i="13"/>
  <c r="E37" i="13"/>
  <c r="F37" i="13"/>
  <c r="G37" i="13"/>
  <c r="H37" i="13"/>
  <c r="I37" i="13"/>
  <c r="J37" i="13"/>
  <c r="K37" i="13"/>
  <c r="B32" i="13"/>
  <c r="B33" i="13" s="1"/>
  <c r="C32" i="13"/>
  <c r="C33" i="13" s="1"/>
  <c r="D32" i="13"/>
  <c r="D33" i="13" s="1"/>
  <c r="E32" i="13"/>
  <c r="E33" i="13" s="1"/>
  <c r="F32" i="13"/>
  <c r="F33" i="13" s="1"/>
  <c r="G32" i="13"/>
  <c r="G33" i="13" s="1"/>
  <c r="H32" i="13"/>
  <c r="H33" i="13" s="1"/>
  <c r="I32" i="13"/>
  <c r="I33" i="13" s="1"/>
  <c r="J32" i="13"/>
  <c r="J33" i="13" s="1"/>
  <c r="K32" i="13"/>
  <c r="K33" i="13" s="1"/>
  <c r="B25" i="13"/>
  <c r="B26" i="13" s="1"/>
  <c r="C25" i="13"/>
  <c r="C26" i="13" s="1"/>
  <c r="D25" i="13"/>
  <c r="D26" i="13" s="1"/>
  <c r="E25" i="13"/>
  <c r="E26" i="13" s="1"/>
  <c r="F25" i="13"/>
  <c r="F26" i="13" s="1"/>
  <c r="G25" i="13"/>
  <c r="G26" i="13" s="1"/>
  <c r="H25" i="13"/>
  <c r="H26" i="13" s="1"/>
  <c r="I25" i="13"/>
  <c r="I26" i="13" s="1"/>
  <c r="J25" i="13"/>
  <c r="J26" i="13" s="1"/>
  <c r="K25" i="13"/>
  <c r="K26" i="13" s="1"/>
  <c r="B18" i="13"/>
  <c r="B19" i="13" s="1"/>
  <c r="C18" i="13"/>
  <c r="C19" i="13" s="1"/>
  <c r="D18" i="13"/>
  <c r="D19" i="13" s="1"/>
  <c r="E18" i="13"/>
  <c r="E19" i="13" s="1"/>
  <c r="F18" i="13"/>
  <c r="F19" i="13" s="1"/>
  <c r="G18" i="13"/>
  <c r="G19" i="13" s="1"/>
  <c r="H18" i="13"/>
  <c r="H19" i="13" s="1"/>
  <c r="I18" i="13"/>
  <c r="I19" i="13" s="1"/>
  <c r="J18" i="13"/>
  <c r="J19" i="13" s="1"/>
  <c r="K18" i="13"/>
  <c r="K19" i="13" s="1"/>
  <c r="B11" i="13"/>
  <c r="C11" i="13"/>
  <c r="D11" i="13"/>
  <c r="E11" i="13"/>
  <c r="F11" i="13"/>
  <c r="G11" i="13"/>
  <c r="H11" i="13"/>
  <c r="I11" i="13"/>
  <c r="J11" i="13"/>
  <c r="K11" i="13"/>
  <c r="B29" i="12"/>
  <c r="B30" i="12" s="1"/>
  <c r="C29" i="12"/>
  <c r="C30" i="12" s="1"/>
  <c r="D29" i="12"/>
  <c r="D30" i="12" s="1"/>
  <c r="E29" i="12"/>
  <c r="E30" i="12" s="1"/>
  <c r="F29" i="12"/>
  <c r="F30" i="12" s="1"/>
  <c r="G29" i="12"/>
  <c r="G30" i="12" s="1"/>
  <c r="H29" i="12"/>
  <c r="H30" i="12" s="1"/>
  <c r="I29" i="12"/>
  <c r="I30" i="12" s="1"/>
  <c r="J29" i="12"/>
  <c r="J30" i="12" s="1"/>
  <c r="K29" i="12"/>
  <c r="K30" i="12" s="1"/>
  <c r="B22" i="12"/>
  <c r="B23" i="12" s="1"/>
  <c r="C22" i="12"/>
  <c r="C23" i="12" s="1"/>
  <c r="D22" i="12"/>
  <c r="D23" i="12" s="1"/>
  <c r="E22" i="12"/>
  <c r="E23" i="12" s="1"/>
  <c r="F22" i="12"/>
  <c r="F23" i="12" s="1"/>
  <c r="G22" i="12"/>
  <c r="G23" i="12" s="1"/>
  <c r="H22" i="12"/>
  <c r="H23" i="12" s="1"/>
  <c r="I22" i="12"/>
  <c r="I23" i="12" s="1"/>
  <c r="J22" i="12"/>
  <c r="J23" i="12" s="1"/>
  <c r="K22" i="12"/>
  <c r="K23" i="12" s="1"/>
  <c r="G16" i="12"/>
  <c r="B15" i="12"/>
  <c r="B16" i="12" s="1"/>
  <c r="C15" i="12"/>
  <c r="C16" i="12" s="1"/>
  <c r="D15" i="12"/>
  <c r="D16" i="12" s="1"/>
  <c r="E15" i="12"/>
  <c r="E16" i="12" s="1"/>
  <c r="F15" i="12"/>
  <c r="F16" i="12" s="1"/>
  <c r="G15" i="12"/>
  <c r="H15" i="12"/>
  <c r="H16" i="12" s="1"/>
  <c r="I15" i="12"/>
  <c r="I16" i="12" s="1"/>
  <c r="J15" i="12"/>
  <c r="J16" i="12" s="1"/>
  <c r="K15" i="12"/>
  <c r="K16" i="12" s="1"/>
  <c r="B37" i="11"/>
  <c r="C37" i="11"/>
  <c r="D37" i="11"/>
  <c r="E37" i="11"/>
  <c r="F37" i="11"/>
  <c r="G37" i="11"/>
  <c r="H37" i="11"/>
  <c r="I37" i="11"/>
  <c r="J37" i="11"/>
  <c r="K37" i="11"/>
  <c r="B31" i="11"/>
  <c r="B32" i="11" s="1"/>
  <c r="C31" i="11"/>
  <c r="C32" i="11" s="1"/>
  <c r="D31" i="11"/>
  <c r="D32" i="11" s="1"/>
  <c r="E31" i="11"/>
  <c r="E32" i="11" s="1"/>
  <c r="F31" i="11"/>
  <c r="F32" i="11" s="1"/>
  <c r="G31" i="11"/>
  <c r="G32" i="11" s="1"/>
  <c r="H31" i="11"/>
  <c r="H32" i="11" s="1"/>
  <c r="I31" i="11"/>
  <c r="I32" i="11" s="1"/>
  <c r="J31" i="11"/>
  <c r="J32" i="11" s="1"/>
  <c r="K31" i="11"/>
  <c r="K32" i="11" s="1"/>
  <c r="B24" i="11"/>
  <c r="B25" i="11" s="1"/>
  <c r="C24" i="11"/>
  <c r="C25" i="11" s="1"/>
  <c r="D24" i="11"/>
  <c r="D25" i="11" s="1"/>
  <c r="E24" i="11"/>
  <c r="E25" i="11" s="1"/>
  <c r="F24" i="11"/>
  <c r="F25" i="11" s="1"/>
  <c r="G24" i="11"/>
  <c r="G25" i="11" s="1"/>
  <c r="H24" i="11"/>
  <c r="H25" i="11" s="1"/>
  <c r="I24" i="11"/>
  <c r="I25" i="11" s="1"/>
  <c r="J24" i="11"/>
  <c r="J25" i="11" s="1"/>
  <c r="K24" i="11"/>
  <c r="K25" i="11" s="1"/>
  <c r="B10" i="11"/>
  <c r="C10" i="11"/>
  <c r="D10" i="11"/>
  <c r="E10" i="11"/>
  <c r="F10" i="11"/>
  <c r="G10" i="11"/>
  <c r="H10" i="11"/>
  <c r="I10" i="11"/>
  <c r="J10" i="11"/>
  <c r="K10" i="11"/>
  <c r="B36" i="10"/>
  <c r="C36" i="10"/>
  <c r="D36" i="10"/>
  <c r="E36" i="10"/>
  <c r="F36" i="10"/>
  <c r="G36" i="10"/>
  <c r="H36" i="10"/>
  <c r="I36" i="10"/>
  <c r="J36" i="10"/>
  <c r="K36" i="10"/>
  <c r="B32" i="10"/>
  <c r="B33" i="10" s="1"/>
  <c r="C32" i="10"/>
  <c r="C33" i="10" s="1"/>
  <c r="D32" i="10"/>
  <c r="D33" i="10" s="1"/>
  <c r="E32" i="10"/>
  <c r="E33" i="10" s="1"/>
  <c r="F32" i="10"/>
  <c r="F33" i="10" s="1"/>
  <c r="G32" i="10"/>
  <c r="G33" i="10" s="1"/>
  <c r="H32" i="10"/>
  <c r="H33" i="10" s="1"/>
  <c r="I32" i="10"/>
  <c r="I33" i="10" s="1"/>
  <c r="J32" i="10"/>
  <c r="J33" i="10" s="1"/>
  <c r="K32" i="10"/>
  <c r="K33" i="10" s="1"/>
  <c r="B25" i="10"/>
  <c r="B26" i="10" s="1"/>
  <c r="C25" i="10"/>
  <c r="C26" i="10" s="1"/>
  <c r="D25" i="10"/>
  <c r="D26" i="10" s="1"/>
  <c r="E25" i="10"/>
  <c r="E26" i="10" s="1"/>
  <c r="F25" i="10"/>
  <c r="F26" i="10" s="1"/>
  <c r="G25" i="10"/>
  <c r="G26" i="10" s="1"/>
  <c r="H25" i="10"/>
  <c r="H26" i="10" s="1"/>
  <c r="I25" i="10"/>
  <c r="I26" i="10" s="1"/>
  <c r="J25" i="10"/>
  <c r="J26" i="10" s="1"/>
  <c r="K25" i="10"/>
  <c r="K26" i="10" s="1"/>
  <c r="B18" i="10"/>
  <c r="C18" i="10"/>
  <c r="D18" i="10"/>
  <c r="E18" i="10"/>
  <c r="F18" i="10"/>
  <c r="G18" i="10"/>
  <c r="H18" i="10"/>
  <c r="I18" i="10"/>
  <c r="J18" i="10"/>
  <c r="K18" i="10"/>
  <c r="B11" i="10"/>
  <c r="C11" i="10"/>
  <c r="C12" i="10" s="1"/>
  <c r="D11" i="10"/>
  <c r="D12" i="10" s="1"/>
  <c r="E11" i="10"/>
  <c r="E12" i="10" s="1"/>
  <c r="F11" i="10"/>
  <c r="F12" i="10" s="1"/>
  <c r="G11" i="10"/>
  <c r="G12" i="10" s="1"/>
  <c r="H11" i="10"/>
  <c r="H12" i="10" s="1"/>
  <c r="I11" i="10"/>
  <c r="I12" i="10" s="1"/>
  <c r="J11" i="10"/>
  <c r="J12" i="10" s="1"/>
  <c r="K11" i="10"/>
  <c r="K12" i="10" s="1"/>
  <c r="B41" i="9"/>
  <c r="C41" i="9"/>
  <c r="C42" i="9" s="1"/>
  <c r="B36" i="9"/>
  <c r="B37" i="9" s="1"/>
  <c r="C36" i="9"/>
  <c r="C37" i="9" s="1"/>
  <c r="D36" i="9"/>
  <c r="D37" i="9" s="1"/>
  <c r="E36" i="9"/>
  <c r="E37" i="9" s="1"/>
  <c r="F36" i="9"/>
  <c r="F37" i="9" s="1"/>
  <c r="G36" i="9"/>
  <c r="G37" i="9" s="1"/>
  <c r="H36" i="9"/>
  <c r="H37" i="9" s="1"/>
  <c r="I36" i="9"/>
  <c r="I37" i="9" s="1"/>
  <c r="J36" i="9"/>
  <c r="J37" i="9" s="1"/>
  <c r="K36" i="9"/>
  <c r="K37" i="9" s="1"/>
  <c r="B29" i="9"/>
  <c r="B30" i="9" s="1"/>
  <c r="C29" i="9"/>
  <c r="C30" i="9" s="1"/>
  <c r="D29" i="9"/>
  <c r="D30" i="9" s="1"/>
  <c r="E29" i="9"/>
  <c r="E30" i="9" s="1"/>
  <c r="F29" i="9"/>
  <c r="F30" i="9" s="1"/>
  <c r="G29" i="9"/>
  <c r="G30" i="9" s="1"/>
  <c r="H29" i="9"/>
  <c r="H30" i="9" s="1"/>
  <c r="I29" i="9"/>
  <c r="I30" i="9" s="1"/>
  <c r="J29" i="9"/>
  <c r="J30" i="9" s="1"/>
  <c r="K29" i="9"/>
  <c r="K30" i="9" s="1"/>
  <c r="B22" i="9"/>
  <c r="C22" i="9"/>
  <c r="D22" i="9"/>
  <c r="E22" i="9"/>
  <c r="F22" i="9"/>
  <c r="G22" i="9"/>
  <c r="H22" i="9"/>
  <c r="I22" i="9"/>
  <c r="J22" i="9"/>
  <c r="K22" i="9"/>
  <c r="B15" i="9"/>
  <c r="C15" i="9"/>
  <c r="D15" i="9"/>
  <c r="E15" i="9"/>
  <c r="F15" i="9"/>
  <c r="G15" i="9"/>
  <c r="H15" i="9"/>
  <c r="I15" i="9"/>
  <c r="J15" i="9"/>
  <c r="K15" i="9"/>
  <c r="B32" i="8"/>
  <c r="B33" i="8" s="1"/>
  <c r="C32" i="8"/>
  <c r="C33" i="8" s="1"/>
  <c r="D32" i="8"/>
  <c r="D33" i="8" s="1"/>
  <c r="E32" i="8"/>
  <c r="E33" i="8" s="1"/>
  <c r="F32" i="8"/>
  <c r="F33" i="8" s="1"/>
  <c r="G32" i="8"/>
  <c r="G33" i="8" s="1"/>
  <c r="H32" i="8"/>
  <c r="H33" i="8" s="1"/>
  <c r="I32" i="8"/>
  <c r="I33" i="8" s="1"/>
  <c r="J32" i="8"/>
  <c r="J33" i="8" s="1"/>
  <c r="K32" i="8"/>
  <c r="K33" i="8" s="1"/>
  <c r="B25" i="8"/>
  <c r="B26" i="8" s="1"/>
  <c r="C25" i="8"/>
  <c r="C26" i="8" s="1"/>
  <c r="D25" i="8"/>
  <c r="D26" i="8" s="1"/>
  <c r="E25" i="8"/>
  <c r="E26" i="8" s="1"/>
  <c r="F25" i="8"/>
  <c r="F26" i="8" s="1"/>
  <c r="G25" i="8"/>
  <c r="G26" i="8" s="1"/>
  <c r="H25" i="8"/>
  <c r="H26" i="8" s="1"/>
  <c r="I25" i="8"/>
  <c r="I26" i="8" s="1"/>
  <c r="J25" i="8"/>
  <c r="J26" i="8" s="1"/>
  <c r="K25" i="8"/>
  <c r="K26" i="8" s="1"/>
  <c r="B18" i="8"/>
  <c r="B19" i="8" s="1"/>
  <c r="C18" i="8"/>
  <c r="C19" i="8" s="1"/>
  <c r="D18" i="8"/>
  <c r="D19" i="8" s="1"/>
  <c r="E18" i="8"/>
  <c r="E19" i="8" s="1"/>
  <c r="F18" i="8"/>
  <c r="F19" i="8" s="1"/>
  <c r="G18" i="8"/>
  <c r="G19" i="8" s="1"/>
  <c r="H18" i="8"/>
  <c r="H19" i="8" s="1"/>
  <c r="I18" i="8"/>
  <c r="I19" i="8" s="1"/>
  <c r="J18" i="8"/>
  <c r="J19" i="8" s="1"/>
  <c r="K18" i="8"/>
  <c r="K19" i="8" s="1"/>
  <c r="B11" i="8"/>
  <c r="B12" i="8" s="1"/>
  <c r="C11" i="8"/>
  <c r="C12" i="8" s="1"/>
  <c r="D11" i="8"/>
  <c r="D12" i="8" s="1"/>
  <c r="E11" i="8"/>
  <c r="E12" i="8" s="1"/>
  <c r="F11" i="8"/>
  <c r="F12" i="8" s="1"/>
  <c r="G11" i="8"/>
  <c r="G12" i="8" s="1"/>
  <c r="H11" i="8"/>
  <c r="H12" i="8" s="1"/>
  <c r="I11" i="8"/>
  <c r="I12" i="8" s="1"/>
  <c r="J11" i="8"/>
  <c r="J12" i="8" s="1"/>
  <c r="K11" i="8"/>
  <c r="K12" i="8" s="1"/>
  <c r="B9" i="7"/>
  <c r="C9" i="7"/>
  <c r="D9" i="7"/>
  <c r="E9" i="7"/>
  <c r="F9" i="7"/>
  <c r="G9" i="7"/>
  <c r="H9" i="7"/>
  <c r="I9" i="7"/>
  <c r="J9" i="7"/>
  <c r="K9" i="7"/>
  <c r="B31" i="6"/>
  <c r="B32" i="6" s="1"/>
  <c r="C31" i="6"/>
  <c r="C32" i="6" s="1"/>
  <c r="D31" i="6"/>
  <c r="D32" i="6" s="1"/>
  <c r="E31" i="6"/>
  <c r="E32" i="6" s="1"/>
  <c r="F31" i="6"/>
  <c r="F32" i="6" s="1"/>
  <c r="G31" i="6"/>
  <c r="G32" i="6" s="1"/>
  <c r="H31" i="6"/>
  <c r="H32" i="6" s="1"/>
  <c r="I31" i="6"/>
  <c r="I32" i="6" s="1"/>
  <c r="J31" i="6"/>
  <c r="J32" i="6" s="1"/>
  <c r="K31" i="6"/>
  <c r="K32" i="6" s="1"/>
  <c r="B17" i="6"/>
  <c r="B18" i="6" s="1"/>
  <c r="C17" i="6"/>
  <c r="C18" i="6" s="1"/>
  <c r="D17" i="6"/>
  <c r="D18" i="6" s="1"/>
  <c r="E17" i="6"/>
  <c r="E18" i="6" s="1"/>
  <c r="F17" i="6"/>
  <c r="F18" i="6" s="1"/>
  <c r="G17" i="6"/>
  <c r="G18" i="6" s="1"/>
  <c r="H17" i="6"/>
  <c r="H18" i="6" s="1"/>
  <c r="I17" i="6"/>
  <c r="I18" i="6" s="1"/>
  <c r="J17" i="6"/>
  <c r="J18" i="6" s="1"/>
  <c r="K17" i="6"/>
  <c r="K18" i="6" s="1"/>
  <c r="B10" i="6"/>
  <c r="B11" i="6" s="1"/>
  <c r="C10" i="6"/>
  <c r="C11" i="6" s="1"/>
  <c r="D10" i="6"/>
  <c r="D11" i="6" s="1"/>
  <c r="E10" i="6"/>
  <c r="E11" i="6" s="1"/>
  <c r="F10" i="6"/>
  <c r="F11" i="6" s="1"/>
  <c r="G10" i="6"/>
  <c r="G11" i="6" s="1"/>
  <c r="H10" i="6"/>
  <c r="H11" i="6" s="1"/>
  <c r="I10" i="6"/>
  <c r="I11" i="6" s="1"/>
  <c r="J10" i="6"/>
  <c r="J11" i="6" s="1"/>
  <c r="K10" i="6"/>
  <c r="K11" i="6" s="1"/>
  <c r="B36" i="5"/>
  <c r="C36" i="5"/>
  <c r="D36" i="5"/>
  <c r="E36" i="5"/>
  <c r="F36" i="5"/>
  <c r="G36" i="5"/>
  <c r="H36" i="5"/>
  <c r="I36" i="5"/>
  <c r="J36" i="5"/>
  <c r="K36" i="5"/>
  <c r="B31" i="5"/>
  <c r="B32" i="5" s="1"/>
  <c r="C31" i="5"/>
  <c r="C32" i="5" s="1"/>
  <c r="D31" i="5"/>
  <c r="D32" i="5" s="1"/>
  <c r="E31" i="5"/>
  <c r="E32" i="5" s="1"/>
  <c r="F31" i="5"/>
  <c r="F32" i="5" s="1"/>
  <c r="G31" i="5"/>
  <c r="G32" i="5" s="1"/>
  <c r="H31" i="5"/>
  <c r="H32" i="5" s="1"/>
  <c r="I31" i="5"/>
  <c r="I32" i="5" s="1"/>
  <c r="J31" i="5"/>
  <c r="J32" i="5" s="1"/>
  <c r="K31" i="5"/>
  <c r="K32" i="5" s="1"/>
  <c r="B24" i="5"/>
  <c r="B25" i="5" s="1"/>
  <c r="C24" i="5"/>
  <c r="C25" i="5" s="1"/>
  <c r="D24" i="5"/>
  <c r="D25" i="5" s="1"/>
  <c r="E24" i="5"/>
  <c r="E25" i="5" s="1"/>
  <c r="F24" i="5"/>
  <c r="F25" i="5" s="1"/>
  <c r="G24" i="5"/>
  <c r="G25" i="5" s="1"/>
  <c r="H24" i="5"/>
  <c r="H25" i="5" s="1"/>
  <c r="I24" i="5"/>
  <c r="I25" i="5" s="1"/>
  <c r="J24" i="5"/>
  <c r="J25" i="5" s="1"/>
  <c r="K24" i="5"/>
  <c r="K25" i="5" s="1"/>
  <c r="B17" i="5"/>
  <c r="B18" i="5" s="1"/>
  <c r="C17" i="5"/>
  <c r="C18" i="5" s="1"/>
  <c r="D17" i="5"/>
  <c r="D18" i="5" s="1"/>
  <c r="E17" i="5"/>
  <c r="E18" i="5" s="1"/>
  <c r="F17" i="5"/>
  <c r="F18" i="5" s="1"/>
  <c r="G17" i="5"/>
  <c r="G18" i="5" s="1"/>
  <c r="H17" i="5"/>
  <c r="H18" i="5" s="1"/>
  <c r="I17" i="5"/>
  <c r="I18" i="5" s="1"/>
  <c r="J17" i="5"/>
  <c r="J18" i="5" s="1"/>
  <c r="K17" i="5"/>
  <c r="K18" i="5" s="1"/>
  <c r="B10" i="5"/>
  <c r="C10" i="5"/>
  <c r="D10" i="5"/>
  <c r="E10" i="5"/>
  <c r="F10" i="5"/>
  <c r="G10" i="5"/>
  <c r="H10" i="5"/>
  <c r="I10" i="5"/>
  <c r="J10" i="5"/>
  <c r="K10" i="5"/>
  <c r="B35" i="4"/>
  <c r="B36" i="4" s="1"/>
  <c r="C35" i="4"/>
  <c r="C36" i="4" s="1"/>
  <c r="D35" i="4"/>
  <c r="D36" i="4" s="1"/>
  <c r="E35" i="4"/>
  <c r="E36" i="4" s="1"/>
  <c r="F35" i="4"/>
  <c r="F36" i="4" s="1"/>
  <c r="G35" i="4"/>
  <c r="G36" i="4" s="1"/>
  <c r="H35" i="4"/>
  <c r="H36" i="4" s="1"/>
  <c r="I35" i="4"/>
  <c r="I36" i="4" s="1"/>
  <c r="J35" i="4"/>
  <c r="J36" i="4" s="1"/>
  <c r="K35" i="4"/>
  <c r="K36" i="4" s="1"/>
  <c r="B31" i="4"/>
  <c r="B32" i="4" s="1"/>
  <c r="C31" i="4"/>
  <c r="C32" i="4" s="1"/>
  <c r="D31" i="4"/>
  <c r="D32" i="4" s="1"/>
  <c r="E31" i="4"/>
  <c r="E32" i="4" s="1"/>
  <c r="F31" i="4"/>
  <c r="F32" i="4" s="1"/>
  <c r="G31" i="4"/>
  <c r="G32" i="4" s="1"/>
  <c r="H31" i="4"/>
  <c r="H32" i="4" s="1"/>
  <c r="I31" i="4"/>
  <c r="I32" i="4" s="1"/>
  <c r="J31" i="4"/>
  <c r="J32" i="4" s="1"/>
  <c r="K31" i="4"/>
  <c r="K32" i="4" s="1"/>
  <c r="B24" i="4"/>
  <c r="B25" i="4" s="1"/>
  <c r="C24" i="4"/>
  <c r="C25" i="4" s="1"/>
  <c r="D24" i="4"/>
  <c r="D25" i="4" s="1"/>
  <c r="E24" i="4"/>
  <c r="E25" i="4" s="1"/>
  <c r="F24" i="4"/>
  <c r="F25" i="4" s="1"/>
  <c r="G24" i="4"/>
  <c r="G25" i="4" s="1"/>
  <c r="H24" i="4"/>
  <c r="H25" i="4" s="1"/>
  <c r="I24" i="4"/>
  <c r="I25" i="4" s="1"/>
  <c r="J24" i="4"/>
  <c r="J25" i="4" s="1"/>
  <c r="K24" i="4"/>
  <c r="K25" i="4" s="1"/>
  <c r="B17" i="4"/>
  <c r="C17" i="4"/>
  <c r="D17" i="4"/>
  <c r="E17" i="4"/>
  <c r="F17" i="4"/>
  <c r="G17" i="4"/>
  <c r="H17" i="4"/>
  <c r="I17" i="4"/>
  <c r="J17" i="4"/>
  <c r="K17" i="4"/>
  <c r="B10" i="4"/>
  <c r="C10" i="4"/>
  <c r="D10" i="4"/>
  <c r="E10" i="4"/>
  <c r="F10" i="4"/>
  <c r="G10" i="4"/>
  <c r="H10" i="4"/>
  <c r="I10" i="4"/>
  <c r="J10" i="4"/>
  <c r="K10" i="4"/>
  <c r="K21" i="15" l="1"/>
  <c r="K22" i="15" s="1"/>
  <c r="J21" i="15"/>
  <c r="J22" i="15" s="1"/>
  <c r="I21" i="15"/>
  <c r="I22" i="15" s="1"/>
  <c r="H21" i="15"/>
  <c r="H22" i="15" s="1"/>
  <c r="G21" i="15"/>
  <c r="G22" i="15" s="1"/>
  <c r="F21" i="15"/>
  <c r="F22" i="15" s="1"/>
  <c r="E21" i="15"/>
  <c r="E22" i="15" s="1"/>
  <c r="D21" i="15"/>
  <c r="D22" i="15" s="1"/>
  <c r="C21" i="15"/>
  <c r="C22" i="15" s="1"/>
  <c r="B21" i="15"/>
  <c r="B22" i="15" s="1"/>
  <c r="K14" i="15"/>
  <c r="K15" i="15" s="1"/>
  <c r="J14" i="15"/>
  <c r="J15" i="15" s="1"/>
  <c r="I14" i="15"/>
  <c r="I15" i="15" s="1"/>
  <c r="H14" i="15"/>
  <c r="H15" i="15" s="1"/>
  <c r="G14" i="15"/>
  <c r="G15" i="15" s="1"/>
  <c r="F14" i="15"/>
  <c r="F15" i="15" s="1"/>
  <c r="E14" i="15"/>
  <c r="E15" i="15" s="1"/>
  <c r="D14" i="15"/>
  <c r="D15" i="15" s="1"/>
  <c r="C14" i="15"/>
  <c r="C15" i="15" s="1"/>
  <c r="B14" i="15"/>
  <c r="B15" i="15" s="1"/>
  <c r="C41" i="14"/>
  <c r="B41" i="14"/>
  <c r="K29" i="14"/>
  <c r="K30" i="14" s="1"/>
  <c r="J29" i="14"/>
  <c r="J30" i="14" s="1"/>
  <c r="I29" i="14"/>
  <c r="I30" i="14" s="1"/>
  <c r="H29" i="14"/>
  <c r="H30" i="14" s="1"/>
  <c r="G29" i="14"/>
  <c r="G30" i="14" s="1"/>
  <c r="F29" i="14"/>
  <c r="F30" i="14" s="1"/>
  <c r="E29" i="14"/>
  <c r="E30" i="14" s="1"/>
  <c r="D29" i="14"/>
  <c r="D30" i="14" s="1"/>
  <c r="C29" i="14"/>
  <c r="C30" i="14" s="1"/>
  <c r="B29" i="14"/>
  <c r="B30" i="14" s="1"/>
  <c r="K22" i="14"/>
  <c r="K23" i="14" s="1"/>
  <c r="J22" i="14"/>
  <c r="J23" i="14" s="1"/>
  <c r="I22" i="14"/>
  <c r="I23" i="14" s="1"/>
  <c r="H22" i="14"/>
  <c r="H23" i="14" s="1"/>
  <c r="G22" i="14"/>
  <c r="G23" i="14" s="1"/>
  <c r="F22" i="14"/>
  <c r="F23" i="14" s="1"/>
  <c r="E22" i="14"/>
  <c r="E23" i="14" s="1"/>
  <c r="D22" i="14"/>
  <c r="D23" i="14" s="1"/>
  <c r="C22" i="14"/>
  <c r="C23" i="14" s="1"/>
  <c r="B22" i="14"/>
  <c r="B23" i="14" s="1"/>
  <c r="K15" i="14"/>
  <c r="K16" i="14" s="1"/>
  <c r="J15" i="14"/>
  <c r="J16" i="14" s="1"/>
  <c r="I15" i="14"/>
  <c r="I16" i="14" s="1"/>
  <c r="H15" i="14"/>
  <c r="H16" i="14" s="1"/>
  <c r="G15" i="14"/>
  <c r="G16" i="14" s="1"/>
  <c r="F15" i="14"/>
  <c r="F16" i="14" s="1"/>
  <c r="E15" i="14"/>
  <c r="E16" i="14" s="1"/>
  <c r="D15" i="14"/>
  <c r="D16" i="14" s="1"/>
  <c r="C15" i="14"/>
  <c r="C16" i="14" s="1"/>
  <c r="B15" i="14"/>
  <c r="B16" i="14" s="1"/>
  <c r="K8" i="14"/>
  <c r="J8" i="14"/>
  <c r="I8" i="14"/>
  <c r="H8" i="14"/>
  <c r="G8" i="14"/>
  <c r="F8" i="14"/>
  <c r="E8" i="14"/>
  <c r="D8" i="14"/>
  <c r="C8" i="14"/>
  <c r="B8" i="14"/>
  <c r="C44" i="13"/>
  <c r="B44" i="13"/>
  <c r="C42" i="12"/>
  <c r="B42" i="12"/>
  <c r="C44" i="11"/>
  <c r="B44" i="11"/>
  <c r="C43" i="10"/>
  <c r="B43" i="10"/>
  <c r="B42" i="9"/>
  <c r="C43" i="8"/>
  <c r="B43" i="8"/>
  <c r="C43" i="7"/>
  <c r="B43" i="7"/>
  <c r="C39" i="6"/>
  <c r="B39" i="6"/>
  <c r="C43" i="5"/>
  <c r="B43" i="5"/>
  <c r="C42" i="4"/>
  <c r="B42" i="4"/>
  <c r="B38" i="15" l="1"/>
  <c r="C38" i="15"/>
</calcChain>
</file>

<file path=xl/sharedStrings.xml><?xml version="1.0" encoding="utf-8"?>
<sst xmlns="http://schemas.openxmlformats.org/spreadsheetml/2006/main" count="316" uniqueCount="37">
  <si>
    <t>DATE</t>
  </si>
  <si>
    <t>AUD</t>
  </si>
  <si>
    <t>EUR</t>
  </si>
  <si>
    <t>KRW</t>
  </si>
  <si>
    <t>NZD</t>
  </si>
  <si>
    <t>SDR</t>
  </si>
  <si>
    <t>SGD</t>
  </si>
  <si>
    <t>STG</t>
  </si>
  <si>
    <t>USD</t>
  </si>
  <si>
    <t>Weekly Total</t>
  </si>
  <si>
    <t>Weekly Ave.</t>
  </si>
  <si>
    <t>MONTHLY EXCHANGE RATE SUMMARY</t>
  </si>
  <si>
    <t>TOTAL</t>
  </si>
  <si>
    <t>AVE/MONTH</t>
  </si>
  <si>
    <t>SI EQUIV.</t>
  </si>
  <si>
    <t>DEM</t>
  </si>
  <si>
    <t xml:space="preserve">                                                             PUBLIC HOLIDAY - BOXING DAY</t>
  </si>
  <si>
    <t xml:space="preserve">                                                                      PUBLIC HOLIDAY - XMAS DAY</t>
  </si>
  <si>
    <t>CBSI DAILY MIDRATES FOR DECEMBER 2000</t>
  </si>
  <si>
    <t>CBSI DAILY MIDRATES FOR JANUARY 2000</t>
  </si>
  <si>
    <t>JPY</t>
  </si>
  <si>
    <t xml:space="preserve">                                               PUBLIC HOLIDAY - FUNERAL SERVICE FOR LATE HON SOLOMON MAMALONI</t>
  </si>
  <si>
    <t>CBSI DAILY MIDRATES FOR FEBRUARY 2000</t>
  </si>
  <si>
    <t>CBSI DAILY MIDRATES FOR MARCH 2000</t>
  </si>
  <si>
    <t>CBSI DAILY MIDRATES FOR APRIL 2000</t>
  </si>
  <si>
    <t>PUBLIC HOLIDAY - GOOD FRIDAY</t>
  </si>
  <si>
    <t>PUBLIC HOLIDAY - EASTER MONDAY</t>
  </si>
  <si>
    <t>CBSI DAILY MIDRATES FOR MAY 2000</t>
  </si>
  <si>
    <t>CBSI DAILY MIDRATES FOR JUNE 2000</t>
  </si>
  <si>
    <t>PUBLIC HOLIDAY - WHIT MONDAY</t>
  </si>
  <si>
    <t>PUBLIC HOLIDAY - QUEEN'S BIRTHDAY</t>
  </si>
  <si>
    <t>CBSI DAILY MIDRATES FOR JULY 2000</t>
  </si>
  <si>
    <t>PUBLIC HOLIDAY - INDEPENDENCE CELEBRATION</t>
  </si>
  <si>
    <t>CBSI DAILY MIDRATES FOR AUGUST 2000</t>
  </si>
  <si>
    <t>CBSI DAILY MIDRATES FOR SEPTEMBER 2000</t>
  </si>
  <si>
    <t>CBSI DAILY MIDRATES FOR OCTOBER 2000</t>
  </si>
  <si>
    <t>CBSI DAILY MIDRATES FOR NOVEMBER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</si>
</sst>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9]dd\-mmm\-yy;@"/>
    <numFmt numFmtId="165" formatCode="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Footlight MT Light"/>
      <family val="1"/>
    </font>
    <font>
      <b/>
      <u/>
      <sz val="18"/>
      <color theme="9" tint="-0.249977111117893"/>
      <name val="Footlight MT Light"/>
      <family val="1"/>
    </font>
    <font>
      <sz val="9"/>
      <color theme="1"/>
      <name val="Footlight MT Light"/>
      <family val="1"/>
    </font>
    <font>
      <sz val="10"/>
      <color theme="1"/>
      <name val="Footlight MT Light"/>
      <family val="1"/>
    </font>
    <font>
      <b/>
      <sz val="10"/>
      <color theme="1"/>
      <name val="Footlight MT Light"/>
      <family val="1"/>
    </font>
    <font>
      <sz val="8"/>
      <color theme="1"/>
      <name val="Footlight MT Light"/>
      <family val="1"/>
    </font>
    <font>
      <sz val="8"/>
      <name val="Footlight MT Light"/>
      <family val="1"/>
    </font>
    <font>
      <b/>
      <sz val="8"/>
      <color theme="9" tint="-0.249977111117893"/>
      <name val="Footlight MT Light"/>
      <family val="1"/>
    </font>
    <font>
      <b/>
      <sz val="16"/>
      <color theme="9" tint="-0.249977111117893"/>
      <name val="Footlight MT Light"/>
      <family val="1"/>
    </font>
    <font>
      <sz val="11"/>
      <color theme="9" tint="-0.249977111117893"/>
      <name val="Calibri"/>
      <family val="2"/>
      <scheme val="minor"/>
    </font>
    <font>
      <sz val="12"/>
      <color theme="1"/>
      <name val="Footlight MT Light"/>
      <family val="1"/>
    </font>
    <font>
      <b/>
      <sz val="12"/>
      <color theme="1"/>
      <name val="Footlight MT Light"/>
      <family val="1"/>
    </font>
    <font>
      <b/>
      <sz val="12"/>
      <color rgb="FF0070C0"/>
      <name val="Footlight MT Light"/>
      <family val="1"/>
    </font>
    <font>
      <sz val="12"/>
      <color rgb="FF0070C0"/>
      <name val="Footlight MT Light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4" fontId="6" fillId="2" borderId="8" xfId="0" applyNumberFormat="1" applyFont="1" applyFill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  <xf numFmtId="165" fontId="7" fillId="2" borderId="8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165" fontId="9" fillId="0" borderId="6" xfId="0" applyNumberFormat="1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left"/>
    </xf>
    <xf numFmtId="165" fontId="6" fillId="2" borderId="0" xfId="0" applyNumberFormat="1" applyFont="1" applyFill="1" applyBorder="1" applyAlignment="1">
      <alignment horizontal="center"/>
    </xf>
    <xf numFmtId="165" fontId="6" fillId="2" borderId="6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165" fontId="6" fillId="2" borderId="3" xfId="0" applyNumberFormat="1" applyFont="1" applyFill="1" applyBorder="1" applyAlignment="1">
      <alignment horizontal="center"/>
    </xf>
    <xf numFmtId="165" fontId="6" fillId="0" borderId="6" xfId="0" applyNumberFormat="1" applyFont="1" applyFill="1" applyBorder="1" applyAlignment="1">
      <alignment horizontal="center"/>
    </xf>
    <xf numFmtId="165" fontId="6" fillId="0" borderId="8" xfId="0" applyNumberFormat="1" applyFont="1" applyFill="1" applyBorder="1" applyAlignment="1">
      <alignment horizontal="center"/>
    </xf>
    <xf numFmtId="165" fontId="7" fillId="0" borderId="6" xfId="0" applyNumberFormat="1" applyFont="1" applyFill="1" applyBorder="1" applyAlignment="1">
      <alignment horizontal="center"/>
    </xf>
    <xf numFmtId="165" fontId="7" fillId="0" borderId="8" xfId="0" applyNumberFormat="1" applyFont="1" applyFill="1" applyBorder="1" applyAlignment="1">
      <alignment horizontal="center"/>
    </xf>
    <xf numFmtId="165" fontId="6" fillId="0" borderId="3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11" fillId="0" borderId="0" xfId="0" applyFont="1"/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164" fontId="7" fillId="2" borderId="13" xfId="0" applyNumberFormat="1" applyFont="1" applyFill="1" applyBorder="1" applyAlignment="1">
      <alignment horizontal="center"/>
    </xf>
    <xf numFmtId="165" fontId="6" fillId="2" borderId="14" xfId="0" applyNumberFormat="1" applyFont="1" applyFill="1" applyBorder="1" applyAlignment="1">
      <alignment horizontal="center"/>
    </xf>
    <xf numFmtId="165" fontId="6" fillId="2" borderId="5" xfId="0" applyNumberFormat="1" applyFont="1" applyFill="1" applyBorder="1" applyAlignment="1">
      <alignment horizontal="center"/>
    </xf>
    <xf numFmtId="165" fontId="7" fillId="0" borderId="9" xfId="0" applyNumberFormat="1" applyFont="1" applyFill="1" applyBorder="1" applyAlignment="1">
      <alignment horizontal="center"/>
    </xf>
    <xf numFmtId="0" fontId="10" fillId="0" borderId="6" xfId="0" applyFont="1" applyBorder="1"/>
    <xf numFmtId="0" fontId="4" fillId="2" borderId="1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5" fontId="7" fillId="2" borderId="7" xfId="0" applyNumberFormat="1" applyFont="1" applyFill="1" applyBorder="1" applyAlignment="1">
      <alignment horizontal="center"/>
    </xf>
    <xf numFmtId="0" fontId="0" fillId="0" borderId="0" xfId="0" applyBorder="1"/>
    <xf numFmtId="165" fontId="6" fillId="0" borderId="5" xfId="0" applyNumberFormat="1" applyFont="1" applyBorder="1" applyAlignment="1">
      <alignment horizontal="center"/>
    </xf>
    <xf numFmtId="0" fontId="10" fillId="0" borderId="0" xfId="0" applyFont="1" applyBorder="1"/>
    <xf numFmtId="165" fontId="7" fillId="0" borderId="7" xfId="0" applyNumberFormat="1" applyFont="1" applyFill="1" applyBorder="1" applyAlignment="1">
      <alignment horizontal="center"/>
    </xf>
    <xf numFmtId="165" fontId="7" fillId="0" borderId="10" xfId="0" applyNumberFormat="1" applyFont="1" applyFill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5" fontId="7" fillId="0" borderId="8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/>
    </xf>
    <xf numFmtId="165" fontId="14" fillId="0" borderId="6" xfId="0" applyNumberFormat="1" applyFont="1" applyBorder="1" applyAlignment="1">
      <alignment horizontal="center"/>
    </xf>
    <xf numFmtId="165" fontId="13" fillId="0" borderId="0" xfId="0" applyNumberFormat="1" applyFont="1" applyBorder="1" applyAlignment="1">
      <alignment horizontal="center"/>
    </xf>
    <xf numFmtId="165" fontId="13" fillId="0" borderId="8" xfId="0" applyNumberFormat="1" applyFont="1" applyBorder="1" applyAlignment="1">
      <alignment horizontal="center"/>
    </xf>
    <xf numFmtId="165" fontId="13" fillId="0" borderId="6" xfId="0" applyNumberFormat="1" applyFont="1" applyBorder="1" applyAlignment="1">
      <alignment horizontal="center"/>
    </xf>
    <xf numFmtId="164" fontId="6" fillId="2" borderId="9" xfId="0" applyNumberFormat="1" applyFont="1" applyFill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165" fontId="6" fillId="2" borderId="1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/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12.140625" customWidth="1"/>
    <col min="5" max="5" width="11.5703125" customWidth="1"/>
    <col min="6" max="6" width="10.5703125" customWidth="1"/>
    <col min="7" max="7" width="11.28515625" customWidth="1"/>
    <col min="8" max="8" width="11.7109375" customWidth="1"/>
    <col min="9" max="9" width="11.28515625" customWidth="1"/>
    <col min="10" max="10" width="11.42578125" customWidth="1"/>
    <col min="11" max="11" width="10.8554687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19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3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20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4" t="s">
        <v>3</v>
      </c>
    </row>
    <row r="6" spans="1:11" x14ac:dyDescent="0.25">
      <c r="A6" s="8">
        <v>36529</v>
      </c>
      <c r="B6" s="9">
        <v>0.19689999999999999</v>
      </c>
      <c r="C6" s="10">
        <v>0.1216</v>
      </c>
      <c r="D6" s="9">
        <v>20.09</v>
      </c>
      <c r="E6" s="10">
        <v>0.2999</v>
      </c>
      <c r="F6" s="9">
        <v>0.38169999999999998</v>
      </c>
      <c r="G6" s="10">
        <v>0.14360000000000001</v>
      </c>
      <c r="H6" s="9">
        <v>0.37619999999999998</v>
      </c>
      <c r="I6" s="10">
        <v>0.19520000000000001</v>
      </c>
      <c r="J6" s="10">
        <v>0.3271</v>
      </c>
      <c r="K6" s="55">
        <v>222.6</v>
      </c>
    </row>
    <row r="7" spans="1:11" x14ac:dyDescent="0.25">
      <c r="A7" s="8">
        <v>36530</v>
      </c>
      <c r="B7" s="9">
        <v>0.19700000000000001</v>
      </c>
      <c r="C7" s="10">
        <v>0.12039999999999999</v>
      </c>
      <c r="D7" s="9">
        <v>20.3</v>
      </c>
      <c r="E7" s="10">
        <v>0.2999</v>
      </c>
      <c r="F7" s="9">
        <v>0.37390000000000001</v>
      </c>
      <c r="G7" s="10">
        <v>0.1426</v>
      </c>
      <c r="H7" s="9">
        <v>0.37859999999999999</v>
      </c>
      <c r="I7" s="10">
        <v>0.19120000000000001</v>
      </c>
      <c r="J7" s="10">
        <v>0.32569999999999999</v>
      </c>
      <c r="K7" s="55">
        <v>221.1</v>
      </c>
    </row>
    <row r="8" spans="1:11" x14ac:dyDescent="0.25">
      <c r="A8" s="8">
        <v>36531</v>
      </c>
      <c r="B8" s="9">
        <v>0.1971</v>
      </c>
      <c r="C8" s="10">
        <v>0.1202</v>
      </c>
      <c r="D8" s="9">
        <v>20.46</v>
      </c>
      <c r="E8" s="10">
        <v>0.3004</v>
      </c>
      <c r="F8" s="9">
        <v>0.373</v>
      </c>
      <c r="G8" s="10">
        <v>0.1426</v>
      </c>
      <c r="H8" s="9">
        <v>0.38059999999999999</v>
      </c>
      <c r="I8" s="10">
        <v>0.19070000000000001</v>
      </c>
      <c r="J8" s="10">
        <v>0.32650000000000001</v>
      </c>
      <c r="K8" s="55">
        <v>223.7</v>
      </c>
    </row>
    <row r="9" spans="1:11" ht="15.75" thickBot="1" x14ac:dyDescent="0.3">
      <c r="A9" s="11">
        <v>36532</v>
      </c>
      <c r="B9" s="12">
        <v>0.19719999999999999</v>
      </c>
      <c r="C9" s="13">
        <v>0.1197</v>
      </c>
      <c r="D9" s="12">
        <v>20.75</v>
      </c>
      <c r="E9" s="13">
        <v>0.30120000000000002</v>
      </c>
      <c r="F9" s="12">
        <v>0.37309999999999999</v>
      </c>
      <c r="G9" s="13">
        <v>0.1429</v>
      </c>
      <c r="H9" s="12">
        <v>0.38279999999999997</v>
      </c>
      <c r="I9" s="13">
        <v>0.1908</v>
      </c>
      <c r="J9" s="13">
        <v>0.32840000000000003</v>
      </c>
      <c r="K9" s="56">
        <v>226.1</v>
      </c>
    </row>
    <row r="10" spans="1:11" ht="15.75" thickTop="1" x14ac:dyDescent="0.25">
      <c r="A10" s="14" t="s">
        <v>9</v>
      </c>
      <c r="B10" s="15">
        <f t="shared" ref="B10:K10" si="0">SUM(B6:B9)</f>
        <v>0.78820000000000001</v>
      </c>
      <c r="C10" s="16">
        <f t="shared" si="0"/>
        <v>0.4819</v>
      </c>
      <c r="D10" s="15">
        <f t="shared" si="0"/>
        <v>81.599999999999994</v>
      </c>
      <c r="E10" s="16">
        <f t="shared" si="0"/>
        <v>1.2014</v>
      </c>
      <c r="F10" s="15">
        <f t="shared" si="0"/>
        <v>1.5017</v>
      </c>
      <c r="G10" s="16">
        <f t="shared" si="0"/>
        <v>0.57169999999999999</v>
      </c>
      <c r="H10" s="15">
        <f t="shared" si="0"/>
        <v>1.5182</v>
      </c>
      <c r="I10" s="16">
        <f t="shared" si="0"/>
        <v>0.76790000000000003</v>
      </c>
      <c r="J10" s="16">
        <f t="shared" si="0"/>
        <v>1.3077000000000001</v>
      </c>
      <c r="K10" s="57">
        <f t="shared" si="0"/>
        <v>893.5</v>
      </c>
    </row>
    <row r="11" spans="1:11" ht="15.75" thickBot="1" x14ac:dyDescent="0.3">
      <c r="A11" s="17" t="s">
        <v>10</v>
      </c>
      <c r="B11" s="18">
        <f>B10/4</f>
        <v>0.19705</v>
      </c>
      <c r="C11" s="19">
        <f>C10/4</f>
        <v>0.120475</v>
      </c>
      <c r="D11" s="19">
        <f t="shared" ref="D11:K11" si="1">D10/4</f>
        <v>20.399999999999999</v>
      </c>
      <c r="E11" s="19">
        <f t="shared" si="1"/>
        <v>0.30035000000000001</v>
      </c>
      <c r="F11" s="19">
        <f t="shared" si="1"/>
        <v>0.37542500000000001</v>
      </c>
      <c r="G11" s="19">
        <f t="shared" si="1"/>
        <v>0.142925</v>
      </c>
      <c r="H11" s="19">
        <f t="shared" si="1"/>
        <v>0.37955</v>
      </c>
      <c r="I11" s="19">
        <f t="shared" si="1"/>
        <v>0.19197500000000001</v>
      </c>
      <c r="J11" s="19">
        <f t="shared" si="1"/>
        <v>0.32692500000000002</v>
      </c>
      <c r="K11" s="19">
        <f t="shared" si="1"/>
        <v>223.375</v>
      </c>
    </row>
    <row r="12" spans="1:11" ht="15.75" thickTop="1" x14ac:dyDescent="0.25">
      <c r="A12" s="8">
        <v>36535</v>
      </c>
      <c r="B12" s="9">
        <v>0.19719999999999999</v>
      </c>
      <c r="C12" s="10">
        <v>0.12039999999999999</v>
      </c>
      <c r="D12" s="9">
        <v>20.77</v>
      </c>
      <c r="E12" s="10">
        <v>0.30099999999999999</v>
      </c>
      <c r="F12" s="9">
        <v>0.37469999999999998</v>
      </c>
      <c r="G12" s="10">
        <v>0.1434</v>
      </c>
      <c r="H12" s="9">
        <v>0.38190000000000002</v>
      </c>
      <c r="I12" s="10">
        <v>0.19139999999999999</v>
      </c>
      <c r="J12" s="10">
        <v>0.32769999999999999</v>
      </c>
      <c r="K12" s="55">
        <v>224.4</v>
      </c>
    </row>
    <row r="13" spans="1:11" x14ac:dyDescent="0.25">
      <c r="A13" s="8">
        <v>36536</v>
      </c>
      <c r="B13" s="9">
        <v>0.1971</v>
      </c>
      <c r="C13" s="10">
        <v>0.12039999999999999</v>
      </c>
      <c r="D13" s="9">
        <v>20.76</v>
      </c>
      <c r="E13" s="10">
        <v>0.30030000000000001</v>
      </c>
      <c r="F13" s="9">
        <v>0.37580000000000002</v>
      </c>
      <c r="G13" s="10">
        <v>0.14349999999999999</v>
      </c>
      <c r="H13" s="9">
        <v>0.38119999999999998</v>
      </c>
      <c r="I13" s="10">
        <v>0.19209999999999999</v>
      </c>
      <c r="J13" s="10">
        <v>0.32750000000000001</v>
      </c>
      <c r="K13" s="55">
        <v>223.4</v>
      </c>
    </row>
    <row r="14" spans="1:11" x14ac:dyDescent="0.25">
      <c r="A14" s="8">
        <v>36537</v>
      </c>
      <c r="B14" s="9">
        <v>0.19719999999999999</v>
      </c>
      <c r="C14" s="10">
        <v>0.1197</v>
      </c>
      <c r="D14" s="9">
        <v>20.89</v>
      </c>
      <c r="E14" s="10">
        <v>0.3</v>
      </c>
      <c r="F14" s="9">
        <v>0.37409999999999999</v>
      </c>
      <c r="G14" s="10">
        <v>0.14360000000000001</v>
      </c>
      <c r="H14" s="9">
        <v>0.37169999999999997</v>
      </c>
      <c r="I14" s="10">
        <v>0.1913</v>
      </c>
      <c r="J14" s="10">
        <v>0.3291</v>
      </c>
      <c r="K14" s="55">
        <v>226.1</v>
      </c>
    </row>
    <row r="15" spans="1:11" ht="15.75" x14ac:dyDescent="0.25">
      <c r="A15" s="8">
        <v>36538</v>
      </c>
      <c r="B15" s="9"/>
      <c r="C15" s="10"/>
      <c r="D15" s="73" t="s">
        <v>21</v>
      </c>
      <c r="E15" s="10"/>
      <c r="F15" s="9"/>
      <c r="G15" s="10"/>
      <c r="H15" s="9"/>
      <c r="I15" s="10"/>
      <c r="J15" s="10"/>
      <c r="K15" s="55"/>
    </row>
    <row r="16" spans="1:11" ht="15.75" thickBot="1" x14ac:dyDescent="0.3">
      <c r="A16" s="11">
        <v>36539</v>
      </c>
      <c r="B16" s="12">
        <v>0.1971</v>
      </c>
      <c r="C16" s="13">
        <v>0.1196</v>
      </c>
      <c r="D16" s="12">
        <v>20.92</v>
      </c>
      <c r="E16" s="13">
        <v>0.29520000000000002</v>
      </c>
      <c r="F16" s="12">
        <v>0.37530000000000002</v>
      </c>
      <c r="G16" s="13">
        <v>0.14349999999999999</v>
      </c>
      <c r="H16" s="12">
        <v>0.37619999999999998</v>
      </c>
      <c r="I16" s="13">
        <v>0.19189999999999999</v>
      </c>
      <c r="J16" s="13">
        <v>0.32919999999999999</v>
      </c>
      <c r="K16" s="56">
        <v>223.8</v>
      </c>
    </row>
    <row r="17" spans="1:11" ht="15.75" thickTop="1" x14ac:dyDescent="0.25">
      <c r="A17" s="14" t="s">
        <v>9</v>
      </c>
      <c r="B17" s="15">
        <f t="shared" ref="B17:K17" si="2">SUM(B12:B16)</f>
        <v>0.78859999999999997</v>
      </c>
      <c r="C17" s="16">
        <f t="shared" si="2"/>
        <v>0.48009999999999997</v>
      </c>
      <c r="D17" s="15">
        <f t="shared" si="2"/>
        <v>83.34</v>
      </c>
      <c r="E17" s="16">
        <f t="shared" si="2"/>
        <v>1.1964999999999999</v>
      </c>
      <c r="F17" s="15">
        <f t="shared" si="2"/>
        <v>1.4999</v>
      </c>
      <c r="G17" s="16">
        <f t="shared" si="2"/>
        <v>0.57399999999999995</v>
      </c>
      <c r="H17" s="15">
        <f t="shared" si="2"/>
        <v>1.5110000000000001</v>
      </c>
      <c r="I17" s="16">
        <f t="shared" si="2"/>
        <v>0.76669999999999994</v>
      </c>
      <c r="J17" s="16">
        <f t="shared" si="2"/>
        <v>1.3134999999999999</v>
      </c>
      <c r="K17" s="57">
        <f t="shared" si="2"/>
        <v>897.7</v>
      </c>
    </row>
    <row r="18" spans="1:11" ht="15.75" thickBot="1" x14ac:dyDescent="0.3">
      <c r="A18" s="17" t="s">
        <v>10</v>
      </c>
      <c r="B18" s="18">
        <f>B17/4</f>
        <v>0.19714999999999999</v>
      </c>
      <c r="C18" s="19">
        <f>C17/4</f>
        <v>0.12002499999999999</v>
      </c>
      <c r="D18" s="19">
        <f t="shared" ref="D18:K18" si="3">D17/4</f>
        <v>20.835000000000001</v>
      </c>
      <c r="E18" s="19">
        <f t="shared" si="3"/>
        <v>0.29912499999999997</v>
      </c>
      <c r="F18" s="19">
        <f t="shared" si="3"/>
        <v>0.374975</v>
      </c>
      <c r="G18" s="19">
        <f t="shared" si="3"/>
        <v>0.14349999999999999</v>
      </c>
      <c r="H18" s="19">
        <f t="shared" si="3"/>
        <v>0.37775000000000003</v>
      </c>
      <c r="I18" s="19">
        <f t="shared" si="3"/>
        <v>0.19167499999999998</v>
      </c>
      <c r="J18" s="19">
        <f t="shared" si="3"/>
        <v>0.32837499999999997</v>
      </c>
      <c r="K18" s="19">
        <f t="shared" si="3"/>
        <v>224.42500000000001</v>
      </c>
    </row>
    <row r="19" spans="1:11" ht="15.75" thickTop="1" x14ac:dyDescent="0.25">
      <c r="A19" s="8">
        <v>36542</v>
      </c>
      <c r="B19" s="9">
        <v>0.19719999999999999</v>
      </c>
      <c r="C19" s="10">
        <v>0.1206</v>
      </c>
      <c r="D19" s="9">
        <v>20.894300000000001</v>
      </c>
      <c r="E19" s="10">
        <v>0.29570000000000002</v>
      </c>
      <c r="F19" s="9">
        <v>0.38090000000000002</v>
      </c>
      <c r="G19" s="10">
        <v>0.14369999999999999</v>
      </c>
      <c r="H19" s="9">
        <v>0.37830000000000003</v>
      </c>
      <c r="I19" s="10">
        <v>0.1948</v>
      </c>
      <c r="J19" s="10">
        <v>0.33040000000000003</v>
      </c>
      <c r="K19" s="55">
        <v>221.80070000000001</v>
      </c>
    </row>
    <row r="20" spans="1:11" x14ac:dyDescent="0.25">
      <c r="A20" s="8">
        <v>36543</v>
      </c>
      <c r="B20" s="9">
        <v>0.19700000000000001</v>
      </c>
      <c r="C20" s="10">
        <v>0.1206</v>
      </c>
      <c r="D20" s="9">
        <v>20.748000000000001</v>
      </c>
      <c r="E20" s="10">
        <v>0.29630000000000001</v>
      </c>
      <c r="F20" s="9">
        <v>0.38119999999999998</v>
      </c>
      <c r="G20" s="10">
        <v>0.14369999999999999</v>
      </c>
      <c r="H20" s="9">
        <v>0.37880000000000003</v>
      </c>
      <c r="I20" s="10">
        <v>0.19489999999999999</v>
      </c>
      <c r="J20" s="10">
        <v>0.32990000000000003</v>
      </c>
      <c r="K20" s="55">
        <v>221.18180000000001</v>
      </c>
    </row>
    <row r="21" spans="1:11" x14ac:dyDescent="0.25">
      <c r="A21" s="8">
        <v>36544</v>
      </c>
      <c r="B21" s="9">
        <v>0.19700000000000001</v>
      </c>
      <c r="C21" s="10">
        <v>0.1203</v>
      </c>
      <c r="D21" s="9">
        <v>20.782499999999999</v>
      </c>
      <c r="E21" s="10">
        <v>0.29659999999999997</v>
      </c>
      <c r="F21" s="9">
        <v>0.38090000000000002</v>
      </c>
      <c r="G21" s="10">
        <v>0.14410000000000001</v>
      </c>
      <c r="H21" s="9">
        <v>0.38090000000000002</v>
      </c>
      <c r="I21" s="10">
        <v>0.1948</v>
      </c>
      <c r="J21" s="10">
        <v>0.3296</v>
      </c>
      <c r="K21" s="55">
        <v>221.96979999999999</v>
      </c>
    </row>
    <row r="22" spans="1:11" x14ac:dyDescent="0.25">
      <c r="A22" s="8">
        <v>36545</v>
      </c>
      <c r="B22" s="9">
        <v>0.1971</v>
      </c>
      <c r="C22" s="10">
        <v>0.12</v>
      </c>
      <c r="D22" s="9">
        <v>20.8079</v>
      </c>
      <c r="E22" s="10">
        <v>0.29709999999999998</v>
      </c>
      <c r="F22" s="9">
        <v>0.38140000000000002</v>
      </c>
      <c r="G22" s="10">
        <v>0.14430000000000001</v>
      </c>
      <c r="H22" s="9">
        <v>0.38269999999999998</v>
      </c>
      <c r="I22" s="10">
        <v>0.19500000000000001</v>
      </c>
      <c r="J22" s="10">
        <v>0.33040000000000003</v>
      </c>
      <c r="K22" s="55">
        <v>223.46209999999999</v>
      </c>
    </row>
    <row r="23" spans="1:11" ht="15.75" thickBot="1" x14ac:dyDescent="0.3">
      <c r="A23" s="11">
        <v>36546</v>
      </c>
      <c r="B23" s="12">
        <v>0.19700000000000001</v>
      </c>
      <c r="C23" s="13">
        <v>0.1193</v>
      </c>
      <c r="D23" s="12">
        <v>20.781500000000001</v>
      </c>
      <c r="E23" s="13">
        <v>0.2954</v>
      </c>
      <c r="F23" s="12">
        <v>0.38090000000000002</v>
      </c>
      <c r="G23" s="13">
        <v>0.14399999999999999</v>
      </c>
      <c r="H23" s="12">
        <v>0.3836</v>
      </c>
      <c r="I23" s="13">
        <v>0.1948</v>
      </c>
      <c r="J23" s="13">
        <v>0.33029999999999998</v>
      </c>
      <c r="K23" s="56">
        <v>221.77279999999999</v>
      </c>
    </row>
    <row r="24" spans="1:11" ht="15.75" thickTop="1" x14ac:dyDescent="0.25">
      <c r="A24" s="14" t="s">
        <v>9</v>
      </c>
      <c r="B24" s="15">
        <f t="shared" ref="B24:K24" si="4">SUM(B19:B23)</f>
        <v>0.98530000000000006</v>
      </c>
      <c r="C24" s="16">
        <f t="shared" si="4"/>
        <v>0.6008</v>
      </c>
      <c r="D24" s="15">
        <f t="shared" si="4"/>
        <v>104.01420000000002</v>
      </c>
      <c r="E24" s="16">
        <f t="shared" si="4"/>
        <v>1.4811000000000001</v>
      </c>
      <c r="F24" s="15">
        <f t="shared" si="4"/>
        <v>1.9053</v>
      </c>
      <c r="G24" s="16">
        <f t="shared" si="4"/>
        <v>0.7198</v>
      </c>
      <c r="H24" s="15">
        <f t="shared" si="4"/>
        <v>1.9043000000000001</v>
      </c>
      <c r="I24" s="16">
        <f t="shared" si="4"/>
        <v>0.97430000000000005</v>
      </c>
      <c r="J24" s="16">
        <f t="shared" si="4"/>
        <v>1.6506000000000001</v>
      </c>
      <c r="K24" s="57">
        <f t="shared" si="4"/>
        <v>1110.1872000000001</v>
      </c>
    </row>
    <row r="25" spans="1:11" ht="15.75" thickBot="1" x14ac:dyDescent="0.3">
      <c r="A25" s="17" t="s">
        <v>10</v>
      </c>
      <c r="B25" s="18">
        <f>B24/5</f>
        <v>0.19706000000000001</v>
      </c>
      <c r="C25" s="19">
        <f>C24/5</f>
        <v>0.12016</v>
      </c>
      <c r="D25" s="19">
        <f t="shared" ref="D25:K25" si="5">D24/5</f>
        <v>20.802840000000003</v>
      </c>
      <c r="E25" s="19">
        <f t="shared" si="5"/>
        <v>0.29622000000000004</v>
      </c>
      <c r="F25" s="19">
        <f t="shared" si="5"/>
        <v>0.38106000000000001</v>
      </c>
      <c r="G25" s="19">
        <f t="shared" si="5"/>
        <v>0.14396</v>
      </c>
      <c r="H25" s="19">
        <f t="shared" si="5"/>
        <v>0.38086000000000003</v>
      </c>
      <c r="I25" s="19">
        <f t="shared" si="5"/>
        <v>0.19486000000000001</v>
      </c>
      <c r="J25" s="19">
        <f t="shared" si="5"/>
        <v>0.33012000000000002</v>
      </c>
      <c r="K25" s="19">
        <f t="shared" si="5"/>
        <v>222.03744</v>
      </c>
    </row>
    <row r="26" spans="1:11" ht="15.75" thickTop="1" x14ac:dyDescent="0.25">
      <c r="A26" s="8">
        <v>36549</v>
      </c>
      <c r="B26" s="9">
        <v>0.19700000000000001</v>
      </c>
      <c r="C26" s="10">
        <v>0.11940000000000001</v>
      </c>
      <c r="D26" s="9">
        <v>20.667300000000001</v>
      </c>
      <c r="E26" s="10">
        <v>0.2974</v>
      </c>
      <c r="F26" s="9">
        <v>0.3821</v>
      </c>
      <c r="G26" s="10">
        <v>0.14360000000000001</v>
      </c>
      <c r="H26" s="9">
        <v>0.38540000000000002</v>
      </c>
      <c r="I26" s="10">
        <v>0.1953</v>
      </c>
      <c r="J26" s="10">
        <v>0.33069999999999999</v>
      </c>
      <c r="K26" s="55">
        <v>222.16679999999999</v>
      </c>
    </row>
    <row r="27" spans="1:11" x14ac:dyDescent="0.25">
      <c r="A27" s="8">
        <v>36550</v>
      </c>
      <c r="B27" s="9">
        <v>0.1971</v>
      </c>
      <c r="C27" s="10">
        <v>0.1193</v>
      </c>
      <c r="D27" s="9">
        <v>20.800999999999998</v>
      </c>
      <c r="E27" s="10">
        <v>0.30120000000000002</v>
      </c>
      <c r="F27" s="9">
        <v>0.38469999999999999</v>
      </c>
      <c r="G27" s="10">
        <v>0.14410000000000001</v>
      </c>
      <c r="H27" s="9">
        <v>0.3891</v>
      </c>
      <c r="I27" s="10">
        <v>0.19670000000000001</v>
      </c>
      <c r="J27" s="10">
        <v>0.33160000000000001</v>
      </c>
      <c r="K27" s="55">
        <v>221.61429999999999</v>
      </c>
    </row>
    <row r="28" spans="1:11" x14ac:dyDescent="0.25">
      <c r="A28" s="8">
        <v>36551</v>
      </c>
      <c r="B28" s="9">
        <v>0.19700000000000001</v>
      </c>
      <c r="C28" s="10">
        <v>0.1195</v>
      </c>
      <c r="D28" s="9">
        <v>20.853400000000001</v>
      </c>
      <c r="E28" s="10">
        <v>0.30109999999999998</v>
      </c>
      <c r="F28" s="9">
        <v>0.38329999999999997</v>
      </c>
      <c r="G28" s="10">
        <v>0.1444</v>
      </c>
      <c r="H28" s="9">
        <v>0.38850000000000001</v>
      </c>
      <c r="I28" s="10">
        <v>0.19600000000000001</v>
      </c>
      <c r="J28" s="10">
        <v>0.3322</v>
      </c>
      <c r="K28" s="55">
        <v>222.01900000000001</v>
      </c>
    </row>
    <row r="29" spans="1:11" x14ac:dyDescent="0.25">
      <c r="A29" s="8">
        <v>36552</v>
      </c>
      <c r="B29" s="9">
        <v>0.19700000000000001</v>
      </c>
      <c r="C29" s="10">
        <v>0.1201</v>
      </c>
      <c r="D29" s="9">
        <v>20.856400000000001</v>
      </c>
      <c r="E29" s="10">
        <v>0.30280000000000001</v>
      </c>
      <c r="F29" s="9">
        <v>0.38479999999999998</v>
      </c>
      <c r="G29" s="10">
        <v>0.1444</v>
      </c>
      <c r="H29" s="9">
        <v>0.3886</v>
      </c>
      <c r="I29" s="10">
        <v>0.1968</v>
      </c>
      <c r="J29" s="10">
        <v>0.33389999999999997</v>
      </c>
      <c r="K29" s="55">
        <v>222.14709999999999</v>
      </c>
    </row>
    <row r="30" spans="1:11" ht="15.75" thickBot="1" x14ac:dyDescent="0.3">
      <c r="A30" s="11">
        <v>36553</v>
      </c>
      <c r="B30" s="12">
        <v>0.19689999999999999</v>
      </c>
      <c r="C30" s="13">
        <v>0.1203</v>
      </c>
      <c r="D30" s="12">
        <v>20.665600000000001</v>
      </c>
      <c r="E30" s="13">
        <v>0.30070000000000002</v>
      </c>
      <c r="F30" s="12">
        <v>0.38950000000000001</v>
      </c>
      <c r="G30" s="13">
        <v>0.1444</v>
      </c>
      <c r="H30" s="12">
        <v>0.38819999999999999</v>
      </c>
      <c r="I30" s="13">
        <v>0.19919999999999999</v>
      </c>
      <c r="J30" s="13">
        <v>0.33329999999999999</v>
      </c>
      <c r="K30" s="56">
        <v>221.51249999999999</v>
      </c>
    </row>
    <row r="31" spans="1:11" ht="15.75" thickTop="1" x14ac:dyDescent="0.25">
      <c r="A31" s="14" t="s">
        <v>9</v>
      </c>
      <c r="B31" s="15">
        <f t="shared" ref="B31:K31" si="6">SUM(B26:B30)</f>
        <v>0.98499999999999999</v>
      </c>
      <c r="C31" s="16">
        <f t="shared" si="6"/>
        <v>0.59860000000000002</v>
      </c>
      <c r="D31" s="15">
        <f t="shared" si="6"/>
        <v>103.8437</v>
      </c>
      <c r="E31" s="16">
        <f t="shared" si="6"/>
        <v>1.5031999999999999</v>
      </c>
      <c r="F31" s="15">
        <f t="shared" si="6"/>
        <v>1.9243999999999999</v>
      </c>
      <c r="G31" s="16">
        <f t="shared" si="6"/>
        <v>0.72089999999999999</v>
      </c>
      <c r="H31" s="15">
        <f t="shared" si="6"/>
        <v>1.9398</v>
      </c>
      <c r="I31" s="16">
        <f t="shared" si="6"/>
        <v>0.98399999999999999</v>
      </c>
      <c r="J31" s="16">
        <f t="shared" si="6"/>
        <v>1.6616999999999997</v>
      </c>
      <c r="K31" s="57">
        <f t="shared" si="6"/>
        <v>1109.4596999999999</v>
      </c>
    </row>
    <row r="32" spans="1:11" ht="15.75" thickBot="1" x14ac:dyDescent="0.3">
      <c r="A32" s="17" t="s">
        <v>10</v>
      </c>
      <c r="B32" s="18">
        <f>B31/5</f>
        <v>0.19700000000000001</v>
      </c>
      <c r="C32" s="19">
        <f>C31/5</f>
        <v>0.11972000000000001</v>
      </c>
      <c r="D32" s="19">
        <f t="shared" ref="D32:K32" si="7">D31/5</f>
        <v>20.768740000000001</v>
      </c>
      <c r="E32" s="19">
        <f t="shared" si="7"/>
        <v>0.30063999999999996</v>
      </c>
      <c r="F32" s="19">
        <f t="shared" si="7"/>
        <v>0.38488</v>
      </c>
      <c r="G32" s="19">
        <f t="shared" si="7"/>
        <v>0.14418</v>
      </c>
      <c r="H32" s="19">
        <f t="shared" si="7"/>
        <v>0.38795999999999997</v>
      </c>
      <c r="I32" s="19">
        <f t="shared" si="7"/>
        <v>0.1968</v>
      </c>
      <c r="J32" s="19">
        <f t="shared" si="7"/>
        <v>0.33233999999999997</v>
      </c>
      <c r="K32" s="19">
        <f t="shared" si="7"/>
        <v>221.89193999999998</v>
      </c>
    </row>
    <row r="33" spans="1:11" ht="15.75" thickTop="1" x14ac:dyDescent="0.25">
      <c r="A33" s="8">
        <v>36556</v>
      </c>
      <c r="B33" s="9">
        <v>0.19700000000000001</v>
      </c>
      <c r="C33" s="10">
        <v>0.1216</v>
      </c>
      <c r="D33" s="9">
        <v>20.963799999999999</v>
      </c>
      <c r="E33" s="10">
        <v>0.31059999999999999</v>
      </c>
      <c r="F33" s="9">
        <v>0.39369999999999999</v>
      </c>
      <c r="G33" s="10">
        <v>0.1449</v>
      </c>
      <c r="H33" s="9">
        <v>0.40279999999999999</v>
      </c>
      <c r="I33" s="10">
        <v>0.2014</v>
      </c>
      <c r="J33" s="10">
        <v>0.33660000000000001</v>
      </c>
      <c r="K33" s="55">
        <v>220.7876</v>
      </c>
    </row>
    <row r="34" spans="1:11" ht="15.75" thickBot="1" x14ac:dyDescent="0.3">
      <c r="A34" s="11"/>
      <c r="B34" s="12"/>
      <c r="C34" s="13"/>
      <c r="D34" s="12"/>
      <c r="E34" s="13"/>
      <c r="F34" s="12"/>
      <c r="G34" s="13"/>
      <c r="H34" s="12"/>
      <c r="I34" s="13"/>
      <c r="J34" s="13"/>
      <c r="K34" s="56"/>
    </row>
    <row r="35" spans="1:11" ht="15.75" thickTop="1" x14ac:dyDescent="0.25">
      <c r="A35" s="14" t="s">
        <v>9</v>
      </c>
      <c r="B35" s="15">
        <f>SUM(B33:B34)</f>
        <v>0.19700000000000001</v>
      </c>
      <c r="C35" s="16">
        <f>SUM(C33:C34)</f>
        <v>0.1216</v>
      </c>
      <c r="D35" s="15">
        <f>SUM(D33:D34)</f>
        <v>20.963799999999999</v>
      </c>
      <c r="E35" s="16">
        <f>SUM(E33:E34)</f>
        <v>0.31059999999999999</v>
      </c>
      <c r="F35" s="15">
        <f>SUM(F33:F34)</f>
        <v>0.39369999999999999</v>
      </c>
      <c r="G35" s="16">
        <f>SUM(G33:G34)</f>
        <v>0.1449</v>
      </c>
      <c r="H35" s="15">
        <f>SUM(H33:H34)</f>
        <v>0.40279999999999999</v>
      </c>
      <c r="I35" s="16">
        <f>SUM(I33:I34)</f>
        <v>0.2014</v>
      </c>
      <c r="J35" s="16">
        <f>SUM(J33:J34)</f>
        <v>0.33660000000000001</v>
      </c>
      <c r="K35" s="57">
        <f>SUM(K33:K34)</f>
        <v>220.7876</v>
      </c>
    </row>
    <row r="36" spans="1:11" ht="15.75" thickBot="1" x14ac:dyDescent="0.3">
      <c r="A36" s="17" t="s">
        <v>10</v>
      </c>
      <c r="B36" s="18">
        <f>B35/4</f>
        <v>4.9250000000000002E-2</v>
      </c>
      <c r="C36" s="19">
        <f>C35/4</f>
        <v>3.04E-2</v>
      </c>
      <c r="D36" s="19">
        <f t="shared" ref="D36:K36" si="8">D35/4</f>
        <v>5.2409499999999998</v>
      </c>
      <c r="E36" s="19">
        <f t="shared" si="8"/>
        <v>7.7649999999999997E-2</v>
      </c>
      <c r="F36" s="19">
        <f t="shared" si="8"/>
        <v>9.8424999999999999E-2</v>
      </c>
      <c r="G36" s="19">
        <f t="shared" si="8"/>
        <v>3.6225E-2</v>
      </c>
      <c r="H36" s="19">
        <f t="shared" si="8"/>
        <v>0.1007</v>
      </c>
      <c r="I36" s="19">
        <f t="shared" si="8"/>
        <v>5.0349999999999999E-2</v>
      </c>
      <c r="J36" s="19">
        <f t="shared" si="8"/>
        <v>8.4150000000000003E-2</v>
      </c>
      <c r="K36" s="19">
        <f t="shared" si="8"/>
        <v>55.196899999999999</v>
      </c>
    </row>
    <row r="37" spans="1:11" ht="15.75" thickTop="1" x14ac:dyDescent="0.25">
      <c r="A37" s="20"/>
      <c r="B37" s="9"/>
      <c r="C37" s="10"/>
      <c r="D37" s="9"/>
      <c r="E37" s="10"/>
      <c r="F37" s="9"/>
      <c r="G37" s="10"/>
      <c r="H37" s="9"/>
      <c r="I37" s="10"/>
      <c r="J37" s="10"/>
      <c r="K37" s="55"/>
    </row>
    <row r="38" spans="1:11" ht="20.25" x14ac:dyDescent="0.3">
      <c r="A38" s="20"/>
      <c r="B38" s="9"/>
      <c r="C38" s="58"/>
      <c r="D38" s="21"/>
      <c r="E38" s="22" t="s">
        <v>11</v>
      </c>
      <c r="F38" s="9"/>
      <c r="G38" s="10"/>
      <c r="H38" s="9"/>
      <c r="I38" s="10"/>
      <c r="J38" s="10"/>
      <c r="K38" s="55"/>
    </row>
    <row r="39" spans="1:11" ht="15.75" thickBot="1" x14ac:dyDescent="0.3">
      <c r="A39" s="23"/>
      <c r="B39" s="24"/>
      <c r="C39" s="25"/>
      <c r="D39" s="24"/>
      <c r="E39" s="25"/>
      <c r="F39" s="24"/>
      <c r="G39" s="25"/>
      <c r="H39" s="24"/>
      <c r="I39" s="25"/>
      <c r="J39" s="25"/>
      <c r="K39" s="59"/>
    </row>
    <row r="40" spans="1:11" x14ac:dyDescent="0.25">
      <c r="A40" s="26" t="s">
        <v>12</v>
      </c>
      <c r="B40" s="27">
        <f>SUM(B6:B9,B12:B14,B16,B19:B23,B26:B30,B33)</f>
        <v>3.7441</v>
      </c>
      <c r="C40" s="28">
        <f>SUM(C6:C9,C12:C14,C16,C19:C23,C26:C30,C33)</f>
        <v>2.2829999999999999</v>
      </c>
      <c r="D40" s="28">
        <f t="shared" ref="D40:K40" si="9">SUM(D6:D9,D12:D14,D16,D19:D23,D26:D30,D33)</f>
        <v>393.76169999999996</v>
      </c>
      <c r="E40" s="28">
        <f t="shared" si="9"/>
        <v>5.6928000000000001</v>
      </c>
      <c r="F40" s="28">
        <f t="shared" si="9"/>
        <v>7.2250000000000005</v>
      </c>
      <c r="G40" s="28">
        <f t="shared" si="9"/>
        <v>2.7313000000000001</v>
      </c>
      <c r="H40" s="28">
        <f t="shared" si="9"/>
        <v>7.2760999999999996</v>
      </c>
      <c r="I40" s="28">
        <f t="shared" si="9"/>
        <v>3.6942999999999997</v>
      </c>
      <c r="J40" s="28">
        <f t="shared" si="9"/>
        <v>6.2701000000000011</v>
      </c>
      <c r="K40" s="28">
        <f t="shared" si="9"/>
        <v>4231.6345000000001</v>
      </c>
    </row>
    <row r="41" spans="1:11" x14ac:dyDescent="0.25">
      <c r="A41" s="26" t="s">
        <v>13</v>
      </c>
      <c r="B41" s="15">
        <f>B40/19</f>
        <v>0.1970578947368421</v>
      </c>
      <c r="C41" s="16">
        <f>C40/19</f>
        <v>0.1201578947368421</v>
      </c>
      <c r="D41" s="16">
        <f t="shared" ref="D41:K41" si="10">D40/19</f>
        <v>20.724299999999999</v>
      </c>
      <c r="E41" s="16">
        <f t="shared" si="10"/>
        <v>0.29962105263157895</v>
      </c>
      <c r="F41" s="16">
        <f t="shared" si="10"/>
        <v>0.38026315789473686</v>
      </c>
      <c r="G41" s="16">
        <f t="shared" si="10"/>
        <v>0.14375263157894738</v>
      </c>
      <c r="H41" s="16">
        <f t="shared" si="10"/>
        <v>0.38295263157894732</v>
      </c>
      <c r="I41" s="16">
        <f t="shared" si="10"/>
        <v>0.19443684210526313</v>
      </c>
      <c r="J41" s="16">
        <f t="shared" si="10"/>
        <v>0.3300052631578948</v>
      </c>
      <c r="K41" s="16">
        <f t="shared" si="10"/>
        <v>222.71760526315791</v>
      </c>
    </row>
    <row r="42" spans="1:11" x14ac:dyDescent="0.25">
      <c r="A42" s="26" t="s">
        <v>14</v>
      </c>
      <c r="B42" s="27">
        <f>1/B41</f>
        <v>5.0746507839000028</v>
      </c>
      <c r="C42" s="28">
        <f>1/C41</f>
        <v>8.322382829610163</v>
      </c>
      <c r="D42" s="28">
        <f t="shared" ref="D42:K42" si="11">1/D41</f>
        <v>4.8252534464372741E-2</v>
      </c>
      <c r="E42" s="28">
        <f t="shared" si="11"/>
        <v>3.3375491849353569</v>
      </c>
      <c r="F42" s="28">
        <f t="shared" si="11"/>
        <v>2.6297577854671279</v>
      </c>
      <c r="G42" s="28">
        <f t="shared" si="11"/>
        <v>6.956394390949364</v>
      </c>
      <c r="H42" s="28">
        <f t="shared" si="11"/>
        <v>2.6112890147194241</v>
      </c>
      <c r="I42" s="28">
        <f t="shared" si="11"/>
        <v>5.1430582248328509</v>
      </c>
      <c r="J42" s="28">
        <f t="shared" si="11"/>
        <v>3.0302547008819629</v>
      </c>
      <c r="K42" s="28">
        <f t="shared" si="11"/>
        <v>4.4899908061530359E-3</v>
      </c>
    </row>
    <row r="43" spans="1:11" ht="15.75" thickBot="1" x14ac:dyDescent="0.3">
      <c r="A43" s="29"/>
      <c r="B43" s="30"/>
      <c r="C43" s="31"/>
      <c r="D43" s="30"/>
      <c r="E43" s="31"/>
      <c r="F43" s="30"/>
      <c r="G43" s="31"/>
      <c r="H43" s="30"/>
      <c r="I43" s="31"/>
      <c r="J43" s="31"/>
      <c r="K43" s="50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/>
  </sheetViews>
  <sheetFormatPr defaultRowHeight="15" x14ac:dyDescent="0.25"/>
  <cols>
    <col min="1" max="1" width="12.7109375" customWidth="1"/>
    <col min="2" max="2" width="11.28515625" customWidth="1"/>
    <col min="3" max="3" width="11.7109375" customWidth="1"/>
    <col min="4" max="4" width="12.140625" customWidth="1"/>
    <col min="5" max="5" width="12" customWidth="1"/>
    <col min="6" max="6" width="11.28515625" customWidth="1"/>
    <col min="7" max="7" width="11.140625" customWidth="1"/>
    <col min="8" max="8" width="11.28515625" customWidth="1"/>
    <col min="9" max="9" width="11.140625" customWidth="1"/>
    <col min="10" max="11" width="10.8554687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22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3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20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4" t="s">
        <v>3</v>
      </c>
    </row>
    <row r="6" spans="1:11" x14ac:dyDescent="0.25">
      <c r="A6" s="8">
        <v>36557</v>
      </c>
      <c r="B6" s="9">
        <v>0.1968</v>
      </c>
      <c r="C6" s="10">
        <v>0.1215</v>
      </c>
      <c r="D6" s="9">
        <v>21.088100000000001</v>
      </c>
      <c r="E6" s="10">
        <v>0.3085</v>
      </c>
      <c r="F6" s="9">
        <v>0.39400000000000002</v>
      </c>
      <c r="G6" s="10">
        <v>0.14549999999999999</v>
      </c>
      <c r="H6" s="9">
        <v>0.39739999999999998</v>
      </c>
      <c r="I6" s="10">
        <v>0.20150000000000001</v>
      </c>
      <c r="J6" s="10">
        <v>0.3347</v>
      </c>
      <c r="K6" s="55">
        <v>221.154</v>
      </c>
    </row>
    <row r="7" spans="1:11" x14ac:dyDescent="0.25">
      <c r="A7" s="8">
        <v>36558</v>
      </c>
      <c r="B7" s="9">
        <v>0.19689999999999999</v>
      </c>
      <c r="C7" s="10">
        <v>0.12189999999999999</v>
      </c>
      <c r="D7" s="9">
        <v>21.2239</v>
      </c>
      <c r="E7" s="10">
        <v>0.31119999999999998</v>
      </c>
      <c r="F7" s="9">
        <v>0.3962</v>
      </c>
      <c r="G7" s="10">
        <v>0.1464</v>
      </c>
      <c r="H7" s="9">
        <v>0.4012</v>
      </c>
      <c r="I7" s="10">
        <v>0.2024</v>
      </c>
      <c r="J7" s="10">
        <v>0.33450000000000002</v>
      </c>
      <c r="K7" s="55">
        <v>221.8571</v>
      </c>
    </row>
    <row r="8" spans="1:11" x14ac:dyDescent="0.25">
      <c r="A8" s="8">
        <v>36559</v>
      </c>
      <c r="B8" s="9">
        <v>0.19700000000000001</v>
      </c>
      <c r="C8" s="10">
        <v>0.1227</v>
      </c>
      <c r="D8" s="9">
        <v>21.3568</v>
      </c>
      <c r="E8" s="10">
        <v>0.3095</v>
      </c>
      <c r="F8" s="9">
        <v>0.39529999999999998</v>
      </c>
      <c r="G8" s="10">
        <v>0.14660000000000001</v>
      </c>
      <c r="H8" s="9">
        <v>0.40210000000000001</v>
      </c>
      <c r="I8" s="10">
        <v>0.2021</v>
      </c>
      <c r="J8" s="10">
        <v>0.33460000000000001</v>
      </c>
      <c r="K8" s="55">
        <v>222.7576</v>
      </c>
    </row>
    <row r="9" spans="1:11" ht="15.75" thickBot="1" x14ac:dyDescent="0.3">
      <c r="A9" s="11">
        <v>36560</v>
      </c>
      <c r="B9" s="12">
        <v>0.19700000000000001</v>
      </c>
      <c r="C9" s="13">
        <v>0.1229</v>
      </c>
      <c r="D9" s="12">
        <v>21.286799999999999</v>
      </c>
      <c r="E9" s="13">
        <v>0.30880000000000002</v>
      </c>
      <c r="F9" s="12">
        <v>0.3906</v>
      </c>
      <c r="G9" s="13">
        <v>0.14660000000000001</v>
      </c>
      <c r="H9" s="12">
        <v>0.39639999999999997</v>
      </c>
      <c r="I9" s="13">
        <v>0.19969999999999999</v>
      </c>
      <c r="J9" s="13">
        <v>0.33360000000000001</v>
      </c>
      <c r="K9" s="56">
        <v>222.6593</v>
      </c>
    </row>
    <row r="10" spans="1:11" ht="15.75" thickTop="1" x14ac:dyDescent="0.25">
      <c r="A10" s="14" t="s">
        <v>9</v>
      </c>
      <c r="B10" s="15">
        <f>SUM(B6:B9)</f>
        <v>0.78770000000000007</v>
      </c>
      <c r="C10" s="16">
        <f>SUM(C6:C9)</f>
        <v>0.48899999999999999</v>
      </c>
      <c r="D10" s="15">
        <f>SUM(D6:D9)</f>
        <v>84.955600000000004</v>
      </c>
      <c r="E10" s="16">
        <f>SUM(E6:E9)</f>
        <v>1.238</v>
      </c>
      <c r="F10" s="15">
        <f>SUM(F6:F9)</f>
        <v>1.5761000000000001</v>
      </c>
      <c r="G10" s="16">
        <f>SUM(G6:G9)</f>
        <v>0.58509999999999995</v>
      </c>
      <c r="H10" s="15">
        <f>SUM(H6:H9)</f>
        <v>1.5970999999999997</v>
      </c>
      <c r="I10" s="16">
        <f>SUM(I6:I9)</f>
        <v>0.80570000000000008</v>
      </c>
      <c r="J10" s="16">
        <f>SUM(J6:J9)</f>
        <v>1.3374000000000001</v>
      </c>
      <c r="K10" s="57">
        <f>SUM(K6:K9)</f>
        <v>888.428</v>
      </c>
    </row>
    <row r="11" spans="1:11" ht="15.75" thickBot="1" x14ac:dyDescent="0.3">
      <c r="A11" s="17" t="s">
        <v>10</v>
      </c>
      <c r="B11" s="18">
        <f>B10/4</f>
        <v>0.19692500000000002</v>
      </c>
      <c r="C11" s="19">
        <f>C10/4</f>
        <v>0.12225</v>
      </c>
      <c r="D11" s="19">
        <f t="shared" ref="D11:K11" si="0">D10/4</f>
        <v>21.238900000000001</v>
      </c>
      <c r="E11" s="19">
        <f t="shared" si="0"/>
        <v>0.3095</v>
      </c>
      <c r="F11" s="19">
        <f t="shared" si="0"/>
        <v>0.39402500000000001</v>
      </c>
      <c r="G11" s="19">
        <f t="shared" si="0"/>
        <v>0.14627499999999999</v>
      </c>
      <c r="H11" s="19">
        <f t="shared" si="0"/>
        <v>0.39927499999999994</v>
      </c>
      <c r="I11" s="19">
        <f t="shared" si="0"/>
        <v>0.20142500000000002</v>
      </c>
      <c r="J11" s="19">
        <f t="shared" si="0"/>
        <v>0.33435000000000004</v>
      </c>
      <c r="K11" s="19">
        <f t="shared" si="0"/>
        <v>222.107</v>
      </c>
    </row>
    <row r="12" spans="1:11" ht="15.75" thickTop="1" x14ac:dyDescent="0.25">
      <c r="A12" s="8">
        <v>36563</v>
      </c>
      <c r="B12" s="9">
        <v>0.19689999999999999</v>
      </c>
      <c r="C12" s="10">
        <v>0.12379999999999999</v>
      </c>
      <c r="D12" s="9">
        <v>21.154900000000001</v>
      </c>
      <c r="E12" s="10">
        <v>0.31159999999999999</v>
      </c>
      <c r="F12" s="9">
        <v>0.39379999999999998</v>
      </c>
      <c r="G12" s="10">
        <v>0.14610000000000001</v>
      </c>
      <c r="H12" s="9">
        <v>0.39939999999999998</v>
      </c>
      <c r="I12" s="10">
        <v>0.2014</v>
      </c>
      <c r="J12" s="10">
        <v>0.3332</v>
      </c>
      <c r="K12" s="55">
        <v>222.4478</v>
      </c>
    </row>
    <row r="13" spans="1:11" x14ac:dyDescent="0.25">
      <c r="A13" s="8">
        <v>36564</v>
      </c>
      <c r="B13" s="9">
        <v>0.19689999999999999</v>
      </c>
      <c r="C13" s="10">
        <v>0.12379999999999999</v>
      </c>
      <c r="D13" s="9">
        <v>21.378399999999999</v>
      </c>
      <c r="E13" s="10">
        <v>0.31030000000000002</v>
      </c>
      <c r="F13" s="9">
        <v>0.39360000000000001</v>
      </c>
      <c r="G13" s="10">
        <v>0.1464</v>
      </c>
      <c r="H13" s="9">
        <v>0.39860000000000001</v>
      </c>
      <c r="I13" s="10">
        <v>0.20119999999999999</v>
      </c>
      <c r="J13" s="10">
        <v>0.33379999999999999</v>
      </c>
      <c r="K13" s="55">
        <v>222.37889999999999</v>
      </c>
    </row>
    <row r="14" spans="1:11" x14ac:dyDescent="0.25">
      <c r="A14" s="8">
        <v>36565</v>
      </c>
      <c r="B14" s="9">
        <v>0.19700000000000001</v>
      </c>
      <c r="C14" s="10">
        <v>0.12230000000000001</v>
      </c>
      <c r="D14" s="9">
        <v>21.581399999999999</v>
      </c>
      <c r="E14" s="10">
        <v>0.31030000000000002</v>
      </c>
      <c r="F14" s="9">
        <v>0.3906</v>
      </c>
      <c r="G14" s="10">
        <v>0.14630000000000001</v>
      </c>
      <c r="H14" s="9">
        <v>0.3987</v>
      </c>
      <c r="I14" s="10">
        <v>0.19969999999999999</v>
      </c>
      <c r="J14" s="10">
        <v>0.3342</v>
      </c>
      <c r="K14" s="55">
        <v>222.48689999999999</v>
      </c>
    </row>
    <row r="15" spans="1:11" x14ac:dyDescent="0.25">
      <c r="A15" s="8">
        <v>36566</v>
      </c>
      <c r="B15" s="9">
        <v>0.19700000000000001</v>
      </c>
      <c r="C15" s="10">
        <v>0.12230000000000001</v>
      </c>
      <c r="D15" s="9">
        <v>21.502600000000001</v>
      </c>
      <c r="E15" s="10">
        <v>0.31030000000000002</v>
      </c>
      <c r="F15" s="9">
        <v>0.38900000000000001</v>
      </c>
      <c r="G15" s="10">
        <v>0.1459</v>
      </c>
      <c r="H15" s="9">
        <v>0.40079999999999999</v>
      </c>
      <c r="I15" s="10">
        <v>0.1988</v>
      </c>
      <c r="J15" s="10">
        <v>0.3332</v>
      </c>
      <c r="K15" s="55">
        <v>221.37880000000001</v>
      </c>
    </row>
    <row r="16" spans="1:11" ht="15.75" thickBot="1" x14ac:dyDescent="0.3">
      <c r="A16" s="11">
        <v>36567</v>
      </c>
      <c r="B16" s="12">
        <v>0.19689999999999999</v>
      </c>
      <c r="C16" s="13">
        <v>0.1226</v>
      </c>
      <c r="D16" s="12">
        <v>21.3902</v>
      </c>
      <c r="E16" s="13">
        <v>0.31159999999999999</v>
      </c>
      <c r="F16" s="12">
        <v>0.3906</v>
      </c>
      <c r="G16" s="13">
        <v>0.1459</v>
      </c>
      <c r="H16" s="12">
        <v>0.39879999999999999</v>
      </c>
      <c r="I16" s="13">
        <v>0.19969999999999999</v>
      </c>
      <c r="J16" s="13">
        <v>0.3332</v>
      </c>
      <c r="K16" s="56">
        <v>220.67570000000001</v>
      </c>
    </row>
    <row r="17" spans="1:11" ht="15.75" thickTop="1" x14ac:dyDescent="0.25">
      <c r="A17" s="14" t="s">
        <v>9</v>
      </c>
      <c r="B17" s="15">
        <f t="shared" ref="B17:K17" si="1">SUM(B12:B16)</f>
        <v>0.98470000000000002</v>
      </c>
      <c r="C17" s="16">
        <f t="shared" si="1"/>
        <v>0.61480000000000001</v>
      </c>
      <c r="D17" s="15">
        <f t="shared" si="1"/>
        <v>107.00749999999999</v>
      </c>
      <c r="E17" s="16">
        <f t="shared" si="1"/>
        <v>1.5541</v>
      </c>
      <c r="F17" s="15">
        <f t="shared" si="1"/>
        <v>1.9576</v>
      </c>
      <c r="G17" s="16">
        <f t="shared" si="1"/>
        <v>0.73060000000000003</v>
      </c>
      <c r="H17" s="15">
        <f t="shared" si="1"/>
        <v>1.9963000000000002</v>
      </c>
      <c r="I17" s="16">
        <f t="shared" si="1"/>
        <v>1.0007999999999999</v>
      </c>
      <c r="J17" s="16">
        <f t="shared" si="1"/>
        <v>1.6676</v>
      </c>
      <c r="K17" s="57">
        <f t="shared" si="1"/>
        <v>1109.3680999999999</v>
      </c>
    </row>
    <row r="18" spans="1:11" ht="15.75" thickBot="1" x14ac:dyDescent="0.3">
      <c r="A18" s="17" t="s">
        <v>10</v>
      </c>
      <c r="B18" s="18">
        <f>B17/5</f>
        <v>0.19694</v>
      </c>
      <c r="C18" s="19">
        <f>C17/5</f>
        <v>0.12296</v>
      </c>
      <c r="D18" s="19">
        <f t="shared" ref="D18:K18" si="2">D17/5</f>
        <v>21.401499999999999</v>
      </c>
      <c r="E18" s="19">
        <f t="shared" si="2"/>
        <v>0.31081999999999999</v>
      </c>
      <c r="F18" s="19">
        <f t="shared" si="2"/>
        <v>0.39151999999999998</v>
      </c>
      <c r="G18" s="19">
        <f t="shared" si="2"/>
        <v>0.14612</v>
      </c>
      <c r="H18" s="19">
        <f t="shared" si="2"/>
        <v>0.39926000000000006</v>
      </c>
      <c r="I18" s="19">
        <f t="shared" si="2"/>
        <v>0.20015999999999998</v>
      </c>
      <c r="J18" s="19">
        <f t="shared" si="2"/>
        <v>0.33351999999999998</v>
      </c>
      <c r="K18" s="19">
        <f t="shared" si="2"/>
        <v>221.87361999999999</v>
      </c>
    </row>
    <row r="19" spans="1:11" ht="15.75" thickTop="1" x14ac:dyDescent="0.25">
      <c r="A19" s="8">
        <v>36570</v>
      </c>
      <c r="B19" s="9">
        <v>0.19700000000000001</v>
      </c>
      <c r="C19" s="10">
        <v>0.1236</v>
      </c>
      <c r="D19" s="9">
        <v>21.464099999999998</v>
      </c>
      <c r="E19" s="10">
        <v>0.31330000000000002</v>
      </c>
      <c r="F19" s="9">
        <v>0.3911</v>
      </c>
      <c r="G19" s="10">
        <v>0.1467</v>
      </c>
      <c r="H19" s="9">
        <v>0.4007</v>
      </c>
      <c r="I19" s="10">
        <v>0.2</v>
      </c>
      <c r="J19" s="10">
        <v>0.33389999999999997</v>
      </c>
      <c r="K19" s="55">
        <v>219.655</v>
      </c>
    </row>
    <row r="20" spans="1:11" x14ac:dyDescent="0.25">
      <c r="A20" s="8">
        <v>36571</v>
      </c>
      <c r="B20" s="9">
        <v>0.19700000000000001</v>
      </c>
      <c r="C20" s="10">
        <v>0.124</v>
      </c>
      <c r="D20" s="9">
        <v>21.4129</v>
      </c>
      <c r="E20" s="10">
        <v>0.3135</v>
      </c>
      <c r="F20" s="9">
        <v>0.39360000000000001</v>
      </c>
      <c r="G20" s="10">
        <v>0.1462</v>
      </c>
      <c r="H20" s="9">
        <v>0.4037</v>
      </c>
      <c r="I20" s="10">
        <v>0.20130000000000001</v>
      </c>
      <c r="J20" s="10">
        <v>0.33429999999999999</v>
      </c>
      <c r="K20" s="55">
        <v>222.16679999999999</v>
      </c>
    </row>
    <row r="21" spans="1:11" x14ac:dyDescent="0.25">
      <c r="A21" s="8">
        <v>36572</v>
      </c>
      <c r="B21" s="9">
        <v>0.19689999999999999</v>
      </c>
      <c r="C21" s="10">
        <v>0.1234</v>
      </c>
      <c r="D21" s="9">
        <v>21.4099</v>
      </c>
      <c r="E21" s="10">
        <v>0.3125</v>
      </c>
      <c r="F21" s="9">
        <v>0.3916</v>
      </c>
      <c r="G21" s="10">
        <v>0.14660000000000001</v>
      </c>
      <c r="H21" s="9">
        <v>0.40389999999999998</v>
      </c>
      <c r="I21" s="10">
        <v>0.20019999999999999</v>
      </c>
      <c r="J21" s="10">
        <v>0.33389999999999997</v>
      </c>
      <c r="K21" s="55">
        <v>222.00479999999999</v>
      </c>
    </row>
    <row r="22" spans="1:11" x14ac:dyDescent="0.25">
      <c r="A22" s="8">
        <v>36573</v>
      </c>
      <c r="B22" s="9">
        <v>0.19689999999999999</v>
      </c>
      <c r="C22" s="10">
        <v>0.12280000000000001</v>
      </c>
      <c r="D22" s="9">
        <v>21.5458</v>
      </c>
      <c r="E22" s="10">
        <v>0.3125</v>
      </c>
      <c r="F22" s="9">
        <v>0.39140000000000003</v>
      </c>
      <c r="G22" s="10">
        <v>0.1464</v>
      </c>
      <c r="H22" s="9">
        <v>0.40210000000000001</v>
      </c>
      <c r="I22" s="10">
        <v>0.2001</v>
      </c>
      <c r="J22" s="10">
        <v>0.33550000000000002</v>
      </c>
      <c r="K22" s="55">
        <v>221.6602</v>
      </c>
    </row>
    <row r="23" spans="1:11" ht="15.75" thickBot="1" x14ac:dyDescent="0.3">
      <c r="A23" s="11">
        <v>36574</v>
      </c>
      <c r="B23" s="12">
        <v>0.19700000000000001</v>
      </c>
      <c r="C23" s="13">
        <v>0.1227</v>
      </c>
      <c r="D23" s="12">
        <v>21.731100000000001</v>
      </c>
      <c r="E23" s="13">
        <v>0.312</v>
      </c>
      <c r="F23" s="12">
        <v>0.39069999999999999</v>
      </c>
      <c r="G23" s="13">
        <v>0.1462</v>
      </c>
      <c r="H23" s="12">
        <v>0.39900000000000002</v>
      </c>
      <c r="I23" s="13">
        <v>0.19980000000000001</v>
      </c>
      <c r="J23" s="13">
        <v>0.33600000000000002</v>
      </c>
      <c r="K23" s="56">
        <v>222.21600000000001</v>
      </c>
    </row>
    <row r="24" spans="1:11" ht="15.75" thickTop="1" x14ac:dyDescent="0.25">
      <c r="A24" s="14" t="s">
        <v>9</v>
      </c>
      <c r="B24" s="15">
        <f t="shared" ref="B24:K24" si="3">SUM(B19:B23)</f>
        <v>0.9847999999999999</v>
      </c>
      <c r="C24" s="16">
        <f t="shared" si="3"/>
        <v>0.61650000000000005</v>
      </c>
      <c r="D24" s="15">
        <f t="shared" si="3"/>
        <v>107.5638</v>
      </c>
      <c r="E24" s="16">
        <f t="shared" si="3"/>
        <v>1.5638000000000001</v>
      </c>
      <c r="F24" s="15">
        <f t="shared" si="3"/>
        <v>1.9583999999999999</v>
      </c>
      <c r="G24" s="16">
        <f t="shared" si="3"/>
        <v>0.73209999999999997</v>
      </c>
      <c r="H24" s="15">
        <f t="shared" si="3"/>
        <v>2.0093999999999999</v>
      </c>
      <c r="I24" s="16">
        <f t="shared" si="3"/>
        <v>1.0013999999999998</v>
      </c>
      <c r="J24" s="16">
        <f t="shared" si="3"/>
        <v>1.6736000000000002</v>
      </c>
      <c r="K24" s="57">
        <f t="shared" si="3"/>
        <v>1107.7028</v>
      </c>
    </row>
    <row r="25" spans="1:11" ht="15.75" thickBot="1" x14ac:dyDescent="0.3">
      <c r="A25" s="17" t="s">
        <v>10</v>
      </c>
      <c r="B25" s="18">
        <f>B24/5</f>
        <v>0.19695999999999997</v>
      </c>
      <c r="C25" s="19">
        <f>C24/5</f>
        <v>0.12330000000000001</v>
      </c>
      <c r="D25" s="19">
        <f t="shared" ref="D25:K25" si="4">D24/5</f>
        <v>21.51276</v>
      </c>
      <c r="E25" s="19">
        <f t="shared" si="4"/>
        <v>0.31276000000000004</v>
      </c>
      <c r="F25" s="19">
        <f t="shared" si="4"/>
        <v>0.39167999999999997</v>
      </c>
      <c r="G25" s="19">
        <f t="shared" si="4"/>
        <v>0.14641999999999999</v>
      </c>
      <c r="H25" s="19">
        <f t="shared" si="4"/>
        <v>0.40187999999999996</v>
      </c>
      <c r="I25" s="19">
        <f t="shared" si="4"/>
        <v>0.20027999999999996</v>
      </c>
      <c r="J25" s="19">
        <f t="shared" si="4"/>
        <v>0.33472000000000002</v>
      </c>
      <c r="K25" s="19">
        <f t="shared" si="4"/>
        <v>221.54056</v>
      </c>
    </row>
    <row r="26" spans="1:11" ht="15.75" thickTop="1" x14ac:dyDescent="0.25">
      <c r="A26" s="8">
        <v>36577</v>
      </c>
      <c r="B26" s="9">
        <v>0.1971</v>
      </c>
      <c r="C26" s="10">
        <v>0.1234</v>
      </c>
      <c r="D26" s="9">
        <v>21.846599999999999</v>
      </c>
      <c r="E26" s="10">
        <v>0.31319999999999998</v>
      </c>
      <c r="F26" s="9">
        <v>0.39140000000000003</v>
      </c>
      <c r="G26" s="10">
        <v>0.14680000000000001</v>
      </c>
      <c r="H26" s="9">
        <v>0.40129999999999999</v>
      </c>
      <c r="I26" s="10">
        <v>0.2001</v>
      </c>
      <c r="J26" s="10">
        <v>0.33610000000000001</v>
      </c>
      <c r="K26" s="55">
        <v>222.52590000000001</v>
      </c>
    </row>
    <row r="27" spans="1:11" x14ac:dyDescent="0.25">
      <c r="A27" s="8">
        <v>36578</v>
      </c>
      <c r="B27" s="9">
        <v>0.19719999999999999</v>
      </c>
      <c r="C27" s="10">
        <v>0.1234</v>
      </c>
      <c r="D27" s="9">
        <v>21.905000000000001</v>
      </c>
      <c r="E27" s="10">
        <v>0.314</v>
      </c>
      <c r="F27" s="9">
        <v>0.39119999999999999</v>
      </c>
      <c r="G27" s="10">
        <v>0.14699999999999999</v>
      </c>
      <c r="H27" s="9">
        <v>0.40150000000000002</v>
      </c>
      <c r="I27" s="10">
        <v>0.2</v>
      </c>
      <c r="J27" s="10">
        <v>0.33639999999999998</v>
      </c>
      <c r="K27" s="55">
        <v>222.98390000000001</v>
      </c>
    </row>
    <row r="28" spans="1:11" x14ac:dyDescent="0.25">
      <c r="A28" s="8">
        <v>36579</v>
      </c>
      <c r="B28" s="9">
        <v>0.19719999999999999</v>
      </c>
      <c r="C28" s="10">
        <v>0.1221</v>
      </c>
      <c r="D28" s="9">
        <v>21.8596</v>
      </c>
      <c r="E28" s="10">
        <v>0.31509999999999999</v>
      </c>
      <c r="F28" s="9">
        <v>0.38319999999999999</v>
      </c>
      <c r="G28" s="10">
        <v>0.1464</v>
      </c>
      <c r="H28" s="9">
        <v>0.40160000000000001</v>
      </c>
      <c r="I28" s="10">
        <v>0.19589999999999999</v>
      </c>
      <c r="J28" s="10">
        <v>0.33779999999999999</v>
      </c>
      <c r="K28" s="55">
        <v>223.77269999999999</v>
      </c>
    </row>
    <row r="29" spans="1:11" x14ac:dyDescent="0.25">
      <c r="A29" s="8">
        <v>36580</v>
      </c>
      <c r="B29" s="9">
        <v>0.1971</v>
      </c>
      <c r="C29" s="10">
        <v>0.12280000000000001</v>
      </c>
      <c r="D29" s="9">
        <v>21.9008</v>
      </c>
      <c r="E29" s="10">
        <v>0.31769999999999998</v>
      </c>
      <c r="F29" s="9">
        <v>0.38440000000000002</v>
      </c>
      <c r="G29" s="10">
        <v>0.14610000000000001</v>
      </c>
      <c r="H29" s="9">
        <v>0.40539999999999998</v>
      </c>
      <c r="I29" s="10">
        <v>0.1966</v>
      </c>
      <c r="J29" s="10">
        <v>0.33779999999999999</v>
      </c>
      <c r="K29" s="55">
        <v>223.8563</v>
      </c>
    </row>
    <row r="30" spans="1:11" ht="15.75" thickBot="1" x14ac:dyDescent="0.3">
      <c r="A30" s="11">
        <v>36581</v>
      </c>
      <c r="B30" s="12">
        <v>0.1971</v>
      </c>
      <c r="C30" s="13">
        <v>0.1232</v>
      </c>
      <c r="D30" s="12">
        <v>21.874199999999998</v>
      </c>
      <c r="E30" s="13">
        <v>0.32050000000000001</v>
      </c>
      <c r="F30" s="12">
        <v>0.3876</v>
      </c>
      <c r="G30" s="13">
        <v>0.14649999999999999</v>
      </c>
      <c r="H30" s="12">
        <v>0.40460000000000002</v>
      </c>
      <c r="I30" s="13">
        <v>0.19819999999999999</v>
      </c>
      <c r="J30" s="13">
        <v>0.33829999999999999</v>
      </c>
      <c r="K30" s="56">
        <v>225.4331</v>
      </c>
    </row>
    <row r="31" spans="1:11" ht="15.75" thickTop="1" x14ac:dyDescent="0.25">
      <c r="A31" s="14" t="s">
        <v>9</v>
      </c>
      <c r="B31" s="15">
        <f t="shared" ref="B31:K31" si="5">SUM(B26:B30)</f>
        <v>0.98570000000000002</v>
      </c>
      <c r="C31" s="16">
        <f t="shared" si="5"/>
        <v>0.6149</v>
      </c>
      <c r="D31" s="15">
        <f t="shared" si="5"/>
        <v>109.3862</v>
      </c>
      <c r="E31" s="16">
        <f t="shared" si="5"/>
        <v>1.5804999999999998</v>
      </c>
      <c r="F31" s="15">
        <f t="shared" si="5"/>
        <v>1.9378</v>
      </c>
      <c r="G31" s="16">
        <f t="shared" si="5"/>
        <v>0.73280000000000001</v>
      </c>
      <c r="H31" s="15">
        <f t="shared" si="5"/>
        <v>2.0143999999999997</v>
      </c>
      <c r="I31" s="16">
        <f t="shared" si="5"/>
        <v>0.9907999999999999</v>
      </c>
      <c r="J31" s="16">
        <f t="shared" si="5"/>
        <v>1.6864000000000001</v>
      </c>
      <c r="K31" s="57">
        <f t="shared" si="5"/>
        <v>1118.5719000000001</v>
      </c>
    </row>
    <row r="32" spans="1:11" ht="15.75" thickBot="1" x14ac:dyDescent="0.3">
      <c r="A32" s="17" t="s">
        <v>10</v>
      </c>
      <c r="B32" s="18">
        <f>B31/5</f>
        <v>0.19714000000000001</v>
      </c>
      <c r="C32" s="19">
        <f>C31/5</f>
        <v>0.12298000000000001</v>
      </c>
      <c r="D32" s="19">
        <f t="shared" ref="D32:K32" si="6">D31/5</f>
        <v>21.87724</v>
      </c>
      <c r="E32" s="19">
        <f t="shared" si="6"/>
        <v>0.31609999999999994</v>
      </c>
      <c r="F32" s="19">
        <f t="shared" si="6"/>
        <v>0.38756000000000002</v>
      </c>
      <c r="G32" s="19">
        <f t="shared" si="6"/>
        <v>0.14656</v>
      </c>
      <c r="H32" s="19">
        <f t="shared" si="6"/>
        <v>0.40287999999999996</v>
      </c>
      <c r="I32" s="19">
        <f t="shared" si="6"/>
        <v>0.19815999999999998</v>
      </c>
      <c r="J32" s="19">
        <f t="shared" si="6"/>
        <v>0.33728000000000002</v>
      </c>
      <c r="K32" s="19">
        <f t="shared" si="6"/>
        <v>223.71438000000003</v>
      </c>
    </row>
    <row r="33" spans="1:11" ht="15.75" thickTop="1" x14ac:dyDescent="0.25">
      <c r="A33" s="8">
        <v>36584</v>
      </c>
      <c r="B33" s="9">
        <v>0.19700000000000001</v>
      </c>
      <c r="C33" s="10">
        <v>0.1237</v>
      </c>
      <c r="D33" s="9">
        <v>21.853200000000001</v>
      </c>
      <c r="E33" s="10">
        <v>0.31900000000000001</v>
      </c>
      <c r="F33" s="9">
        <v>0.39410000000000001</v>
      </c>
      <c r="G33" s="10">
        <v>0.14699999999999999</v>
      </c>
      <c r="H33" s="9">
        <v>0.4037</v>
      </c>
      <c r="I33" s="10">
        <v>0.20150000000000001</v>
      </c>
      <c r="J33" s="10">
        <v>0.33700000000000002</v>
      </c>
      <c r="K33" s="55">
        <v>223.93979999999999</v>
      </c>
    </row>
    <row r="34" spans="1:11" x14ac:dyDescent="0.25">
      <c r="A34" s="8">
        <v>36585</v>
      </c>
      <c r="B34" s="9">
        <v>0.19700000000000001</v>
      </c>
      <c r="C34" s="10">
        <v>0.1237</v>
      </c>
      <c r="D34" s="9">
        <v>21.4878</v>
      </c>
      <c r="E34" s="10">
        <v>0.32179999999999997</v>
      </c>
      <c r="F34" s="9">
        <v>0.39850000000000002</v>
      </c>
      <c r="G34" s="10">
        <v>0.14710000000000001</v>
      </c>
      <c r="H34" s="9">
        <v>0.40629999999999999</v>
      </c>
      <c r="I34" s="10">
        <v>0.20369999999999999</v>
      </c>
      <c r="J34" s="10">
        <v>0.33860000000000001</v>
      </c>
      <c r="K34" s="55">
        <v>223.54580000000001</v>
      </c>
    </row>
    <row r="35" spans="1:11" ht="15.75" thickBot="1" x14ac:dyDescent="0.3">
      <c r="A35" s="11"/>
      <c r="B35" s="12"/>
      <c r="C35" s="13"/>
      <c r="D35" s="12"/>
      <c r="E35" s="13"/>
      <c r="F35" s="12"/>
      <c r="G35" s="13"/>
      <c r="H35" s="12"/>
      <c r="I35" s="13"/>
      <c r="J35" s="13"/>
      <c r="K35" s="56"/>
    </row>
    <row r="36" spans="1:11" ht="15.75" thickTop="1" x14ac:dyDescent="0.25">
      <c r="A36" s="14" t="s">
        <v>9</v>
      </c>
      <c r="B36" s="15">
        <f>SUM(B33:B35)</f>
        <v>0.39400000000000002</v>
      </c>
      <c r="C36" s="16">
        <f>SUM(C33:C35)</f>
        <v>0.24740000000000001</v>
      </c>
      <c r="D36" s="15">
        <f>SUM(D33:D35)</f>
        <v>43.341000000000001</v>
      </c>
      <c r="E36" s="16">
        <f>SUM(E33:E35)</f>
        <v>0.64080000000000004</v>
      </c>
      <c r="F36" s="15">
        <f>SUM(F33:F35)</f>
        <v>0.79259999999999997</v>
      </c>
      <c r="G36" s="16">
        <f>SUM(G33:G35)</f>
        <v>0.29410000000000003</v>
      </c>
      <c r="H36" s="15">
        <f>SUM(H33:H35)</f>
        <v>0.81</v>
      </c>
      <c r="I36" s="16">
        <f>SUM(I33:I35)</f>
        <v>0.4052</v>
      </c>
      <c r="J36" s="16">
        <f>SUM(J33:J35)</f>
        <v>0.67559999999999998</v>
      </c>
      <c r="K36" s="57">
        <f>SUM(K33:K35)</f>
        <v>447.48559999999998</v>
      </c>
    </row>
    <row r="37" spans="1:11" ht="15.75" thickBot="1" x14ac:dyDescent="0.3">
      <c r="A37" s="17" t="s">
        <v>10</v>
      </c>
      <c r="B37" s="18">
        <f>B36/2</f>
        <v>0.19700000000000001</v>
      </c>
      <c r="C37" s="19">
        <f>C36/2</f>
        <v>0.1237</v>
      </c>
      <c r="D37" s="19">
        <f t="shared" ref="D37:K37" si="7">D36/2</f>
        <v>21.670500000000001</v>
      </c>
      <c r="E37" s="19">
        <f t="shared" si="7"/>
        <v>0.32040000000000002</v>
      </c>
      <c r="F37" s="19">
        <f t="shared" si="7"/>
        <v>0.39629999999999999</v>
      </c>
      <c r="G37" s="19">
        <f t="shared" si="7"/>
        <v>0.14705000000000001</v>
      </c>
      <c r="H37" s="19">
        <f t="shared" si="7"/>
        <v>0.40500000000000003</v>
      </c>
      <c r="I37" s="19">
        <f t="shared" si="7"/>
        <v>0.2026</v>
      </c>
      <c r="J37" s="19">
        <f t="shared" si="7"/>
        <v>0.33779999999999999</v>
      </c>
      <c r="K37" s="19">
        <f t="shared" si="7"/>
        <v>223.74279999999999</v>
      </c>
    </row>
    <row r="38" spans="1:11" ht="15.75" thickTop="1" x14ac:dyDescent="0.25">
      <c r="A38" s="20"/>
      <c r="B38" s="9"/>
      <c r="C38" s="10"/>
      <c r="D38" s="9"/>
      <c r="E38" s="10"/>
      <c r="F38" s="9"/>
      <c r="G38" s="10"/>
      <c r="H38" s="9"/>
      <c r="I38" s="10"/>
      <c r="J38" s="10"/>
      <c r="K38" s="55"/>
    </row>
    <row r="39" spans="1:11" ht="20.25" x14ac:dyDescent="0.3">
      <c r="A39" s="20"/>
      <c r="B39" s="9"/>
      <c r="C39" s="60"/>
      <c r="D39" s="9"/>
      <c r="E39" s="22" t="s">
        <v>11</v>
      </c>
      <c r="F39" s="9"/>
      <c r="G39" s="10"/>
      <c r="H39" s="9"/>
      <c r="I39" s="10"/>
      <c r="J39" s="10"/>
      <c r="K39" s="55"/>
    </row>
    <row r="40" spans="1:11" ht="15.75" thickBot="1" x14ac:dyDescent="0.3">
      <c r="A40" s="23"/>
      <c r="B40" s="24"/>
      <c r="C40" s="25"/>
      <c r="D40" s="24"/>
      <c r="E40" s="25"/>
      <c r="F40" s="24"/>
      <c r="G40" s="25"/>
      <c r="H40" s="24"/>
      <c r="I40" s="25"/>
      <c r="J40" s="25"/>
      <c r="K40" s="59"/>
    </row>
    <row r="41" spans="1:11" x14ac:dyDescent="0.25">
      <c r="A41" s="26" t="s">
        <v>12</v>
      </c>
      <c r="B41" s="27">
        <f>SUM(B6:B9,B12:B16,B19:B23,B26:B30,B33:B34)</f>
        <v>4.1368999999999998</v>
      </c>
      <c r="C41" s="28">
        <f>SUM(C6:C9,C12:C16,C19:C23,C26:C30,C33:C34)</f>
        <v>2.5825999999999998</v>
      </c>
      <c r="D41" s="28">
        <f t="shared" ref="D41:K41" si="8">SUM(D6:D9,D12:D16,D19:D23,D26:D30,D33:D34)</f>
        <v>452.25409999999999</v>
      </c>
      <c r="E41" s="28">
        <f t="shared" si="8"/>
        <v>6.5772000000000004</v>
      </c>
      <c r="F41" s="28">
        <f t="shared" si="8"/>
        <v>8.2225000000000019</v>
      </c>
      <c r="G41" s="28">
        <f t="shared" si="8"/>
        <v>3.0746999999999995</v>
      </c>
      <c r="H41" s="28">
        <f t="shared" si="8"/>
        <v>8.4272000000000009</v>
      </c>
      <c r="I41" s="28">
        <f t="shared" si="8"/>
        <v>4.2039000000000009</v>
      </c>
      <c r="J41" s="28">
        <f t="shared" si="8"/>
        <v>7.0405999999999995</v>
      </c>
      <c r="K41" s="28">
        <f t="shared" si="8"/>
        <v>4671.5563999999995</v>
      </c>
    </row>
    <row r="42" spans="1:11" x14ac:dyDescent="0.25">
      <c r="A42" s="26" t="s">
        <v>13</v>
      </c>
      <c r="B42" s="27">
        <f>B41/21</f>
        <v>0.19699523809523808</v>
      </c>
      <c r="C42" s="28">
        <f>C41/21</f>
        <v>0.12298095238095237</v>
      </c>
      <c r="D42" s="28">
        <f t="shared" ref="D42:K42" si="9">D41/21</f>
        <v>21.535909523809522</v>
      </c>
      <c r="E42" s="28">
        <f t="shared" si="9"/>
        <v>0.31320000000000003</v>
      </c>
      <c r="F42" s="28">
        <f t="shared" si="9"/>
        <v>0.39154761904761914</v>
      </c>
      <c r="G42" s="28">
        <f t="shared" si="9"/>
        <v>0.14641428571428569</v>
      </c>
      <c r="H42" s="28">
        <f t="shared" si="9"/>
        <v>0.40129523809523815</v>
      </c>
      <c r="I42" s="28">
        <f t="shared" si="9"/>
        <v>0.20018571428571433</v>
      </c>
      <c r="J42" s="28">
        <f t="shared" si="9"/>
        <v>0.33526666666666666</v>
      </c>
      <c r="K42" s="28">
        <f t="shared" si="9"/>
        <v>222.45506666666665</v>
      </c>
    </row>
    <row r="43" spans="1:11" x14ac:dyDescent="0.25">
      <c r="A43" s="26" t="s">
        <v>14</v>
      </c>
      <c r="B43" s="27">
        <f>1/B42</f>
        <v>5.0762648359883009</v>
      </c>
      <c r="C43" s="28">
        <f>1/C42</f>
        <v>8.1313405095640068</v>
      </c>
      <c r="D43" s="28">
        <f>100/D42</f>
        <v>4.6434073234493622</v>
      </c>
      <c r="E43" s="28">
        <f t="shared" ref="D43:K43" si="10">1/E42</f>
        <v>3.1928480204342269</v>
      </c>
      <c r="F43" s="28">
        <f t="shared" si="10"/>
        <v>2.5539677713590749</v>
      </c>
      <c r="G43" s="28">
        <f t="shared" si="10"/>
        <v>6.829934627768564</v>
      </c>
      <c r="H43" s="28">
        <f t="shared" si="10"/>
        <v>2.4919308904499711</v>
      </c>
      <c r="I43" s="28">
        <f t="shared" si="10"/>
        <v>4.9953614500820658</v>
      </c>
      <c r="J43" s="28">
        <f t="shared" si="10"/>
        <v>2.9827003380393715</v>
      </c>
      <c r="K43" s="28">
        <f>1000/K42</f>
        <v>4.4952898353105617</v>
      </c>
    </row>
    <row r="44" spans="1:11" ht="15.75" thickBot="1" x14ac:dyDescent="0.3">
      <c r="A44" s="29"/>
      <c r="B44" s="30"/>
      <c r="C44" s="31"/>
      <c r="D44" s="30"/>
      <c r="E44" s="31"/>
      <c r="F44" s="30"/>
      <c r="G44" s="31"/>
      <c r="H44" s="30"/>
      <c r="I44" s="31"/>
      <c r="J44" s="31"/>
      <c r="K44" s="50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23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3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20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4" t="s">
        <v>3</v>
      </c>
    </row>
    <row r="6" spans="1:11" x14ac:dyDescent="0.25">
      <c r="A6" s="8">
        <v>36586</v>
      </c>
      <c r="B6" s="9">
        <v>0.19700000000000001</v>
      </c>
      <c r="C6" s="10">
        <v>0.12479999999999999</v>
      </c>
      <c r="D6" s="9">
        <v>21.6493</v>
      </c>
      <c r="E6" s="10">
        <v>0.32029999999999997</v>
      </c>
      <c r="F6" s="9">
        <v>0.39989999999999998</v>
      </c>
      <c r="G6" s="10">
        <v>0.14710000000000001</v>
      </c>
      <c r="H6" s="9">
        <v>0.40529999999999999</v>
      </c>
      <c r="I6" s="10">
        <v>0.20449999999999999</v>
      </c>
      <c r="J6" s="10">
        <v>0.33960000000000001</v>
      </c>
      <c r="K6" s="55">
        <v>222.84739999999999</v>
      </c>
    </row>
    <row r="7" spans="1:11" x14ac:dyDescent="0.25">
      <c r="A7" s="8">
        <v>36587</v>
      </c>
      <c r="B7" s="9">
        <v>0.19689999999999999</v>
      </c>
      <c r="C7" s="10">
        <v>0.12429999999999999</v>
      </c>
      <c r="D7" s="9">
        <v>21.130299999999998</v>
      </c>
      <c r="E7" s="10">
        <v>0.32469999999999999</v>
      </c>
      <c r="F7" s="9">
        <v>0.39739999999999998</v>
      </c>
      <c r="G7" s="10">
        <v>0.14699999999999999</v>
      </c>
      <c r="H7" s="9">
        <v>0.4073</v>
      </c>
      <c r="I7" s="10">
        <v>0.20319999999999999</v>
      </c>
      <c r="J7" s="10">
        <v>0.33829999999999999</v>
      </c>
      <c r="K7" s="55">
        <v>222.1524</v>
      </c>
    </row>
    <row r="8" spans="1:11" ht="15.75" thickBot="1" x14ac:dyDescent="0.3">
      <c r="A8" s="11">
        <v>36588</v>
      </c>
      <c r="B8" s="12">
        <v>0.19689999999999999</v>
      </c>
      <c r="C8" s="13">
        <v>0.12479999999999999</v>
      </c>
      <c r="D8" s="12">
        <v>21.1648</v>
      </c>
      <c r="E8" s="13">
        <v>0.32390000000000002</v>
      </c>
      <c r="F8" s="12">
        <v>0.39950000000000002</v>
      </c>
      <c r="G8" s="13">
        <v>0.14649999999999999</v>
      </c>
      <c r="H8" s="12">
        <v>0.40350000000000003</v>
      </c>
      <c r="I8" s="13">
        <v>0.20419999999999999</v>
      </c>
      <c r="J8" s="13">
        <v>0.33879999999999999</v>
      </c>
      <c r="K8" s="56">
        <v>220.55260000000001</v>
      </c>
    </row>
    <row r="9" spans="1:11" ht="15.75" thickTop="1" x14ac:dyDescent="0.25">
      <c r="A9" s="14" t="s">
        <v>9</v>
      </c>
      <c r="B9" s="15">
        <f>SUM(B6:B8)</f>
        <v>0.59079999999999999</v>
      </c>
      <c r="C9" s="16">
        <f>SUM(C6:C8)</f>
        <v>0.37390000000000001</v>
      </c>
      <c r="D9" s="15">
        <f>SUM(D6:D8)</f>
        <v>63.944400000000002</v>
      </c>
      <c r="E9" s="16">
        <f>SUM(E6:E8)</f>
        <v>0.96890000000000009</v>
      </c>
      <c r="F9" s="15">
        <f>SUM(F6:F8)</f>
        <v>1.1967999999999999</v>
      </c>
      <c r="G9" s="16">
        <f>SUM(G6:G8)</f>
        <v>0.44059999999999999</v>
      </c>
      <c r="H9" s="15">
        <f>SUM(H6:H8)</f>
        <v>1.2161</v>
      </c>
      <c r="I9" s="16">
        <f>SUM(I6:I8)</f>
        <v>0.61189999999999989</v>
      </c>
      <c r="J9" s="16">
        <f>SUM(J6:J8)</f>
        <v>1.0166999999999999</v>
      </c>
      <c r="K9" s="57">
        <f>SUM(K6:K8)</f>
        <v>665.55240000000003</v>
      </c>
    </row>
    <row r="10" spans="1:11" ht="15.75" thickBot="1" x14ac:dyDescent="0.3">
      <c r="A10" s="17" t="s">
        <v>10</v>
      </c>
      <c r="B10" s="18">
        <f>B9/3</f>
        <v>0.19693333333333332</v>
      </c>
      <c r="C10" s="19">
        <f>C9/3</f>
        <v>0.12463333333333333</v>
      </c>
      <c r="D10" s="19">
        <f t="shared" ref="D10:K10" si="0">D9/3</f>
        <v>21.314800000000002</v>
      </c>
      <c r="E10" s="19">
        <f t="shared" si="0"/>
        <v>0.32296666666666668</v>
      </c>
      <c r="F10" s="19">
        <f t="shared" si="0"/>
        <v>0.39893333333333331</v>
      </c>
      <c r="G10" s="19">
        <f t="shared" si="0"/>
        <v>0.14686666666666667</v>
      </c>
      <c r="H10" s="19">
        <f t="shared" si="0"/>
        <v>0.40536666666666665</v>
      </c>
      <c r="I10" s="19">
        <f t="shared" si="0"/>
        <v>0.20396666666666663</v>
      </c>
      <c r="J10" s="19">
        <f t="shared" si="0"/>
        <v>0.33889999999999998</v>
      </c>
      <c r="K10" s="19">
        <f t="shared" si="0"/>
        <v>221.85080000000002</v>
      </c>
    </row>
    <row r="11" spans="1:11" ht="15.75" thickTop="1" x14ac:dyDescent="0.25">
      <c r="A11" s="8">
        <v>36591</v>
      </c>
      <c r="B11" s="9">
        <v>0.19689999999999999</v>
      </c>
      <c r="C11" s="10">
        <v>0.1245</v>
      </c>
      <c r="D11" s="9">
        <v>21.203199999999999</v>
      </c>
      <c r="E11" s="10">
        <v>0.32369999999999999</v>
      </c>
      <c r="F11" s="9">
        <v>0.40039999999999998</v>
      </c>
      <c r="G11" s="10">
        <v>0.1469</v>
      </c>
      <c r="H11" s="9">
        <v>0.40260000000000001</v>
      </c>
      <c r="I11" s="10">
        <v>0.20469999999999999</v>
      </c>
      <c r="J11" s="10">
        <v>0.3397</v>
      </c>
      <c r="K11" s="55">
        <v>220.5772</v>
      </c>
    </row>
    <row r="12" spans="1:11" x14ac:dyDescent="0.25">
      <c r="A12" s="8">
        <v>36592</v>
      </c>
      <c r="B12" s="9">
        <v>0.19700000000000001</v>
      </c>
      <c r="C12" s="10">
        <v>0.12520000000000001</v>
      </c>
      <c r="D12" s="9">
        <v>21.210999999999999</v>
      </c>
      <c r="E12" s="10">
        <v>0.32740000000000002</v>
      </c>
      <c r="F12" s="9">
        <v>0.40100000000000002</v>
      </c>
      <c r="G12" s="10">
        <v>0.14699999999999999</v>
      </c>
      <c r="H12" s="9">
        <v>0.40910000000000002</v>
      </c>
      <c r="I12" s="10">
        <v>0.20499999999999999</v>
      </c>
      <c r="J12" s="10">
        <v>0.33979999999999999</v>
      </c>
      <c r="K12" s="55">
        <v>220.4923</v>
      </c>
    </row>
    <row r="13" spans="1:11" x14ac:dyDescent="0.25">
      <c r="A13" s="8">
        <v>36593</v>
      </c>
      <c r="B13" s="9">
        <v>0.19689999999999999</v>
      </c>
      <c r="C13" s="10">
        <v>0.12470000000000001</v>
      </c>
      <c r="D13" s="9">
        <v>20.968900000000001</v>
      </c>
      <c r="E13" s="10">
        <v>0.32590000000000002</v>
      </c>
      <c r="F13" s="9">
        <v>0.40250000000000002</v>
      </c>
      <c r="G13" s="10">
        <v>0.1472</v>
      </c>
      <c r="H13" s="9">
        <v>0.40720000000000001</v>
      </c>
      <c r="I13" s="10">
        <v>0.20580000000000001</v>
      </c>
      <c r="J13" s="10">
        <v>0.3387</v>
      </c>
      <c r="K13" s="55">
        <v>220.26220000000001</v>
      </c>
    </row>
    <row r="14" spans="1:11" x14ac:dyDescent="0.25">
      <c r="A14" s="8">
        <v>36594</v>
      </c>
      <c r="B14" s="9">
        <v>0.19689999999999999</v>
      </c>
      <c r="C14" s="10">
        <v>0.12429999999999999</v>
      </c>
      <c r="D14" s="9">
        <v>21.046600000000002</v>
      </c>
      <c r="E14" s="10">
        <v>0.32319999999999999</v>
      </c>
      <c r="F14" s="9">
        <v>0.40229999999999999</v>
      </c>
      <c r="G14" s="10">
        <v>0.1472</v>
      </c>
      <c r="H14" s="9">
        <v>0.4042</v>
      </c>
      <c r="I14" s="10">
        <v>0.20569999999999999</v>
      </c>
      <c r="J14" s="10">
        <v>0.33750000000000002</v>
      </c>
      <c r="K14" s="55">
        <v>220.36060000000001</v>
      </c>
    </row>
    <row r="15" spans="1:11" ht="15.75" thickBot="1" x14ac:dyDescent="0.3">
      <c r="A15" s="11">
        <v>36595</v>
      </c>
      <c r="B15" s="12">
        <v>0.1968</v>
      </c>
      <c r="C15" s="13">
        <v>0.1244</v>
      </c>
      <c r="D15" s="12">
        <v>20.9267</v>
      </c>
      <c r="E15" s="13">
        <v>0.32040000000000002</v>
      </c>
      <c r="F15" s="12">
        <v>0.39729999999999999</v>
      </c>
      <c r="G15" s="13">
        <v>0.14660000000000001</v>
      </c>
      <c r="H15" s="12">
        <v>0.40100000000000002</v>
      </c>
      <c r="I15" s="13">
        <v>0.2031</v>
      </c>
      <c r="J15" s="13">
        <v>0.33610000000000001</v>
      </c>
      <c r="K15" s="56">
        <v>220.9572</v>
      </c>
    </row>
    <row r="16" spans="1:11" ht="15.75" thickTop="1" x14ac:dyDescent="0.25">
      <c r="A16" s="14" t="s">
        <v>9</v>
      </c>
      <c r="B16" s="15">
        <f t="shared" ref="B16:K16" si="1">SUM(B11:B15)</f>
        <v>0.98449999999999993</v>
      </c>
      <c r="C16" s="16">
        <f t="shared" si="1"/>
        <v>0.62309999999999999</v>
      </c>
      <c r="D16" s="15">
        <f t="shared" si="1"/>
        <v>105.35639999999999</v>
      </c>
      <c r="E16" s="16">
        <f t="shared" si="1"/>
        <v>1.6206</v>
      </c>
      <c r="F16" s="15">
        <f t="shared" si="1"/>
        <v>2.0034999999999998</v>
      </c>
      <c r="G16" s="16">
        <f t="shared" si="1"/>
        <v>0.73490000000000011</v>
      </c>
      <c r="H16" s="15">
        <f t="shared" si="1"/>
        <v>2.0240999999999998</v>
      </c>
      <c r="I16" s="16">
        <f t="shared" si="1"/>
        <v>1.0243</v>
      </c>
      <c r="J16" s="16">
        <f t="shared" si="1"/>
        <v>1.6918000000000002</v>
      </c>
      <c r="K16" s="57">
        <f t="shared" si="1"/>
        <v>1102.6495</v>
      </c>
    </row>
    <row r="17" spans="1:11" ht="15.75" thickBot="1" x14ac:dyDescent="0.3">
      <c r="A17" s="17" t="s">
        <v>10</v>
      </c>
      <c r="B17" s="18">
        <f>B16/5</f>
        <v>0.19689999999999999</v>
      </c>
      <c r="C17" s="19">
        <f>C16/5</f>
        <v>0.12461999999999999</v>
      </c>
      <c r="D17" s="19">
        <f t="shared" ref="D17:K17" si="2">D16/5</f>
        <v>21.071279999999998</v>
      </c>
      <c r="E17" s="19">
        <f t="shared" si="2"/>
        <v>0.32412000000000002</v>
      </c>
      <c r="F17" s="19">
        <f t="shared" si="2"/>
        <v>0.40069999999999995</v>
      </c>
      <c r="G17" s="19">
        <f t="shared" si="2"/>
        <v>0.14698000000000003</v>
      </c>
      <c r="H17" s="19">
        <f t="shared" si="2"/>
        <v>0.40481999999999996</v>
      </c>
      <c r="I17" s="19">
        <f t="shared" si="2"/>
        <v>0.20485999999999999</v>
      </c>
      <c r="J17" s="19">
        <f t="shared" si="2"/>
        <v>0.33836000000000005</v>
      </c>
      <c r="K17" s="19">
        <f t="shared" si="2"/>
        <v>220.5299</v>
      </c>
    </row>
    <row r="18" spans="1:11" ht="15.75" thickTop="1" x14ac:dyDescent="0.25">
      <c r="A18" s="8">
        <v>36598</v>
      </c>
      <c r="B18" s="9">
        <v>0.1968</v>
      </c>
      <c r="C18" s="10">
        <v>0.1246</v>
      </c>
      <c r="D18" s="9">
        <v>20.917899999999999</v>
      </c>
      <c r="E18" s="10">
        <v>0.3206</v>
      </c>
      <c r="F18" s="9">
        <v>0.39879999999999999</v>
      </c>
      <c r="G18" s="10">
        <v>0.1467</v>
      </c>
      <c r="H18" s="9">
        <v>0.39760000000000001</v>
      </c>
      <c r="I18" s="10">
        <v>0.2039</v>
      </c>
      <c r="J18" s="10">
        <v>0.33529999999999999</v>
      </c>
      <c r="K18" s="55">
        <v>220.3963</v>
      </c>
    </row>
    <row r="19" spans="1:11" x14ac:dyDescent="0.25">
      <c r="A19" s="8">
        <v>36599</v>
      </c>
      <c r="B19" s="9">
        <v>0.1968</v>
      </c>
      <c r="C19" s="10">
        <v>0.12470000000000001</v>
      </c>
      <c r="D19" s="9">
        <v>20.729900000000001</v>
      </c>
      <c r="E19" s="10">
        <v>0.31909999999999999</v>
      </c>
      <c r="F19" s="9">
        <v>0.39850000000000002</v>
      </c>
      <c r="G19" s="10">
        <v>0.14599999999999999</v>
      </c>
      <c r="H19" s="9">
        <v>0.39889999999999998</v>
      </c>
      <c r="I19" s="10">
        <v>0.20380000000000001</v>
      </c>
      <c r="J19" s="10">
        <v>0.33589999999999998</v>
      </c>
      <c r="K19" s="55">
        <v>220.56360000000001</v>
      </c>
    </row>
    <row r="20" spans="1:11" x14ac:dyDescent="0.25">
      <c r="A20" s="8">
        <v>36600</v>
      </c>
      <c r="B20" s="9">
        <v>0.1968</v>
      </c>
      <c r="C20" s="10">
        <v>0.12520000000000001</v>
      </c>
      <c r="D20" s="9">
        <v>20.647300000000001</v>
      </c>
      <c r="E20" s="10">
        <v>0.32040000000000002</v>
      </c>
      <c r="F20" s="9">
        <v>0.39939999999999998</v>
      </c>
      <c r="G20" s="10">
        <v>0.14630000000000001</v>
      </c>
      <c r="H20" s="9">
        <v>0.40110000000000001</v>
      </c>
      <c r="I20" s="10">
        <v>0.20419999999999999</v>
      </c>
      <c r="J20" s="10">
        <v>0.33650000000000002</v>
      </c>
      <c r="K20" s="55">
        <v>220.09129999999999</v>
      </c>
    </row>
    <row r="21" spans="1:11" x14ac:dyDescent="0.25">
      <c r="A21" s="8">
        <v>36601</v>
      </c>
      <c r="B21" s="9">
        <v>0.19670000000000001</v>
      </c>
      <c r="C21" s="10">
        <v>0.12509999999999999</v>
      </c>
      <c r="D21" s="9">
        <v>20.752800000000001</v>
      </c>
      <c r="E21" s="10">
        <v>0.32079999999999997</v>
      </c>
      <c r="F21" s="9">
        <v>0.39689999999999998</v>
      </c>
      <c r="G21" s="10">
        <v>0.14630000000000001</v>
      </c>
      <c r="H21" s="9">
        <v>0.40239999999999998</v>
      </c>
      <c r="I21" s="10">
        <v>0.2029</v>
      </c>
      <c r="J21" s="10">
        <v>0.3372</v>
      </c>
      <c r="K21" s="55">
        <v>219.99420000000001</v>
      </c>
    </row>
    <row r="22" spans="1:11" ht="15.75" thickBot="1" x14ac:dyDescent="0.3">
      <c r="A22" s="11">
        <v>36602</v>
      </c>
      <c r="B22" s="12">
        <v>0.1968</v>
      </c>
      <c r="C22" s="13">
        <v>0.1249</v>
      </c>
      <c r="D22" s="12">
        <v>20.788</v>
      </c>
      <c r="E22" s="13">
        <v>0.32229999999999998</v>
      </c>
      <c r="F22" s="12">
        <v>0.39600000000000002</v>
      </c>
      <c r="G22" s="13">
        <v>0.1462</v>
      </c>
      <c r="H22" s="12">
        <v>0.40329999999999999</v>
      </c>
      <c r="I22" s="13">
        <v>0.20250000000000001</v>
      </c>
      <c r="J22" s="13">
        <v>0.33689999999999998</v>
      </c>
      <c r="K22" s="56">
        <v>219.97319999999999</v>
      </c>
    </row>
    <row r="23" spans="1:11" ht="15.75" thickTop="1" x14ac:dyDescent="0.25">
      <c r="A23" s="14" t="s">
        <v>9</v>
      </c>
      <c r="B23" s="15">
        <f t="shared" ref="B23:K23" si="3">SUM(B18:B22)</f>
        <v>0.9839</v>
      </c>
      <c r="C23" s="16">
        <f t="shared" si="3"/>
        <v>0.62450000000000006</v>
      </c>
      <c r="D23" s="15">
        <f t="shared" si="3"/>
        <v>103.8359</v>
      </c>
      <c r="E23" s="16">
        <f t="shared" si="3"/>
        <v>1.6032</v>
      </c>
      <c r="F23" s="15">
        <f t="shared" si="3"/>
        <v>1.9895999999999998</v>
      </c>
      <c r="G23" s="16">
        <f t="shared" si="3"/>
        <v>0.73149999999999993</v>
      </c>
      <c r="H23" s="15">
        <f t="shared" si="3"/>
        <v>2.0033000000000003</v>
      </c>
      <c r="I23" s="16">
        <f t="shared" si="3"/>
        <v>1.0173000000000001</v>
      </c>
      <c r="J23" s="16">
        <f t="shared" si="3"/>
        <v>1.6818</v>
      </c>
      <c r="K23" s="57">
        <f t="shared" si="3"/>
        <v>1101.0185999999999</v>
      </c>
    </row>
    <row r="24" spans="1:11" ht="15.75" thickBot="1" x14ac:dyDescent="0.3">
      <c r="A24" s="17" t="s">
        <v>10</v>
      </c>
      <c r="B24" s="18">
        <f>B23/5</f>
        <v>0.19678000000000001</v>
      </c>
      <c r="C24" s="19">
        <f>C23/5</f>
        <v>0.12490000000000001</v>
      </c>
      <c r="D24" s="19">
        <f t="shared" ref="D24:K24" si="4">D23/5</f>
        <v>20.76718</v>
      </c>
      <c r="E24" s="19">
        <f t="shared" si="4"/>
        <v>0.32063999999999998</v>
      </c>
      <c r="F24" s="19">
        <f t="shared" si="4"/>
        <v>0.39791999999999994</v>
      </c>
      <c r="G24" s="19">
        <f t="shared" si="4"/>
        <v>0.14629999999999999</v>
      </c>
      <c r="H24" s="19">
        <f t="shared" si="4"/>
        <v>0.40066000000000007</v>
      </c>
      <c r="I24" s="19">
        <f t="shared" si="4"/>
        <v>0.20346000000000003</v>
      </c>
      <c r="J24" s="19">
        <f t="shared" si="4"/>
        <v>0.33635999999999999</v>
      </c>
      <c r="K24" s="19">
        <f t="shared" si="4"/>
        <v>220.20371999999998</v>
      </c>
    </row>
    <row r="25" spans="1:11" ht="15.75" thickTop="1" x14ac:dyDescent="0.25">
      <c r="A25" s="8">
        <v>36605</v>
      </c>
      <c r="B25" s="9">
        <v>0.19689999999999999</v>
      </c>
      <c r="C25" s="10">
        <v>0.12529999999999999</v>
      </c>
      <c r="D25" s="9">
        <v>20.891100000000002</v>
      </c>
      <c r="E25" s="10">
        <v>0.32440000000000002</v>
      </c>
      <c r="F25" s="9">
        <v>0.39739999999999998</v>
      </c>
      <c r="G25" s="10">
        <v>0.1464</v>
      </c>
      <c r="H25" s="9">
        <v>0.40639999999999998</v>
      </c>
      <c r="I25" s="10">
        <v>0.20319999999999999</v>
      </c>
      <c r="J25" s="10">
        <v>0.33789999999999998</v>
      </c>
      <c r="K25" s="55">
        <v>219.9915</v>
      </c>
    </row>
    <row r="26" spans="1:11" x14ac:dyDescent="0.25">
      <c r="A26" s="8">
        <v>36606</v>
      </c>
      <c r="B26" s="9">
        <v>0.19689999999999999</v>
      </c>
      <c r="C26" s="10">
        <v>0.12559999999999999</v>
      </c>
      <c r="D26" s="9">
        <v>20.977699999999999</v>
      </c>
      <c r="E26" s="10">
        <v>0.32469999999999999</v>
      </c>
      <c r="F26" s="9">
        <v>0.39689999999999998</v>
      </c>
      <c r="G26" s="10">
        <v>0.1467</v>
      </c>
      <c r="H26" s="9">
        <v>0.40710000000000002</v>
      </c>
      <c r="I26" s="10">
        <v>0.2029</v>
      </c>
      <c r="J26" s="10">
        <v>0.3387</v>
      </c>
      <c r="K26" s="55">
        <v>220.1559</v>
      </c>
    </row>
    <row r="27" spans="1:11" x14ac:dyDescent="0.25">
      <c r="A27" s="8">
        <v>36607</v>
      </c>
      <c r="B27" s="9">
        <v>0.19689999999999999</v>
      </c>
      <c r="C27" s="10">
        <v>0.125</v>
      </c>
      <c r="D27" s="9">
        <v>21.0486</v>
      </c>
      <c r="E27" s="10">
        <v>0.32290000000000002</v>
      </c>
      <c r="F27" s="9">
        <v>0.3967</v>
      </c>
      <c r="G27" s="10">
        <v>0.14649999999999999</v>
      </c>
      <c r="H27" s="9">
        <v>0.40699999999999997</v>
      </c>
      <c r="I27" s="10">
        <v>0.20280000000000001</v>
      </c>
      <c r="J27" s="10">
        <v>0.33850000000000002</v>
      </c>
      <c r="K27" s="55">
        <v>219.88810000000001</v>
      </c>
    </row>
    <row r="28" spans="1:11" x14ac:dyDescent="0.25">
      <c r="A28" s="8">
        <v>36608</v>
      </c>
      <c r="B28" s="9">
        <v>0.19689999999999999</v>
      </c>
      <c r="C28" s="10">
        <v>0.1255</v>
      </c>
      <c r="D28" s="9">
        <v>21.0427</v>
      </c>
      <c r="E28" s="10">
        <v>0.3251</v>
      </c>
      <c r="F28" s="9">
        <v>0.4007</v>
      </c>
      <c r="G28" s="10">
        <v>0.14710000000000001</v>
      </c>
      <c r="H28" s="9">
        <v>0.4032</v>
      </c>
      <c r="I28" s="10">
        <v>0.2049</v>
      </c>
      <c r="J28" s="10">
        <v>0.3372</v>
      </c>
      <c r="K28" s="55">
        <v>219.1251</v>
      </c>
    </row>
    <row r="29" spans="1:11" ht="15.75" thickBot="1" x14ac:dyDescent="0.3">
      <c r="A29" s="11">
        <v>36609</v>
      </c>
      <c r="B29" s="12">
        <v>0.19689999999999999</v>
      </c>
      <c r="C29" s="13">
        <v>0.1245</v>
      </c>
      <c r="D29" s="12">
        <v>21.1569</v>
      </c>
      <c r="E29" s="13">
        <v>0.3256</v>
      </c>
      <c r="F29" s="12">
        <v>0.39689999999999998</v>
      </c>
      <c r="G29" s="13">
        <v>0.14699999999999999</v>
      </c>
      <c r="H29" s="12">
        <v>0.40339999999999998</v>
      </c>
      <c r="I29" s="13">
        <v>0.20300000000000001</v>
      </c>
      <c r="J29" s="13">
        <v>0.33689999999999998</v>
      </c>
      <c r="K29" s="56">
        <v>218.50980000000001</v>
      </c>
    </row>
    <row r="30" spans="1:11" ht="15.75" thickTop="1" x14ac:dyDescent="0.25">
      <c r="A30" s="14" t="s">
        <v>9</v>
      </c>
      <c r="B30" s="15">
        <f t="shared" ref="B30:K30" si="5">SUM(B25:B29)</f>
        <v>0.98449999999999993</v>
      </c>
      <c r="C30" s="16">
        <f t="shared" si="5"/>
        <v>0.62590000000000012</v>
      </c>
      <c r="D30" s="15">
        <f t="shared" si="5"/>
        <v>105.11699999999999</v>
      </c>
      <c r="E30" s="16">
        <f t="shared" si="5"/>
        <v>1.6227</v>
      </c>
      <c r="F30" s="15">
        <f t="shared" si="5"/>
        <v>1.9886000000000001</v>
      </c>
      <c r="G30" s="16">
        <f t="shared" si="5"/>
        <v>0.73370000000000002</v>
      </c>
      <c r="H30" s="15">
        <f t="shared" si="5"/>
        <v>2.0270999999999999</v>
      </c>
      <c r="I30" s="16">
        <f t="shared" si="5"/>
        <v>1.0167999999999999</v>
      </c>
      <c r="J30" s="16">
        <f t="shared" si="5"/>
        <v>1.6891999999999998</v>
      </c>
      <c r="K30" s="57">
        <f t="shared" si="5"/>
        <v>1097.6704</v>
      </c>
    </row>
    <row r="31" spans="1:11" ht="15.75" thickBot="1" x14ac:dyDescent="0.3">
      <c r="A31" s="17" t="s">
        <v>10</v>
      </c>
      <c r="B31" s="15">
        <f>B30/5</f>
        <v>0.19689999999999999</v>
      </c>
      <c r="C31" s="19">
        <f>C30/5</f>
        <v>0.12518000000000001</v>
      </c>
      <c r="D31" s="16">
        <f t="shared" ref="D31:K31" si="6">D30/5</f>
        <v>21.023399999999999</v>
      </c>
      <c r="E31" s="19">
        <f t="shared" si="6"/>
        <v>0.32454</v>
      </c>
      <c r="F31" s="19">
        <f t="shared" si="6"/>
        <v>0.39772000000000002</v>
      </c>
      <c r="G31" s="19">
        <f t="shared" si="6"/>
        <v>0.14674000000000001</v>
      </c>
      <c r="H31" s="19">
        <f t="shared" si="6"/>
        <v>0.40542</v>
      </c>
      <c r="I31" s="19">
        <f t="shared" si="6"/>
        <v>0.20335999999999999</v>
      </c>
      <c r="J31" s="19">
        <f t="shared" si="6"/>
        <v>0.33783999999999997</v>
      </c>
      <c r="K31" s="19">
        <f t="shared" si="6"/>
        <v>219.53407999999999</v>
      </c>
    </row>
    <row r="32" spans="1:11" ht="15.75" thickTop="1" x14ac:dyDescent="0.25">
      <c r="A32" s="8">
        <v>36612</v>
      </c>
      <c r="B32" s="41">
        <v>0.1968</v>
      </c>
      <c r="C32" s="9">
        <v>0.12379999999999999</v>
      </c>
      <c r="D32" s="41">
        <v>21.097899999999999</v>
      </c>
      <c r="E32" s="10">
        <v>0.32469999999999999</v>
      </c>
      <c r="F32" s="9">
        <v>0.39600000000000002</v>
      </c>
      <c r="G32" s="10">
        <v>0.1464</v>
      </c>
      <c r="H32" s="9">
        <v>0.40350000000000003</v>
      </c>
      <c r="I32" s="10">
        <v>0.20250000000000001</v>
      </c>
      <c r="J32" s="10">
        <v>0.3377</v>
      </c>
      <c r="K32" s="55">
        <v>218.1823</v>
      </c>
    </row>
    <row r="33" spans="1:11" x14ac:dyDescent="0.25">
      <c r="A33" s="8">
        <v>36613</v>
      </c>
      <c r="B33" s="10">
        <v>0.19670000000000001</v>
      </c>
      <c r="C33" s="9">
        <v>0.12379999999999999</v>
      </c>
      <c r="D33" s="10">
        <v>21.039000000000001</v>
      </c>
      <c r="E33" s="10">
        <v>0.32150000000000001</v>
      </c>
      <c r="F33" s="9">
        <v>0.39760000000000001</v>
      </c>
      <c r="G33" s="10">
        <v>0.14610000000000001</v>
      </c>
      <c r="H33" s="9">
        <v>0.39729999999999999</v>
      </c>
      <c r="I33" s="10">
        <v>0.20330000000000001</v>
      </c>
      <c r="J33" s="10">
        <v>0.33739999999999998</v>
      </c>
      <c r="K33" s="55">
        <v>218.74520000000001</v>
      </c>
    </row>
    <row r="34" spans="1:11" x14ac:dyDescent="0.25">
      <c r="A34" s="8">
        <v>36614</v>
      </c>
      <c r="B34" s="10">
        <v>0.19670000000000001</v>
      </c>
      <c r="C34" s="9">
        <v>0.124</v>
      </c>
      <c r="D34" s="10">
        <v>20.837399999999999</v>
      </c>
      <c r="E34" s="10">
        <v>0.32019999999999998</v>
      </c>
      <c r="F34" s="9">
        <v>0.39900000000000002</v>
      </c>
      <c r="G34" s="10">
        <v>0.1464</v>
      </c>
      <c r="H34" s="9">
        <v>0.39140000000000003</v>
      </c>
      <c r="I34" s="10">
        <v>0.20399999999999999</v>
      </c>
      <c r="J34" s="10">
        <v>0.33729999999999999</v>
      </c>
      <c r="K34" s="55">
        <v>218.3124</v>
      </c>
    </row>
    <row r="35" spans="1:11" x14ac:dyDescent="0.25">
      <c r="A35" s="8">
        <v>36615</v>
      </c>
      <c r="B35" s="10">
        <v>0.19670000000000001</v>
      </c>
      <c r="C35" s="9">
        <v>0.124</v>
      </c>
      <c r="D35" s="10">
        <v>20.767600000000002</v>
      </c>
      <c r="E35" s="10">
        <v>0.32119999999999999</v>
      </c>
      <c r="F35" s="9">
        <v>0.4037</v>
      </c>
      <c r="G35" s="10">
        <v>0.1464</v>
      </c>
      <c r="H35" s="9">
        <v>0.39200000000000002</v>
      </c>
      <c r="I35" s="10">
        <v>0.2064</v>
      </c>
      <c r="J35" s="10">
        <v>0.33760000000000001</v>
      </c>
      <c r="K35" s="55">
        <v>218.20419999999999</v>
      </c>
    </row>
    <row r="36" spans="1:11" ht="15.75" thickBot="1" x14ac:dyDescent="0.3">
      <c r="A36" s="11">
        <v>36616</v>
      </c>
      <c r="B36" s="13">
        <v>0.19670000000000001</v>
      </c>
      <c r="C36" s="12">
        <v>0.1235</v>
      </c>
      <c r="D36" s="13">
        <v>20.738099999999999</v>
      </c>
      <c r="E36" s="13">
        <v>0.32169999999999999</v>
      </c>
      <c r="F36" s="12">
        <v>0.40179999999999999</v>
      </c>
      <c r="G36" s="13">
        <v>0.14630000000000001</v>
      </c>
      <c r="H36" s="12">
        <v>0.39419999999999999</v>
      </c>
      <c r="I36" s="13">
        <v>0.2054</v>
      </c>
      <c r="J36" s="13">
        <v>0.3382</v>
      </c>
      <c r="K36" s="56">
        <v>217.82069999999999</v>
      </c>
    </row>
    <row r="37" spans="1:11" ht="15.75" thickTop="1" x14ac:dyDescent="0.25">
      <c r="A37" s="14" t="s">
        <v>9</v>
      </c>
      <c r="B37" s="15">
        <f t="shared" ref="B37:K37" si="7">SUM(B32:B36)</f>
        <v>0.98360000000000003</v>
      </c>
      <c r="C37" s="16">
        <f t="shared" si="7"/>
        <v>0.61909999999999998</v>
      </c>
      <c r="D37" s="15">
        <f t="shared" si="7"/>
        <v>104.48</v>
      </c>
      <c r="E37" s="16">
        <f t="shared" si="7"/>
        <v>1.6092999999999997</v>
      </c>
      <c r="F37" s="15">
        <f t="shared" si="7"/>
        <v>1.9981</v>
      </c>
      <c r="G37" s="16">
        <f t="shared" si="7"/>
        <v>0.73159999999999992</v>
      </c>
      <c r="H37" s="15">
        <f t="shared" si="7"/>
        <v>1.9784000000000002</v>
      </c>
      <c r="I37" s="16">
        <f t="shared" si="7"/>
        <v>1.0216000000000001</v>
      </c>
      <c r="J37" s="16">
        <f t="shared" si="7"/>
        <v>1.6882000000000001</v>
      </c>
      <c r="K37" s="57">
        <f t="shared" si="7"/>
        <v>1091.2647999999999</v>
      </c>
    </row>
    <row r="38" spans="1:11" ht="15.75" thickBot="1" x14ac:dyDescent="0.3">
      <c r="A38" s="17" t="s">
        <v>10</v>
      </c>
      <c r="B38" s="18">
        <f>B37/5</f>
        <v>0.19672000000000001</v>
      </c>
      <c r="C38" s="19">
        <f>C37/5</f>
        <v>0.12382</v>
      </c>
      <c r="D38" s="19">
        <f t="shared" ref="D38:K38" si="8">D37/5</f>
        <v>20.896000000000001</v>
      </c>
      <c r="E38" s="19">
        <f t="shared" si="8"/>
        <v>0.32185999999999992</v>
      </c>
      <c r="F38" s="19">
        <f t="shared" si="8"/>
        <v>0.39961999999999998</v>
      </c>
      <c r="G38" s="19">
        <f t="shared" si="8"/>
        <v>0.14631999999999998</v>
      </c>
      <c r="H38" s="19">
        <f t="shared" si="8"/>
        <v>0.39568000000000003</v>
      </c>
      <c r="I38" s="19">
        <f t="shared" si="8"/>
        <v>0.20432</v>
      </c>
      <c r="J38" s="19">
        <f t="shared" si="8"/>
        <v>0.33764000000000005</v>
      </c>
      <c r="K38" s="19">
        <f t="shared" si="8"/>
        <v>218.25295999999997</v>
      </c>
    </row>
    <row r="39" spans="1:11" ht="21" thickTop="1" x14ac:dyDescent="0.3">
      <c r="A39" s="20"/>
      <c r="B39" s="10"/>
      <c r="C39" s="60"/>
      <c r="D39" s="10"/>
      <c r="E39" s="22" t="s">
        <v>11</v>
      </c>
      <c r="F39" s="9"/>
      <c r="G39" s="10"/>
      <c r="H39" s="9"/>
      <c r="I39" s="10"/>
      <c r="J39" s="10"/>
      <c r="K39" s="55"/>
    </row>
    <row r="40" spans="1:11" ht="15.75" thickBot="1" x14ac:dyDescent="0.3">
      <c r="A40" s="23"/>
      <c r="B40" s="25"/>
      <c r="C40" s="24"/>
      <c r="D40" s="25"/>
      <c r="E40" s="25"/>
      <c r="F40" s="24"/>
      <c r="G40" s="25"/>
      <c r="H40" s="24"/>
      <c r="I40" s="25"/>
      <c r="J40" s="25"/>
      <c r="K40" s="59"/>
    </row>
    <row r="41" spans="1:11" x14ac:dyDescent="0.25">
      <c r="A41" s="26" t="s">
        <v>12</v>
      </c>
      <c r="B41" s="27">
        <f>SUM(B6:B8,B11:B15,B18:B22,B25:B29,B32:B36)</f>
        <v>4.5272999999999994</v>
      </c>
      <c r="C41" s="37">
        <f>SUM(C6:C8,C11:C15,C18:C22,C25:C29,C32:C36)</f>
        <v>2.8665000000000003</v>
      </c>
      <c r="D41" s="37">
        <f>SUM(D6:D8,D11:D15,D18:D22,D25:D29,D32:D36)</f>
        <v>482.7337</v>
      </c>
      <c r="E41" s="37">
        <f>SUM(E6:E8,E11:E15,E18:E22,E25:E29,E32:E36)</f>
        <v>7.4246999999999996</v>
      </c>
      <c r="F41" s="37">
        <f>SUM(F6:F8,F11:F15,F18:F22,F25:F29,F32:F36)</f>
        <v>9.1765999999999988</v>
      </c>
      <c r="G41" s="37">
        <f>SUM(G6:G8,G11:G15,G18:G22,G25:G29,G32:G36)</f>
        <v>3.3723000000000001</v>
      </c>
      <c r="H41" s="37">
        <f>SUM(H6:H8,H11:H15,H18:H22,H25:H29,H32:H36)</f>
        <v>9.2489999999999988</v>
      </c>
      <c r="I41" s="37">
        <f>SUM(I6:I8,I11:I15,I18:I22,I25:I29,I32:I36)</f>
        <v>4.6918999999999995</v>
      </c>
      <c r="J41" s="37">
        <f>SUM(J6:J8,J11:J15,J18:J22,J25:J29,J32:J36)</f>
        <v>7.7676999999999996</v>
      </c>
      <c r="K41" s="37">
        <f>SUM(K6:K8,K11:K15,K18:K22,K25:K29,K32:K36)</f>
        <v>5058.1557000000012</v>
      </c>
    </row>
    <row r="42" spans="1:11" x14ac:dyDescent="0.25">
      <c r="A42" s="26" t="s">
        <v>13</v>
      </c>
      <c r="B42" s="27">
        <f>B41/23</f>
        <v>0.19683913043478257</v>
      </c>
      <c r="C42" s="28">
        <f>C41/23</f>
        <v>0.12463043478260871</v>
      </c>
      <c r="D42" s="28">
        <f t="shared" ref="D42:K42" si="9">D41/23</f>
        <v>20.988421739130434</v>
      </c>
      <c r="E42" s="28">
        <f t="shared" si="9"/>
        <v>0.32281304347826084</v>
      </c>
      <c r="F42" s="28">
        <f t="shared" si="9"/>
        <v>0.39898260869565211</v>
      </c>
      <c r="G42" s="28">
        <f t="shared" si="9"/>
        <v>0.14662173913043478</v>
      </c>
      <c r="H42" s="28">
        <f t="shared" si="9"/>
        <v>0.40213043478260863</v>
      </c>
      <c r="I42" s="28">
        <f t="shared" si="9"/>
        <v>0.20399565217391302</v>
      </c>
      <c r="J42" s="28">
        <f t="shared" si="9"/>
        <v>0.33772608695652173</v>
      </c>
      <c r="K42" s="28">
        <f t="shared" si="9"/>
        <v>219.91981304347831</v>
      </c>
    </row>
    <row r="43" spans="1:11" x14ac:dyDescent="0.25">
      <c r="A43" s="26" t="s">
        <v>14</v>
      </c>
      <c r="B43" s="27">
        <f>1/B42</f>
        <v>5.0802906809798341</v>
      </c>
      <c r="C43" s="28">
        <f>1/C42</f>
        <v>8.0237223094365948</v>
      </c>
      <c r="D43" s="28">
        <f>100/D42</f>
        <v>4.764531666216798</v>
      </c>
      <c r="E43" s="28">
        <f t="shared" ref="D43:K43" si="10">1/E42</f>
        <v>3.0977682599970371</v>
      </c>
      <c r="F43" s="28">
        <f t="shared" si="10"/>
        <v>2.506374910097422</v>
      </c>
      <c r="G43" s="28">
        <f t="shared" si="10"/>
        <v>6.8202710316401269</v>
      </c>
      <c r="H43" s="28">
        <f t="shared" si="10"/>
        <v>2.4867553248999896</v>
      </c>
      <c r="I43" s="28">
        <f t="shared" si="10"/>
        <v>4.9020652614079587</v>
      </c>
      <c r="J43" s="28">
        <f t="shared" si="10"/>
        <v>2.9609794405036238</v>
      </c>
      <c r="K43" s="28">
        <f>1000/K42</f>
        <v>4.5471119048391477</v>
      </c>
    </row>
    <row r="44" spans="1:11" ht="15.75" thickBot="1" x14ac:dyDescent="0.3">
      <c r="A44" s="29"/>
      <c r="B44" s="30"/>
      <c r="C44" s="31"/>
      <c r="D44" s="30"/>
      <c r="E44" s="31"/>
      <c r="F44" s="30"/>
      <c r="G44" s="31"/>
      <c r="H44" s="30"/>
      <c r="I44" s="31"/>
      <c r="J44" s="30"/>
      <c r="K44" s="31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/>
  </sheetViews>
  <sheetFormatPr defaultRowHeight="15" x14ac:dyDescent="0.25"/>
  <cols>
    <col min="1" max="1" width="11.5703125" customWidth="1"/>
    <col min="2" max="3" width="11" customWidth="1"/>
    <col min="4" max="5" width="11.140625" customWidth="1"/>
    <col min="6" max="6" width="10.7109375" customWidth="1"/>
    <col min="7" max="7" width="10.42578125" customWidth="1"/>
    <col min="8" max="8" width="10.5703125" customWidth="1"/>
    <col min="9" max="10" width="10.42578125" customWidth="1"/>
    <col min="11" max="11" width="11.140625" customWidth="1"/>
  </cols>
  <sheetData>
    <row r="1" spans="1:11" ht="22.5" x14ac:dyDescent="0.3">
      <c r="A1" s="1"/>
      <c r="B1" s="1"/>
      <c r="C1" s="2" t="s">
        <v>24</v>
      </c>
      <c r="D1" s="1"/>
      <c r="E1" s="1"/>
      <c r="F1" s="1"/>
      <c r="G1" s="1"/>
      <c r="H1" s="1"/>
      <c r="I1" s="1"/>
      <c r="J1" s="1"/>
      <c r="K1" s="1"/>
    </row>
    <row r="2" spans="1:11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4"/>
      <c r="D3" s="5"/>
      <c r="E3" s="4"/>
      <c r="F3" s="5"/>
      <c r="G3" s="4"/>
      <c r="H3" s="5"/>
      <c r="I3" s="4"/>
      <c r="J3" s="4"/>
      <c r="K3" s="53"/>
    </row>
    <row r="4" spans="1:11" ht="15.75" thickBot="1" x14ac:dyDescent="0.3">
      <c r="A4" s="6" t="s">
        <v>0</v>
      </c>
      <c r="B4" s="7" t="s">
        <v>8</v>
      </c>
      <c r="C4" s="6" t="s">
        <v>7</v>
      </c>
      <c r="D4" s="7" t="s">
        <v>20</v>
      </c>
      <c r="E4" s="6" t="s">
        <v>1</v>
      </c>
      <c r="F4" s="7" t="s">
        <v>15</v>
      </c>
      <c r="G4" s="6" t="s">
        <v>5</v>
      </c>
      <c r="H4" s="7" t="s">
        <v>4</v>
      </c>
      <c r="I4" s="6" t="s">
        <v>2</v>
      </c>
      <c r="J4" s="6" t="s">
        <v>6</v>
      </c>
      <c r="K4" s="54" t="s">
        <v>3</v>
      </c>
    </row>
    <row r="5" spans="1:11" x14ac:dyDescent="0.25">
      <c r="A5" s="8">
        <v>36619</v>
      </c>
      <c r="B5" s="9">
        <v>0.19689999999999999</v>
      </c>
      <c r="C5" s="10">
        <v>0.1236</v>
      </c>
      <c r="D5" s="9">
        <v>20.2</v>
      </c>
      <c r="E5" s="10">
        <v>0.3246</v>
      </c>
      <c r="F5" s="9">
        <v>0.40229999999999999</v>
      </c>
      <c r="G5" s="10">
        <v>0.1462</v>
      </c>
      <c r="H5" s="9">
        <v>0.3967</v>
      </c>
      <c r="I5" s="10">
        <v>0.20569999999999999</v>
      </c>
      <c r="J5" s="32">
        <v>0.33700000000000002</v>
      </c>
      <c r="K5" s="55">
        <v>217.64830000000001</v>
      </c>
    </row>
    <row r="6" spans="1:11" x14ac:dyDescent="0.25">
      <c r="A6" s="8">
        <v>36620</v>
      </c>
      <c r="B6" s="9">
        <v>0.19719999999999999</v>
      </c>
      <c r="C6" s="10">
        <v>0.1234</v>
      </c>
      <c r="D6" s="9">
        <v>20.670500000000001</v>
      </c>
      <c r="E6" s="10">
        <v>0.32469999999999999</v>
      </c>
      <c r="F6" s="9">
        <v>0.40339999999999998</v>
      </c>
      <c r="G6" s="10">
        <v>0.1467</v>
      </c>
      <c r="H6" s="9">
        <v>0.39460000000000001</v>
      </c>
      <c r="I6" s="10">
        <v>0.20630000000000001</v>
      </c>
      <c r="J6" s="32">
        <v>0.3387</v>
      </c>
      <c r="K6" s="55">
        <v>219.4836</v>
      </c>
    </row>
    <row r="7" spans="1:11" x14ac:dyDescent="0.25">
      <c r="A7" s="8">
        <v>36621</v>
      </c>
      <c r="B7" s="9">
        <v>0.19700000000000001</v>
      </c>
      <c r="C7" s="10">
        <v>0.1234</v>
      </c>
      <c r="D7" s="9">
        <v>20.778600000000001</v>
      </c>
      <c r="E7" s="10">
        <v>0.32690000000000002</v>
      </c>
      <c r="F7" s="9">
        <v>0.40279999999999999</v>
      </c>
      <c r="G7" s="10">
        <v>0.14660000000000001</v>
      </c>
      <c r="H7" s="9">
        <v>0.39369999999999999</v>
      </c>
      <c r="I7" s="10">
        <v>0.2059</v>
      </c>
      <c r="J7" s="32">
        <v>0.33850000000000002</v>
      </c>
      <c r="K7" s="55">
        <v>219.40880000000001</v>
      </c>
    </row>
    <row r="8" spans="1:11" x14ac:dyDescent="0.25">
      <c r="A8" s="8">
        <v>36622</v>
      </c>
      <c r="B8" s="9">
        <v>0.1966</v>
      </c>
      <c r="C8" s="10">
        <v>0.1236</v>
      </c>
      <c r="D8" s="9">
        <v>20.6538</v>
      </c>
      <c r="E8" s="10">
        <v>0.32469999999999999</v>
      </c>
      <c r="F8" s="9">
        <v>0.39839999999999998</v>
      </c>
      <c r="G8" s="10">
        <v>0.1459</v>
      </c>
      <c r="H8" s="9">
        <v>0.3906</v>
      </c>
      <c r="I8" s="10">
        <v>0.20369999999999999</v>
      </c>
      <c r="J8" s="32">
        <v>0.33750000000000002</v>
      </c>
      <c r="K8" s="55">
        <v>219.25819999999999</v>
      </c>
    </row>
    <row r="9" spans="1:11" ht="15.75" thickBot="1" x14ac:dyDescent="0.3">
      <c r="A9" s="11">
        <v>36623</v>
      </c>
      <c r="B9" s="12">
        <v>0.19670000000000001</v>
      </c>
      <c r="C9" s="13">
        <v>0.1244</v>
      </c>
      <c r="D9" s="12">
        <v>20.616099999999999</v>
      </c>
      <c r="E9" s="13">
        <v>0.32700000000000001</v>
      </c>
      <c r="F9" s="12">
        <v>0.40139999999999998</v>
      </c>
      <c r="G9" s="13">
        <v>0.14610000000000001</v>
      </c>
      <c r="H9" s="12">
        <v>0.39290000000000003</v>
      </c>
      <c r="I9" s="13">
        <v>0.20519999999999999</v>
      </c>
      <c r="J9" s="33">
        <v>0.33710000000000001</v>
      </c>
      <c r="K9" s="56">
        <v>218.5812</v>
      </c>
    </row>
    <row r="10" spans="1:11" ht="15.75" thickTop="1" x14ac:dyDescent="0.25">
      <c r="A10" s="14" t="s">
        <v>9</v>
      </c>
      <c r="B10" s="15">
        <f t="shared" ref="B10:K10" si="0">SUM(B5:B9)</f>
        <v>0.98439999999999994</v>
      </c>
      <c r="C10" s="16">
        <f t="shared" si="0"/>
        <v>0.61839999999999995</v>
      </c>
      <c r="D10" s="15">
        <f t="shared" si="0"/>
        <v>102.91900000000001</v>
      </c>
      <c r="E10" s="16">
        <f t="shared" si="0"/>
        <v>1.6278999999999999</v>
      </c>
      <c r="F10" s="15">
        <f t="shared" si="0"/>
        <v>2.0083000000000002</v>
      </c>
      <c r="G10" s="16">
        <f t="shared" si="0"/>
        <v>0.73150000000000004</v>
      </c>
      <c r="H10" s="15">
        <f t="shared" si="0"/>
        <v>1.9685000000000001</v>
      </c>
      <c r="I10" s="16">
        <f t="shared" si="0"/>
        <v>1.0267999999999999</v>
      </c>
      <c r="J10" s="16">
        <f t="shared" si="0"/>
        <v>1.6888000000000001</v>
      </c>
      <c r="K10" s="57">
        <f t="shared" si="0"/>
        <v>1094.3801000000001</v>
      </c>
    </row>
    <row r="11" spans="1:11" ht="15.75" thickBot="1" x14ac:dyDescent="0.3">
      <c r="A11" s="17" t="s">
        <v>10</v>
      </c>
      <c r="B11" s="18">
        <f>B10/5</f>
        <v>0.19688</v>
      </c>
      <c r="C11" s="19">
        <f>C10/5</f>
        <v>0.12367999999999998</v>
      </c>
      <c r="D11" s="19">
        <f t="shared" ref="D11:K11" si="1">D10/5</f>
        <v>20.583800000000004</v>
      </c>
      <c r="E11" s="19">
        <f t="shared" si="1"/>
        <v>0.32557999999999998</v>
      </c>
      <c r="F11" s="19">
        <f t="shared" si="1"/>
        <v>0.40166000000000002</v>
      </c>
      <c r="G11" s="19">
        <f t="shared" si="1"/>
        <v>0.14630000000000001</v>
      </c>
      <c r="H11" s="19">
        <f t="shared" si="1"/>
        <v>0.39370000000000005</v>
      </c>
      <c r="I11" s="19">
        <f t="shared" si="1"/>
        <v>0.20535999999999999</v>
      </c>
      <c r="J11" s="19">
        <f t="shared" si="1"/>
        <v>0.33776</v>
      </c>
      <c r="K11" s="19">
        <f t="shared" si="1"/>
        <v>218.87602000000001</v>
      </c>
    </row>
    <row r="12" spans="1:11" ht="15.75" thickTop="1" x14ac:dyDescent="0.25">
      <c r="A12" s="8">
        <v>36626</v>
      </c>
      <c r="B12" s="9">
        <v>0.1968</v>
      </c>
      <c r="C12" s="10">
        <v>0.1244</v>
      </c>
      <c r="D12" s="9">
        <v>20.729900000000001</v>
      </c>
      <c r="E12" s="10">
        <v>0.32829999999999998</v>
      </c>
      <c r="F12" s="9">
        <v>0.40150000000000002</v>
      </c>
      <c r="G12" s="10">
        <v>0.14649999999999999</v>
      </c>
      <c r="H12" s="9">
        <v>0.39410000000000001</v>
      </c>
      <c r="I12" s="10">
        <v>0.20530000000000001</v>
      </c>
      <c r="J12" s="32">
        <v>0.3377</v>
      </c>
      <c r="K12" s="55">
        <v>217.9265</v>
      </c>
    </row>
    <row r="13" spans="1:11" x14ac:dyDescent="0.25">
      <c r="A13" s="8">
        <v>36627</v>
      </c>
      <c r="B13" s="9">
        <v>0.1968</v>
      </c>
      <c r="C13" s="10">
        <v>0.12429999999999999</v>
      </c>
      <c r="D13" s="9">
        <v>20.972000000000001</v>
      </c>
      <c r="E13" s="10">
        <v>0.32869999999999999</v>
      </c>
      <c r="F13" s="9">
        <v>0.4012</v>
      </c>
      <c r="G13" s="10">
        <v>0.14680000000000001</v>
      </c>
      <c r="H13" s="9">
        <v>0.3947</v>
      </c>
      <c r="I13" s="10">
        <v>0.20519999999999999</v>
      </c>
      <c r="J13" s="32">
        <v>0.33829999999999999</v>
      </c>
      <c r="K13" s="55">
        <v>218.47749999999999</v>
      </c>
    </row>
    <row r="14" spans="1:11" x14ac:dyDescent="0.25">
      <c r="A14" s="8">
        <v>36628</v>
      </c>
      <c r="B14" s="9">
        <v>0.1968</v>
      </c>
      <c r="C14" s="10">
        <v>0.124</v>
      </c>
      <c r="D14" s="9">
        <v>21.0487</v>
      </c>
      <c r="E14" s="10">
        <v>0.33029999999999998</v>
      </c>
      <c r="F14" s="9">
        <v>0.40060000000000001</v>
      </c>
      <c r="G14" s="10">
        <v>0.14680000000000001</v>
      </c>
      <c r="H14" s="9">
        <v>0.39479999999999998</v>
      </c>
      <c r="I14" s="10">
        <v>0.20480000000000001</v>
      </c>
      <c r="J14" s="32">
        <v>0.33850000000000002</v>
      </c>
      <c r="K14" s="55">
        <v>218.42339999999999</v>
      </c>
    </row>
    <row r="15" spans="1:11" x14ac:dyDescent="0.25">
      <c r="A15" s="8">
        <v>36629</v>
      </c>
      <c r="B15" s="9">
        <v>0.1968</v>
      </c>
      <c r="C15" s="10">
        <v>0.124</v>
      </c>
      <c r="D15" s="9">
        <v>20.837199999999999</v>
      </c>
      <c r="E15" s="10">
        <v>0.32950000000000002</v>
      </c>
      <c r="F15" s="9">
        <v>0.40239999999999998</v>
      </c>
      <c r="G15" s="10">
        <v>0.14649999999999999</v>
      </c>
      <c r="H15" s="9">
        <v>0.39550000000000002</v>
      </c>
      <c r="I15" s="10">
        <v>0.20799999999999999</v>
      </c>
      <c r="J15" s="32">
        <v>0.33829999999999999</v>
      </c>
      <c r="K15" s="55">
        <v>218.12819999999999</v>
      </c>
    </row>
    <row r="16" spans="1:11" ht="15.75" thickBot="1" x14ac:dyDescent="0.3">
      <c r="A16" s="11">
        <v>36630</v>
      </c>
      <c r="B16" s="12">
        <v>0.19670000000000001</v>
      </c>
      <c r="C16" s="13">
        <v>0.12379999999999999</v>
      </c>
      <c r="D16" s="12">
        <v>20.8217</v>
      </c>
      <c r="E16" s="13">
        <v>0.32979999999999998</v>
      </c>
      <c r="F16" s="12">
        <v>0.40329999999999999</v>
      </c>
      <c r="G16" s="13">
        <v>0.14649999999999999</v>
      </c>
      <c r="H16" s="12">
        <v>0.39489999999999997</v>
      </c>
      <c r="I16" s="13">
        <v>0.20619999999999999</v>
      </c>
      <c r="J16" s="33">
        <v>0.33750000000000002</v>
      </c>
      <c r="K16" s="56">
        <v>217.6977</v>
      </c>
    </row>
    <row r="17" spans="1:11" ht="15.75" thickTop="1" x14ac:dyDescent="0.25">
      <c r="A17" s="14" t="s">
        <v>9</v>
      </c>
      <c r="B17" s="15">
        <f t="shared" ref="B17:K17" si="2">SUM(B12:B16)</f>
        <v>0.9839</v>
      </c>
      <c r="C17" s="16">
        <f t="shared" si="2"/>
        <v>0.62049999999999994</v>
      </c>
      <c r="D17" s="15">
        <f t="shared" si="2"/>
        <v>104.40950000000001</v>
      </c>
      <c r="E17" s="16">
        <f t="shared" si="2"/>
        <v>1.6466000000000003</v>
      </c>
      <c r="F17" s="15">
        <f t="shared" si="2"/>
        <v>2.0090000000000003</v>
      </c>
      <c r="G17" s="16">
        <f t="shared" si="2"/>
        <v>0.73309999999999997</v>
      </c>
      <c r="H17" s="15">
        <f t="shared" si="2"/>
        <v>1.974</v>
      </c>
      <c r="I17" s="16">
        <f t="shared" si="2"/>
        <v>1.0294999999999999</v>
      </c>
      <c r="J17" s="16">
        <f t="shared" si="2"/>
        <v>1.6903000000000001</v>
      </c>
      <c r="K17" s="57">
        <f t="shared" si="2"/>
        <v>1090.6532999999999</v>
      </c>
    </row>
    <row r="18" spans="1:11" ht="15.75" thickBot="1" x14ac:dyDescent="0.3">
      <c r="A18" s="17" t="s">
        <v>10</v>
      </c>
      <c r="B18" s="18">
        <f>B17/5</f>
        <v>0.19678000000000001</v>
      </c>
      <c r="C18" s="19">
        <f>C17/5</f>
        <v>0.12409999999999999</v>
      </c>
      <c r="D18" s="19">
        <f t="shared" ref="D18:K18" si="3">D17/5</f>
        <v>20.881900000000002</v>
      </c>
      <c r="E18" s="19">
        <f t="shared" si="3"/>
        <v>0.32932000000000006</v>
      </c>
      <c r="F18" s="19">
        <f t="shared" si="3"/>
        <v>0.40180000000000005</v>
      </c>
      <c r="G18" s="19">
        <f t="shared" si="3"/>
        <v>0.14662</v>
      </c>
      <c r="H18" s="19">
        <f t="shared" si="3"/>
        <v>0.39479999999999998</v>
      </c>
      <c r="I18" s="19">
        <f t="shared" si="3"/>
        <v>0.20589999999999997</v>
      </c>
      <c r="J18" s="19">
        <f t="shared" si="3"/>
        <v>0.33806000000000003</v>
      </c>
      <c r="K18" s="19">
        <f t="shared" si="3"/>
        <v>218.13065999999998</v>
      </c>
    </row>
    <row r="19" spans="1:11" ht="15.75" thickTop="1" x14ac:dyDescent="0.25">
      <c r="A19" s="8">
        <v>36633</v>
      </c>
      <c r="B19" s="9">
        <v>0.19670000000000001</v>
      </c>
      <c r="C19" s="10">
        <v>0.124</v>
      </c>
      <c r="D19" s="9">
        <v>20.6496</v>
      </c>
      <c r="E19" s="10">
        <v>0.32919999999999999</v>
      </c>
      <c r="F19" s="9">
        <v>0.40229999999999999</v>
      </c>
      <c r="G19" s="10">
        <v>0.1467</v>
      </c>
      <c r="H19" s="9">
        <v>0.3952</v>
      </c>
      <c r="I19" s="10">
        <v>0.20569999999999999</v>
      </c>
      <c r="J19" s="32">
        <v>0.33579999999999999</v>
      </c>
      <c r="K19" s="55">
        <v>218.56319999999999</v>
      </c>
    </row>
    <row r="20" spans="1:11" x14ac:dyDescent="0.25">
      <c r="A20" s="8">
        <v>36634</v>
      </c>
      <c r="B20" s="9">
        <v>0.1966</v>
      </c>
      <c r="C20" s="10">
        <v>0.124</v>
      </c>
      <c r="D20" s="9">
        <v>20.489699999999999</v>
      </c>
      <c r="E20" s="10">
        <v>0.33279999999999998</v>
      </c>
      <c r="F20" s="9">
        <v>0.4027</v>
      </c>
      <c r="G20" s="10">
        <v>0.14580000000000001</v>
      </c>
      <c r="H20" s="9">
        <v>0.3977</v>
      </c>
      <c r="I20" s="10">
        <v>0.2059</v>
      </c>
      <c r="J20" s="32">
        <v>0.33550000000000002</v>
      </c>
      <c r="K20" s="55">
        <v>218.9633</v>
      </c>
    </row>
    <row r="21" spans="1:11" x14ac:dyDescent="0.25">
      <c r="A21" s="8">
        <v>36635</v>
      </c>
      <c r="B21" s="9">
        <v>0.1966</v>
      </c>
      <c r="C21" s="10">
        <v>0.1246</v>
      </c>
      <c r="D21" s="9">
        <v>20.540800000000001</v>
      </c>
      <c r="E21" s="10">
        <v>0.33050000000000002</v>
      </c>
      <c r="F21" s="9">
        <v>0.40539999999999998</v>
      </c>
      <c r="G21" s="10">
        <v>0.14630000000000001</v>
      </c>
      <c r="H21" s="9">
        <v>0.39710000000000001</v>
      </c>
      <c r="I21" s="10">
        <v>0.20730000000000001</v>
      </c>
      <c r="J21" s="32">
        <v>0.33400000000000002</v>
      </c>
      <c r="K21" s="55">
        <v>218.24080000000001</v>
      </c>
    </row>
    <row r="22" spans="1:11" x14ac:dyDescent="0.25">
      <c r="A22" s="8">
        <v>36636</v>
      </c>
      <c r="B22" s="9">
        <v>0.19650000000000001</v>
      </c>
      <c r="C22" s="10">
        <v>0.1245</v>
      </c>
      <c r="D22" s="9">
        <v>20.583400000000001</v>
      </c>
      <c r="E22" s="10">
        <v>0.3296</v>
      </c>
      <c r="F22" s="9">
        <v>0.40970000000000001</v>
      </c>
      <c r="G22" s="10">
        <v>0.14649999999999999</v>
      </c>
      <c r="H22" s="9">
        <v>0.39450000000000002</v>
      </c>
      <c r="I22" s="10">
        <v>0.20930000000000001</v>
      </c>
      <c r="J22" s="32">
        <v>0.33389999999999997</v>
      </c>
      <c r="K22" s="55">
        <v>218.0069</v>
      </c>
    </row>
    <row r="23" spans="1:11" ht="16.5" thickBot="1" x14ac:dyDescent="0.3">
      <c r="A23" s="11">
        <v>36637</v>
      </c>
      <c r="B23" s="12"/>
      <c r="C23" s="13"/>
      <c r="D23" s="12"/>
      <c r="E23" s="74" t="s">
        <v>25</v>
      </c>
      <c r="F23" s="12"/>
      <c r="G23" s="13"/>
      <c r="H23" s="12"/>
      <c r="I23" s="13"/>
      <c r="J23" s="33"/>
      <c r="K23" s="56"/>
    </row>
    <row r="24" spans="1:11" ht="15.75" thickTop="1" x14ac:dyDescent="0.25">
      <c r="A24" s="14" t="s">
        <v>9</v>
      </c>
      <c r="B24" s="15">
        <f t="shared" ref="B24:K24" si="4">SUM(B19:B23)</f>
        <v>0.78639999999999999</v>
      </c>
      <c r="C24" s="16">
        <f t="shared" si="4"/>
        <v>0.49709999999999999</v>
      </c>
      <c r="D24" s="15">
        <f t="shared" si="4"/>
        <v>82.263499999999993</v>
      </c>
      <c r="E24" s="16">
        <f t="shared" si="4"/>
        <v>1.3220999999999998</v>
      </c>
      <c r="F24" s="15">
        <f t="shared" si="4"/>
        <v>1.6200999999999999</v>
      </c>
      <c r="G24" s="16">
        <f t="shared" si="4"/>
        <v>0.58529999999999993</v>
      </c>
      <c r="H24" s="15">
        <f t="shared" si="4"/>
        <v>1.5845</v>
      </c>
      <c r="I24" s="16">
        <f t="shared" si="4"/>
        <v>0.82820000000000005</v>
      </c>
      <c r="J24" s="16">
        <f t="shared" si="4"/>
        <v>1.3391999999999999</v>
      </c>
      <c r="K24" s="57">
        <f t="shared" si="4"/>
        <v>873.77419999999995</v>
      </c>
    </row>
    <row r="25" spans="1:11" ht="15.75" thickBot="1" x14ac:dyDescent="0.3">
      <c r="A25" s="17" t="s">
        <v>10</v>
      </c>
      <c r="B25" s="18">
        <f>B24/4</f>
        <v>0.1966</v>
      </c>
      <c r="C25" s="19">
        <f>C24/4</f>
        <v>0.124275</v>
      </c>
      <c r="D25" s="19">
        <f t="shared" ref="D25:K25" si="5">D24/4</f>
        <v>20.565874999999998</v>
      </c>
      <c r="E25" s="19">
        <f t="shared" si="5"/>
        <v>0.33052499999999996</v>
      </c>
      <c r="F25" s="19">
        <f t="shared" si="5"/>
        <v>0.40502499999999997</v>
      </c>
      <c r="G25" s="19">
        <f t="shared" si="5"/>
        <v>0.14632499999999998</v>
      </c>
      <c r="H25" s="19">
        <f t="shared" si="5"/>
        <v>0.396125</v>
      </c>
      <c r="I25" s="19">
        <f t="shared" si="5"/>
        <v>0.20705000000000001</v>
      </c>
      <c r="J25" s="19">
        <f t="shared" si="5"/>
        <v>0.33479999999999999</v>
      </c>
      <c r="K25" s="19">
        <f t="shared" si="5"/>
        <v>218.44354999999999</v>
      </c>
    </row>
    <row r="26" spans="1:11" ht="16.5" thickTop="1" x14ac:dyDescent="0.25">
      <c r="A26" s="8">
        <v>36640</v>
      </c>
      <c r="B26" s="9"/>
      <c r="C26" s="10"/>
      <c r="D26" s="9"/>
      <c r="E26" s="75" t="s">
        <v>26</v>
      </c>
      <c r="F26" s="9"/>
      <c r="G26" s="10"/>
      <c r="H26" s="9"/>
      <c r="I26" s="10"/>
      <c r="J26" s="32"/>
      <c r="K26" s="55"/>
    </row>
    <row r="27" spans="1:11" x14ac:dyDescent="0.25">
      <c r="A27" s="8">
        <v>36641</v>
      </c>
      <c r="B27" s="9">
        <v>0.19670000000000001</v>
      </c>
      <c r="C27" s="10">
        <v>0.1245</v>
      </c>
      <c r="D27" s="9">
        <v>20.755800000000001</v>
      </c>
      <c r="E27" s="10">
        <v>0.33090000000000003</v>
      </c>
      <c r="F27" s="9">
        <v>0.40949999999999998</v>
      </c>
      <c r="G27" s="10">
        <v>0.14710000000000001</v>
      </c>
      <c r="H27" s="9">
        <v>0.39739999999999998</v>
      </c>
      <c r="I27" s="10">
        <v>0.2094</v>
      </c>
      <c r="J27" s="32">
        <v>0.33429999999999999</v>
      </c>
      <c r="K27" s="55">
        <v>218.1157</v>
      </c>
    </row>
    <row r="28" spans="1:11" x14ac:dyDescent="0.25">
      <c r="A28" s="8">
        <v>36642</v>
      </c>
      <c r="B28" s="9">
        <v>0.1966</v>
      </c>
      <c r="C28" s="10">
        <v>0.1244</v>
      </c>
      <c r="D28" s="9">
        <v>20.936900000000001</v>
      </c>
      <c r="E28" s="10">
        <v>0.33329999999999999</v>
      </c>
      <c r="F28" s="9">
        <v>0.4168</v>
      </c>
      <c r="G28" s="10">
        <v>0.14879999999999999</v>
      </c>
      <c r="H28" s="9">
        <v>0.40350000000000003</v>
      </c>
      <c r="I28" s="10">
        <v>0.21310000000000001</v>
      </c>
      <c r="J28" s="32">
        <v>0.33539999999999998</v>
      </c>
      <c r="K28" s="55">
        <v>217.90649999999999</v>
      </c>
    </row>
    <row r="29" spans="1:11" x14ac:dyDescent="0.25">
      <c r="A29" s="8">
        <v>36643</v>
      </c>
      <c r="B29" s="9">
        <v>0.1966</v>
      </c>
      <c r="C29" s="10">
        <v>0.1244</v>
      </c>
      <c r="D29" s="9">
        <v>20.936900000000001</v>
      </c>
      <c r="E29" s="10">
        <v>0.33329999999999999</v>
      </c>
      <c r="F29" s="9">
        <v>0.4168</v>
      </c>
      <c r="G29" s="10">
        <v>0.14810000000000001</v>
      </c>
      <c r="H29" s="9">
        <v>0.40350000000000003</v>
      </c>
      <c r="I29" s="10">
        <v>0.21310000000000001</v>
      </c>
      <c r="J29" s="32">
        <v>0.33539999999999998</v>
      </c>
      <c r="K29" s="55">
        <v>217.8475</v>
      </c>
    </row>
    <row r="30" spans="1:11" ht="15.75" thickBot="1" x14ac:dyDescent="0.3">
      <c r="A30" s="11">
        <v>36644</v>
      </c>
      <c r="B30" s="12">
        <v>0.1966</v>
      </c>
      <c r="C30" s="13">
        <v>0.1244</v>
      </c>
      <c r="D30" s="12">
        <v>20.9133</v>
      </c>
      <c r="E30" s="13">
        <v>0.33450000000000002</v>
      </c>
      <c r="F30" s="12">
        <v>0.42259999999999998</v>
      </c>
      <c r="G30" s="13">
        <v>0.14810000000000001</v>
      </c>
      <c r="H30" s="12">
        <v>0.40489999999999998</v>
      </c>
      <c r="I30" s="13">
        <v>0.21609999999999999</v>
      </c>
      <c r="J30" s="33">
        <v>0.33550000000000002</v>
      </c>
      <c r="K30" s="56">
        <v>218.32429999999999</v>
      </c>
    </row>
    <row r="31" spans="1:11" ht="15.75" thickTop="1" x14ac:dyDescent="0.25">
      <c r="A31" s="14" t="s">
        <v>9</v>
      </c>
      <c r="B31" s="15">
        <f t="shared" ref="B31:K31" si="6">SUM(B26:B30)</f>
        <v>0.78649999999999998</v>
      </c>
      <c r="C31" s="16">
        <f t="shared" si="6"/>
        <v>0.49770000000000003</v>
      </c>
      <c r="D31" s="15">
        <f t="shared" si="6"/>
        <v>83.542900000000003</v>
      </c>
      <c r="E31" s="16">
        <f t="shared" si="6"/>
        <v>1.3320000000000001</v>
      </c>
      <c r="F31" s="15">
        <f t="shared" si="6"/>
        <v>1.6657000000000002</v>
      </c>
      <c r="G31" s="16">
        <f t="shared" si="6"/>
        <v>0.59210000000000007</v>
      </c>
      <c r="H31" s="15">
        <f t="shared" si="6"/>
        <v>1.6093</v>
      </c>
      <c r="I31" s="16">
        <f t="shared" si="6"/>
        <v>0.8516999999999999</v>
      </c>
      <c r="J31" s="16">
        <f t="shared" si="6"/>
        <v>1.3405999999999998</v>
      </c>
      <c r="K31" s="57">
        <f t="shared" si="6"/>
        <v>872.19399999999996</v>
      </c>
    </row>
    <row r="32" spans="1:11" ht="15.75" thickBot="1" x14ac:dyDescent="0.3">
      <c r="A32" s="17" t="s">
        <v>10</v>
      </c>
      <c r="B32" s="18">
        <f>B31/4</f>
        <v>0.19662499999999999</v>
      </c>
      <c r="C32" s="19">
        <f>C31/4</f>
        <v>0.12442500000000001</v>
      </c>
      <c r="D32" s="19">
        <f t="shared" ref="D32:K32" si="7">D31/4</f>
        <v>20.885725000000001</v>
      </c>
      <c r="E32" s="19">
        <f t="shared" si="7"/>
        <v>0.33300000000000002</v>
      </c>
      <c r="F32" s="19">
        <f t="shared" si="7"/>
        <v>0.41642500000000005</v>
      </c>
      <c r="G32" s="19">
        <f t="shared" si="7"/>
        <v>0.14802500000000002</v>
      </c>
      <c r="H32" s="19">
        <f t="shared" si="7"/>
        <v>0.40232499999999999</v>
      </c>
      <c r="I32" s="19">
        <f t="shared" si="7"/>
        <v>0.21292499999999998</v>
      </c>
      <c r="J32" s="19">
        <f t="shared" si="7"/>
        <v>0.33514999999999995</v>
      </c>
      <c r="K32" s="19">
        <f t="shared" si="7"/>
        <v>218.04849999999999</v>
      </c>
    </row>
    <row r="33" spans="1:11" ht="15.75" thickTop="1" x14ac:dyDescent="0.25">
      <c r="A33" s="8"/>
      <c r="B33" s="9"/>
      <c r="C33" s="10"/>
      <c r="D33" s="9"/>
      <c r="E33" s="10"/>
      <c r="F33" s="9"/>
      <c r="G33" s="10"/>
      <c r="H33" s="9"/>
      <c r="I33" s="10"/>
      <c r="J33" s="32"/>
      <c r="K33" s="55"/>
    </row>
    <row r="34" spans="1:11" x14ac:dyDescent="0.25">
      <c r="A34" s="20"/>
      <c r="B34" s="9"/>
      <c r="C34" s="10"/>
      <c r="D34" s="9"/>
      <c r="E34" s="10"/>
      <c r="F34" s="9"/>
      <c r="G34" s="10"/>
      <c r="H34" s="9"/>
      <c r="I34" s="10"/>
      <c r="J34" s="32"/>
      <c r="K34" s="55"/>
    </row>
    <row r="35" spans="1:11" ht="20.25" x14ac:dyDescent="0.3">
      <c r="A35" s="20"/>
      <c r="B35" s="9"/>
      <c r="C35" s="60"/>
      <c r="D35" s="9"/>
      <c r="E35" s="22" t="s">
        <v>11</v>
      </c>
      <c r="F35" s="9"/>
      <c r="G35" s="10"/>
      <c r="H35" s="9"/>
      <c r="I35" s="10"/>
      <c r="J35" s="32"/>
      <c r="K35" s="55"/>
    </row>
    <row r="36" spans="1:11" ht="15.75" thickBot="1" x14ac:dyDescent="0.3">
      <c r="A36" s="23"/>
      <c r="B36" s="24"/>
      <c r="C36" s="25"/>
      <c r="D36" s="24"/>
      <c r="E36" s="25"/>
      <c r="F36" s="24"/>
      <c r="G36" s="25"/>
      <c r="H36" s="24"/>
      <c r="I36" s="25"/>
      <c r="J36" s="36"/>
      <c r="K36" s="59"/>
    </row>
    <row r="37" spans="1:11" x14ac:dyDescent="0.25">
      <c r="A37" s="26" t="s">
        <v>12</v>
      </c>
      <c r="B37" s="27">
        <f>SUM(B5:B9,B12:B16,B19:B22,B27:B30)</f>
        <v>3.5412000000000008</v>
      </c>
      <c r="C37" s="37">
        <f>SUM(C5:C9,C12:C16,C19:C22,C27:C30,C33)</f>
        <v>2.2337000000000002</v>
      </c>
      <c r="D37" s="37">
        <f t="shared" ref="D37:K37" si="8">SUM(D5:D9,D12:D16,D19:D22,D27:D30,D33)</f>
        <v>373.13489999999996</v>
      </c>
      <c r="E37" s="37">
        <f t="shared" si="8"/>
        <v>5.9286000000000003</v>
      </c>
      <c r="F37" s="37">
        <f t="shared" si="8"/>
        <v>7.3031000000000015</v>
      </c>
      <c r="G37" s="37">
        <f t="shared" si="8"/>
        <v>2.6419999999999999</v>
      </c>
      <c r="H37" s="37">
        <f t="shared" si="8"/>
        <v>7.1363000000000003</v>
      </c>
      <c r="I37" s="37">
        <f t="shared" si="8"/>
        <v>3.7362000000000002</v>
      </c>
      <c r="J37" s="37">
        <f t="shared" si="8"/>
        <v>6.0588999999999977</v>
      </c>
      <c r="K37" s="37">
        <f t="shared" si="8"/>
        <v>3931.0015999999996</v>
      </c>
    </row>
    <row r="38" spans="1:11" x14ac:dyDescent="0.25">
      <c r="A38" s="26" t="s">
        <v>13</v>
      </c>
      <c r="B38" s="27">
        <f>B37/18</f>
        <v>0.19673333333333337</v>
      </c>
      <c r="C38" s="28">
        <f>C37/18</f>
        <v>0.12409444444444445</v>
      </c>
      <c r="D38" s="28">
        <f t="shared" ref="D38:K38" si="9">D37/18</f>
        <v>20.729716666666665</v>
      </c>
      <c r="E38" s="28">
        <f t="shared" si="9"/>
        <v>0.3293666666666667</v>
      </c>
      <c r="F38" s="28">
        <f t="shared" si="9"/>
        <v>0.40572777777777785</v>
      </c>
      <c r="G38" s="28">
        <f t="shared" si="9"/>
        <v>0.14677777777777778</v>
      </c>
      <c r="H38" s="28">
        <f t="shared" si="9"/>
        <v>0.39646111111111115</v>
      </c>
      <c r="I38" s="28">
        <f t="shared" si="9"/>
        <v>0.20756666666666668</v>
      </c>
      <c r="J38" s="28">
        <f t="shared" si="9"/>
        <v>0.33660555555555544</v>
      </c>
      <c r="K38" s="28">
        <f t="shared" si="9"/>
        <v>218.38897777777777</v>
      </c>
    </row>
    <row r="39" spans="1:11" x14ac:dyDescent="0.25">
      <c r="A39" s="26" t="s">
        <v>14</v>
      </c>
      <c r="B39" s="27">
        <f>1/B38</f>
        <v>5.0830227041680773</v>
      </c>
      <c r="C39" s="28">
        <f>1/C38</f>
        <v>8.0583784751757168</v>
      </c>
      <c r="D39" s="28">
        <f>100/D38</f>
        <v>4.8239926096433221</v>
      </c>
      <c r="E39" s="28">
        <f t="shared" ref="D39:K39" si="10">1/E38</f>
        <v>3.036129946361704</v>
      </c>
      <c r="F39" s="28">
        <f t="shared" si="10"/>
        <v>2.4647067683586417</v>
      </c>
      <c r="G39" s="28">
        <f t="shared" si="10"/>
        <v>6.8130204390613169</v>
      </c>
      <c r="H39" s="28">
        <f t="shared" si="10"/>
        <v>2.522315485615795</v>
      </c>
      <c r="I39" s="28">
        <f t="shared" si="10"/>
        <v>4.8177292436165082</v>
      </c>
      <c r="J39" s="28">
        <f t="shared" si="10"/>
        <v>2.970836290415753</v>
      </c>
      <c r="K39" s="28">
        <f>1000/K38</f>
        <v>4.5789856712345269</v>
      </c>
    </row>
    <row r="40" spans="1:11" ht="15.75" thickBot="1" x14ac:dyDescent="0.3">
      <c r="A40" s="29"/>
      <c r="B40" s="30"/>
      <c r="C40" s="31"/>
      <c r="D40" s="30"/>
      <c r="E40" s="31"/>
      <c r="F40" s="31"/>
      <c r="G40" s="30"/>
      <c r="H40" s="31"/>
      <c r="I40" s="30"/>
      <c r="J40" s="31"/>
      <c r="K40" s="50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27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3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20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4" t="s">
        <v>3</v>
      </c>
    </row>
    <row r="6" spans="1:11" x14ac:dyDescent="0.25">
      <c r="A6" s="8">
        <v>36647</v>
      </c>
      <c r="B6" s="9">
        <v>0.19650000000000001</v>
      </c>
      <c r="C6" s="10">
        <v>0.126</v>
      </c>
      <c r="D6" s="9">
        <v>21.226900000000001</v>
      </c>
      <c r="E6" s="10">
        <v>0.33660000000000001</v>
      </c>
      <c r="F6" s="9">
        <v>0.4224</v>
      </c>
      <c r="G6" s="10">
        <v>0.14899999999999999</v>
      </c>
      <c r="H6" s="9">
        <v>0.40450000000000003</v>
      </c>
      <c r="I6" s="10">
        <v>0.216</v>
      </c>
      <c r="J6" s="10">
        <v>0.33539999999999998</v>
      </c>
      <c r="K6" s="55">
        <v>218.09039999999999</v>
      </c>
    </row>
    <row r="7" spans="1:11" x14ac:dyDescent="0.25">
      <c r="A7" s="8">
        <v>36648</v>
      </c>
      <c r="B7" s="9">
        <v>0.19689999999999999</v>
      </c>
      <c r="C7" s="10">
        <v>0.1263</v>
      </c>
      <c r="D7" s="9">
        <v>21.396899999999999</v>
      </c>
      <c r="E7" s="10">
        <v>0.33879999999999999</v>
      </c>
      <c r="F7" s="9">
        <v>0.4214</v>
      </c>
      <c r="G7" s="10">
        <v>0.14929999999999999</v>
      </c>
      <c r="H7" s="9">
        <v>0.40639999999999998</v>
      </c>
      <c r="I7" s="10">
        <v>0.2155</v>
      </c>
      <c r="J7" s="10">
        <v>0.33579999999999999</v>
      </c>
      <c r="K7" s="55">
        <v>218.11500000000001</v>
      </c>
    </row>
    <row r="8" spans="1:11" x14ac:dyDescent="0.25">
      <c r="A8" s="8">
        <v>36649</v>
      </c>
      <c r="B8" s="9">
        <v>0.19639999999999999</v>
      </c>
      <c r="C8" s="10">
        <v>0.12590000000000001</v>
      </c>
      <c r="D8" s="9">
        <v>21.3565</v>
      </c>
      <c r="E8" s="10">
        <v>0.33510000000000001</v>
      </c>
      <c r="F8" s="9">
        <v>0.4234</v>
      </c>
      <c r="G8" s="10">
        <v>0.14910000000000001</v>
      </c>
      <c r="H8" s="9">
        <v>0.40389999999999998</v>
      </c>
      <c r="I8" s="10">
        <v>0.2165</v>
      </c>
      <c r="J8" s="10">
        <v>0.33739999999999998</v>
      </c>
      <c r="K8" s="55">
        <v>217.99420000000001</v>
      </c>
    </row>
    <row r="9" spans="1:11" x14ac:dyDescent="0.25">
      <c r="A9" s="8">
        <v>36650</v>
      </c>
      <c r="B9" s="9">
        <v>0.19639999999999999</v>
      </c>
      <c r="C9" s="10">
        <v>0.1258</v>
      </c>
      <c r="D9" s="9">
        <v>21.424299999999999</v>
      </c>
      <c r="E9" s="10">
        <v>0.33260000000000001</v>
      </c>
      <c r="F9" s="9">
        <v>0.43140000000000001</v>
      </c>
      <c r="G9" s="10">
        <v>0.14979999999999999</v>
      </c>
      <c r="H9" s="9">
        <v>0.40089999999999998</v>
      </c>
      <c r="I9" s="10">
        <v>0.22059999999999999</v>
      </c>
      <c r="J9" s="10">
        <v>0.33800000000000002</v>
      </c>
      <c r="K9" s="55">
        <v>217.99420000000001</v>
      </c>
    </row>
    <row r="10" spans="1:11" ht="15.75" thickBot="1" x14ac:dyDescent="0.3">
      <c r="A10" s="11">
        <v>36651</v>
      </c>
      <c r="B10" s="12">
        <v>0.19639999999999999</v>
      </c>
      <c r="C10" s="13">
        <v>0.12720000000000001</v>
      </c>
      <c r="D10" s="12">
        <v>21.276</v>
      </c>
      <c r="E10" s="13">
        <v>0.33189999999999997</v>
      </c>
      <c r="F10" s="12">
        <v>0.43090000000000001</v>
      </c>
      <c r="G10" s="13">
        <v>0.15</v>
      </c>
      <c r="H10" s="12">
        <v>0.39950000000000002</v>
      </c>
      <c r="I10" s="13">
        <v>0.2203</v>
      </c>
      <c r="J10" s="13">
        <v>0.33810000000000001</v>
      </c>
      <c r="K10" s="56">
        <v>218.2741</v>
      </c>
    </row>
    <row r="11" spans="1:11" ht="15.75" thickTop="1" x14ac:dyDescent="0.25">
      <c r="A11" s="14" t="s">
        <v>9</v>
      </c>
      <c r="B11" s="15">
        <f t="shared" ref="B11:K11" si="0">SUM(B6:B10)</f>
        <v>0.98260000000000003</v>
      </c>
      <c r="C11" s="16">
        <f t="shared" si="0"/>
        <v>0.63119999999999998</v>
      </c>
      <c r="D11" s="15">
        <f t="shared" si="0"/>
        <v>106.6806</v>
      </c>
      <c r="E11" s="16">
        <f t="shared" si="0"/>
        <v>1.6749999999999998</v>
      </c>
      <c r="F11" s="15">
        <f t="shared" si="0"/>
        <v>2.1294999999999997</v>
      </c>
      <c r="G11" s="16">
        <f t="shared" si="0"/>
        <v>0.74719999999999998</v>
      </c>
      <c r="H11" s="15">
        <f t="shared" si="0"/>
        <v>2.0152000000000001</v>
      </c>
      <c r="I11" s="16">
        <f t="shared" si="0"/>
        <v>1.0889</v>
      </c>
      <c r="J11" s="16">
        <f t="shared" si="0"/>
        <v>1.6847000000000001</v>
      </c>
      <c r="K11" s="57">
        <f t="shared" si="0"/>
        <v>1090.4679000000001</v>
      </c>
    </row>
    <row r="12" spans="1:11" ht="15.75" thickBot="1" x14ac:dyDescent="0.3">
      <c r="A12" s="17" t="s">
        <v>10</v>
      </c>
      <c r="B12" s="18">
        <f>B11/2</f>
        <v>0.49130000000000001</v>
      </c>
      <c r="C12" s="19">
        <f>C11/2</f>
        <v>0.31559999999999999</v>
      </c>
      <c r="D12" s="19">
        <f t="shared" ref="D12:K12" si="1">D11/2</f>
        <v>53.340299999999999</v>
      </c>
      <c r="E12" s="19">
        <f t="shared" si="1"/>
        <v>0.83749999999999991</v>
      </c>
      <c r="F12" s="19">
        <f t="shared" si="1"/>
        <v>1.0647499999999999</v>
      </c>
      <c r="G12" s="19">
        <f t="shared" si="1"/>
        <v>0.37359999999999999</v>
      </c>
      <c r="H12" s="19">
        <f t="shared" si="1"/>
        <v>1.0076000000000001</v>
      </c>
      <c r="I12" s="19">
        <f t="shared" si="1"/>
        <v>0.54444999999999999</v>
      </c>
      <c r="J12" s="19">
        <f t="shared" si="1"/>
        <v>0.84235000000000004</v>
      </c>
      <c r="K12" s="19">
        <f t="shared" si="1"/>
        <v>545.23395000000005</v>
      </c>
    </row>
    <row r="13" spans="1:11" ht="15.75" thickTop="1" x14ac:dyDescent="0.25">
      <c r="A13" s="8">
        <v>36654</v>
      </c>
      <c r="B13" s="9">
        <v>0.19639999999999999</v>
      </c>
      <c r="C13" s="10">
        <v>0.1285</v>
      </c>
      <c r="D13" s="9">
        <v>21.324100000000001</v>
      </c>
      <c r="E13" s="10">
        <v>0.33090000000000003</v>
      </c>
      <c r="F13" s="9">
        <v>0.42959999999999998</v>
      </c>
      <c r="G13" s="10">
        <v>0.14990000000000001</v>
      </c>
      <c r="H13" s="9">
        <v>0.40089999999999998</v>
      </c>
      <c r="I13" s="10">
        <v>0.21970000000000001</v>
      </c>
      <c r="J13" s="10">
        <v>0.3382</v>
      </c>
      <c r="K13" s="55">
        <v>218.2004</v>
      </c>
    </row>
    <row r="14" spans="1:11" x14ac:dyDescent="0.25">
      <c r="A14" s="8">
        <v>36655</v>
      </c>
      <c r="B14" s="9">
        <v>0.19650000000000001</v>
      </c>
      <c r="C14" s="10">
        <v>0.12839999999999999</v>
      </c>
      <c r="D14" s="9">
        <v>21.404800000000002</v>
      </c>
      <c r="E14" s="10">
        <v>0.33460000000000001</v>
      </c>
      <c r="F14" s="9">
        <v>0.42970000000000003</v>
      </c>
      <c r="G14" s="10">
        <v>0.15029999999999999</v>
      </c>
      <c r="H14" s="9">
        <v>0.40510000000000002</v>
      </c>
      <c r="I14" s="10">
        <v>0.21970000000000001</v>
      </c>
      <c r="J14" s="10">
        <v>0.33860000000000001</v>
      </c>
      <c r="K14" s="55">
        <v>218.2004</v>
      </c>
    </row>
    <row r="15" spans="1:11" x14ac:dyDescent="0.25">
      <c r="A15" s="8">
        <v>36656</v>
      </c>
      <c r="B15" s="9">
        <v>0.19650000000000001</v>
      </c>
      <c r="C15" s="10">
        <v>0.1283</v>
      </c>
      <c r="D15" s="9">
        <v>21.5197</v>
      </c>
      <c r="E15" s="10">
        <v>0.33739999999999998</v>
      </c>
      <c r="F15" s="9">
        <v>0.4259</v>
      </c>
      <c r="G15" s="10">
        <v>0.15029999999999999</v>
      </c>
      <c r="H15" s="9">
        <v>0.41070000000000001</v>
      </c>
      <c r="I15" s="10">
        <v>0.21779999999999999</v>
      </c>
      <c r="J15" s="10">
        <v>0.33979999999999999</v>
      </c>
      <c r="K15" s="55">
        <v>217.9922</v>
      </c>
    </row>
    <row r="16" spans="1:11" x14ac:dyDescent="0.25">
      <c r="A16" s="8">
        <v>36657</v>
      </c>
      <c r="B16" s="9">
        <v>0.19639999999999999</v>
      </c>
      <c r="C16" s="10">
        <v>0.1293</v>
      </c>
      <c r="D16" s="9">
        <v>21.4832</v>
      </c>
      <c r="E16" s="10">
        <v>0.33779999999999999</v>
      </c>
      <c r="F16" s="9">
        <v>0.4219</v>
      </c>
      <c r="G16" s="10">
        <v>0.14960000000000001</v>
      </c>
      <c r="H16" s="9">
        <v>0.41099999999999998</v>
      </c>
      <c r="I16" s="10">
        <v>0.2157</v>
      </c>
      <c r="J16" s="10">
        <v>0.33960000000000001</v>
      </c>
      <c r="K16" s="55">
        <v>217.81739999999999</v>
      </c>
    </row>
    <row r="17" spans="1:11" ht="15.75" thickBot="1" x14ac:dyDescent="0.3">
      <c r="A17" s="11">
        <v>36658</v>
      </c>
      <c r="B17" s="12">
        <v>0.19639999999999999</v>
      </c>
      <c r="C17" s="13">
        <v>0.13089999999999999</v>
      </c>
      <c r="D17" s="12">
        <v>21.318200000000001</v>
      </c>
      <c r="E17" s="13">
        <v>0.33889999999999998</v>
      </c>
      <c r="F17" s="12">
        <v>0.42549999999999999</v>
      </c>
      <c r="G17" s="13">
        <v>0.14990000000000001</v>
      </c>
      <c r="H17" s="12">
        <v>0.41089999999999999</v>
      </c>
      <c r="I17" s="13">
        <v>0.21759999999999999</v>
      </c>
      <c r="J17" s="13">
        <v>0.33900000000000002</v>
      </c>
      <c r="K17" s="56">
        <v>218.54409999999999</v>
      </c>
    </row>
    <row r="18" spans="1:11" ht="15.75" thickTop="1" x14ac:dyDescent="0.25">
      <c r="A18" s="14" t="s">
        <v>9</v>
      </c>
      <c r="B18" s="15">
        <f t="shared" ref="B18:K18" si="2">SUM(B13:B17)</f>
        <v>0.98220000000000007</v>
      </c>
      <c r="C18" s="16">
        <f t="shared" si="2"/>
        <v>0.64539999999999997</v>
      </c>
      <c r="D18" s="15">
        <f t="shared" si="2"/>
        <v>107.05000000000001</v>
      </c>
      <c r="E18" s="16">
        <f t="shared" si="2"/>
        <v>1.6796</v>
      </c>
      <c r="F18" s="15">
        <f t="shared" si="2"/>
        <v>2.1326000000000001</v>
      </c>
      <c r="G18" s="16">
        <f t="shared" si="2"/>
        <v>0.75000000000000011</v>
      </c>
      <c r="H18" s="15">
        <f t="shared" si="2"/>
        <v>2.0386000000000002</v>
      </c>
      <c r="I18" s="16">
        <f t="shared" si="2"/>
        <v>1.0905</v>
      </c>
      <c r="J18" s="16">
        <f t="shared" si="2"/>
        <v>1.6951999999999998</v>
      </c>
      <c r="K18" s="57">
        <f t="shared" si="2"/>
        <v>1090.7545</v>
      </c>
    </row>
    <row r="19" spans="1:11" ht="15.75" thickBot="1" x14ac:dyDescent="0.3">
      <c r="A19" s="17" t="s">
        <v>10</v>
      </c>
      <c r="B19" s="18">
        <f>B18/5</f>
        <v>0.19644</v>
      </c>
      <c r="C19" s="19">
        <f>C18/5</f>
        <v>0.12908</v>
      </c>
      <c r="D19" s="19">
        <f t="shared" ref="D19:K19" si="3">D18/5</f>
        <v>21.410000000000004</v>
      </c>
      <c r="E19" s="19">
        <f t="shared" si="3"/>
        <v>0.33592</v>
      </c>
      <c r="F19" s="19">
        <f t="shared" si="3"/>
        <v>0.42652000000000001</v>
      </c>
      <c r="G19" s="19">
        <f t="shared" si="3"/>
        <v>0.15000000000000002</v>
      </c>
      <c r="H19" s="19">
        <f t="shared" si="3"/>
        <v>0.40772000000000003</v>
      </c>
      <c r="I19" s="19">
        <f t="shared" si="3"/>
        <v>0.21810000000000002</v>
      </c>
      <c r="J19" s="19">
        <f t="shared" si="3"/>
        <v>0.33903999999999995</v>
      </c>
      <c r="K19" s="19">
        <f t="shared" si="3"/>
        <v>218.15090000000001</v>
      </c>
    </row>
    <row r="20" spans="1:11" ht="15.75" thickTop="1" x14ac:dyDescent="0.25">
      <c r="A20" s="8">
        <v>36661</v>
      </c>
      <c r="B20" s="9">
        <v>0.19639999999999999</v>
      </c>
      <c r="C20" s="10">
        <v>0.1295</v>
      </c>
      <c r="D20" s="9">
        <v>21.363399999999999</v>
      </c>
      <c r="E20" s="10">
        <v>0.33850000000000002</v>
      </c>
      <c r="F20" s="9">
        <v>0.4234</v>
      </c>
      <c r="G20" s="10">
        <v>0.14990000000000001</v>
      </c>
      <c r="H20" s="9">
        <v>0.41</v>
      </c>
      <c r="I20" s="10">
        <v>0.2165</v>
      </c>
      <c r="J20" s="10">
        <v>0.33929999999999999</v>
      </c>
      <c r="K20" s="55">
        <v>218.6669</v>
      </c>
    </row>
    <row r="21" spans="1:11" x14ac:dyDescent="0.25">
      <c r="A21" s="8">
        <v>36662</v>
      </c>
      <c r="B21" s="9">
        <v>0.19650000000000001</v>
      </c>
      <c r="C21" s="10">
        <v>0.13</v>
      </c>
      <c r="D21" s="9">
        <v>21.515799999999999</v>
      </c>
      <c r="E21" s="10">
        <v>0.34250000000000003</v>
      </c>
      <c r="F21" s="9">
        <v>0.42</v>
      </c>
      <c r="G21" s="10">
        <v>0.14979999999999999</v>
      </c>
      <c r="H21" s="9">
        <v>0.41439999999999999</v>
      </c>
      <c r="I21" s="10">
        <v>0.2147</v>
      </c>
      <c r="J21" s="10">
        <v>0.34060000000000001</v>
      </c>
      <c r="K21" s="55">
        <v>219.06309999999999</v>
      </c>
    </row>
    <row r="22" spans="1:11" x14ac:dyDescent="0.25">
      <c r="A22" s="8">
        <v>36663</v>
      </c>
      <c r="B22" s="9">
        <v>0.19650000000000001</v>
      </c>
      <c r="C22" s="10">
        <v>0.13109999999999999</v>
      </c>
      <c r="D22" s="9">
        <v>21.567799999999998</v>
      </c>
      <c r="E22" s="10">
        <v>0.34079999999999999</v>
      </c>
      <c r="F22" s="9">
        <v>0.42459999999999998</v>
      </c>
      <c r="G22" s="10">
        <v>0.1502</v>
      </c>
      <c r="H22" s="9">
        <v>0.41560000000000002</v>
      </c>
      <c r="I22" s="10">
        <v>0.21709999999999999</v>
      </c>
      <c r="J22" s="10">
        <v>0.34039999999999998</v>
      </c>
      <c r="K22" s="55">
        <v>219.04839999999999</v>
      </c>
    </row>
    <row r="23" spans="1:11" x14ac:dyDescent="0.25">
      <c r="A23" s="8">
        <v>36664</v>
      </c>
      <c r="B23" s="9">
        <v>0.1966</v>
      </c>
      <c r="C23" s="10">
        <v>0.13189999999999999</v>
      </c>
      <c r="D23" s="9">
        <v>21.525700000000001</v>
      </c>
      <c r="E23" s="10">
        <v>0.34599999999999997</v>
      </c>
      <c r="F23" s="9">
        <v>0.43130000000000002</v>
      </c>
      <c r="G23" s="10">
        <v>0.15110000000000001</v>
      </c>
      <c r="H23" s="9">
        <v>0.42399999999999999</v>
      </c>
      <c r="I23" s="10">
        <v>0.2205</v>
      </c>
      <c r="J23" s="10">
        <v>0.34089999999999998</v>
      </c>
      <c r="K23" s="55">
        <v>219.29259999999999</v>
      </c>
    </row>
    <row r="24" spans="1:11" ht="15.75" thickBot="1" x14ac:dyDescent="0.3">
      <c r="A24" s="11">
        <v>36665</v>
      </c>
      <c r="B24" s="12">
        <v>0.1966</v>
      </c>
      <c r="C24" s="13">
        <v>0.13270000000000001</v>
      </c>
      <c r="D24" s="12">
        <v>21.385200000000001</v>
      </c>
      <c r="E24" s="13">
        <v>0.3453</v>
      </c>
      <c r="F24" s="12">
        <v>0.4299</v>
      </c>
      <c r="G24" s="13">
        <v>0.1512</v>
      </c>
      <c r="H24" s="12">
        <v>0.43430000000000002</v>
      </c>
      <c r="I24" s="13">
        <v>0.2198</v>
      </c>
      <c r="J24" s="13">
        <v>0.34089999999999998</v>
      </c>
      <c r="K24" s="56">
        <v>219.92660000000001</v>
      </c>
    </row>
    <row r="25" spans="1:11" ht="15.75" thickTop="1" x14ac:dyDescent="0.25">
      <c r="A25" s="14" t="s">
        <v>9</v>
      </c>
      <c r="B25" s="15">
        <f t="shared" ref="B25:K25" si="4">SUM(B20:B24)</f>
        <v>0.98260000000000003</v>
      </c>
      <c r="C25" s="16">
        <f t="shared" si="4"/>
        <v>0.6552</v>
      </c>
      <c r="D25" s="15">
        <f t="shared" si="4"/>
        <v>107.3579</v>
      </c>
      <c r="E25" s="16">
        <f t="shared" si="4"/>
        <v>1.7130999999999998</v>
      </c>
      <c r="F25" s="15">
        <f t="shared" si="4"/>
        <v>2.1292</v>
      </c>
      <c r="G25" s="16">
        <f t="shared" si="4"/>
        <v>0.75219999999999998</v>
      </c>
      <c r="H25" s="15">
        <f t="shared" si="4"/>
        <v>2.0983000000000001</v>
      </c>
      <c r="I25" s="16">
        <f t="shared" si="4"/>
        <v>1.0886</v>
      </c>
      <c r="J25" s="16">
        <f t="shared" si="4"/>
        <v>1.7020999999999999</v>
      </c>
      <c r="K25" s="57">
        <f t="shared" si="4"/>
        <v>1095.9976000000001</v>
      </c>
    </row>
    <row r="26" spans="1:11" ht="15.75" thickBot="1" x14ac:dyDescent="0.3">
      <c r="A26" s="17" t="s">
        <v>10</v>
      </c>
      <c r="B26" s="18">
        <f>B25/5</f>
        <v>0.19652</v>
      </c>
      <c r="C26" s="19">
        <f>C25/5</f>
        <v>0.13103999999999999</v>
      </c>
      <c r="D26" s="19">
        <f t="shared" ref="D26:K26" si="5">D25/5</f>
        <v>21.471579999999999</v>
      </c>
      <c r="E26" s="19">
        <f t="shared" si="5"/>
        <v>0.34261999999999998</v>
      </c>
      <c r="F26" s="19">
        <f t="shared" si="5"/>
        <v>0.42584</v>
      </c>
      <c r="G26" s="19">
        <f t="shared" si="5"/>
        <v>0.15043999999999999</v>
      </c>
      <c r="H26" s="19">
        <f t="shared" si="5"/>
        <v>0.41966000000000003</v>
      </c>
      <c r="I26" s="19">
        <f t="shared" si="5"/>
        <v>0.21772</v>
      </c>
      <c r="J26" s="19">
        <f t="shared" si="5"/>
        <v>0.34042</v>
      </c>
      <c r="K26" s="19">
        <f t="shared" si="5"/>
        <v>219.19952000000004</v>
      </c>
    </row>
    <row r="27" spans="1:11" ht="15.75" thickTop="1" x14ac:dyDescent="0.25">
      <c r="A27" s="8">
        <v>36668</v>
      </c>
      <c r="B27" s="9">
        <v>0.19650000000000001</v>
      </c>
      <c r="C27" s="10">
        <v>0.1323</v>
      </c>
      <c r="D27" s="9">
        <v>21.0029</v>
      </c>
      <c r="E27" s="10">
        <v>0.34339999999999998</v>
      </c>
      <c r="F27" s="9">
        <v>0.43</v>
      </c>
      <c r="G27" s="10">
        <v>0.15090000000000001</v>
      </c>
      <c r="H27" s="9">
        <v>0.43059999999999998</v>
      </c>
      <c r="I27" s="10">
        <v>0.21959999999999999</v>
      </c>
      <c r="J27" s="10">
        <v>0.33950000000000002</v>
      </c>
      <c r="K27" s="55">
        <v>220.5909</v>
      </c>
    </row>
    <row r="28" spans="1:11" x14ac:dyDescent="0.25">
      <c r="A28" s="8">
        <v>36669</v>
      </c>
      <c r="B28" s="9">
        <v>0.19639999999999999</v>
      </c>
      <c r="C28" s="10">
        <v>0.13159999999999999</v>
      </c>
      <c r="D28" s="9">
        <v>21.029499999999999</v>
      </c>
      <c r="E28" s="10">
        <v>0.34210000000000002</v>
      </c>
      <c r="F28" s="9">
        <v>0.42499999999999999</v>
      </c>
      <c r="G28" s="10">
        <v>0.15010000000000001</v>
      </c>
      <c r="H28" s="9">
        <v>0.42730000000000001</v>
      </c>
      <c r="I28" s="10">
        <v>0.21729999999999999</v>
      </c>
      <c r="J28" s="10">
        <v>0.3402</v>
      </c>
      <c r="K28" s="55">
        <v>222.17750000000001</v>
      </c>
    </row>
    <row r="29" spans="1:11" x14ac:dyDescent="0.25">
      <c r="A29" s="8">
        <v>36670</v>
      </c>
      <c r="B29" s="9">
        <v>0.19650000000000001</v>
      </c>
      <c r="C29" s="10">
        <v>0.13320000000000001</v>
      </c>
      <c r="D29" s="9">
        <v>20.967500000000001</v>
      </c>
      <c r="E29" s="10">
        <v>0.34129999999999999</v>
      </c>
      <c r="F29" s="9">
        <v>0.42430000000000001</v>
      </c>
      <c r="G29" s="10">
        <v>0.1497</v>
      </c>
      <c r="H29" s="9">
        <v>0.42670000000000002</v>
      </c>
      <c r="I29" s="10">
        <v>0.21690000000000001</v>
      </c>
      <c r="J29" s="10">
        <v>0.34089999999999998</v>
      </c>
      <c r="K29" s="55">
        <v>222.92930000000001</v>
      </c>
    </row>
    <row r="30" spans="1:11" x14ac:dyDescent="0.25">
      <c r="A30" s="8">
        <v>36671</v>
      </c>
      <c r="B30" s="9">
        <v>0.19650000000000001</v>
      </c>
      <c r="C30" s="10">
        <v>0.1333</v>
      </c>
      <c r="D30" s="9">
        <v>21.113900000000001</v>
      </c>
      <c r="E30" s="10">
        <v>0.34399999999999997</v>
      </c>
      <c r="F30" s="9">
        <v>0.42299999999999999</v>
      </c>
      <c r="G30" s="10">
        <v>0.14990000000000001</v>
      </c>
      <c r="H30" s="9">
        <v>0.43309999999999998</v>
      </c>
      <c r="I30" s="10">
        <v>0.21629999999999999</v>
      </c>
      <c r="J30" s="10">
        <v>0.3412</v>
      </c>
      <c r="K30" s="55">
        <v>222.68360000000001</v>
      </c>
    </row>
    <row r="31" spans="1:11" ht="15.75" thickBot="1" x14ac:dyDescent="0.3">
      <c r="A31" s="11">
        <v>36672</v>
      </c>
      <c r="B31" s="12">
        <v>0.1966</v>
      </c>
      <c r="C31" s="13">
        <v>0.1336</v>
      </c>
      <c r="D31" s="12">
        <v>21.1463</v>
      </c>
      <c r="E31" s="13">
        <v>0.34470000000000001</v>
      </c>
      <c r="F31" s="12">
        <v>0.42399999999999999</v>
      </c>
      <c r="G31" s="13">
        <v>0.15029999999999999</v>
      </c>
      <c r="H31" s="12">
        <v>0.43059999999999998</v>
      </c>
      <c r="I31" s="13">
        <v>0.21679999999999999</v>
      </c>
      <c r="J31" s="13">
        <v>0.3407</v>
      </c>
      <c r="K31" s="56">
        <v>222.0334</v>
      </c>
    </row>
    <row r="32" spans="1:11" ht="15.75" thickTop="1" x14ac:dyDescent="0.25">
      <c r="A32" s="14" t="s">
        <v>9</v>
      </c>
      <c r="B32" s="15">
        <f t="shared" ref="B32:K32" si="6">SUM(B27:B31)</f>
        <v>0.98250000000000004</v>
      </c>
      <c r="C32" s="16">
        <f t="shared" si="6"/>
        <v>0.66399999999999992</v>
      </c>
      <c r="D32" s="15">
        <f t="shared" si="6"/>
        <v>105.26009999999999</v>
      </c>
      <c r="E32" s="16">
        <f t="shared" si="6"/>
        <v>1.7155</v>
      </c>
      <c r="F32" s="15">
        <f t="shared" si="6"/>
        <v>2.1263000000000001</v>
      </c>
      <c r="G32" s="16">
        <f t="shared" si="6"/>
        <v>0.75090000000000001</v>
      </c>
      <c r="H32" s="15">
        <f t="shared" si="6"/>
        <v>2.1482999999999999</v>
      </c>
      <c r="I32" s="16">
        <f t="shared" si="6"/>
        <v>1.0869</v>
      </c>
      <c r="J32" s="16">
        <f t="shared" si="6"/>
        <v>1.7024999999999999</v>
      </c>
      <c r="K32" s="57">
        <f t="shared" si="6"/>
        <v>1110.4147</v>
      </c>
    </row>
    <row r="33" spans="1:11" ht="15.75" thickBot="1" x14ac:dyDescent="0.3">
      <c r="A33" s="17" t="s">
        <v>10</v>
      </c>
      <c r="B33" s="18">
        <f>B32/5</f>
        <v>0.19650000000000001</v>
      </c>
      <c r="C33" s="19">
        <f>C32/5</f>
        <v>0.13279999999999997</v>
      </c>
      <c r="D33" s="19">
        <f t="shared" ref="D33:K33" si="7">D32/5</f>
        <v>21.052019999999999</v>
      </c>
      <c r="E33" s="19">
        <f t="shared" si="7"/>
        <v>0.34310000000000002</v>
      </c>
      <c r="F33" s="19">
        <f t="shared" si="7"/>
        <v>0.42526000000000003</v>
      </c>
      <c r="G33" s="19">
        <f t="shared" si="7"/>
        <v>0.15018000000000001</v>
      </c>
      <c r="H33" s="19">
        <f t="shared" si="7"/>
        <v>0.42965999999999999</v>
      </c>
      <c r="I33" s="19">
        <f t="shared" si="7"/>
        <v>0.21737999999999999</v>
      </c>
      <c r="J33" s="19">
        <f t="shared" si="7"/>
        <v>0.34049999999999997</v>
      </c>
      <c r="K33" s="19">
        <f t="shared" si="7"/>
        <v>222.08294000000001</v>
      </c>
    </row>
    <row r="34" spans="1:11" ht="15.75" thickTop="1" x14ac:dyDescent="0.25">
      <c r="A34" s="8">
        <v>36675</v>
      </c>
      <c r="B34" s="9">
        <v>0.19650000000000001</v>
      </c>
      <c r="C34" s="10">
        <v>0.1323</v>
      </c>
      <c r="D34" s="9">
        <v>21.035299999999999</v>
      </c>
      <c r="E34" s="10">
        <v>0.34460000000000002</v>
      </c>
      <c r="F34" s="9">
        <v>0.41399999999999998</v>
      </c>
      <c r="G34" s="10">
        <v>0.1497</v>
      </c>
      <c r="H34" s="9">
        <v>0.43080000000000002</v>
      </c>
      <c r="I34" s="10">
        <v>0.2117</v>
      </c>
      <c r="J34" s="10">
        <v>0.34079999999999999</v>
      </c>
      <c r="K34" s="55">
        <v>223.46960000000001</v>
      </c>
    </row>
    <row r="35" spans="1:11" x14ac:dyDescent="0.25">
      <c r="A35" s="8">
        <v>36676</v>
      </c>
      <c r="B35" s="9">
        <v>0.19650000000000001</v>
      </c>
      <c r="C35" s="10">
        <v>0.1323</v>
      </c>
      <c r="D35" s="9">
        <v>21.035299999999999</v>
      </c>
      <c r="E35" s="10">
        <v>0.34460000000000002</v>
      </c>
      <c r="F35" s="9">
        <v>0.41399999999999998</v>
      </c>
      <c r="G35" s="10">
        <v>0.1497</v>
      </c>
      <c r="H35" s="9">
        <v>0.43080000000000002</v>
      </c>
      <c r="I35" s="10">
        <v>0.2117</v>
      </c>
      <c r="J35" s="10">
        <v>0.34079999999999999</v>
      </c>
      <c r="K35" s="55">
        <v>223.46960000000001</v>
      </c>
    </row>
    <row r="36" spans="1:11" ht="15.75" thickBot="1" x14ac:dyDescent="0.3">
      <c r="A36" s="11">
        <v>36677</v>
      </c>
      <c r="B36" s="12">
        <v>0.19639999999999999</v>
      </c>
      <c r="C36" s="13">
        <v>0.1313</v>
      </c>
      <c r="D36" s="12">
        <v>20.8813</v>
      </c>
      <c r="E36" s="13">
        <v>0.34029999999999999</v>
      </c>
      <c r="F36" s="12">
        <v>0.41220000000000001</v>
      </c>
      <c r="G36" s="13">
        <v>0.14829999999999999</v>
      </c>
      <c r="H36" s="12">
        <v>0.42749999999999999</v>
      </c>
      <c r="I36" s="13">
        <v>0.2107</v>
      </c>
      <c r="J36" s="13">
        <v>0.34039999999999998</v>
      </c>
      <c r="K36" s="56">
        <v>223.2577</v>
      </c>
    </row>
    <row r="37" spans="1:11" ht="15.75" thickTop="1" x14ac:dyDescent="0.25">
      <c r="A37" s="14" t="s">
        <v>9</v>
      </c>
      <c r="B37" s="15">
        <f>SUM(B34:B36)</f>
        <v>0.58940000000000003</v>
      </c>
      <c r="C37" s="16">
        <f>SUM(C34:C36)</f>
        <v>0.39590000000000003</v>
      </c>
      <c r="D37" s="15">
        <f>SUM(D34:D36)</f>
        <v>62.951899999999995</v>
      </c>
      <c r="E37" s="16">
        <f>SUM(E34:E36)</f>
        <v>1.0295000000000001</v>
      </c>
      <c r="F37" s="15">
        <f>SUM(F34:F36)</f>
        <v>1.2402</v>
      </c>
      <c r="G37" s="16">
        <f>SUM(G34:G36)</f>
        <v>0.44769999999999999</v>
      </c>
      <c r="H37" s="15">
        <f>SUM(H34:H36)</f>
        <v>1.2890999999999999</v>
      </c>
      <c r="I37" s="16">
        <f>SUM(I34:I36)</f>
        <v>0.6341</v>
      </c>
      <c r="J37" s="16">
        <f>SUM(J34:J36)</f>
        <v>1.022</v>
      </c>
      <c r="K37" s="57">
        <f>SUM(K34:K36)</f>
        <v>670.19690000000003</v>
      </c>
    </row>
    <row r="38" spans="1:11" ht="15.75" thickBot="1" x14ac:dyDescent="0.3">
      <c r="A38" s="17" t="s">
        <v>10</v>
      </c>
      <c r="B38" s="18">
        <f>B37/5</f>
        <v>0.11788000000000001</v>
      </c>
      <c r="C38" s="19">
        <f>C37/5</f>
        <v>7.918E-2</v>
      </c>
      <c r="D38" s="19">
        <f t="shared" ref="D38:K38" si="8">D37/5</f>
        <v>12.59038</v>
      </c>
      <c r="E38" s="19">
        <f t="shared" si="8"/>
        <v>0.20590000000000003</v>
      </c>
      <c r="F38" s="19">
        <f t="shared" si="8"/>
        <v>0.24803999999999998</v>
      </c>
      <c r="G38" s="19">
        <f t="shared" si="8"/>
        <v>8.9539999999999995E-2</v>
      </c>
      <c r="H38" s="19">
        <f t="shared" si="8"/>
        <v>0.25781999999999999</v>
      </c>
      <c r="I38" s="19">
        <f t="shared" si="8"/>
        <v>0.12681999999999999</v>
      </c>
      <c r="J38" s="19">
        <f t="shared" si="8"/>
        <v>0.2044</v>
      </c>
      <c r="K38" s="19">
        <f t="shared" si="8"/>
        <v>134.03937999999999</v>
      </c>
    </row>
    <row r="39" spans="1:11" ht="21" thickTop="1" x14ac:dyDescent="0.3">
      <c r="A39" s="20"/>
      <c r="B39" s="9"/>
      <c r="C39" s="60"/>
      <c r="D39" s="9"/>
      <c r="E39" s="22" t="s">
        <v>11</v>
      </c>
      <c r="F39" s="9"/>
      <c r="G39" s="10"/>
      <c r="H39" s="9"/>
      <c r="I39" s="10"/>
      <c r="J39" s="10"/>
      <c r="K39" s="55"/>
    </row>
    <row r="40" spans="1:11" ht="15.75" thickBot="1" x14ac:dyDescent="0.3">
      <c r="A40" s="23"/>
      <c r="B40" s="24"/>
      <c r="C40" s="25"/>
      <c r="D40" s="24"/>
      <c r="E40" s="25"/>
      <c r="F40" s="24"/>
      <c r="G40" s="25"/>
      <c r="H40" s="24"/>
      <c r="I40" s="25"/>
      <c r="J40" s="25"/>
      <c r="K40" s="59"/>
    </row>
    <row r="41" spans="1:11" x14ac:dyDescent="0.25">
      <c r="A41" s="26" t="s">
        <v>12</v>
      </c>
      <c r="B41" s="27">
        <f>SUM(B6:B10,B13:B17,B20:B24,B27:B31,B34:B36)</f>
        <v>4.5193000000000003</v>
      </c>
      <c r="C41" s="37">
        <f>SUM(C6:C10,C13:C17,C20:C24,C27:C31,C34:C36)</f>
        <v>2.9916999999999998</v>
      </c>
      <c r="D41" s="37">
        <f t="shared" ref="D41:K41" si="9">SUM(D6:D10,D13:D17,D20:D24,D27:D31,D34:D36)</f>
        <v>489.3005</v>
      </c>
      <c r="E41" s="37">
        <f t="shared" si="9"/>
        <v>7.8127000000000004</v>
      </c>
      <c r="F41" s="37">
        <f t="shared" si="9"/>
        <v>9.7577999999999978</v>
      </c>
      <c r="G41" s="37">
        <f t="shared" si="9"/>
        <v>3.4480000000000004</v>
      </c>
      <c r="H41" s="37">
        <f t="shared" si="9"/>
        <v>9.5894999999999992</v>
      </c>
      <c r="I41" s="37">
        <f t="shared" si="9"/>
        <v>4.9889999999999999</v>
      </c>
      <c r="J41" s="37">
        <f t="shared" si="9"/>
        <v>7.806499999999998</v>
      </c>
      <c r="K41" s="37">
        <f t="shared" si="9"/>
        <v>5057.8316000000004</v>
      </c>
    </row>
    <row r="42" spans="1:11" x14ac:dyDescent="0.25">
      <c r="A42" s="26" t="s">
        <v>13</v>
      </c>
      <c r="B42" s="27">
        <f>B41/23</f>
        <v>0.19649130434782611</v>
      </c>
      <c r="C42" s="28">
        <f>C41/23</f>
        <v>0.13007391304347826</v>
      </c>
      <c r="D42" s="28">
        <f t="shared" ref="D42:K42" si="10">D41/23</f>
        <v>21.273934782608695</v>
      </c>
      <c r="E42" s="28">
        <f t="shared" si="10"/>
        <v>0.3396826086956522</v>
      </c>
      <c r="F42" s="28">
        <f t="shared" si="10"/>
        <v>0.42425217391304337</v>
      </c>
      <c r="G42" s="28">
        <f t="shared" si="10"/>
        <v>0.1499130434782609</v>
      </c>
      <c r="H42" s="28">
        <f t="shared" si="10"/>
        <v>0.4169347826086956</v>
      </c>
      <c r="I42" s="28">
        <f t="shared" si="10"/>
        <v>0.21691304347826088</v>
      </c>
      <c r="J42" s="28">
        <f t="shared" si="10"/>
        <v>0.33941304347826079</v>
      </c>
      <c r="K42" s="28">
        <f t="shared" si="10"/>
        <v>219.90572173913046</v>
      </c>
    </row>
    <row r="43" spans="1:11" x14ac:dyDescent="0.25">
      <c r="A43" s="26" t="s">
        <v>14</v>
      </c>
      <c r="B43" s="27">
        <f>1/B42</f>
        <v>5.0892837386320888</v>
      </c>
      <c r="C43" s="28">
        <f>1/C42</f>
        <v>7.6879366246615639</v>
      </c>
      <c r="D43" s="28">
        <f>100/D42</f>
        <v>4.7005878800450853</v>
      </c>
      <c r="E43" s="28">
        <f t="shared" ref="D43:K43" si="11">1/E42</f>
        <v>2.94392463552933</v>
      </c>
      <c r="F43" s="28">
        <f t="shared" si="11"/>
        <v>2.3570886880239406</v>
      </c>
      <c r="G43" s="28">
        <f t="shared" si="11"/>
        <v>6.6705336426914137</v>
      </c>
      <c r="H43" s="28">
        <f t="shared" si="11"/>
        <v>2.3984566452891185</v>
      </c>
      <c r="I43" s="28">
        <f t="shared" si="11"/>
        <v>4.6101423130887955</v>
      </c>
      <c r="J43" s="28">
        <f t="shared" si="11"/>
        <v>2.946262729776469</v>
      </c>
      <c r="K43" s="28">
        <f>1000/K42</f>
        <v>4.547403278511684</v>
      </c>
    </row>
    <row r="44" spans="1:11" ht="15.75" thickBot="1" x14ac:dyDescent="0.3">
      <c r="A44" s="29"/>
      <c r="B44" s="30"/>
      <c r="C44" s="31"/>
      <c r="D44" s="30"/>
      <c r="E44" s="31"/>
      <c r="F44" s="31"/>
      <c r="G44" s="30"/>
      <c r="H44" s="31"/>
      <c r="I44" s="30"/>
      <c r="J44" s="31"/>
      <c r="K44" s="5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28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3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20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4" t="s">
        <v>3</v>
      </c>
    </row>
    <row r="6" spans="1:11" x14ac:dyDescent="0.25">
      <c r="A6" s="71">
        <v>36678</v>
      </c>
      <c r="B6" s="41">
        <v>0.19639999999999999</v>
      </c>
      <c r="C6" s="40">
        <v>0.1313</v>
      </c>
      <c r="D6" s="41">
        <v>21.154199999999999</v>
      </c>
      <c r="E6" s="40">
        <v>0.34420000000000001</v>
      </c>
      <c r="F6" s="41">
        <v>0.41299999999999998</v>
      </c>
      <c r="G6" s="41">
        <v>0.14879999999999999</v>
      </c>
      <c r="H6" s="40">
        <v>0.42980000000000002</v>
      </c>
      <c r="I6" s="41">
        <v>0.2112</v>
      </c>
      <c r="J6" s="40">
        <v>0.34050000000000002</v>
      </c>
      <c r="K6" s="41">
        <v>221.88290000000001</v>
      </c>
    </row>
    <row r="7" spans="1:11" ht="15.75" thickBot="1" x14ac:dyDescent="0.3">
      <c r="A7" s="76">
        <v>36679</v>
      </c>
      <c r="B7" s="13">
        <v>0.19639999999999999</v>
      </c>
      <c r="C7" s="12">
        <v>0.13159999999999999</v>
      </c>
      <c r="D7" s="13">
        <v>21.3428</v>
      </c>
      <c r="E7" s="12">
        <v>0.34320000000000001</v>
      </c>
      <c r="F7" s="13">
        <v>0.41260000000000002</v>
      </c>
      <c r="G7" s="13">
        <v>0.14910000000000001</v>
      </c>
      <c r="H7" s="12">
        <v>0.42959999999999998</v>
      </c>
      <c r="I7" s="13">
        <v>0.21099999999999999</v>
      </c>
      <c r="J7" s="12">
        <v>0.34010000000000001</v>
      </c>
      <c r="K7" s="13">
        <v>222.47210000000001</v>
      </c>
    </row>
    <row r="8" spans="1:11" ht="15.75" thickTop="1" x14ac:dyDescent="0.25">
      <c r="A8" s="14" t="s">
        <v>9</v>
      </c>
      <c r="B8" s="15">
        <f>SUM(B6:B7)</f>
        <v>0.39279999999999998</v>
      </c>
      <c r="C8" s="16">
        <f>SUM(C6:C7)</f>
        <v>0.26290000000000002</v>
      </c>
      <c r="D8" s="15">
        <f>SUM(D6:D7)</f>
        <v>42.497</v>
      </c>
      <c r="E8" s="16">
        <f>SUM(E6:E7)</f>
        <v>0.68740000000000001</v>
      </c>
      <c r="F8" s="15">
        <f>SUM(F6:F7)</f>
        <v>0.8256</v>
      </c>
      <c r="G8" s="16">
        <f>SUM(G6:G7)</f>
        <v>0.2979</v>
      </c>
      <c r="H8" s="15">
        <f>SUM(H6:H7)</f>
        <v>0.85939999999999994</v>
      </c>
      <c r="I8" s="16">
        <f>SUM(I6:I7)</f>
        <v>0.42220000000000002</v>
      </c>
      <c r="J8" s="16">
        <f>SUM(J6:J7)</f>
        <v>0.68060000000000009</v>
      </c>
      <c r="K8" s="57">
        <f>SUM(K6:K7)</f>
        <v>444.35500000000002</v>
      </c>
    </row>
    <row r="9" spans="1:11" ht="15.75" thickBot="1" x14ac:dyDescent="0.3">
      <c r="A9" s="17" t="s">
        <v>10</v>
      </c>
      <c r="B9" s="18">
        <f>B8/2</f>
        <v>0.19639999999999999</v>
      </c>
      <c r="C9" s="19">
        <f>C8/2</f>
        <v>0.13145000000000001</v>
      </c>
      <c r="D9" s="19">
        <f t="shared" ref="D9:K9" si="0">D8/2</f>
        <v>21.2485</v>
      </c>
      <c r="E9" s="19">
        <f t="shared" si="0"/>
        <v>0.34370000000000001</v>
      </c>
      <c r="F9" s="19">
        <f t="shared" si="0"/>
        <v>0.4128</v>
      </c>
      <c r="G9" s="19">
        <f t="shared" si="0"/>
        <v>0.14895</v>
      </c>
      <c r="H9" s="19">
        <f t="shared" si="0"/>
        <v>0.42969999999999997</v>
      </c>
      <c r="I9" s="19">
        <f t="shared" si="0"/>
        <v>0.21110000000000001</v>
      </c>
      <c r="J9" s="19">
        <f t="shared" si="0"/>
        <v>0.34030000000000005</v>
      </c>
      <c r="K9" s="19">
        <f t="shared" si="0"/>
        <v>222.17750000000001</v>
      </c>
    </row>
    <row r="10" spans="1:11" ht="15.75" thickTop="1" x14ac:dyDescent="0.25">
      <c r="A10" s="8">
        <v>36682</v>
      </c>
      <c r="B10" s="9">
        <v>0.1963</v>
      </c>
      <c r="C10" s="10">
        <v>0.12889999999999999</v>
      </c>
      <c r="D10" s="9">
        <v>20.709700000000002</v>
      </c>
      <c r="E10" s="10">
        <v>0.3327</v>
      </c>
      <c r="F10" s="9">
        <v>0.39989999999999998</v>
      </c>
      <c r="G10" s="10">
        <v>0.1469</v>
      </c>
      <c r="H10" s="9">
        <v>0.41589999999999999</v>
      </c>
      <c r="I10" s="10">
        <v>0.20449999999999999</v>
      </c>
      <c r="J10" s="10">
        <v>0.33800000000000002</v>
      </c>
      <c r="K10" s="55">
        <v>218.52119999999999</v>
      </c>
    </row>
    <row r="11" spans="1:11" x14ac:dyDescent="0.25">
      <c r="A11" s="8">
        <v>36683</v>
      </c>
      <c r="B11" s="9">
        <v>0.19639999999999999</v>
      </c>
      <c r="C11" s="10">
        <v>0.1313</v>
      </c>
      <c r="D11" s="9">
        <v>21.154199999999999</v>
      </c>
      <c r="E11" s="10">
        <v>0.34420000000000001</v>
      </c>
      <c r="F11" s="9">
        <v>0.41299999999999998</v>
      </c>
      <c r="G11" s="10">
        <v>0.14879999999999999</v>
      </c>
      <c r="H11" s="9">
        <v>0.42980000000000002</v>
      </c>
      <c r="I11" s="10">
        <v>0.2112</v>
      </c>
      <c r="J11" s="10">
        <v>0.34050000000000002</v>
      </c>
      <c r="K11" s="55">
        <v>221.88290000000001</v>
      </c>
    </row>
    <row r="12" spans="1:11" x14ac:dyDescent="0.25">
      <c r="A12" s="8">
        <v>36684</v>
      </c>
      <c r="B12" s="9">
        <v>0.1963</v>
      </c>
      <c r="C12" s="10">
        <v>0.12889999999999999</v>
      </c>
      <c r="D12" s="9">
        <v>20.698899999999998</v>
      </c>
      <c r="E12" s="10">
        <v>0.33410000000000001</v>
      </c>
      <c r="F12" s="9">
        <v>0.40079999999999999</v>
      </c>
      <c r="G12" s="10">
        <v>0.14779999999999999</v>
      </c>
      <c r="H12" s="9">
        <v>0.41420000000000001</v>
      </c>
      <c r="I12" s="10">
        <v>0.2049</v>
      </c>
      <c r="J12" s="10">
        <v>0.3377</v>
      </c>
      <c r="K12" s="55">
        <v>219.21799999999999</v>
      </c>
    </row>
    <row r="13" spans="1:11" x14ac:dyDescent="0.25">
      <c r="A13" s="8">
        <v>36685</v>
      </c>
      <c r="B13" s="9">
        <v>0.1963</v>
      </c>
      <c r="C13" s="10">
        <v>0.12889999999999999</v>
      </c>
      <c r="D13" s="9">
        <v>20.709700000000002</v>
      </c>
      <c r="E13" s="10">
        <v>0.3327</v>
      </c>
      <c r="F13" s="9">
        <v>0.39989999999999998</v>
      </c>
      <c r="G13" s="10">
        <v>0.1469</v>
      </c>
      <c r="H13" s="9">
        <v>0.41589999999999999</v>
      </c>
      <c r="I13" s="10">
        <v>0.20449999999999999</v>
      </c>
      <c r="J13" s="10">
        <v>0.33800000000000002</v>
      </c>
      <c r="K13" s="55">
        <v>218.52119999999999</v>
      </c>
    </row>
    <row r="14" spans="1:11" ht="15.75" thickBot="1" x14ac:dyDescent="0.3">
      <c r="A14" s="11">
        <v>36686</v>
      </c>
      <c r="B14" s="12">
        <v>0.19639999999999999</v>
      </c>
      <c r="C14" s="13">
        <v>0.12959999999999999</v>
      </c>
      <c r="D14" s="12">
        <v>20.783999999999999</v>
      </c>
      <c r="E14" s="13">
        <v>0.33310000000000001</v>
      </c>
      <c r="F14" s="12">
        <v>0.40160000000000001</v>
      </c>
      <c r="G14" s="13">
        <v>0.14699999999999999</v>
      </c>
      <c r="H14" s="12">
        <v>0.41699999999999998</v>
      </c>
      <c r="I14" s="13">
        <v>0.20530000000000001</v>
      </c>
      <c r="J14" s="13">
        <v>0.33810000000000001</v>
      </c>
      <c r="K14" s="56">
        <v>218.85830000000001</v>
      </c>
    </row>
    <row r="15" spans="1:11" ht="15.75" thickTop="1" x14ac:dyDescent="0.25">
      <c r="A15" s="14" t="s">
        <v>9</v>
      </c>
      <c r="B15" s="15">
        <f t="shared" ref="B15:K15" si="1">SUM(B10:B14)</f>
        <v>0.98170000000000002</v>
      </c>
      <c r="C15" s="16">
        <f t="shared" si="1"/>
        <v>0.64759999999999995</v>
      </c>
      <c r="D15" s="15">
        <f t="shared" si="1"/>
        <v>104.0565</v>
      </c>
      <c r="E15" s="16">
        <f t="shared" si="1"/>
        <v>1.6768000000000001</v>
      </c>
      <c r="F15" s="15">
        <f t="shared" si="1"/>
        <v>2.0152000000000001</v>
      </c>
      <c r="G15" s="16">
        <f t="shared" si="1"/>
        <v>0.73739999999999994</v>
      </c>
      <c r="H15" s="15">
        <f t="shared" si="1"/>
        <v>2.0928</v>
      </c>
      <c r="I15" s="16">
        <f t="shared" si="1"/>
        <v>1.0304</v>
      </c>
      <c r="J15" s="16">
        <f t="shared" si="1"/>
        <v>1.6923000000000001</v>
      </c>
      <c r="K15" s="57">
        <f t="shared" si="1"/>
        <v>1097.0016000000001</v>
      </c>
    </row>
    <row r="16" spans="1:11" ht="15.75" thickBot="1" x14ac:dyDescent="0.3">
      <c r="A16" s="17" t="s">
        <v>10</v>
      </c>
      <c r="B16" s="18">
        <f>B15/5</f>
        <v>0.19634000000000001</v>
      </c>
      <c r="C16" s="19">
        <f>C15/5</f>
        <v>0.12952</v>
      </c>
      <c r="D16" s="19">
        <f t="shared" ref="D16:K16" si="2">D15/5</f>
        <v>20.811299999999999</v>
      </c>
      <c r="E16" s="19">
        <f t="shared" si="2"/>
        <v>0.33535999999999999</v>
      </c>
      <c r="F16" s="19">
        <f t="shared" si="2"/>
        <v>0.40304000000000001</v>
      </c>
      <c r="G16" s="19">
        <f t="shared" si="2"/>
        <v>0.14748</v>
      </c>
      <c r="H16" s="19">
        <f t="shared" si="2"/>
        <v>0.41855999999999999</v>
      </c>
      <c r="I16" s="19">
        <f t="shared" si="2"/>
        <v>0.20607999999999999</v>
      </c>
      <c r="J16" s="19">
        <f t="shared" si="2"/>
        <v>0.33846000000000004</v>
      </c>
      <c r="K16" s="19">
        <f t="shared" si="2"/>
        <v>219.40032000000002</v>
      </c>
    </row>
    <row r="17" spans="1:11" ht="16.5" thickTop="1" x14ac:dyDescent="0.25">
      <c r="A17" s="8">
        <v>36689</v>
      </c>
      <c r="B17" s="9"/>
      <c r="C17" s="10"/>
      <c r="D17" s="9"/>
      <c r="E17" s="75" t="s">
        <v>29</v>
      </c>
      <c r="F17" s="9"/>
      <c r="G17" s="10"/>
      <c r="H17" s="9"/>
      <c r="I17" s="10"/>
      <c r="J17" s="10"/>
      <c r="K17" s="55"/>
    </row>
    <row r="18" spans="1:11" x14ac:dyDescent="0.25">
      <c r="A18" s="8">
        <v>36690</v>
      </c>
      <c r="B18" s="9">
        <v>0.19639999999999999</v>
      </c>
      <c r="C18" s="10">
        <v>0.12989999999999999</v>
      </c>
      <c r="D18" s="9">
        <v>20.9313</v>
      </c>
      <c r="E18" s="10">
        <v>0.33229999999999998</v>
      </c>
      <c r="F18" s="9">
        <v>0.40260000000000001</v>
      </c>
      <c r="G18" s="10">
        <v>0.14749999999999999</v>
      </c>
      <c r="H18" s="9">
        <v>0.41739999999999999</v>
      </c>
      <c r="I18" s="10">
        <v>0.2059</v>
      </c>
      <c r="J18" s="10">
        <v>0.33829999999999999</v>
      </c>
      <c r="K18" s="55">
        <v>218.6669</v>
      </c>
    </row>
    <row r="19" spans="1:11" x14ac:dyDescent="0.25">
      <c r="A19" s="8">
        <v>36691</v>
      </c>
      <c r="B19" s="9">
        <v>0.1963</v>
      </c>
      <c r="C19" s="10">
        <v>0.12970000000000001</v>
      </c>
      <c r="D19" s="9">
        <v>20.959900000000001</v>
      </c>
      <c r="E19" s="10">
        <v>0.32850000000000001</v>
      </c>
      <c r="F19" s="9">
        <v>0.39950000000000002</v>
      </c>
      <c r="G19" s="10">
        <v>0.1472</v>
      </c>
      <c r="H19" s="9">
        <v>0.41360000000000002</v>
      </c>
      <c r="I19" s="10">
        <v>0.20419999999999999</v>
      </c>
      <c r="J19" s="10">
        <v>0.33789999999999998</v>
      </c>
      <c r="K19" s="55">
        <v>218.73220000000001</v>
      </c>
    </row>
    <row r="20" spans="1:11" x14ac:dyDescent="0.25">
      <c r="A20" s="8">
        <v>36692</v>
      </c>
      <c r="B20" s="9">
        <v>0.1963</v>
      </c>
      <c r="C20" s="10">
        <v>0.13059999999999999</v>
      </c>
      <c r="D20" s="9">
        <v>20.946200000000001</v>
      </c>
      <c r="E20" s="10">
        <v>0.3266</v>
      </c>
      <c r="F20" s="9">
        <v>0.4002</v>
      </c>
      <c r="G20" s="10">
        <v>0.1472</v>
      </c>
      <c r="H20" s="9">
        <v>0.41249999999999998</v>
      </c>
      <c r="I20" s="10">
        <v>0.2046</v>
      </c>
      <c r="J20" s="10">
        <v>0.33789999999999998</v>
      </c>
      <c r="K20" s="55">
        <v>218.7518</v>
      </c>
    </row>
    <row r="21" spans="1:11" ht="16.5" thickBot="1" x14ac:dyDescent="0.3">
      <c r="A21" s="11">
        <v>36693</v>
      </c>
      <c r="B21" s="12"/>
      <c r="C21" s="13"/>
      <c r="D21" s="12"/>
      <c r="E21" s="74" t="s">
        <v>30</v>
      </c>
      <c r="F21" s="12"/>
      <c r="G21" s="13"/>
      <c r="H21" s="12"/>
      <c r="I21" s="13"/>
      <c r="J21" s="13"/>
      <c r="K21" s="56"/>
    </row>
    <row r="22" spans="1:11" ht="15.75" thickTop="1" x14ac:dyDescent="0.25">
      <c r="A22" s="14" t="s">
        <v>9</v>
      </c>
      <c r="B22" s="15">
        <f t="shared" ref="B22:K22" si="3">SUM(B17:B21)</f>
        <v>0.58899999999999997</v>
      </c>
      <c r="C22" s="16">
        <f t="shared" si="3"/>
        <v>0.39019999999999999</v>
      </c>
      <c r="D22" s="15">
        <f t="shared" si="3"/>
        <v>62.837400000000002</v>
      </c>
      <c r="E22" s="16">
        <f t="shared" si="3"/>
        <v>0.98740000000000006</v>
      </c>
      <c r="F22" s="15">
        <f t="shared" si="3"/>
        <v>1.2023000000000001</v>
      </c>
      <c r="G22" s="16">
        <f t="shared" si="3"/>
        <v>0.44189999999999996</v>
      </c>
      <c r="H22" s="15">
        <f t="shared" si="3"/>
        <v>1.2435</v>
      </c>
      <c r="I22" s="16">
        <f t="shared" si="3"/>
        <v>0.61470000000000002</v>
      </c>
      <c r="J22" s="16">
        <f t="shared" si="3"/>
        <v>1.0141</v>
      </c>
      <c r="K22" s="57">
        <f t="shared" si="3"/>
        <v>656.15089999999998</v>
      </c>
    </row>
    <row r="23" spans="1:11" ht="15.75" thickBot="1" x14ac:dyDescent="0.3">
      <c r="A23" s="17" t="s">
        <v>10</v>
      </c>
      <c r="B23" s="18">
        <f>B22/3</f>
        <v>0.19633333333333333</v>
      </c>
      <c r="C23" s="19">
        <f>C22/3</f>
        <v>0.13006666666666666</v>
      </c>
      <c r="D23" s="19">
        <f t="shared" ref="D23:K23" si="4">D22/3</f>
        <v>20.945800000000002</v>
      </c>
      <c r="E23" s="19">
        <f t="shared" si="4"/>
        <v>0.32913333333333333</v>
      </c>
      <c r="F23" s="19">
        <f t="shared" si="4"/>
        <v>0.40076666666666672</v>
      </c>
      <c r="G23" s="19">
        <f t="shared" si="4"/>
        <v>0.14729999999999999</v>
      </c>
      <c r="H23" s="19">
        <f t="shared" si="4"/>
        <v>0.41450000000000004</v>
      </c>
      <c r="I23" s="19">
        <f t="shared" si="4"/>
        <v>0.2049</v>
      </c>
      <c r="J23" s="19">
        <f t="shared" si="4"/>
        <v>0.33803333333333335</v>
      </c>
      <c r="K23" s="19">
        <f t="shared" si="4"/>
        <v>218.71696666666665</v>
      </c>
    </row>
    <row r="24" spans="1:11" ht="15.75" thickTop="1" x14ac:dyDescent="0.25">
      <c r="A24" s="8">
        <v>36696</v>
      </c>
      <c r="B24" s="9">
        <v>0.1963</v>
      </c>
      <c r="C24" s="10">
        <v>0.1295</v>
      </c>
      <c r="D24" s="9">
        <v>20.871600000000001</v>
      </c>
      <c r="E24" s="10">
        <v>0.32290000000000002</v>
      </c>
      <c r="F24" s="9">
        <v>0.3987</v>
      </c>
      <c r="G24" s="10">
        <v>0.1472</v>
      </c>
      <c r="H24" s="9">
        <v>0.41010000000000002</v>
      </c>
      <c r="I24" s="10">
        <v>0.2039</v>
      </c>
      <c r="J24" s="10">
        <v>0.33879999999999999</v>
      </c>
      <c r="K24" s="55">
        <v>219.23769999999999</v>
      </c>
    </row>
    <row r="25" spans="1:11" x14ac:dyDescent="0.25">
      <c r="A25" s="8">
        <v>36697</v>
      </c>
      <c r="B25" s="9">
        <v>0.19639999999999999</v>
      </c>
      <c r="C25" s="10">
        <v>0.12970000000000001</v>
      </c>
      <c r="D25" s="9">
        <v>20.771899999999999</v>
      </c>
      <c r="E25" s="10">
        <v>0.32629999999999998</v>
      </c>
      <c r="F25" s="9">
        <v>0.39960000000000001</v>
      </c>
      <c r="G25" s="10">
        <v>0.14680000000000001</v>
      </c>
      <c r="H25" s="9">
        <v>0.41510000000000002</v>
      </c>
      <c r="I25" s="10">
        <v>0.20430000000000001</v>
      </c>
      <c r="J25" s="10">
        <v>0.3402</v>
      </c>
      <c r="K25" s="55">
        <v>220.38339999999999</v>
      </c>
    </row>
    <row r="26" spans="1:11" x14ac:dyDescent="0.25">
      <c r="A26" s="8">
        <v>36698</v>
      </c>
      <c r="B26" s="9">
        <v>0.1963</v>
      </c>
      <c r="C26" s="10">
        <v>0.13009999999999999</v>
      </c>
      <c r="D26" s="9">
        <v>20.703800000000001</v>
      </c>
      <c r="E26" s="10">
        <v>0.3256</v>
      </c>
      <c r="F26" s="9">
        <v>0.4017</v>
      </c>
      <c r="G26" s="10">
        <v>0.1472</v>
      </c>
      <c r="H26" s="9">
        <v>0.41310000000000002</v>
      </c>
      <c r="I26" s="10">
        <v>0.2054</v>
      </c>
      <c r="J26" s="10">
        <v>0.3402</v>
      </c>
      <c r="K26" s="55">
        <v>220.6677</v>
      </c>
    </row>
    <row r="27" spans="1:11" x14ac:dyDescent="0.25">
      <c r="A27" s="8">
        <v>36699</v>
      </c>
      <c r="B27" s="9">
        <v>0.1963</v>
      </c>
      <c r="C27" s="10">
        <v>0.1305</v>
      </c>
      <c r="D27" s="9">
        <v>20.709599999999998</v>
      </c>
      <c r="E27" s="10">
        <v>0.32590000000000002</v>
      </c>
      <c r="F27" s="9">
        <v>0.40589999999999998</v>
      </c>
      <c r="G27" s="10">
        <v>0.1474</v>
      </c>
      <c r="H27" s="9">
        <v>0.41370000000000001</v>
      </c>
      <c r="I27" s="10">
        <v>0.20760000000000001</v>
      </c>
      <c r="J27" s="10">
        <v>0.34029999999999999</v>
      </c>
      <c r="K27" s="55">
        <v>219.71369999999999</v>
      </c>
    </row>
    <row r="28" spans="1:11" ht="15.75" thickBot="1" x14ac:dyDescent="0.3">
      <c r="A28" s="11">
        <v>36700</v>
      </c>
      <c r="B28" s="12">
        <v>0.1963</v>
      </c>
      <c r="C28" s="13">
        <v>0.12989999999999999</v>
      </c>
      <c r="D28" s="12">
        <v>20.497699999999998</v>
      </c>
      <c r="E28" s="13">
        <v>0.3271</v>
      </c>
      <c r="F28" s="12">
        <v>0.40860000000000002</v>
      </c>
      <c r="G28" s="13">
        <v>0.14779999999999999</v>
      </c>
      <c r="H28" s="12">
        <v>0.41470000000000001</v>
      </c>
      <c r="I28" s="13">
        <v>0.2089</v>
      </c>
      <c r="J28" s="13">
        <v>0.34050000000000002</v>
      </c>
      <c r="K28" s="56">
        <v>219.6155</v>
      </c>
    </row>
    <row r="29" spans="1:11" ht="15.75" thickTop="1" x14ac:dyDescent="0.25">
      <c r="A29" s="14" t="s">
        <v>9</v>
      </c>
      <c r="B29" s="15">
        <f t="shared" ref="B29:K29" si="5">SUM(B24:B28)</f>
        <v>0.98160000000000003</v>
      </c>
      <c r="C29" s="16">
        <f t="shared" si="5"/>
        <v>0.64970000000000006</v>
      </c>
      <c r="D29" s="15">
        <f t="shared" si="5"/>
        <v>103.55459999999999</v>
      </c>
      <c r="E29" s="16">
        <f t="shared" si="5"/>
        <v>1.6277999999999999</v>
      </c>
      <c r="F29" s="15">
        <f t="shared" si="5"/>
        <v>2.0145</v>
      </c>
      <c r="G29" s="16">
        <f t="shared" si="5"/>
        <v>0.73639999999999994</v>
      </c>
      <c r="H29" s="15">
        <f t="shared" si="5"/>
        <v>2.0667</v>
      </c>
      <c r="I29" s="16">
        <f t="shared" si="5"/>
        <v>1.0301</v>
      </c>
      <c r="J29" s="16">
        <f t="shared" si="5"/>
        <v>1.7000000000000002</v>
      </c>
      <c r="K29" s="57">
        <f t="shared" si="5"/>
        <v>1099.6179999999999</v>
      </c>
    </row>
    <row r="30" spans="1:11" ht="15.75" thickBot="1" x14ac:dyDescent="0.3">
      <c r="A30" s="17" t="s">
        <v>10</v>
      </c>
      <c r="B30" s="18">
        <f>B29/5</f>
        <v>0.19631999999999999</v>
      </c>
      <c r="C30" s="19">
        <f>C29/5</f>
        <v>0.12994</v>
      </c>
      <c r="D30" s="19">
        <f t="shared" ref="D30:K30" si="6">D29/5</f>
        <v>20.710919999999998</v>
      </c>
      <c r="E30" s="19">
        <f t="shared" si="6"/>
        <v>0.32555999999999996</v>
      </c>
      <c r="F30" s="19">
        <f t="shared" si="6"/>
        <v>0.40289999999999998</v>
      </c>
      <c r="G30" s="19">
        <f t="shared" si="6"/>
        <v>0.14727999999999999</v>
      </c>
      <c r="H30" s="19">
        <f t="shared" si="6"/>
        <v>0.41333999999999999</v>
      </c>
      <c r="I30" s="19">
        <f t="shared" si="6"/>
        <v>0.20602000000000001</v>
      </c>
      <c r="J30" s="19">
        <f t="shared" si="6"/>
        <v>0.34</v>
      </c>
      <c r="K30" s="19">
        <f t="shared" si="6"/>
        <v>219.92359999999999</v>
      </c>
    </row>
    <row r="31" spans="1:11" ht="15.75" thickTop="1" x14ac:dyDescent="0.25">
      <c r="A31" s="14">
        <v>36703</v>
      </c>
      <c r="B31" s="38">
        <v>0.19639999999999999</v>
      </c>
      <c r="C31" s="34">
        <v>0.1308</v>
      </c>
      <c r="D31" s="38">
        <v>20.508099999999999</v>
      </c>
      <c r="E31" s="34">
        <v>0.32929999999999998</v>
      </c>
      <c r="F31" s="38">
        <v>0.4103</v>
      </c>
      <c r="G31" s="34">
        <v>0.14760000000000001</v>
      </c>
      <c r="H31" s="38">
        <v>0.41689999999999999</v>
      </c>
      <c r="I31" s="34">
        <v>0.20979999999999999</v>
      </c>
      <c r="J31" s="34">
        <v>0.3402</v>
      </c>
      <c r="K31" s="61">
        <v>219.85509999999999</v>
      </c>
    </row>
    <row r="32" spans="1:11" x14ac:dyDescent="0.25">
      <c r="A32" s="14">
        <v>36704</v>
      </c>
      <c r="B32" s="38">
        <v>0.1963</v>
      </c>
      <c r="C32" s="34">
        <v>0.13089999999999999</v>
      </c>
      <c r="D32" s="38">
        <v>20.732199999999999</v>
      </c>
      <c r="E32" s="34">
        <v>0.32890000000000003</v>
      </c>
      <c r="F32" s="38">
        <v>0.40939999999999999</v>
      </c>
      <c r="G32" s="34">
        <v>0.14810000000000001</v>
      </c>
      <c r="H32" s="38">
        <v>0.41770000000000002</v>
      </c>
      <c r="I32" s="34">
        <v>0.20930000000000001</v>
      </c>
      <c r="J32" s="34">
        <v>0.34039999999999998</v>
      </c>
      <c r="K32" s="61">
        <v>219.49289999999999</v>
      </c>
    </row>
    <row r="33" spans="1:11" x14ac:dyDescent="0.25">
      <c r="A33" s="14">
        <v>36705</v>
      </c>
      <c r="B33" s="38">
        <v>0.1963</v>
      </c>
      <c r="C33" s="34">
        <v>0.13069</v>
      </c>
      <c r="D33" s="38">
        <v>20.715499999999999</v>
      </c>
      <c r="E33" s="34">
        <v>0.32690000000000002</v>
      </c>
      <c r="F33" s="38">
        <v>0.40679999999999999</v>
      </c>
      <c r="G33" s="34">
        <v>0.1479</v>
      </c>
      <c r="H33" s="38">
        <v>0.41620000000000001</v>
      </c>
      <c r="I33" s="34">
        <v>0.20799999999999999</v>
      </c>
      <c r="J33" s="34">
        <v>0.34029999999999999</v>
      </c>
      <c r="K33" s="61">
        <v>219.51249999999999</v>
      </c>
    </row>
    <row r="34" spans="1:11" x14ac:dyDescent="0.25">
      <c r="A34" s="14">
        <v>36706</v>
      </c>
      <c r="B34" s="38">
        <v>0.1963</v>
      </c>
      <c r="C34" s="34">
        <v>0.12989999999999999</v>
      </c>
      <c r="D34" s="38">
        <v>20.711600000000001</v>
      </c>
      <c r="E34" s="34">
        <v>0.32619999999999999</v>
      </c>
      <c r="F34" s="38">
        <v>0.40620000000000001</v>
      </c>
      <c r="G34" s="34">
        <v>0.1477</v>
      </c>
      <c r="H34" s="38">
        <v>0.4219</v>
      </c>
      <c r="I34" s="34">
        <v>0.2077</v>
      </c>
      <c r="J34" s="34">
        <v>0.34060000000000001</v>
      </c>
      <c r="K34" s="61">
        <v>219.51249999999999</v>
      </c>
    </row>
    <row r="35" spans="1:11" ht="15.75" thickBot="1" x14ac:dyDescent="0.3">
      <c r="A35" s="17">
        <v>36707</v>
      </c>
      <c r="B35" s="51">
        <v>0.1963</v>
      </c>
      <c r="C35" s="35">
        <v>0.12920000000000001</v>
      </c>
      <c r="D35" s="51">
        <v>20.612500000000001</v>
      </c>
      <c r="E35" s="35">
        <v>0.32550000000000001</v>
      </c>
      <c r="F35" s="51">
        <v>0.4032</v>
      </c>
      <c r="G35" s="35">
        <v>0.1469</v>
      </c>
      <c r="H35" s="51">
        <v>0.41820000000000002</v>
      </c>
      <c r="I35" s="35">
        <v>0.20610000000000001</v>
      </c>
      <c r="J35" s="35">
        <v>0.34050000000000002</v>
      </c>
      <c r="K35" s="62">
        <v>218.85</v>
      </c>
    </row>
    <row r="36" spans="1:11" ht="15.75" thickTop="1" x14ac:dyDescent="0.25">
      <c r="A36" s="14" t="s">
        <v>9</v>
      </c>
      <c r="B36" s="15">
        <f t="shared" ref="B36:K36" si="7">SUM(B31:B35)</f>
        <v>0.98160000000000003</v>
      </c>
      <c r="C36" s="16">
        <f t="shared" si="7"/>
        <v>0.65149000000000001</v>
      </c>
      <c r="D36" s="15">
        <f t="shared" si="7"/>
        <v>103.2799</v>
      </c>
      <c r="E36" s="16">
        <f t="shared" si="7"/>
        <v>1.6368</v>
      </c>
      <c r="F36" s="15">
        <f t="shared" si="7"/>
        <v>2.0358999999999998</v>
      </c>
      <c r="G36" s="16">
        <f t="shared" si="7"/>
        <v>0.73819999999999997</v>
      </c>
      <c r="H36" s="15">
        <f t="shared" si="7"/>
        <v>2.0909</v>
      </c>
      <c r="I36" s="16">
        <f t="shared" si="7"/>
        <v>1.0408999999999999</v>
      </c>
      <c r="J36" s="16">
        <f t="shared" si="7"/>
        <v>1.702</v>
      </c>
      <c r="K36" s="57">
        <f t="shared" si="7"/>
        <v>1097.223</v>
      </c>
    </row>
    <row r="37" spans="1:11" ht="15.75" thickBot="1" x14ac:dyDescent="0.3">
      <c r="A37" s="17" t="s">
        <v>10</v>
      </c>
      <c r="B37" s="18">
        <f>B36/1</f>
        <v>0.98160000000000003</v>
      </c>
      <c r="C37" s="19">
        <f>C36/1</f>
        <v>0.65149000000000001</v>
      </c>
      <c r="D37" s="19">
        <f t="shared" ref="D37:K37" si="8">D36/1</f>
        <v>103.2799</v>
      </c>
      <c r="E37" s="19">
        <f t="shared" si="8"/>
        <v>1.6368</v>
      </c>
      <c r="F37" s="19">
        <f t="shared" si="8"/>
        <v>2.0358999999999998</v>
      </c>
      <c r="G37" s="19">
        <f t="shared" si="8"/>
        <v>0.73819999999999997</v>
      </c>
      <c r="H37" s="19">
        <f t="shared" si="8"/>
        <v>2.0909</v>
      </c>
      <c r="I37" s="19">
        <f t="shared" si="8"/>
        <v>1.0408999999999999</v>
      </c>
      <c r="J37" s="19">
        <f t="shared" si="8"/>
        <v>1.702</v>
      </c>
      <c r="K37" s="19">
        <f t="shared" si="8"/>
        <v>1097.223</v>
      </c>
    </row>
    <row r="38" spans="1:11" ht="21" thickTop="1" x14ac:dyDescent="0.3">
      <c r="A38" s="20"/>
      <c r="B38" s="9"/>
      <c r="C38" s="52"/>
      <c r="D38" s="9"/>
      <c r="E38" s="22" t="s">
        <v>11</v>
      </c>
      <c r="F38" s="9"/>
      <c r="G38" s="10"/>
      <c r="H38" s="9"/>
      <c r="I38" s="10"/>
      <c r="J38" s="10"/>
      <c r="K38" s="55"/>
    </row>
    <row r="39" spans="1:11" ht="15.75" thickBot="1" x14ac:dyDescent="0.3">
      <c r="A39" s="23"/>
      <c r="B39" s="24"/>
      <c r="C39" s="25"/>
      <c r="D39" s="24"/>
      <c r="E39" s="25"/>
      <c r="F39" s="24"/>
      <c r="G39" s="25"/>
      <c r="H39" s="24"/>
      <c r="I39" s="25"/>
      <c r="J39" s="25"/>
      <c r="K39" s="59"/>
    </row>
    <row r="40" spans="1:11" x14ac:dyDescent="0.25">
      <c r="A40" s="26" t="s">
        <v>12</v>
      </c>
      <c r="B40" s="27">
        <f>SUM(B6:B7,B10:B14,B18:B20,B24:B28,B31:B35)</f>
        <v>3.9266999999999994</v>
      </c>
      <c r="C40" s="37">
        <f>SUM(C6:C7,C10:C14,C18:C20,C24:C28,C31:C35)</f>
        <v>2.60189</v>
      </c>
      <c r="D40" s="37">
        <f t="shared" ref="D40:K40" si="9">SUM(D6:D7,D10:D14,D18:D20,D24:D28,D31:D35)</f>
        <v>416.22540000000004</v>
      </c>
      <c r="E40" s="37">
        <f t="shared" si="9"/>
        <v>6.6162000000000001</v>
      </c>
      <c r="F40" s="37">
        <f t="shared" si="9"/>
        <v>8.0935000000000006</v>
      </c>
      <c r="G40" s="37">
        <f t="shared" si="9"/>
        <v>2.9518</v>
      </c>
      <c r="H40" s="37">
        <f t="shared" si="9"/>
        <v>8.3533000000000008</v>
      </c>
      <c r="I40" s="37">
        <f t="shared" si="9"/>
        <v>4.1382999999999992</v>
      </c>
      <c r="J40" s="37">
        <f t="shared" si="9"/>
        <v>6.7889999999999997</v>
      </c>
      <c r="K40" s="37">
        <f t="shared" si="9"/>
        <v>4394.3485000000001</v>
      </c>
    </row>
    <row r="41" spans="1:11" x14ac:dyDescent="0.25">
      <c r="A41" s="26" t="s">
        <v>13</v>
      </c>
      <c r="B41" s="27">
        <f>B40/20</f>
        <v>0.19633499999999998</v>
      </c>
      <c r="C41" s="28">
        <f>C40/20</f>
        <v>0.1300945</v>
      </c>
      <c r="D41" s="28">
        <f t="shared" ref="D41:K41" si="10">D40/20</f>
        <v>20.81127</v>
      </c>
      <c r="E41" s="28">
        <f t="shared" si="10"/>
        <v>0.33080999999999999</v>
      </c>
      <c r="F41" s="28">
        <f t="shared" si="10"/>
        <v>0.40467500000000001</v>
      </c>
      <c r="G41" s="28">
        <f t="shared" si="10"/>
        <v>0.14759</v>
      </c>
      <c r="H41" s="28">
        <f t="shared" si="10"/>
        <v>0.41766500000000006</v>
      </c>
      <c r="I41" s="28">
        <f t="shared" si="10"/>
        <v>0.20691499999999996</v>
      </c>
      <c r="J41" s="28">
        <f t="shared" si="10"/>
        <v>0.33944999999999997</v>
      </c>
      <c r="K41" s="28">
        <f t="shared" si="10"/>
        <v>219.71742499999999</v>
      </c>
    </row>
    <row r="42" spans="1:11" x14ac:dyDescent="0.25">
      <c r="A42" s="26" t="s">
        <v>14</v>
      </c>
      <c r="B42" s="27">
        <f>1/B41</f>
        <v>5.0933353706674822</v>
      </c>
      <c r="C42" s="28">
        <f>1/C41</f>
        <v>7.6867200381261309</v>
      </c>
      <c r="D42" s="28">
        <f>100/D41</f>
        <v>4.8050887812228664</v>
      </c>
      <c r="E42" s="28">
        <f t="shared" ref="D42:K42" si="11">1/E41</f>
        <v>3.022883226020979</v>
      </c>
      <c r="F42" s="28">
        <f t="shared" si="11"/>
        <v>2.4711187990362635</v>
      </c>
      <c r="G42" s="28">
        <f t="shared" si="11"/>
        <v>6.7755267972084834</v>
      </c>
      <c r="H42" s="28">
        <f t="shared" si="11"/>
        <v>2.394263345025319</v>
      </c>
      <c r="I42" s="28">
        <f t="shared" si="11"/>
        <v>4.8329023995360423</v>
      </c>
      <c r="J42" s="28">
        <f t="shared" si="11"/>
        <v>2.945941964943291</v>
      </c>
      <c r="K42" s="28">
        <f>1000/K41</f>
        <v>4.5513003804773335</v>
      </c>
    </row>
    <row r="43" spans="1:11" ht="15.75" thickBot="1" x14ac:dyDescent="0.3">
      <c r="A43" s="29"/>
      <c r="B43" s="30"/>
      <c r="C43" s="31"/>
      <c r="D43" s="30"/>
      <c r="E43" s="31"/>
      <c r="F43" s="31"/>
      <c r="G43" s="30"/>
      <c r="H43" s="31"/>
      <c r="I43" s="30"/>
      <c r="J43" s="31"/>
      <c r="K43" s="5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31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3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20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4" t="s">
        <v>3</v>
      </c>
    </row>
    <row r="6" spans="1:11" x14ac:dyDescent="0.25">
      <c r="A6" s="8">
        <v>36710</v>
      </c>
      <c r="B6" s="9">
        <v>0.1963</v>
      </c>
      <c r="C6" s="10">
        <v>0.12970000000000001</v>
      </c>
      <c r="D6" s="9">
        <v>20.797000000000001</v>
      </c>
      <c r="E6" s="10">
        <v>0.32790000000000002</v>
      </c>
      <c r="F6" s="9">
        <v>0.40139999999999998</v>
      </c>
      <c r="G6" s="10">
        <v>0.14680000000000001</v>
      </c>
      <c r="H6" s="9">
        <v>0.41689999999999999</v>
      </c>
      <c r="I6" s="10">
        <v>0.20519999999999999</v>
      </c>
      <c r="J6" s="10">
        <v>0.3392</v>
      </c>
      <c r="K6" s="55">
        <v>218.89169999999999</v>
      </c>
    </row>
    <row r="7" spans="1:11" x14ac:dyDescent="0.25">
      <c r="A7" s="8">
        <v>36711</v>
      </c>
      <c r="B7" s="9">
        <v>0.1963</v>
      </c>
      <c r="C7" s="10">
        <v>0.12970000000000001</v>
      </c>
      <c r="D7" s="9">
        <v>20.764600000000002</v>
      </c>
      <c r="E7" s="10">
        <v>0.32769999999999999</v>
      </c>
      <c r="F7" s="9">
        <v>0.40329999999999999</v>
      </c>
      <c r="G7" s="10">
        <v>0.1472</v>
      </c>
      <c r="H7" s="9">
        <v>0.41959999999999997</v>
      </c>
      <c r="I7" s="10">
        <v>0.20619999999999999</v>
      </c>
      <c r="J7" s="10">
        <v>0.34</v>
      </c>
      <c r="K7" s="55">
        <v>218.64879999999999</v>
      </c>
    </row>
    <row r="8" spans="1:11" x14ac:dyDescent="0.25">
      <c r="A8" s="8">
        <v>36712</v>
      </c>
      <c r="B8" s="9">
        <v>0.1963</v>
      </c>
      <c r="C8" s="10">
        <v>0.12959999999999999</v>
      </c>
      <c r="D8" s="9">
        <v>20.795000000000002</v>
      </c>
      <c r="E8" s="10">
        <v>0.32779999999999998</v>
      </c>
      <c r="F8" s="9">
        <v>0.40350000000000003</v>
      </c>
      <c r="G8" s="10">
        <v>0.1472</v>
      </c>
      <c r="H8" s="9">
        <v>0.42130000000000001</v>
      </c>
      <c r="I8" s="10">
        <v>0.20630000000000001</v>
      </c>
      <c r="J8" s="10">
        <v>0.3402</v>
      </c>
      <c r="K8" s="55">
        <v>218.7911</v>
      </c>
    </row>
    <row r="9" spans="1:11" x14ac:dyDescent="0.25">
      <c r="A9" s="8">
        <v>36713</v>
      </c>
      <c r="B9" s="9">
        <v>0.19639999999999999</v>
      </c>
      <c r="C9" s="10">
        <v>0.12989999999999999</v>
      </c>
      <c r="D9" s="9">
        <v>21.0001</v>
      </c>
      <c r="E9" s="10">
        <v>0.33260000000000001</v>
      </c>
      <c r="F9" s="9">
        <v>0.40200000000000002</v>
      </c>
      <c r="G9" s="10">
        <v>0.14729999999999999</v>
      </c>
      <c r="H9" s="9">
        <v>0.42599999999999999</v>
      </c>
      <c r="I9" s="10">
        <v>0.20549999999999999</v>
      </c>
      <c r="J9" s="10">
        <v>0.34129999999999999</v>
      </c>
      <c r="K9" s="55">
        <v>219.42789999999999</v>
      </c>
    </row>
    <row r="10" spans="1:11" ht="16.5" thickBot="1" x14ac:dyDescent="0.3">
      <c r="A10" s="11">
        <v>36714</v>
      </c>
      <c r="B10" s="12"/>
      <c r="C10" s="13"/>
      <c r="D10" s="12"/>
      <c r="E10" s="74" t="s">
        <v>32</v>
      </c>
      <c r="F10" s="12"/>
      <c r="G10" s="13"/>
      <c r="H10" s="12"/>
      <c r="I10" s="13"/>
      <c r="J10" s="13"/>
      <c r="K10" s="56"/>
    </row>
    <row r="11" spans="1:11" ht="15.75" thickTop="1" x14ac:dyDescent="0.25">
      <c r="A11" s="14" t="s">
        <v>9</v>
      </c>
      <c r="B11" s="15">
        <f t="shared" ref="B11:K11" si="0">SUM(B6:B10)</f>
        <v>0.7853</v>
      </c>
      <c r="C11" s="16">
        <f t="shared" si="0"/>
        <v>0.51890000000000003</v>
      </c>
      <c r="D11" s="15">
        <f t="shared" si="0"/>
        <v>83.356700000000004</v>
      </c>
      <c r="E11" s="16">
        <f t="shared" si="0"/>
        <v>1.3159999999999998</v>
      </c>
      <c r="F11" s="15">
        <f t="shared" si="0"/>
        <v>1.6101999999999999</v>
      </c>
      <c r="G11" s="16">
        <f t="shared" si="0"/>
        <v>0.58850000000000002</v>
      </c>
      <c r="H11" s="15">
        <f t="shared" si="0"/>
        <v>1.6838</v>
      </c>
      <c r="I11" s="16">
        <f t="shared" si="0"/>
        <v>0.82320000000000004</v>
      </c>
      <c r="J11" s="16">
        <f t="shared" si="0"/>
        <v>1.3607</v>
      </c>
      <c r="K11" s="57">
        <f t="shared" si="0"/>
        <v>875.7595</v>
      </c>
    </row>
    <row r="12" spans="1:11" ht="15.75" thickBot="1" x14ac:dyDescent="0.3">
      <c r="A12" s="17" t="s">
        <v>10</v>
      </c>
      <c r="B12" s="18">
        <f>B11/4</f>
        <v>0.196325</v>
      </c>
      <c r="C12" s="19">
        <f>C11/4</f>
        <v>0.12972500000000001</v>
      </c>
      <c r="D12" s="19">
        <f t="shared" ref="D12:K12" si="1">D11/4</f>
        <v>20.839175000000001</v>
      </c>
      <c r="E12" s="19">
        <f t="shared" si="1"/>
        <v>0.32899999999999996</v>
      </c>
      <c r="F12" s="19">
        <f t="shared" si="1"/>
        <v>0.40254999999999996</v>
      </c>
      <c r="G12" s="19">
        <f t="shared" si="1"/>
        <v>0.14712500000000001</v>
      </c>
      <c r="H12" s="19">
        <f t="shared" si="1"/>
        <v>0.42094999999999999</v>
      </c>
      <c r="I12" s="19">
        <f t="shared" si="1"/>
        <v>0.20580000000000001</v>
      </c>
      <c r="J12" s="19">
        <f t="shared" si="1"/>
        <v>0.34017500000000001</v>
      </c>
      <c r="K12" s="19">
        <f t="shared" si="1"/>
        <v>218.939875</v>
      </c>
    </row>
    <row r="13" spans="1:11" ht="15.75" thickTop="1" x14ac:dyDescent="0.25">
      <c r="A13" s="8">
        <v>36717</v>
      </c>
      <c r="B13" s="77">
        <v>0.19639999999999999</v>
      </c>
      <c r="C13" s="10">
        <v>0.12970000000000001</v>
      </c>
      <c r="D13" s="9">
        <v>21.1356</v>
      </c>
      <c r="E13" s="10">
        <v>0.33239999999999997</v>
      </c>
      <c r="F13" s="9">
        <v>0.40350000000000003</v>
      </c>
      <c r="G13" s="10">
        <v>0.1477</v>
      </c>
      <c r="H13" s="9">
        <v>0.4264</v>
      </c>
      <c r="I13" s="10">
        <v>0.20630000000000001</v>
      </c>
      <c r="J13" s="10">
        <v>0.34110000000000001</v>
      </c>
      <c r="K13" s="55">
        <v>219.5752</v>
      </c>
    </row>
    <row r="14" spans="1:11" x14ac:dyDescent="0.25">
      <c r="A14" s="8">
        <v>36718</v>
      </c>
      <c r="B14" s="9">
        <v>0.1963</v>
      </c>
      <c r="C14" s="10">
        <v>0.12970000000000001</v>
      </c>
      <c r="D14" s="9">
        <v>21.017800000000001</v>
      </c>
      <c r="E14" s="10">
        <v>0.33150000000000002</v>
      </c>
      <c r="F14" s="9">
        <v>0.4032</v>
      </c>
      <c r="G14" s="10">
        <v>0.14760000000000001</v>
      </c>
      <c r="H14" s="9">
        <v>0.42559999999999998</v>
      </c>
      <c r="I14" s="10">
        <v>0.20610000000000001</v>
      </c>
      <c r="J14" s="10">
        <v>0.34129999999999999</v>
      </c>
      <c r="K14" s="55">
        <v>219.51740000000001</v>
      </c>
    </row>
    <row r="15" spans="1:11" x14ac:dyDescent="0.25">
      <c r="A15" s="8">
        <v>36719</v>
      </c>
      <c r="B15" s="9">
        <v>0.1963</v>
      </c>
      <c r="C15" s="10">
        <v>0.12970000000000001</v>
      </c>
      <c r="D15" s="9">
        <v>20.990400000000001</v>
      </c>
      <c r="E15" s="10">
        <v>0.33310000000000001</v>
      </c>
      <c r="F15" s="9">
        <v>0.40400000000000003</v>
      </c>
      <c r="G15" s="10">
        <v>0.1474</v>
      </c>
      <c r="H15" s="9">
        <v>0.42670000000000002</v>
      </c>
      <c r="I15" s="10">
        <v>0.20660000000000001</v>
      </c>
      <c r="J15" s="10">
        <v>0.3422</v>
      </c>
      <c r="K15" s="55">
        <v>219.1739</v>
      </c>
    </row>
    <row r="16" spans="1:11" x14ac:dyDescent="0.25">
      <c r="A16" s="8">
        <v>36720</v>
      </c>
      <c r="B16" s="9">
        <v>0.1963</v>
      </c>
      <c r="C16" s="10">
        <v>0.13</v>
      </c>
      <c r="D16" s="9">
        <v>21.277000000000001</v>
      </c>
      <c r="E16" s="10">
        <v>0.33289999999999997</v>
      </c>
      <c r="F16" s="9">
        <v>0.40760000000000002</v>
      </c>
      <c r="G16" s="10">
        <v>0.1479</v>
      </c>
      <c r="H16" s="9">
        <v>0.42670000000000002</v>
      </c>
      <c r="I16" s="10">
        <v>0.2084</v>
      </c>
      <c r="J16" s="10">
        <v>0.34229999999999999</v>
      </c>
      <c r="K16" s="55">
        <v>218.9923</v>
      </c>
    </row>
    <row r="17" spans="1:11" ht="15.75" thickBot="1" x14ac:dyDescent="0.3">
      <c r="A17" s="11">
        <v>36721</v>
      </c>
      <c r="B17" s="12">
        <v>0.1963</v>
      </c>
      <c r="C17" s="13">
        <v>0.13089999999999999</v>
      </c>
      <c r="D17" s="12">
        <v>21.224900000000002</v>
      </c>
      <c r="E17" s="13">
        <v>0.33550000000000002</v>
      </c>
      <c r="F17" s="12">
        <v>0.4108</v>
      </c>
      <c r="G17" s="13">
        <v>0.14849999999999999</v>
      </c>
      <c r="H17" s="12">
        <v>0.42670000000000002</v>
      </c>
      <c r="I17" s="13">
        <v>0.21010000000000001</v>
      </c>
      <c r="J17" s="13">
        <v>0.3422</v>
      </c>
      <c r="K17" s="56">
        <v>218.0746</v>
      </c>
    </row>
    <row r="18" spans="1:11" ht="15.75" thickTop="1" x14ac:dyDescent="0.25">
      <c r="A18" s="14" t="s">
        <v>9</v>
      </c>
      <c r="B18" s="15">
        <f t="shared" ref="B18:K18" si="2">SUM(B13:B17)</f>
        <v>0.98160000000000003</v>
      </c>
      <c r="C18" s="16">
        <f t="shared" si="2"/>
        <v>0.65</v>
      </c>
      <c r="D18" s="15">
        <f t="shared" si="2"/>
        <v>105.64570000000002</v>
      </c>
      <c r="E18" s="16">
        <f t="shared" si="2"/>
        <v>1.6654</v>
      </c>
      <c r="F18" s="15">
        <f t="shared" si="2"/>
        <v>2.0291000000000001</v>
      </c>
      <c r="G18" s="16">
        <f t="shared" si="2"/>
        <v>0.73909999999999998</v>
      </c>
      <c r="H18" s="15">
        <f t="shared" si="2"/>
        <v>2.1320999999999999</v>
      </c>
      <c r="I18" s="16">
        <f t="shared" si="2"/>
        <v>1.0375000000000001</v>
      </c>
      <c r="J18" s="16">
        <f t="shared" si="2"/>
        <v>1.7091000000000001</v>
      </c>
      <c r="K18" s="57">
        <f t="shared" si="2"/>
        <v>1095.3334</v>
      </c>
    </row>
    <row r="19" spans="1:11" ht="15.75" thickBot="1" x14ac:dyDescent="0.3">
      <c r="A19" s="17" t="s">
        <v>10</v>
      </c>
      <c r="B19" s="18">
        <f>B18/5</f>
        <v>0.19631999999999999</v>
      </c>
      <c r="C19" s="19">
        <f>C18/5</f>
        <v>0.13</v>
      </c>
      <c r="D19" s="19">
        <f t="shared" ref="D19:K19" si="3">D18/5</f>
        <v>21.129140000000003</v>
      </c>
      <c r="E19" s="19">
        <f t="shared" si="3"/>
        <v>0.33307999999999999</v>
      </c>
      <c r="F19" s="19">
        <f t="shared" si="3"/>
        <v>0.40582000000000001</v>
      </c>
      <c r="G19" s="19">
        <f t="shared" si="3"/>
        <v>0.14782000000000001</v>
      </c>
      <c r="H19" s="19">
        <f t="shared" si="3"/>
        <v>0.42641999999999997</v>
      </c>
      <c r="I19" s="19">
        <f t="shared" si="3"/>
        <v>0.20750000000000002</v>
      </c>
      <c r="J19" s="19">
        <f t="shared" si="3"/>
        <v>0.34182000000000001</v>
      </c>
      <c r="K19" s="19">
        <f t="shared" si="3"/>
        <v>219.06667999999999</v>
      </c>
    </row>
    <row r="20" spans="1:11" ht="15" customHeight="1" thickTop="1" x14ac:dyDescent="0.25">
      <c r="A20" s="8">
        <v>36724</v>
      </c>
      <c r="B20" s="9">
        <v>0.1963</v>
      </c>
      <c r="C20" s="10">
        <v>0.1308</v>
      </c>
      <c r="D20" s="9">
        <v>21.185700000000001</v>
      </c>
      <c r="E20" s="10">
        <v>0.3357</v>
      </c>
      <c r="F20" s="9">
        <v>0.40960000000000002</v>
      </c>
      <c r="G20" s="10">
        <v>0.1487</v>
      </c>
      <c r="H20" s="9">
        <v>0.42570000000000002</v>
      </c>
      <c r="I20" s="10">
        <v>0.2094</v>
      </c>
      <c r="J20" s="10">
        <v>0.3422</v>
      </c>
      <c r="K20" s="55">
        <v>218.4623</v>
      </c>
    </row>
    <row r="21" spans="1:11" x14ac:dyDescent="0.25">
      <c r="A21" s="8">
        <v>36725</v>
      </c>
      <c r="B21" s="9">
        <v>0.1963</v>
      </c>
      <c r="C21" s="10">
        <v>0.13150000000000001</v>
      </c>
      <c r="D21" s="9">
        <v>21.293600000000001</v>
      </c>
      <c r="E21" s="10">
        <v>0.33560000000000001</v>
      </c>
      <c r="F21" s="9">
        <v>0.41060000000000002</v>
      </c>
      <c r="G21" s="10">
        <v>0.14860000000000001</v>
      </c>
      <c r="H21" s="9">
        <v>0.42849999999999999</v>
      </c>
      <c r="I21" s="10">
        <v>0.21</v>
      </c>
      <c r="J21" s="10">
        <v>0.34310000000000002</v>
      </c>
      <c r="K21" s="55">
        <v>218.477</v>
      </c>
    </row>
    <row r="22" spans="1:11" x14ac:dyDescent="0.25">
      <c r="A22" s="8">
        <v>36726</v>
      </c>
      <c r="B22" s="9">
        <v>0.1963</v>
      </c>
      <c r="C22" s="10">
        <v>0.13139999999999999</v>
      </c>
      <c r="D22" s="9">
        <v>21.271100000000001</v>
      </c>
      <c r="E22" s="10">
        <v>0.33589999999999998</v>
      </c>
      <c r="F22" s="9">
        <v>0.4113</v>
      </c>
      <c r="G22" s="10">
        <v>0.14860000000000001</v>
      </c>
      <c r="H22" s="9">
        <v>0.42870000000000003</v>
      </c>
      <c r="I22" s="10">
        <v>0.21029999999999999</v>
      </c>
      <c r="J22" s="10">
        <v>0.34300000000000003</v>
      </c>
      <c r="K22" s="55">
        <v>218.5359</v>
      </c>
    </row>
    <row r="23" spans="1:11" x14ac:dyDescent="0.25">
      <c r="A23" s="8">
        <v>36727</v>
      </c>
      <c r="B23" s="9">
        <v>0.1963</v>
      </c>
      <c r="C23" s="10">
        <v>0.13139999999999999</v>
      </c>
      <c r="D23" s="9">
        <v>21.2348</v>
      </c>
      <c r="E23" s="10">
        <v>0.34079999999999999</v>
      </c>
      <c r="F23" s="9">
        <v>0.41549999999999998</v>
      </c>
      <c r="G23" s="10">
        <v>0.14929999999999999</v>
      </c>
      <c r="H23" s="9">
        <v>0.432</v>
      </c>
      <c r="I23" s="10">
        <v>0.21249999999999999</v>
      </c>
      <c r="J23" s="10">
        <v>0.3427</v>
      </c>
      <c r="K23" s="55">
        <v>218.3347</v>
      </c>
    </row>
    <row r="24" spans="1:11" ht="15.75" thickBot="1" x14ac:dyDescent="0.3">
      <c r="A24" s="11">
        <v>36728</v>
      </c>
      <c r="B24" s="12">
        <v>0.1963</v>
      </c>
      <c r="C24" s="13">
        <v>0.1303</v>
      </c>
      <c r="D24" s="12">
        <v>21.2073</v>
      </c>
      <c r="E24" s="13">
        <v>0.33779999999999999</v>
      </c>
      <c r="F24" s="12">
        <v>0.4143</v>
      </c>
      <c r="G24" s="13">
        <v>0.14929999999999999</v>
      </c>
      <c r="H24" s="12">
        <v>0.4259</v>
      </c>
      <c r="I24" s="13">
        <v>0.21179999999999999</v>
      </c>
      <c r="J24" s="13">
        <v>0.3427</v>
      </c>
      <c r="K24" s="56">
        <v>218.2022</v>
      </c>
    </row>
    <row r="25" spans="1:11" ht="15.75" thickTop="1" x14ac:dyDescent="0.25">
      <c r="A25" s="14" t="s">
        <v>9</v>
      </c>
      <c r="B25" s="15">
        <f t="shared" ref="B25:K25" si="4">SUM(B20:B24)</f>
        <v>0.98150000000000004</v>
      </c>
      <c r="C25" s="16">
        <f t="shared" si="4"/>
        <v>0.65539999999999987</v>
      </c>
      <c r="D25" s="15">
        <f t="shared" si="4"/>
        <v>106.1925</v>
      </c>
      <c r="E25" s="16">
        <f t="shared" si="4"/>
        <v>1.6858</v>
      </c>
      <c r="F25" s="15">
        <f t="shared" si="4"/>
        <v>2.0613000000000001</v>
      </c>
      <c r="G25" s="16">
        <f t="shared" si="4"/>
        <v>0.74449999999999994</v>
      </c>
      <c r="H25" s="15">
        <f t="shared" si="4"/>
        <v>2.1408</v>
      </c>
      <c r="I25" s="16">
        <f t="shared" si="4"/>
        <v>1.0539999999999998</v>
      </c>
      <c r="J25" s="16">
        <f t="shared" si="4"/>
        <v>1.7137</v>
      </c>
      <c r="K25" s="57">
        <f t="shared" si="4"/>
        <v>1092.0120999999999</v>
      </c>
    </row>
    <row r="26" spans="1:11" ht="15.75" thickBot="1" x14ac:dyDescent="0.3">
      <c r="A26" s="17" t="s">
        <v>10</v>
      </c>
      <c r="B26" s="18">
        <f>B25/5</f>
        <v>0.1963</v>
      </c>
      <c r="C26" s="19">
        <f>C25/5</f>
        <v>0.13107999999999997</v>
      </c>
      <c r="D26" s="19">
        <f t="shared" ref="D26:K26" si="5">D25/5</f>
        <v>21.238499999999998</v>
      </c>
      <c r="E26" s="19">
        <f t="shared" si="5"/>
        <v>0.33716000000000002</v>
      </c>
      <c r="F26" s="19">
        <f t="shared" si="5"/>
        <v>0.41226000000000002</v>
      </c>
      <c r="G26" s="19">
        <f t="shared" si="5"/>
        <v>0.14889999999999998</v>
      </c>
      <c r="H26" s="19">
        <f t="shared" si="5"/>
        <v>0.42815999999999999</v>
      </c>
      <c r="I26" s="19">
        <f t="shared" si="5"/>
        <v>0.21079999999999996</v>
      </c>
      <c r="J26" s="19">
        <f t="shared" si="5"/>
        <v>0.34273999999999999</v>
      </c>
      <c r="K26" s="19">
        <f t="shared" si="5"/>
        <v>218.40241999999998</v>
      </c>
    </row>
    <row r="27" spans="1:11" ht="15.75" thickTop="1" x14ac:dyDescent="0.25">
      <c r="A27" s="8">
        <v>36731</v>
      </c>
      <c r="B27" s="9">
        <v>0.1963</v>
      </c>
      <c r="C27" s="10">
        <v>0.13</v>
      </c>
      <c r="D27" s="9">
        <v>21.324100000000001</v>
      </c>
      <c r="E27" s="10">
        <v>0.33639999999999998</v>
      </c>
      <c r="F27" s="9">
        <v>0.41310000000000002</v>
      </c>
      <c r="G27" s="10">
        <v>0.14899999999999999</v>
      </c>
      <c r="H27" s="9">
        <v>0.4249</v>
      </c>
      <c r="I27" s="10">
        <v>0.2112</v>
      </c>
      <c r="J27" s="10">
        <v>0.34289999999999998</v>
      </c>
      <c r="K27" s="55">
        <v>218.33760000000001</v>
      </c>
    </row>
    <row r="28" spans="1:11" x14ac:dyDescent="0.25">
      <c r="A28" s="8">
        <v>36732</v>
      </c>
      <c r="B28" s="9">
        <v>0.1963</v>
      </c>
      <c r="C28" s="10">
        <v>0.12959999999999999</v>
      </c>
      <c r="D28" s="9">
        <v>21.377099999999999</v>
      </c>
      <c r="E28" s="10">
        <v>0.33489999999999998</v>
      </c>
      <c r="F28" s="9">
        <v>0.4118</v>
      </c>
      <c r="G28" s="10">
        <v>0.1487</v>
      </c>
      <c r="H28" s="9">
        <v>0.42609999999999998</v>
      </c>
      <c r="I28" s="10">
        <v>0.21060000000000001</v>
      </c>
      <c r="J28" s="10">
        <v>0.34250000000000003</v>
      </c>
      <c r="K28" s="55">
        <v>218.70269999999999</v>
      </c>
    </row>
    <row r="29" spans="1:11" x14ac:dyDescent="0.25">
      <c r="A29" s="8">
        <v>36733</v>
      </c>
      <c r="B29" s="9">
        <v>0.1963</v>
      </c>
      <c r="C29" s="10">
        <v>0.12920000000000001</v>
      </c>
      <c r="D29" s="9">
        <v>21.4527</v>
      </c>
      <c r="E29" s="10">
        <v>0.33579999999999999</v>
      </c>
      <c r="F29" s="9">
        <v>0.4083</v>
      </c>
      <c r="G29" s="10">
        <v>0.14849999999999999</v>
      </c>
      <c r="H29" s="9">
        <v>0.42620000000000002</v>
      </c>
      <c r="I29" s="10">
        <v>0.20880000000000001</v>
      </c>
      <c r="J29" s="10">
        <v>0.34260000000000002</v>
      </c>
      <c r="K29" s="55">
        <v>219.02170000000001</v>
      </c>
    </row>
    <row r="30" spans="1:11" x14ac:dyDescent="0.25">
      <c r="A30" s="8">
        <v>36734</v>
      </c>
      <c r="B30" s="9">
        <v>0.1963</v>
      </c>
      <c r="C30" s="10">
        <v>0.1295</v>
      </c>
      <c r="D30" s="9">
        <v>21.451699999999999</v>
      </c>
      <c r="E30" s="10">
        <v>0.33210000000000001</v>
      </c>
      <c r="F30" s="9">
        <v>0.40749999999999997</v>
      </c>
      <c r="G30" s="10">
        <v>0.14849999999999999</v>
      </c>
      <c r="H30" s="9">
        <v>0.42580000000000001</v>
      </c>
      <c r="I30" s="10">
        <v>0.2084</v>
      </c>
      <c r="J30" s="10">
        <v>0.34210000000000002</v>
      </c>
      <c r="K30" s="55">
        <v>218.96279999999999</v>
      </c>
    </row>
    <row r="31" spans="1:11" ht="15.75" thickBot="1" x14ac:dyDescent="0.3">
      <c r="A31" s="11">
        <v>36735</v>
      </c>
      <c r="B31" s="12">
        <v>0.1963</v>
      </c>
      <c r="C31" s="13">
        <v>0.12970000000000001</v>
      </c>
      <c r="D31" s="12">
        <v>21.426200000000001</v>
      </c>
      <c r="E31" s="13">
        <v>0.33329999999999999</v>
      </c>
      <c r="F31" s="12">
        <v>0.41010000000000002</v>
      </c>
      <c r="G31" s="13">
        <v>0.14860000000000001</v>
      </c>
      <c r="H31" s="12">
        <v>0.42780000000000001</v>
      </c>
      <c r="I31" s="13">
        <v>0.2097</v>
      </c>
      <c r="J31" s="13">
        <v>0.34039999999999998</v>
      </c>
      <c r="K31" s="56">
        <v>218.8254</v>
      </c>
    </row>
    <row r="32" spans="1:11" ht="15.75" thickTop="1" x14ac:dyDescent="0.25">
      <c r="A32" s="14" t="s">
        <v>9</v>
      </c>
      <c r="B32" s="15">
        <f t="shared" ref="B32:K32" si="6">SUM(B27:B31)</f>
        <v>0.98150000000000004</v>
      </c>
      <c r="C32" s="16">
        <f t="shared" si="6"/>
        <v>0.64800000000000002</v>
      </c>
      <c r="D32" s="15">
        <f t="shared" si="6"/>
        <v>107.0318</v>
      </c>
      <c r="E32" s="16">
        <f t="shared" si="6"/>
        <v>1.6724999999999999</v>
      </c>
      <c r="F32" s="15">
        <f t="shared" si="6"/>
        <v>2.0508000000000002</v>
      </c>
      <c r="G32" s="16">
        <f t="shared" si="6"/>
        <v>0.74329999999999985</v>
      </c>
      <c r="H32" s="15">
        <f t="shared" si="6"/>
        <v>2.1308000000000002</v>
      </c>
      <c r="I32" s="16">
        <f t="shared" si="6"/>
        <v>1.0487000000000002</v>
      </c>
      <c r="J32" s="16">
        <f t="shared" si="6"/>
        <v>1.7105000000000001</v>
      </c>
      <c r="K32" s="57">
        <f t="shared" si="6"/>
        <v>1093.8502000000001</v>
      </c>
    </row>
    <row r="33" spans="1:11" ht="15.75" thickBot="1" x14ac:dyDescent="0.3">
      <c r="A33" s="17" t="s">
        <v>10</v>
      </c>
      <c r="B33" s="18">
        <f>B32/5</f>
        <v>0.1963</v>
      </c>
      <c r="C33" s="19">
        <f>C32/5</f>
        <v>0.12959999999999999</v>
      </c>
      <c r="D33" s="19">
        <f t="shared" ref="D33:K33" si="7">D32/5</f>
        <v>21.406359999999999</v>
      </c>
      <c r="E33" s="19">
        <f t="shared" si="7"/>
        <v>0.33449999999999996</v>
      </c>
      <c r="F33" s="19">
        <f t="shared" si="7"/>
        <v>0.41016000000000002</v>
      </c>
      <c r="G33" s="19">
        <f t="shared" si="7"/>
        <v>0.14865999999999996</v>
      </c>
      <c r="H33" s="19">
        <f t="shared" si="7"/>
        <v>0.42616000000000004</v>
      </c>
      <c r="I33" s="19">
        <f t="shared" si="7"/>
        <v>0.20974000000000004</v>
      </c>
      <c r="J33" s="19">
        <f t="shared" si="7"/>
        <v>0.34210000000000002</v>
      </c>
      <c r="K33" s="19">
        <f t="shared" si="7"/>
        <v>218.77004000000002</v>
      </c>
    </row>
    <row r="34" spans="1:11" ht="15.75" thickTop="1" x14ac:dyDescent="0.25">
      <c r="A34" s="8">
        <v>36738</v>
      </c>
      <c r="B34" s="9">
        <v>0.1963</v>
      </c>
      <c r="C34" s="10">
        <v>0.13059999999999999</v>
      </c>
      <c r="D34" s="9">
        <v>21.519400000000001</v>
      </c>
      <c r="E34" s="10">
        <v>0.33429999999999999</v>
      </c>
      <c r="F34" s="9">
        <v>0.41470000000000001</v>
      </c>
      <c r="G34" s="10">
        <v>0.14910000000000001</v>
      </c>
      <c r="H34" s="9">
        <v>0.42920000000000003</v>
      </c>
      <c r="I34" s="10">
        <v>0.21199999999999999</v>
      </c>
      <c r="J34" s="10">
        <v>0.34050000000000002</v>
      </c>
      <c r="K34" s="55">
        <v>219.24260000000001</v>
      </c>
    </row>
    <row r="35" spans="1:11" ht="15.75" thickBot="1" x14ac:dyDescent="0.3">
      <c r="A35" s="11"/>
      <c r="B35" s="12"/>
      <c r="C35" s="13"/>
      <c r="D35" s="12"/>
      <c r="E35" s="13"/>
      <c r="F35" s="12"/>
      <c r="G35" s="13"/>
      <c r="H35" s="12"/>
      <c r="I35" s="13"/>
      <c r="J35" s="13"/>
      <c r="K35" s="56"/>
    </row>
    <row r="36" spans="1:11" ht="15.75" thickTop="1" x14ac:dyDescent="0.25">
      <c r="A36" s="14" t="s">
        <v>9</v>
      </c>
      <c r="B36" s="15">
        <f>SUM(B34:B35)</f>
        <v>0.1963</v>
      </c>
      <c r="C36" s="16">
        <f>SUM(C34:C35)</f>
        <v>0.13059999999999999</v>
      </c>
      <c r="D36" s="15">
        <f>SUM(D34:D35)</f>
        <v>21.519400000000001</v>
      </c>
      <c r="E36" s="16">
        <f>SUM(E34:E35)</f>
        <v>0.33429999999999999</v>
      </c>
      <c r="F36" s="15">
        <f>SUM(F34:F35)</f>
        <v>0.41470000000000001</v>
      </c>
      <c r="G36" s="16">
        <f>SUM(G34:G35)</f>
        <v>0.14910000000000001</v>
      </c>
      <c r="H36" s="15">
        <f>SUM(H34:H35)</f>
        <v>0.42920000000000003</v>
      </c>
      <c r="I36" s="16">
        <f>SUM(I34:I35)</f>
        <v>0.21199999999999999</v>
      </c>
      <c r="J36" s="16">
        <f>SUM(J34:J35)</f>
        <v>0.34050000000000002</v>
      </c>
      <c r="K36" s="57">
        <f>SUM(K34:K35)</f>
        <v>219.24260000000001</v>
      </c>
    </row>
    <row r="37" spans="1:11" ht="15.75" thickBot="1" x14ac:dyDescent="0.3">
      <c r="A37" s="17" t="s">
        <v>10</v>
      </c>
      <c r="B37" s="18">
        <f>B36/1</f>
        <v>0.1963</v>
      </c>
      <c r="C37" s="19">
        <f>C36/1</f>
        <v>0.13059999999999999</v>
      </c>
      <c r="D37" s="19">
        <f t="shared" ref="D37:K37" si="8">D36/1</f>
        <v>21.519400000000001</v>
      </c>
      <c r="E37" s="19">
        <f t="shared" si="8"/>
        <v>0.33429999999999999</v>
      </c>
      <c r="F37" s="19">
        <f t="shared" si="8"/>
        <v>0.41470000000000001</v>
      </c>
      <c r="G37" s="19">
        <f t="shared" si="8"/>
        <v>0.14910000000000001</v>
      </c>
      <c r="H37" s="19">
        <f t="shared" si="8"/>
        <v>0.42920000000000003</v>
      </c>
      <c r="I37" s="19">
        <f t="shared" si="8"/>
        <v>0.21199999999999999</v>
      </c>
      <c r="J37" s="19">
        <f t="shared" si="8"/>
        <v>0.34050000000000002</v>
      </c>
      <c r="K37" s="19">
        <f t="shared" si="8"/>
        <v>219.24260000000001</v>
      </c>
    </row>
    <row r="38" spans="1:11" ht="15.75" thickTop="1" x14ac:dyDescent="0.25">
      <c r="A38" s="20"/>
      <c r="B38" s="9"/>
      <c r="C38" s="10"/>
      <c r="D38" s="9"/>
      <c r="E38" s="10"/>
      <c r="F38" s="9"/>
      <c r="G38" s="10"/>
      <c r="H38" s="9"/>
      <c r="I38" s="10"/>
      <c r="J38" s="10"/>
      <c r="K38" s="55"/>
    </row>
    <row r="39" spans="1:11" ht="20.25" x14ac:dyDescent="0.3">
      <c r="A39" s="20"/>
      <c r="B39" s="9"/>
      <c r="C39" s="60"/>
      <c r="D39" s="9"/>
      <c r="E39" s="22" t="s">
        <v>11</v>
      </c>
      <c r="F39" s="9"/>
      <c r="G39" s="10"/>
      <c r="H39" s="9"/>
      <c r="I39" s="10"/>
      <c r="J39" s="10"/>
      <c r="K39" s="55"/>
    </row>
    <row r="40" spans="1:11" ht="15.75" thickBot="1" x14ac:dyDescent="0.3">
      <c r="A40" s="23"/>
      <c r="B40" s="24"/>
      <c r="C40" s="25"/>
      <c r="D40" s="24"/>
      <c r="E40" s="25"/>
      <c r="F40" s="24"/>
      <c r="G40" s="25"/>
      <c r="H40" s="24"/>
      <c r="I40" s="25"/>
      <c r="J40" s="25"/>
      <c r="K40" s="59"/>
    </row>
    <row r="41" spans="1:11" x14ac:dyDescent="0.25">
      <c r="A41" s="26" t="s">
        <v>12</v>
      </c>
      <c r="B41" s="27">
        <f>SUM(B6:B9,B13:B17,B20:B24,B27:B31,B34)</f>
        <v>3.9261999999999988</v>
      </c>
      <c r="C41" s="37">
        <f>SUM(C6:C9,C13:C17,C20:C24,C27:C31,C34)</f>
        <v>2.6029000000000004</v>
      </c>
      <c r="D41" s="37">
        <f t="shared" ref="D41:K41" si="9">SUM(D6:D9,D13:D17,D20:D24,D27:D31,D34)</f>
        <v>423.7460999999999</v>
      </c>
      <c r="E41" s="37">
        <f t="shared" si="9"/>
        <v>6.6739999999999995</v>
      </c>
      <c r="F41" s="37">
        <f t="shared" si="9"/>
        <v>8.1660999999999984</v>
      </c>
      <c r="G41" s="37">
        <f t="shared" si="9"/>
        <v>2.9644999999999992</v>
      </c>
      <c r="H41" s="37">
        <f t="shared" si="9"/>
        <v>8.5167000000000002</v>
      </c>
      <c r="I41" s="37">
        <f t="shared" si="9"/>
        <v>4.1753999999999998</v>
      </c>
      <c r="J41" s="37">
        <f t="shared" si="9"/>
        <v>6.8345000000000002</v>
      </c>
      <c r="K41" s="37">
        <f t="shared" si="9"/>
        <v>4376.197799999999</v>
      </c>
    </row>
    <row r="42" spans="1:11" x14ac:dyDescent="0.25">
      <c r="A42" s="26" t="s">
        <v>13</v>
      </c>
      <c r="B42" s="27">
        <f>B41/20</f>
        <v>0.19630999999999993</v>
      </c>
      <c r="C42" s="28">
        <f>C41/20</f>
        <v>0.13014500000000001</v>
      </c>
      <c r="D42" s="28">
        <f t="shared" ref="D42:K42" si="10">D41/20</f>
        <v>21.187304999999995</v>
      </c>
      <c r="E42" s="28">
        <f t="shared" si="10"/>
        <v>0.3337</v>
      </c>
      <c r="F42" s="28">
        <f t="shared" si="10"/>
        <v>0.40830499999999992</v>
      </c>
      <c r="G42" s="28">
        <f t="shared" si="10"/>
        <v>0.14822499999999997</v>
      </c>
      <c r="H42" s="28">
        <f t="shared" si="10"/>
        <v>0.42583500000000002</v>
      </c>
      <c r="I42" s="28">
        <f t="shared" si="10"/>
        <v>0.20876999999999998</v>
      </c>
      <c r="J42" s="28">
        <f t="shared" si="10"/>
        <v>0.341725</v>
      </c>
      <c r="K42" s="28">
        <f t="shared" si="10"/>
        <v>218.80988999999994</v>
      </c>
    </row>
    <row r="43" spans="1:11" x14ac:dyDescent="0.25">
      <c r="A43" s="26" t="s">
        <v>14</v>
      </c>
      <c r="B43" s="27">
        <f>1/B42</f>
        <v>5.0939840048902267</v>
      </c>
      <c r="C43" s="28">
        <f>1/C42</f>
        <v>7.683737369856698</v>
      </c>
      <c r="D43" s="28">
        <f>100/D42</f>
        <v>4.7198074507352406</v>
      </c>
      <c r="E43" s="28">
        <f t="shared" ref="D43:K43" si="11">1/E42</f>
        <v>2.9967036260113873</v>
      </c>
      <c r="F43" s="28">
        <f t="shared" si="11"/>
        <v>2.4491495328247272</v>
      </c>
      <c r="G43" s="28">
        <f t="shared" si="11"/>
        <v>6.7465002529937612</v>
      </c>
      <c r="H43" s="28">
        <f t="shared" si="11"/>
        <v>2.3483274038066386</v>
      </c>
      <c r="I43" s="28">
        <f t="shared" si="11"/>
        <v>4.7899602433299808</v>
      </c>
      <c r="J43" s="28">
        <f t="shared" si="11"/>
        <v>2.9263296510351893</v>
      </c>
      <c r="K43" s="28">
        <f>1000/K42</f>
        <v>4.5701773352200865</v>
      </c>
    </row>
    <row r="44" spans="1:11" ht="15.75" thickBot="1" x14ac:dyDescent="0.3">
      <c r="A44" s="29"/>
      <c r="B44" s="30"/>
      <c r="C44" s="31"/>
      <c r="D44" s="30"/>
      <c r="E44" s="31"/>
      <c r="F44" s="31"/>
      <c r="G44" s="30"/>
      <c r="H44" s="31"/>
      <c r="I44" s="30"/>
      <c r="J44" s="31"/>
      <c r="K44" s="5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selection activeCell="D17" sqref="D17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33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3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20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4" t="s">
        <v>3</v>
      </c>
    </row>
    <row r="6" spans="1:11" x14ac:dyDescent="0.25">
      <c r="A6" s="39">
        <v>36739</v>
      </c>
      <c r="B6" s="40">
        <v>0.1963</v>
      </c>
      <c r="C6" s="41">
        <v>0.13109999999999999</v>
      </c>
      <c r="D6" s="40">
        <v>21.520399999999999</v>
      </c>
      <c r="E6" s="41">
        <v>0.3392</v>
      </c>
      <c r="F6" s="40">
        <v>0.4143</v>
      </c>
      <c r="G6" s="41">
        <v>0.14949999999999999</v>
      </c>
      <c r="H6" s="40">
        <v>0.43219999999999997</v>
      </c>
      <c r="I6" s="41">
        <v>0.21179999999999999</v>
      </c>
      <c r="J6" s="41">
        <v>0.34039999999999998</v>
      </c>
      <c r="K6" s="63">
        <v>219.2328</v>
      </c>
    </row>
    <row r="7" spans="1:11" x14ac:dyDescent="0.25">
      <c r="A7" s="8">
        <v>36740</v>
      </c>
      <c r="B7" s="9">
        <v>0.1963</v>
      </c>
      <c r="C7" s="10">
        <v>0.13089999999999999</v>
      </c>
      <c r="D7" s="9">
        <v>21.4831</v>
      </c>
      <c r="E7" s="10">
        <v>0.33810000000000001</v>
      </c>
      <c r="F7" s="9">
        <v>0.41539999999999999</v>
      </c>
      <c r="G7" s="10">
        <v>0.14949999999999999</v>
      </c>
      <c r="H7" s="9">
        <v>0.43180000000000002</v>
      </c>
      <c r="I7" s="10">
        <v>0.21240000000000001</v>
      </c>
      <c r="J7" s="10">
        <v>0.33989999999999998</v>
      </c>
      <c r="K7" s="55">
        <v>219.51740000000001</v>
      </c>
    </row>
    <row r="8" spans="1:11" x14ac:dyDescent="0.25">
      <c r="A8" s="8">
        <v>36741</v>
      </c>
      <c r="B8" s="9">
        <v>0.1963</v>
      </c>
      <c r="C8" s="10">
        <v>0.13150000000000001</v>
      </c>
      <c r="D8" s="9">
        <v>21.384899999999998</v>
      </c>
      <c r="E8" s="10">
        <v>0.33679999999999999</v>
      </c>
      <c r="F8" s="9">
        <v>0.42020000000000002</v>
      </c>
      <c r="G8" s="10">
        <v>0.14990000000000001</v>
      </c>
      <c r="H8" s="9">
        <v>0.43230000000000002</v>
      </c>
      <c r="I8" s="10">
        <v>0.21479999999999999</v>
      </c>
      <c r="J8" s="10">
        <v>0.33910000000000001</v>
      </c>
      <c r="K8" s="55">
        <v>219.02170000000001</v>
      </c>
    </row>
    <row r="9" spans="1:11" ht="15.75" thickBot="1" x14ac:dyDescent="0.3">
      <c r="A9" s="11">
        <v>36742</v>
      </c>
      <c r="B9" s="12">
        <v>0.1963</v>
      </c>
      <c r="C9" s="13">
        <v>0.1313</v>
      </c>
      <c r="D9" s="12">
        <v>21.278700000000001</v>
      </c>
      <c r="E9" s="13">
        <v>0.33600000000000002</v>
      </c>
      <c r="F9" s="12">
        <v>0.42453999999999997</v>
      </c>
      <c r="G9" s="13">
        <v>0.1502</v>
      </c>
      <c r="H9" s="12">
        <v>0.43140000000000001</v>
      </c>
      <c r="I9" s="13">
        <v>0.21709999999999999</v>
      </c>
      <c r="J9" s="13">
        <v>0.33850000000000002</v>
      </c>
      <c r="K9" s="56">
        <v>218.85980000000001</v>
      </c>
    </row>
    <row r="10" spans="1:11" ht="15.75" thickTop="1" x14ac:dyDescent="0.25">
      <c r="A10" s="14" t="s">
        <v>9</v>
      </c>
      <c r="B10" s="15">
        <f t="shared" ref="B10:K10" si="0">SUM(B6:B9)</f>
        <v>0.78520000000000001</v>
      </c>
      <c r="C10" s="16">
        <f t="shared" si="0"/>
        <v>0.52480000000000004</v>
      </c>
      <c r="D10" s="15">
        <f t="shared" si="0"/>
        <v>85.667100000000005</v>
      </c>
      <c r="E10" s="16">
        <f t="shared" si="0"/>
        <v>1.3501000000000001</v>
      </c>
      <c r="F10" s="15">
        <f t="shared" si="0"/>
        <v>1.6744399999999999</v>
      </c>
      <c r="G10" s="16">
        <f t="shared" si="0"/>
        <v>0.59909999999999997</v>
      </c>
      <c r="H10" s="15">
        <f t="shared" si="0"/>
        <v>1.7277</v>
      </c>
      <c r="I10" s="16">
        <f t="shared" si="0"/>
        <v>0.85609999999999997</v>
      </c>
      <c r="J10" s="16">
        <f t="shared" si="0"/>
        <v>1.3578999999999999</v>
      </c>
      <c r="K10" s="57">
        <f t="shared" si="0"/>
        <v>876.63169999999991</v>
      </c>
    </row>
    <row r="11" spans="1:11" ht="15.75" thickBot="1" x14ac:dyDescent="0.3">
      <c r="A11" s="17" t="s">
        <v>10</v>
      </c>
      <c r="B11" s="18">
        <f>B10/4</f>
        <v>0.1963</v>
      </c>
      <c r="C11" s="19">
        <f>C10/4</f>
        <v>0.13120000000000001</v>
      </c>
      <c r="D11" s="19">
        <f t="shared" ref="D11:K11" si="1">D10/4</f>
        <v>21.416775000000001</v>
      </c>
      <c r="E11" s="19">
        <f t="shared" si="1"/>
        <v>0.33752500000000002</v>
      </c>
      <c r="F11" s="19">
        <f t="shared" si="1"/>
        <v>0.41860999999999998</v>
      </c>
      <c r="G11" s="19">
        <f t="shared" si="1"/>
        <v>0.14977499999999999</v>
      </c>
      <c r="H11" s="19">
        <f t="shared" si="1"/>
        <v>0.431925</v>
      </c>
      <c r="I11" s="19">
        <f t="shared" si="1"/>
        <v>0.21402499999999999</v>
      </c>
      <c r="J11" s="19">
        <f t="shared" si="1"/>
        <v>0.33947499999999997</v>
      </c>
      <c r="K11" s="19">
        <f t="shared" si="1"/>
        <v>219.15792499999998</v>
      </c>
    </row>
    <row r="12" spans="1:11" ht="15.75" thickTop="1" x14ac:dyDescent="0.25">
      <c r="A12" s="8">
        <v>36745</v>
      </c>
      <c r="B12" s="9">
        <v>0.1963</v>
      </c>
      <c r="C12" s="10">
        <v>0.1305</v>
      </c>
      <c r="D12" s="9">
        <v>21.296600000000002</v>
      </c>
      <c r="E12" s="10">
        <v>0.33600000000000002</v>
      </c>
      <c r="F12" s="9">
        <v>0.42280000000000001</v>
      </c>
      <c r="G12" s="10">
        <v>0.15</v>
      </c>
      <c r="H12" s="9">
        <v>0.43130000000000002</v>
      </c>
      <c r="I12" s="10">
        <v>0.2162</v>
      </c>
      <c r="J12" s="10">
        <v>0.33789999999999998</v>
      </c>
      <c r="K12" s="55">
        <v>219.02170000000001</v>
      </c>
    </row>
    <row r="13" spans="1:11" x14ac:dyDescent="0.25">
      <c r="A13" s="8">
        <v>36746</v>
      </c>
      <c r="B13" s="9">
        <v>0.1963</v>
      </c>
      <c r="C13" s="10">
        <v>0.1305</v>
      </c>
      <c r="D13" s="9">
        <v>21.395700000000001</v>
      </c>
      <c r="E13" s="10">
        <v>0.33489999999999998</v>
      </c>
      <c r="F13" s="9">
        <v>0.42209999999999998</v>
      </c>
      <c r="G13" s="10">
        <v>0.14990000000000001</v>
      </c>
      <c r="H13" s="9">
        <v>0.43230000000000002</v>
      </c>
      <c r="I13" s="10">
        <v>0.21590000000000001</v>
      </c>
      <c r="J13" s="10">
        <v>0.33900000000000002</v>
      </c>
      <c r="K13" s="55">
        <v>219.4143</v>
      </c>
    </row>
    <row r="14" spans="1:11" x14ac:dyDescent="0.25">
      <c r="A14" s="8">
        <v>36747</v>
      </c>
      <c r="B14" s="9">
        <v>0.1963</v>
      </c>
      <c r="C14" s="10">
        <v>0.13059999999999999</v>
      </c>
      <c r="D14" s="9">
        <v>21.332899999999999</v>
      </c>
      <c r="E14" s="10">
        <v>0.33450000000000002</v>
      </c>
      <c r="F14" s="9">
        <v>0.42620000000000002</v>
      </c>
      <c r="G14" s="10">
        <v>0.15</v>
      </c>
      <c r="H14" s="9">
        <v>0.43240000000000001</v>
      </c>
      <c r="I14" s="10">
        <v>0.21790000000000001</v>
      </c>
      <c r="J14" s="10">
        <v>0.33879999999999999</v>
      </c>
      <c r="K14" s="55">
        <v>219.1199</v>
      </c>
    </row>
    <row r="15" spans="1:11" x14ac:dyDescent="0.25">
      <c r="A15" s="8">
        <v>36748</v>
      </c>
      <c r="B15" s="9">
        <v>0.1963</v>
      </c>
      <c r="C15" s="10">
        <v>0.13089999999999999</v>
      </c>
      <c r="D15" s="9">
        <v>21.206299999999999</v>
      </c>
      <c r="E15" s="10">
        <v>0.33910000000000001</v>
      </c>
      <c r="F15" s="9">
        <v>0.4274</v>
      </c>
      <c r="G15" s="10">
        <v>0.1502</v>
      </c>
      <c r="H15" s="9">
        <v>0.43509999999999999</v>
      </c>
      <c r="I15" s="10">
        <v>0.2185</v>
      </c>
      <c r="J15" s="10">
        <v>0.33779999999999999</v>
      </c>
      <c r="K15" s="55">
        <v>218.8843</v>
      </c>
    </row>
    <row r="16" spans="1:11" ht="15.75" thickBot="1" x14ac:dyDescent="0.3">
      <c r="A16" s="11">
        <v>36749</v>
      </c>
      <c r="B16" s="12">
        <v>0.1963</v>
      </c>
      <c r="C16" s="13">
        <v>0.13100000000000001</v>
      </c>
      <c r="D16" s="12">
        <v>21.17</v>
      </c>
      <c r="E16" s="13">
        <v>0.33729999999999999</v>
      </c>
      <c r="F16" s="12">
        <v>0.42270000000000002</v>
      </c>
      <c r="G16" s="13">
        <v>0.15</v>
      </c>
      <c r="H16" s="12">
        <v>0.43440000000000001</v>
      </c>
      <c r="I16" s="13">
        <v>0.21609999999999999</v>
      </c>
      <c r="J16" s="13">
        <v>0.33660000000000001</v>
      </c>
      <c r="K16" s="56">
        <v>218.7714</v>
      </c>
    </row>
    <row r="17" spans="1:11" ht="15.75" thickTop="1" x14ac:dyDescent="0.25">
      <c r="A17" s="14" t="s">
        <v>9</v>
      </c>
      <c r="B17" s="15">
        <f>SUM(B12:B16)</f>
        <v>0.98150000000000004</v>
      </c>
      <c r="C17" s="16">
        <f>SUM(C12:C16)</f>
        <v>0.65349999999999997</v>
      </c>
      <c r="D17" s="15">
        <f>SUM(D12:D16)</f>
        <v>106.4015</v>
      </c>
      <c r="E17" s="16">
        <f>SUM(E12:E16)</f>
        <v>1.6818</v>
      </c>
      <c r="F17" s="15">
        <f>SUM(F12:F16)</f>
        <v>2.1212</v>
      </c>
      <c r="G17" s="16">
        <f>SUM(G12:G16)</f>
        <v>0.75009999999999999</v>
      </c>
      <c r="H17" s="15">
        <f>SUM(H12:H16)</f>
        <v>2.1655000000000002</v>
      </c>
      <c r="I17" s="16">
        <f>SUM(I12:I16)</f>
        <v>1.0846</v>
      </c>
      <c r="J17" s="16">
        <f>SUM(J12:J16)</f>
        <v>1.6900999999999999</v>
      </c>
      <c r="K17" s="57">
        <f>SUM(K12:K16)</f>
        <v>1095.2116000000001</v>
      </c>
    </row>
    <row r="18" spans="1:11" ht="15.75" thickBot="1" x14ac:dyDescent="0.3">
      <c r="A18" s="17" t="s">
        <v>10</v>
      </c>
      <c r="B18" s="18">
        <f>B17/5</f>
        <v>0.1963</v>
      </c>
      <c r="C18" s="19">
        <f>C17/5</f>
        <v>0.13069999999999998</v>
      </c>
      <c r="D18" s="19">
        <f t="shared" ref="D18:K18" si="2">D17/5</f>
        <v>21.2803</v>
      </c>
      <c r="E18" s="19">
        <f t="shared" si="2"/>
        <v>0.33635999999999999</v>
      </c>
      <c r="F18" s="19">
        <f t="shared" si="2"/>
        <v>0.42424000000000001</v>
      </c>
      <c r="G18" s="19">
        <f t="shared" si="2"/>
        <v>0.15001999999999999</v>
      </c>
      <c r="H18" s="19">
        <f t="shared" si="2"/>
        <v>0.43310000000000004</v>
      </c>
      <c r="I18" s="19">
        <f t="shared" si="2"/>
        <v>0.21692</v>
      </c>
      <c r="J18" s="19">
        <f t="shared" si="2"/>
        <v>0.33801999999999999</v>
      </c>
      <c r="K18" s="19">
        <f t="shared" si="2"/>
        <v>219.04232000000002</v>
      </c>
    </row>
    <row r="19" spans="1:11" ht="15" customHeight="1" thickTop="1" x14ac:dyDescent="0.25">
      <c r="A19" s="8">
        <v>36752</v>
      </c>
      <c r="B19" s="9">
        <v>0.1963</v>
      </c>
      <c r="C19" s="10">
        <v>0.1305</v>
      </c>
      <c r="D19" s="9">
        <v>21.301400000000001</v>
      </c>
      <c r="E19" s="10">
        <v>0.3387</v>
      </c>
      <c r="F19" s="9">
        <v>0.4244</v>
      </c>
      <c r="G19" s="10">
        <v>0.1497</v>
      </c>
      <c r="H19" s="9">
        <v>0.43659999999999999</v>
      </c>
      <c r="I19" s="10">
        <v>0.217</v>
      </c>
      <c r="J19" s="10">
        <v>0.33629999999999999</v>
      </c>
      <c r="K19" s="55">
        <v>219.02170000000001</v>
      </c>
    </row>
    <row r="20" spans="1:11" x14ac:dyDescent="0.25">
      <c r="A20" s="8">
        <v>36753</v>
      </c>
      <c r="B20" s="9">
        <v>0.1963</v>
      </c>
      <c r="C20" s="10">
        <v>0.1303</v>
      </c>
      <c r="D20" s="9">
        <v>21.486999999999998</v>
      </c>
      <c r="E20" s="10">
        <v>0.3382</v>
      </c>
      <c r="F20" s="9">
        <v>0.42470000000000002</v>
      </c>
      <c r="G20" s="10">
        <v>0.1502</v>
      </c>
      <c r="H20" s="9">
        <v>0.43569999999999998</v>
      </c>
      <c r="I20" s="10">
        <v>0.2172</v>
      </c>
      <c r="J20" s="10">
        <v>0.33689999999999998</v>
      </c>
      <c r="K20" s="55">
        <v>219.21799999999999</v>
      </c>
    </row>
    <row r="21" spans="1:11" x14ac:dyDescent="0.25">
      <c r="A21" s="8">
        <v>36754</v>
      </c>
      <c r="B21" s="9">
        <v>0.1963</v>
      </c>
      <c r="C21" s="10">
        <v>0.1303</v>
      </c>
      <c r="D21" s="9">
        <v>21.400600000000001</v>
      </c>
      <c r="E21" s="10">
        <v>0.3367</v>
      </c>
      <c r="F21" s="9">
        <v>0.42030000000000001</v>
      </c>
      <c r="G21" s="10">
        <v>0.14979999999999999</v>
      </c>
      <c r="H21" s="9">
        <v>0.43769999999999998</v>
      </c>
      <c r="I21" s="10">
        <v>0.21490000000000001</v>
      </c>
      <c r="J21" s="10">
        <v>0.33750000000000002</v>
      </c>
      <c r="K21" s="55">
        <v>219.11500000000001</v>
      </c>
    </row>
    <row r="22" spans="1:11" x14ac:dyDescent="0.25">
      <c r="A22" s="8">
        <v>36755</v>
      </c>
      <c r="B22" s="9">
        <v>0.1963</v>
      </c>
      <c r="C22" s="10">
        <v>0.13100000000000001</v>
      </c>
      <c r="D22" s="9">
        <v>21.308399999999999</v>
      </c>
      <c r="E22" s="10">
        <v>0.33300000000000002</v>
      </c>
      <c r="F22" s="9">
        <v>0.42049999999999998</v>
      </c>
      <c r="G22" s="10">
        <v>0.14990000000000001</v>
      </c>
      <c r="H22" s="9">
        <v>0.4355</v>
      </c>
      <c r="I22" s="10">
        <v>0.215</v>
      </c>
      <c r="J22" s="10">
        <v>0.33710000000000001</v>
      </c>
      <c r="K22" s="55">
        <v>218.90889999999999</v>
      </c>
    </row>
    <row r="23" spans="1:11" ht="15.75" thickBot="1" x14ac:dyDescent="0.3">
      <c r="A23" s="11">
        <v>36756</v>
      </c>
      <c r="B23" s="12">
        <v>0.1963</v>
      </c>
      <c r="C23" s="13">
        <v>0.13100000000000001</v>
      </c>
      <c r="D23" s="12">
        <v>21.299499999999998</v>
      </c>
      <c r="E23" s="13">
        <v>0.33069999999999999</v>
      </c>
      <c r="F23" s="12">
        <v>0.41959999999999997</v>
      </c>
      <c r="G23" s="13">
        <v>0.1497</v>
      </c>
      <c r="H23" s="12">
        <v>0.43359999999999999</v>
      </c>
      <c r="I23" s="13">
        <v>0.2145</v>
      </c>
      <c r="J23" s="13">
        <v>0.33700000000000002</v>
      </c>
      <c r="K23" s="56">
        <v>218.8254</v>
      </c>
    </row>
    <row r="24" spans="1:11" ht="15.75" thickTop="1" x14ac:dyDescent="0.25">
      <c r="A24" s="14" t="s">
        <v>9</v>
      </c>
      <c r="B24" s="15">
        <f t="shared" ref="B24:K24" si="3">SUM(B19:B23)</f>
        <v>0.98150000000000004</v>
      </c>
      <c r="C24" s="16">
        <f t="shared" si="3"/>
        <v>0.65310000000000001</v>
      </c>
      <c r="D24" s="15">
        <f t="shared" si="3"/>
        <v>106.79689999999999</v>
      </c>
      <c r="E24" s="16">
        <f t="shared" si="3"/>
        <v>1.6773</v>
      </c>
      <c r="F24" s="15">
        <f t="shared" si="3"/>
        <v>2.1095000000000002</v>
      </c>
      <c r="G24" s="16">
        <f t="shared" si="3"/>
        <v>0.74930000000000008</v>
      </c>
      <c r="H24" s="15">
        <f t="shared" si="3"/>
        <v>2.1791</v>
      </c>
      <c r="I24" s="16">
        <f t="shared" si="3"/>
        <v>1.0786</v>
      </c>
      <c r="J24" s="16">
        <f t="shared" si="3"/>
        <v>1.6847999999999999</v>
      </c>
      <c r="K24" s="57">
        <f t="shared" si="3"/>
        <v>1095.0889999999999</v>
      </c>
    </row>
    <row r="25" spans="1:11" ht="15.75" thickBot="1" x14ac:dyDescent="0.3">
      <c r="A25" s="17" t="s">
        <v>10</v>
      </c>
      <c r="B25" s="18">
        <f>B24/5</f>
        <v>0.1963</v>
      </c>
      <c r="C25" s="19">
        <f>C24/5</f>
        <v>0.13062000000000001</v>
      </c>
      <c r="D25" s="19">
        <f t="shared" ref="D25:K25" si="4">D24/5</f>
        <v>21.359379999999998</v>
      </c>
      <c r="E25" s="19">
        <f t="shared" si="4"/>
        <v>0.33545999999999998</v>
      </c>
      <c r="F25" s="19">
        <f t="shared" si="4"/>
        <v>0.42190000000000005</v>
      </c>
      <c r="G25" s="19">
        <f t="shared" si="4"/>
        <v>0.14986000000000002</v>
      </c>
      <c r="H25" s="19">
        <f t="shared" si="4"/>
        <v>0.43581999999999999</v>
      </c>
      <c r="I25" s="19">
        <f t="shared" si="4"/>
        <v>0.21572</v>
      </c>
      <c r="J25" s="19">
        <f t="shared" si="4"/>
        <v>0.33695999999999998</v>
      </c>
      <c r="K25" s="19">
        <f t="shared" si="4"/>
        <v>219.01779999999999</v>
      </c>
    </row>
    <row r="26" spans="1:11" ht="15.75" thickTop="1" x14ac:dyDescent="0.25">
      <c r="A26" s="8">
        <v>36759</v>
      </c>
      <c r="B26" s="9">
        <v>0.1963</v>
      </c>
      <c r="C26" s="10">
        <v>0.13159999999999999</v>
      </c>
      <c r="D26" s="9">
        <v>21.287800000000001</v>
      </c>
      <c r="E26" s="10">
        <v>0.3327</v>
      </c>
      <c r="F26" s="9">
        <v>0.4229</v>
      </c>
      <c r="G26" s="10">
        <v>0.14979999999999999</v>
      </c>
      <c r="H26" s="9">
        <v>0.43640000000000001</v>
      </c>
      <c r="I26" s="10">
        <v>0.2162</v>
      </c>
      <c r="J26" s="10">
        <v>0.33739999999999998</v>
      </c>
      <c r="K26" s="55">
        <v>218.88919999999999</v>
      </c>
    </row>
    <row r="27" spans="1:11" x14ac:dyDescent="0.25">
      <c r="A27" s="8">
        <v>36760</v>
      </c>
      <c r="B27" s="9">
        <v>0.1963</v>
      </c>
      <c r="C27" s="10">
        <v>0.13170000000000001</v>
      </c>
      <c r="D27" s="9">
        <v>21.299499999999998</v>
      </c>
      <c r="E27" s="10">
        <v>0.33329999999999999</v>
      </c>
      <c r="F27" s="9">
        <v>0.42509999999999998</v>
      </c>
      <c r="G27" s="10">
        <v>0.15010000000000001</v>
      </c>
      <c r="H27" s="9">
        <v>0.43619999999999998</v>
      </c>
      <c r="I27" s="10">
        <v>0.21729999999999999</v>
      </c>
      <c r="J27" s="10">
        <v>0.33700000000000002</v>
      </c>
      <c r="K27" s="55">
        <v>218.7714</v>
      </c>
    </row>
    <row r="28" spans="1:11" x14ac:dyDescent="0.25">
      <c r="A28" s="8">
        <v>36761</v>
      </c>
      <c r="B28" s="9">
        <v>0.1963</v>
      </c>
      <c r="C28" s="10">
        <v>0.13239999999999999</v>
      </c>
      <c r="D28" s="9">
        <v>21.273</v>
      </c>
      <c r="E28" s="10">
        <v>0.33679999999999999</v>
      </c>
      <c r="F28" s="9">
        <v>0.4279</v>
      </c>
      <c r="G28" s="10">
        <v>0.15040000000000001</v>
      </c>
      <c r="H28" s="9">
        <v>0.44259999999999999</v>
      </c>
      <c r="I28" s="10">
        <v>0.21879999999999999</v>
      </c>
      <c r="J28" s="10">
        <v>0.33700000000000002</v>
      </c>
      <c r="K28" s="55">
        <v>218.69390000000001</v>
      </c>
    </row>
    <row r="29" spans="1:11" x14ac:dyDescent="0.25">
      <c r="A29" s="8">
        <v>36762</v>
      </c>
      <c r="B29" s="9">
        <v>0.1963</v>
      </c>
      <c r="C29" s="10">
        <v>0.1326</v>
      </c>
      <c r="D29" s="9">
        <v>21.001200000000001</v>
      </c>
      <c r="E29" s="10">
        <v>0.34329999999999999</v>
      </c>
      <c r="F29" s="9">
        <v>0.42880000000000001</v>
      </c>
      <c r="G29" s="10">
        <v>0.15040000000000001</v>
      </c>
      <c r="H29" s="9">
        <v>0.45789999999999997</v>
      </c>
      <c r="I29" s="10">
        <v>0.21920000000000001</v>
      </c>
      <c r="J29" s="10">
        <v>0.33739999999999998</v>
      </c>
      <c r="K29" s="55">
        <v>218.83029999999999</v>
      </c>
    </row>
    <row r="30" spans="1:11" ht="15.75" thickBot="1" x14ac:dyDescent="0.3">
      <c r="A30" s="11">
        <v>36763</v>
      </c>
      <c r="B30" s="12">
        <v>0.1963</v>
      </c>
      <c r="C30" s="13">
        <v>0.1326</v>
      </c>
      <c r="D30" s="12">
        <v>20.987400000000001</v>
      </c>
      <c r="E30" s="13">
        <v>0.3427</v>
      </c>
      <c r="F30" s="12">
        <v>0.42530000000000001</v>
      </c>
      <c r="G30" s="13">
        <v>0.15</v>
      </c>
      <c r="H30" s="12">
        <v>0.4521</v>
      </c>
      <c r="I30" s="13">
        <v>0.2175</v>
      </c>
      <c r="J30" s="13">
        <v>0.33789999999999998</v>
      </c>
      <c r="K30" s="56">
        <v>218.70769999999999</v>
      </c>
    </row>
    <row r="31" spans="1:11" ht="15.75" thickTop="1" x14ac:dyDescent="0.25">
      <c r="A31" s="14" t="s">
        <v>9</v>
      </c>
      <c r="B31" s="15">
        <f t="shared" ref="B31:K31" si="5">SUM(B26:B30)</f>
        <v>0.98150000000000004</v>
      </c>
      <c r="C31" s="16">
        <f t="shared" si="5"/>
        <v>0.66090000000000004</v>
      </c>
      <c r="D31" s="15">
        <f t="shared" si="5"/>
        <v>105.84889999999999</v>
      </c>
      <c r="E31" s="16">
        <f t="shared" si="5"/>
        <v>1.6887999999999999</v>
      </c>
      <c r="F31" s="15">
        <f t="shared" si="5"/>
        <v>2.13</v>
      </c>
      <c r="G31" s="16">
        <f t="shared" si="5"/>
        <v>0.75070000000000003</v>
      </c>
      <c r="H31" s="15">
        <f t="shared" si="5"/>
        <v>2.2252000000000001</v>
      </c>
      <c r="I31" s="16">
        <f t="shared" si="5"/>
        <v>1.089</v>
      </c>
      <c r="J31" s="16">
        <f t="shared" si="5"/>
        <v>1.6867000000000001</v>
      </c>
      <c r="K31" s="57">
        <f t="shared" si="5"/>
        <v>1093.8924999999999</v>
      </c>
    </row>
    <row r="32" spans="1:11" ht="15.75" thickBot="1" x14ac:dyDescent="0.3">
      <c r="A32" s="17" t="s">
        <v>10</v>
      </c>
      <c r="B32" s="18">
        <f>B31/5</f>
        <v>0.1963</v>
      </c>
      <c r="C32" s="19">
        <f>C31/5</f>
        <v>0.13218000000000002</v>
      </c>
      <c r="D32" s="19">
        <f t="shared" ref="D32:K32" si="6">D31/5</f>
        <v>21.169779999999996</v>
      </c>
      <c r="E32" s="19">
        <f t="shared" si="6"/>
        <v>0.33775999999999995</v>
      </c>
      <c r="F32" s="19">
        <f t="shared" si="6"/>
        <v>0.42599999999999999</v>
      </c>
      <c r="G32" s="19">
        <f t="shared" si="6"/>
        <v>0.15014</v>
      </c>
      <c r="H32" s="19">
        <f t="shared" si="6"/>
        <v>0.44503999999999999</v>
      </c>
      <c r="I32" s="19">
        <f t="shared" si="6"/>
        <v>0.21779999999999999</v>
      </c>
      <c r="J32" s="19">
        <f t="shared" si="6"/>
        <v>0.33734000000000003</v>
      </c>
      <c r="K32" s="19">
        <f t="shared" si="6"/>
        <v>218.77849999999998</v>
      </c>
    </row>
    <row r="33" spans="1:11" ht="15.75" thickTop="1" x14ac:dyDescent="0.25">
      <c r="A33" s="8">
        <v>36766</v>
      </c>
      <c r="B33" s="9">
        <v>0.1963</v>
      </c>
      <c r="C33" s="10">
        <v>0.1331</v>
      </c>
      <c r="D33" s="9">
        <v>20.999199999999998</v>
      </c>
      <c r="E33" s="10">
        <v>0.34210000000000002</v>
      </c>
      <c r="F33" s="9">
        <v>0.42480000000000001</v>
      </c>
      <c r="G33" s="10">
        <v>0.15</v>
      </c>
      <c r="H33" s="9">
        <v>0.45040000000000002</v>
      </c>
      <c r="I33" s="10">
        <v>0.2172</v>
      </c>
      <c r="J33" s="10">
        <v>0.33779999999999999</v>
      </c>
      <c r="K33" s="55">
        <v>218.69290000000001</v>
      </c>
    </row>
    <row r="34" spans="1:11" x14ac:dyDescent="0.25">
      <c r="A34" s="8">
        <v>36767</v>
      </c>
      <c r="B34" s="9">
        <v>0.1963</v>
      </c>
      <c r="C34" s="10">
        <v>0.1333</v>
      </c>
      <c r="D34" s="9">
        <v>20.9285</v>
      </c>
      <c r="E34" s="10">
        <v>0.34279999999999999</v>
      </c>
      <c r="F34" s="9">
        <v>0.42530000000000001</v>
      </c>
      <c r="G34" s="10">
        <v>0.15</v>
      </c>
      <c r="H34" s="9">
        <v>0.45129999999999998</v>
      </c>
      <c r="I34" s="10">
        <v>0.2175</v>
      </c>
      <c r="J34" s="10">
        <v>0.33760000000000001</v>
      </c>
      <c r="K34" s="55">
        <v>218.477</v>
      </c>
    </row>
    <row r="35" spans="1:11" x14ac:dyDescent="0.25">
      <c r="A35" s="8">
        <v>36768</v>
      </c>
      <c r="B35" s="9">
        <v>0.1963</v>
      </c>
      <c r="C35" s="10">
        <v>0.13439999999999999</v>
      </c>
      <c r="D35" s="9">
        <v>20.841200000000001</v>
      </c>
      <c r="E35" s="10">
        <v>0.34320000000000001</v>
      </c>
      <c r="F35" s="9">
        <v>0.42830000000000001</v>
      </c>
      <c r="G35" s="10">
        <v>0.15010000000000001</v>
      </c>
      <c r="H35" s="9">
        <v>0.45639999999999997</v>
      </c>
      <c r="I35" s="10">
        <v>0.21890000000000001</v>
      </c>
      <c r="J35" s="10">
        <v>0.33779999999999999</v>
      </c>
      <c r="K35" s="55">
        <v>217.92740000000001</v>
      </c>
    </row>
    <row r="36" spans="1:11" ht="15.75" thickBot="1" x14ac:dyDescent="0.3">
      <c r="A36" s="11">
        <v>36769</v>
      </c>
      <c r="B36" s="12">
        <v>0.1963</v>
      </c>
      <c r="C36" s="13">
        <v>0.13439999999999999</v>
      </c>
      <c r="D36" s="12">
        <v>20.758700000000001</v>
      </c>
      <c r="E36" s="13">
        <v>0.34089999999999998</v>
      </c>
      <c r="F36" s="12">
        <v>0.42680000000000001</v>
      </c>
      <c r="G36" s="13">
        <v>0.15029999999999999</v>
      </c>
      <c r="H36" s="12">
        <v>0.45929999999999999</v>
      </c>
      <c r="I36" s="13">
        <v>0.21990000000000001</v>
      </c>
      <c r="J36" s="13">
        <v>0.3382</v>
      </c>
      <c r="K36" s="56">
        <v>217.61330000000001</v>
      </c>
    </row>
    <row r="37" spans="1:11" ht="15.75" thickTop="1" x14ac:dyDescent="0.25">
      <c r="A37" s="14" t="s">
        <v>9</v>
      </c>
      <c r="B37" s="15">
        <f>SUM(B33:B36)</f>
        <v>0.78520000000000001</v>
      </c>
      <c r="C37" s="16">
        <f>SUM(C33:C36)</f>
        <v>0.5351999999999999</v>
      </c>
      <c r="D37" s="15">
        <f>SUM(D33:D36)</f>
        <v>83.527600000000007</v>
      </c>
      <c r="E37" s="16">
        <f>SUM(E33:E36)</f>
        <v>1.369</v>
      </c>
      <c r="F37" s="15">
        <f>SUM(F33:F36)</f>
        <v>1.7052</v>
      </c>
      <c r="G37" s="16">
        <f>SUM(G33:G36)</f>
        <v>0.60040000000000004</v>
      </c>
      <c r="H37" s="15">
        <f>SUM(H33:H36)</f>
        <v>1.8173999999999999</v>
      </c>
      <c r="I37" s="16">
        <f>SUM(I33:I36)</f>
        <v>0.87349999999999994</v>
      </c>
      <c r="J37" s="16">
        <f>SUM(J33:J36)</f>
        <v>1.3513999999999999</v>
      </c>
      <c r="K37" s="57">
        <f>SUM(K33:K36)</f>
        <v>872.7106</v>
      </c>
    </row>
    <row r="38" spans="1:11" ht="15.75" thickBot="1" x14ac:dyDescent="0.3">
      <c r="A38" s="17" t="s">
        <v>10</v>
      </c>
      <c r="B38" s="18">
        <f>B37/4</f>
        <v>0.1963</v>
      </c>
      <c r="C38" s="19">
        <f>C37/4</f>
        <v>0.13379999999999997</v>
      </c>
      <c r="D38" s="19">
        <f t="shared" ref="D38:K38" si="7">D37/4</f>
        <v>20.881900000000002</v>
      </c>
      <c r="E38" s="19">
        <f t="shared" si="7"/>
        <v>0.34225</v>
      </c>
      <c r="F38" s="19">
        <f t="shared" si="7"/>
        <v>0.42630000000000001</v>
      </c>
      <c r="G38" s="19">
        <f t="shared" si="7"/>
        <v>0.15010000000000001</v>
      </c>
      <c r="H38" s="19">
        <f t="shared" si="7"/>
        <v>0.45434999999999998</v>
      </c>
      <c r="I38" s="19">
        <f t="shared" si="7"/>
        <v>0.21837499999999999</v>
      </c>
      <c r="J38" s="19">
        <f t="shared" si="7"/>
        <v>0.33784999999999998</v>
      </c>
      <c r="K38" s="19">
        <f t="shared" si="7"/>
        <v>218.17765</v>
      </c>
    </row>
    <row r="39" spans="1:11" ht="15.75" thickTop="1" x14ac:dyDescent="0.25">
      <c r="A39" s="20"/>
      <c r="B39" s="9"/>
      <c r="C39" s="10"/>
      <c r="D39" s="9"/>
      <c r="E39" s="10"/>
      <c r="F39" s="9"/>
      <c r="G39" s="10"/>
      <c r="H39" s="9"/>
      <c r="I39" s="10"/>
      <c r="J39" s="10"/>
      <c r="K39" s="55"/>
    </row>
    <row r="40" spans="1:11" ht="20.25" x14ac:dyDescent="0.3">
      <c r="A40" s="20"/>
      <c r="B40" s="9"/>
      <c r="C40" s="60"/>
      <c r="D40" s="9"/>
      <c r="E40" s="22" t="s">
        <v>11</v>
      </c>
      <c r="F40" s="9"/>
      <c r="G40" s="10"/>
      <c r="H40" s="9"/>
      <c r="I40" s="10"/>
      <c r="J40" s="10"/>
      <c r="K40" s="55"/>
    </row>
    <row r="41" spans="1:11" ht="15.75" thickBot="1" x14ac:dyDescent="0.3">
      <c r="A41" s="23"/>
      <c r="B41" s="24"/>
      <c r="C41" s="25"/>
      <c r="D41" s="24"/>
      <c r="E41" s="25"/>
      <c r="F41" s="24"/>
      <c r="G41" s="25"/>
      <c r="H41" s="24"/>
      <c r="I41" s="25"/>
      <c r="J41" s="25"/>
      <c r="K41" s="59"/>
    </row>
    <row r="42" spans="1:11" x14ac:dyDescent="0.25">
      <c r="A42" s="26" t="s">
        <v>12</v>
      </c>
      <c r="B42" s="27">
        <f>SUM(B6:B9,B12:B16,B19:B23,B26:B30,B33:B36)</f>
        <v>4.514899999999999</v>
      </c>
      <c r="C42" s="37">
        <f>SUM(C6:C9,C12:C16,C19:C23,C26:C30,C33:C36)</f>
        <v>3.0275000000000007</v>
      </c>
      <c r="D42" s="37">
        <f t="shared" ref="D42:K42" si="8">SUM(D6:D9,D12:D16,D19:D23,D26:D30,D33:D36)</f>
        <v>488.24200000000002</v>
      </c>
      <c r="E42" s="37">
        <f t="shared" si="8"/>
        <v>7.767000000000003</v>
      </c>
      <c r="F42" s="37">
        <f t="shared" si="8"/>
        <v>9.740339999999998</v>
      </c>
      <c r="G42" s="37">
        <f t="shared" si="8"/>
        <v>3.4495999999999993</v>
      </c>
      <c r="H42" s="37">
        <f t="shared" si="8"/>
        <v>10.1149</v>
      </c>
      <c r="I42" s="37">
        <f t="shared" si="8"/>
        <v>4.9817999999999998</v>
      </c>
      <c r="J42" s="37">
        <f t="shared" si="8"/>
        <v>7.7708999999999984</v>
      </c>
      <c r="K42" s="37">
        <f t="shared" si="8"/>
        <v>5033.5353999999998</v>
      </c>
    </row>
    <row r="43" spans="1:11" x14ac:dyDescent="0.25">
      <c r="A43" s="26" t="s">
        <v>13</v>
      </c>
      <c r="B43" s="27">
        <f>B42/23</f>
        <v>0.19629999999999995</v>
      </c>
      <c r="C43" s="28">
        <f>C42/23</f>
        <v>0.13163043478260872</v>
      </c>
      <c r="D43" s="28">
        <f t="shared" ref="D43:K43" si="9">D42/23</f>
        <v>21.22791304347826</v>
      </c>
      <c r="E43" s="28">
        <f t="shared" si="9"/>
        <v>0.33769565217391317</v>
      </c>
      <c r="F43" s="28">
        <f t="shared" si="9"/>
        <v>0.42349304347826078</v>
      </c>
      <c r="G43" s="28">
        <f t="shared" si="9"/>
        <v>0.14998260869565214</v>
      </c>
      <c r="H43" s="28">
        <f t="shared" si="9"/>
        <v>0.43977826086956523</v>
      </c>
      <c r="I43" s="28">
        <f t="shared" si="9"/>
        <v>0.21659999999999999</v>
      </c>
      <c r="J43" s="28">
        <f t="shared" si="9"/>
        <v>0.33786521739130426</v>
      </c>
      <c r="K43" s="28">
        <f t="shared" si="9"/>
        <v>218.84936521739129</v>
      </c>
    </row>
    <row r="44" spans="1:11" x14ac:dyDescent="0.25">
      <c r="A44" s="26" t="s">
        <v>14</v>
      </c>
      <c r="B44" s="27">
        <f>1/B43</f>
        <v>5.0942435048395325</v>
      </c>
      <c r="C44" s="28">
        <f>1/C43</f>
        <v>7.5970272502064393</v>
      </c>
      <c r="D44" s="28">
        <f>100/D43</f>
        <v>4.7107786712327089</v>
      </c>
      <c r="E44" s="28">
        <f t="shared" ref="D44:K44" si="10">1/E43</f>
        <v>2.9612462984421257</v>
      </c>
      <c r="F44" s="28">
        <f t="shared" si="10"/>
        <v>2.3613138761069945</v>
      </c>
      <c r="G44" s="28">
        <f t="shared" si="10"/>
        <v>6.6674397031539909</v>
      </c>
      <c r="H44" s="28">
        <f t="shared" si="10"/>
        <v>2.2738731969668509</v>
      </c>
      <c r="I44" s="28">
        <f t="shared" si="10"/>
        <v>4.6168051708217916</v>
      </c>
      <c r="J44" s="28">
        <f t="shared" si="10"/>
        <v>2.9597601307441872</v>
      </c>
      <c r="K44" s="28">
        <f>1000/K43</f>
        <v>4.5693529839881526</v>
      </c>
    </row>
    <row r="45" spans="1:11" ht="15.75" thickBot="1" x14ac:dyDescent="0.3">
      <c r="A45" s="29"/>
      <c r="B45" s="30"/>
      <c r="C45" s="31"/>
      <c r="D45" s="30"/>
      <c r="E45" s="31"/>
      <c r="F45" s="31"/>
      <c r="G45" s="30"/>
      <c r="H45" s="31"/>
      <c r="I45" s="30"/>
      <c r="J45" s="31"/>
      <c r="K45" s="5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34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3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20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4" t="s">
        <v>3</v>
      </c>
    </row>
    <row r="6" spans="1:11" x14ac:dyDescent="0.25">
      <c r="A6" s="8">
        <v>36770</v>
      </c>
      <c r="B6" s="67">
        <v>0.1963</v>
      </c>
      <c r="C6" s="68">
        <v>0.1351</v>
      </c>
      <c r="D6" s="67">
        <v>20.9344</v>
      </c>
      <c r="E6" s="68">
        <v>0.34029999999999999</v>
      </c>
      <c r="F6" s="67">
        <v>0.43219999999999997</v>
      </c>
      <c r="G6" s="68">
        <v>0.15040000000000001</v>
      </c>
      <c r="H6" s="67">
        <v>0.4592</v>
      </c>
      <c r="I6" s="68">
        <v>0.221</v>
      </c>
      <c r="J6" s="67">
        <v>0.33789999999999998</v>
      </c>
      <c r="K6" s="67">
        <v>217.6525</v>
      </c>
    </row>
    <row r="7" spans="1:11" ht="15.75" thickBot="1" x14ac:dyDescent="0.3">
      <c r="A7" s="11"/>
      <c r="B7" s="78"/>
      <c r="C7" s="79"/>
      <c r="D7" s="78"/>
      <c r="E7" s="79"/>
      <c r="F7" s="78"/>
      <c r="G7" s="79"/>
      <c r="H7" s="78"/>
      <c r="I7" s="79"/>
      <c r="J7" s="78"/>
      <c r="K7" s="78"/>
    </row>
    <row r="8" spans="1:11" ht="15.75" thickTop="1" x14ac:dyDescent="0.25">
      <c r="A8" s="14" t="s">
        <v>9</v>
      </c>
      <c r="B8" s="15">
        <f>SUM(B6:B7)</f>
        <v>0.1963</v>
      </c>
      <c r="C8" s="16">
        <f>SUM(C6:C7)</f>
        <v>0.1351</v>
      </c>
      <c r="D8" s="15">
        <f>SUM(D6:D7)</f>
        <v>20.9344</v>
      </c>
      <c r="E8" s="16">
        <f>SUM(E6:E7)</f>
        <v>0.34029999999999999</v>
      </c>
      <c r="F8" s="15">
        <f>SUM(F6:F7)</f>
        <v>0.43219999999999997</v>
      </c>
      <c r="G8" s="16">
        <f>SUM(G6:G7)</f>
        <v>0.15040000000000001</v>
      </c>
      <c r="H8" s="15">
        <f>SUM(H6:H7)</f>
        <v>0.4592</v>
      </c>
      <c r="I8" s="16">
        <f>SUM(I6:I7)</f>
        <v>0.221</v>
      </c>
      <c r="J8" s="16">
        <f>SUM(J6:J7)</f>
        <v>0.33789999999999998</v>
      </c>
      <c r="K8" s="57">
        <f>SUM(K6:K7)</f>
        <v>217.6525</v>
      </c>
    </row>
    <row r="9" spans="1:11" ht="15.75" thickBot="1" x14ac:dyDescent="0.3">
      <c r="A9" s="17" t="s">
        <v>10</v>
      </c>
      <c r="B9" s="18">
        <f>B8/1</f>
        <v>0.1963</v>
      </c>
      <c r="C9" s="19">
        <f>C8/1</f>
        <v>0.1351</v>
      </c>
      <c r="D9" s="19">
        <f t="shared" ref="D9:K9" si="0">D8/1</f>
        <v>20.9344</v>
      </c>
      <c r="E9" s="19">
        <f t="shared" si="0"/>
        <v>0.34029999999999999</v>
      </c>
      <c r="F9" s="19">
        <f t="shared" si="0"/>
        <v>0.43219999999999997</v>
      </c>
      <c r="G9" s="19">
        <f t="shared" si="0"/>
        <v>0.15040000000000001</v>
      </c>
      <c r="H9" s="19">
        <f t="shared" si="0"/>
        <v>0.4592</v>
      </c>
      <c r="I9" s="19">
        <f t="shared" si="0"/>
        <v>0.221</v>
      </c>
      <c r="J9" s="19">
        <f t="shared" si="0"/>
        <v>0.33789999999999998</v>
      </c>
      <c r="K9" s="19">
        <f t="shared" si="0"/>
        <v>217.6525</v>
      </c>
    </row>
    <row r="10" spans="1:11" ht="15.75" thickTop="1" x14ac:dyDescent="0.25">
      <c r="A10" s="8">
        <v>36773</v>
      </c>
      <c r="B10" s="9">
        <v>0.1963</v>
      </c>
      <c r="C10" s="10">
        <v>0.13439999999999999</v>
      </c>
      <c r="D10" s="9">
        <v>20.761700000000001</v>
      </c>
      <c r="E10" s="10">
        <v>0.3407</v>
      </c>
      <c r="F10" s="9">
        <v>0.42680000000000001</v>
      </c>
      <c r="G10" s="10">
        <v>0.1507</v>
      </c>
      <c r="H10" s="9">
        <v>0.45850000000000002</v>
      </c>
      <c r="I10" s="10">
        <v>0.21820000000000001</v>
      </c>
      <c r="J10" s="10">
        <v>0.33779999999999999</v>
      </c>
      <c r="K10" s="55">
        <v>217.6525</v>
      </c>
    </row>
    <row r="11" spans="1:11" x14ac:dyDescent="0.25">
      <c r="A11" s="8">
        <v>36774</v>
      </c>
      <c r="B11" s="9">
        <v>0.1963</v>
      </c>
      <c r="C11" s="10">
        <v>0.13439999999999999</v>
      </c>
      <c r="D11" s="9">
        <v>20.758700000000001</v>
      </c>
      <c r="E11" s="10">
        <v>0.34089999999999998</v>
      </c>
      <c r="F11" s="9">
        <v>0.42680000000000001</v>
      </c>
      <c r="G11" s="10">
        <v>0.15029999999999999</v>
      </c>
      <c r="H11" s="9">
        <v>0.45739999999999997</v>
      </c>
      <c r="I11" s="10">
        <v>0.21820000000000001</v>
      </c>
      <c r="J11" s="10">
        <v>0.33800000000000002</v>
      </c>
      <c r="K11" s="55">
        <v>216.9213</v>
      </c>
    </row>
    <row r="12" spans="1:11" x14ac:dyDescent="0.25">
      <c r="A12" s="8">
        <v>36775</v>
      </c>
      <c r="B12" s="9">
        <v>0.1963</v>
      </c>
      <c r="C12" s="10">
        <v>0.13519999999999999</v>
      </c>
      <c r="D12" s="9">
        <v>20.78</v>
      </c>
      <c r="E12" s="10">
        <v>0.34429999999999999</v>
      </c>
      <c r="F12" s="9">
        <v>0.43230000000000002</v>
      </c>
      <c r="G12" s="10">
        <v>0.1507</v>
      </c>
      <c r="H12" s="9">
        <v>0.45979999999999999</v>
      </c>
      <c r="I12" s="10">
        <v>0.221</v>
      </c>
      <c r="J12" s="10">
        <v>0.33910000000000001</v>
      </c>
      <c r="K12" s="55">
        <v>216.9213</v>
      </c>
    </row>
    <row r="13" spans="1:11" x14ac:dyDescent="0.25">
      <c r="A13" s="8">
        <v>36776</v>
      </c>
      <c r="B13" s="9">
        <v>0.1963</v>
      </c>
      <c r="C13" s="10">
        <v>0.1356</v>
      </c>
      <c r="D13" s="9">
        <v>20.8078</v>
      </c>
      <c r="E13" s="10">
        <v>0.34720000000000001</v>
      </c>
      <c r="F13" s="9">
        <v>0.43930000000000002</v>
      </c>
      <c r="G13" s="10">
        <v>0.15079999999999999</v>
      </c>
      <c r="H13" s="9">
        <v>0.46160000000000001</v>
      </c>
      <c r="I13" s="10">
        <v>0.22459999999999999</v>
      </c>
      <c r="J13" s="10">
        <v>0.33979999999999999</v>
      </c>
      <c r="K13" s="55">
        <v>217.3777</v>
      </c>
    </row>
    <row r="14" spans="1:11" ht="15.75" thickBot="1" x14ac:dyDescent="0.3">
      <c r="A14" s="11">
        <v>36777</v>
      </c>
      <c r="B14" s="12">
        <v>0.1963</v>
      </c>
      <c r="C14" s="13">
        <v>0.13669999999999999</v>
      </c>
      <c r="D14" s="12">
        <v>20.630199999999999</v>
      </c>
      <c r="E14" s="13">
        <v>0.3518</v>
      </c>
      <c r="F14" s="12">
        <v>0.44009999999999999</v>
      </c>
      <c r="G14" s="13">
        <v>0.15140000000000001</v>
      </c>
      <c r="H14" s="12">
        <v>0.47099999999999997</v>
      </c>
      <c r="I14" s="13">
        <v>0.22500000000000001</v>
      </c>
      <c r="J14" s="13">
        <v>0.34</v>
      </c>
      <c r="K14" s="56">
        <v>218.0402</v>
      </c>
    </row>
    <row r="15" spans="1:11" ht="15.75" thickTop="1" x14ac:dyDescent="0.25">
      <c r="A15" s="14" t="s">
        <v>9</v>
      </c>
      <c r="B15" s="15">
        <f t="shared" ref="B15:K15" si="1">SUM(B10:B14)</f>
        <v>0.98150000000000004</v>
      </c>
      <c r="C15" s="16">
        <f t="shared" si="1"/>
        <v>0.6762999999999999</v>
      </c>
      <c r="D15" s="15">
        <f t="shared" si="1"/>
        <v>103.73840000000001</v>
      </c>
      <c r="E15" s="16">
        <f t="shared" si="1"/>
        <v>1.7248999999999999</v>
      </c>
      <c r="F15" s="15">
        <f t="shared" si="1"/>
        <v>2.1653000000000002</v>
      </c>
      <c r="G15" s="16">
        <f t="shared" si="1"/>
        <v>0.75390000000000001</v>
      </c>
      <c r="H15" s="15">
        <f t="shared" si="1"/>
        <v>2.3083</v>
      </c>
      <c r="I15" s="16">
        <f t="shared" si="1"/>
        <v>1.107</v>
      </c>
      <c r="J15" s="16">
        <f t="shared" si="1"/>
        <v>1.6946999999999999</v>
      </c>
      <c r="K15" s="57">
        <f t="shared" si="1"/>
        <v>1086.913</v>
      </c>
    </row>
    <row r="16" spans="1:11" ht="15.75" thickBot="1" x14ac:dyDescent="0.3">
      <c r="A16" s="17" t="s">
        <v>10</v>
      </c>
      <c r="B16" s="18">
        <f>B15/5</f>
        <v>0.1963</v>
      </c>
      <c r="C16" s="19">
        <f>C15/5</f>
        <v>0.13525999999999999</v>
      </c>
      <c r="D16" s="19">
        <f t="shared" ref="D16:K16" si="2">D15/5</f>
        <v>20.747680000000003</v>
      </c>
      <c r="E16" s="19">
        <f t="shared" si="2"/>
        <v>0.34497999999999995</v>
      </c>
      <c r="F16" s="19">
        <f t="shared" si="2"/>
        <v>0.43306000000000006</v>
      </c>
      <c r="G16" s="19">
        <f t="shared" si="2"/>
        <v>0.15078</v>
      </c>
      <c r="H16" s="19">
        <f t="shared" si="2"/>
        <v>0.46166000000000001</v>
      </c>
      <c r="I16" s="19">
        <f t="shared" si="2"/>
        <v>0.22139999999999999</v>
      </c>
      <c r="J16" s="19">
        <f t="shared" si="2"/>
        <v>0.33893999999999996</v>
      </c>
      <c r="K16" s="19">
        <f t="shared" si="2"/>
        <v>217.3826</v>
      </c>
    </row>
    <row r="17" spans="1:11" ht="15" customHeight="1" thickTop="1" x14ac:dyDescent="0.25">
      <c r="A17" s="8">
        <v>36780</v>
      </c>
      <c r="B17" s="9">
        <v>0.1963</v>
      </c>
      <c r="C17" s="10">
        <v>0.1381</v>
      </c>
      <c r="D17" s="9">
        <v>20.822500000000002</v>
      </c>
      <c r="E17" s="10">
        <v>0.35320000000000001</v>
      </c>
      <c r="F17" s="9">
        <v>0.44319999999999998</v>
      </c>
      <c r="G17" s="10">
        <v>0.1515</v>
      </c>
      <c r="H17" s="9">
        <v>0.46829999999999999</v>
      </c>
      <c r="I17" s="10">
        <v>0.2266</v>
      </c>
      <c r="J17" s="10">
        <v>0.34089999999999998</v>
      </c>
      <c r="K17" s="55">
        <v>217.7458</v>
      </c>
    </row>
    <row r="18" spans="1:11" x14ac:dyDescent="0.25">
      <c r="A18" s="8">
        <v>36781</v>
      </c>
      <c r="B18" s="9">
        <v>0.1963</v>
      </c>
      <c r="C18" s="10">
        <v>0.13869999999999999</v>
      </c>
      <c r="D18" s="9">
        <v>20.811699999999998</v>
      </c>
      <c r="E18" s="10">
        <v>0.35110000000000002</v>
      </c>
      <c r="F18" s="9">
        <v>0.44519999999999998</v>
      </c>
      <c r="G18" s="10">
        <v>0.15229999999999999</v>
      </c>
      <c r="H18" s="9">
        <v>0.45860000000000001</v>
      </c>
      <c r="I18" s="10">
        <v>0.2276</v>
      </c>
      <c r="J18" s="10">
        <v>0.34110000000000001</v>
      </c>
      <c r="K18" s="55">
        <v>217.7458</v>
      </c>
    </row>
    <row r="19" spans="1:11" x14ac:dyDescent="0.25">
      <c r="A19" s="8">
        <v>36782</v>
      </c>
      <c r="B19" s="9">
        <v>0.1963</v>
      </c>
      <c r="C19" s="10">
        <v>0.13980000000000001</v>
      </c>
      <c r="D19" s="9">
        <v>20.990400000000001</v>
      </c>
      <c r="E19" s="10">
        <v>0.35099999999999998</v>
      </c>
      <c r="F19" s="9">
        <v>0.4466</v>
      </c>
      <c r="G19" s="10">
        <v>0.15240000000000001</v>
      </c>
      <c r="H19" s="9">
        <v>0.46050000000000002</v>
      </c>
      <c r="I19" s="10">
        <v>0.2283</v>
      </c>
      <c r="J19" s="10">
        <v>0.34189999999999998</v>
      </c>
      <c r="K19" s="55">
        <v>217.7458</v>
      </c>
    </row>
    <row r="20" spans="1:11" x14ac:dyDescent="0.25">
      <c r="A20" s="8">
        <v>36783</v>
      </c>
      <c r="B20" s="9">
        <v>0.1963</v>
      </c>
      <c r="C20" s="10">
        <v>0.13900000000000001</v>
      </c>
      <c r="D20" s="9">
        <v>21.028600000000001</v>
      </c>
      <c r="E20" s="10">
        <v>0.3533</v>
      </c>
      <c r="F20" s="9">
        <v>0.44429999999999997</v>
      </c>
      <c r="G20" s="10">
        <v>0.15240000000000001</v>
      </c>
      <c r="H20" s="9">
        <v>0.4642</v>
      </c>
      <c r="I20" s="10">
        <v>0.22720000000000001</v>
      </c>
      <c r="J20" s="10">
        <v>0.34239999999999998</v>
      </c>
      <c r="K20" s="55">
        <v>217.8493</v>
      </c>
    </row>
    <row r="21" spans="1:11" ht="15.75" thickBot="1" x14ac:dyDescent="0.3">
      <c r="A21" s="11">
        <v>36784</v>
      </c>
      <c r="B21" s="12">
        <v>0.1963</v>
      </c>
      <c r="C21" s="13">
        <v>0.13950000000000001</v>
      </c>
      <c r="D21" s="12">
        <v>21.051200000000001</v>
      </c>
      <c r="E21" s="13">
        <v>0.35720000000000002</v>
      </c>
      <c r="F21" s="12">
        <v>0.4456</v>
      </c>
      <c r="G21" s="13">
        <v>0.15210000000000001</v>
      </c>
      <c r="H21" s="12">
        <v>0.46389999999999998</v>
      </c>
      <c r="I21" s="13">
        <v>0.2278</v>
      </c>
      <c r="J21" s="13">
        <v>0.34160000000000001</v>
      </c>
      <c r="K21" s="56">
        <v>218.90889999999999</v>
      </c>
    </row>
    <row r="22" spans="1:11" ht="15.75" thickTop="1" x14ac:dyDescent="0.25">
      <c r="A22" s="14" t="s">
        <v>9</v>
      </c>
      <c r="B22" s="15">
        <f t="shared" ref="B22:K22" si="3">SUM(B17:B21)</f>
        <v>0.98150000000000004</v>
      </c>
      <c r="C22" s="16">
        <f t="shared" si="3"/>
        <v>0.69510000000000005</v>
      </c>
      <c r="D22" s="15">
        <f t="shared" si="3"/>
        <v>104.70439999999999</v>
      </c>
      <c r="E22" s="16">
        <f t="shared" si="3"/>
        <v>1.7657999999999998</v>
      </c>
      <c r="F22" s="15">
        <f t="shared" si="3"/>
        <v>2.2248999999999999</v>
      </c>
      <c r="G22" s="16">
        <f t="shared" si="3"/>
        <v>0.76069999999999993</v>
      </c>
      <c r="H22" s="15">
        <f t="shared" si="3"/>
        <v>2.3155000000000001</v>
      </c>
      <c r="I22" s="16">
        <f t="shared" si="3"/>
        <v>1.1375</v>
      </c>
      <c r="J22" s="16">
        <f t="shared" si="3"/>
        <v>1.7079</v>
      </c>
      <c r="K22" s="57">
        <f t="shared" si="3"/>
        <v>1089.9956</v>
      </c>
    </row>
    <row r="23" spans="1:11" ht="15.75" thickBot="1" x14ac:dyDescent="0.3">
      <c r="A23" s="17" t="s">
        <v>10</v>
      </c>
      <c r="B23" s="18">
        <f>B22/5</f>
        <v>0.1963</v>
      </c>
      <c r="C23" s="19">
        <f>C22/5</f>
        <v>0.13902</v>
      </c>
      <c r="D23" s="19">
        <f t="shared" ref="D23:K23" si="4">D22/5</f>
        <v>20.94088</v>
      </c>
      <c r="E23" s="19">
        <f t="shared" si="4"/>
        <v>0.35315999999999997</v>
      </c>
      <c r="F23" s="19">
        <f t="shared" si="4"/>
        <v>0.44497999999999999</v>
      </c>
      <c r="G23" s="19">
        <f t="shared" si="4"/>
        <v>0.15214</v>
      </c>
      <c r="H23" s="19">
        <f t="shared" si="4"/>
        <v>0.46310000000000001</v>
      </c>
      <c r="I23" s="19">
        <f t="shared" si="4"/>
        <v>0.22749999999999998</v>
      </c>
      <c r="J23" s="19">
        <f t="shared" si="4"/>
        <v>0.34157999999999999</v>
      </c>
      <c r="K23" s="19">
        <f t="shared" si="4"/>
        <v>217.99912</v>
      </c>
    </row>
    <row r="24" spans="1:11" ht="15.75" thickTop="1" x14ac:dyDescent="0.25">
      <c r="A24" s="8">
        <v>36787</v>
      </c>
      <c r="B24" s="9">
        <v>0.1963</v>
      </c>
      <c r="C24" s="10">
        <v>0.1399</v>
      </c>
      <c r="D24" s="9">
        <v>21.051200000000001</v>
      </c>
      <c r="E24" s="10">
        <v>0.35849999999999999</v>
      </c>
      <c r="F24" s="9">
        <v>0.44650000000000001</v>
      </c>
      <c r="G24" s="10">
        <v>0.15260000000000001</v>
      </c>
      <c r="H24" s="9">
        <v>0.46899999999999997</v>
      </c>
      <c r="I24" s="10">
        <v>0.2283</v>
      </c>
      <c r="J24" s="10">
        <v>0.34229999999999999</v>
      </c>
      <c r="K24" s="55">
        <v>219.83150000000001</v>
      </c>
    </row>
    <row r="25" spans="1:11" x14ac:dyDescent="0.25">
      <c r="A25" s="8">
        <v>36788</v>
      </c>
      <c r="B25" s="9">
        <v>0.1963</v>
      </c>
      <c r="C25" s="10">
        <v>0.1401</v>
      </c>
      <c r="D25" s="9">
        <v>20.9786</v>
      </c>
      <c r="E25" s="10">
        <v>0.36159999999999998</v>
      </c>
      <c r="F25" s="9">
        <v>0.45019999999999999</v>
      </c>
      <c r="G25" s="10">
        <v>0.15290000000000001</v>
      </c>
      <c r="H25" s="9">
        <v>0.4758</v>
      </c>
      <c r="I25" s="10">
        <v>0.23019999999999999</v>
      </c>
      <c r="J25" s="10">
        <v>0.34310000000000002</v>
      </c>
      <c r="K25" s="55">
        <v>223.04589999999999</v>
      </c>
    </row>
    <row r="26" spans="1:11" x14ac:dyDescent="0.25">
      <c r="A26" s="8">
        <v>36789</v>
      </c>
      <c r="B26" s="9">
        <v>0.1963</v>
      </c>
      <c r="C26" s="10">
        <v>0.13950000000000001</v>
      </c>
      <c r="D26" s="9">
        <v>21.009</v>
      </c>
      <c r="E26" s="10">
        <v>0.36170000000000002</v>
      </c>
      <c r="F26" s="9">
        <v>0.45040000000000002</v>
      </c>
      <c r="G26" s="10">
        <v>0.15290000000000001</v>
      </c>
      <c r="H26" s="9">
        <v>0.47410000000000002</v>
      </c>
      <c r="I26" s="10">
        <v>0.2303</v>
      </c>
      <c r="J26" s="10">
        <v>0.34229999999999999</v>
      </c>
      <c r="K26" s="55">
        <v>221.18100000000001</v>
      </c>
    </row>
    <row r="27" spans="1:11" x14ac:dyDescent="0.25">
      <c r="A27" s="8">
        <v>36790</v>
      </c>
      <c r="B27" s="9">
        <v>0.1963</v>
      </c>
      <c r="C27" s="10">
        <v>0.13900000000000001</v>
      </c>
      <c r="D27" s="9">
        <v>20.957999999999998</v>
      </c>
      <c r="E27" s="10">
        <v>0.36409999999999998</v>
      </c>
      <c r="F27" s="9">
        <v>0.45340000000000003</v>
      </c>
      <c r="G27" s="10">
        <v>0.153</v>
      </c>
      <c r="H27" s="9">
        <v>0.4829</v>
      </c>
      <c r="I27" s="10">
        <v>0.23180000000000001</v>
      </c>
      <c r="J27" s="10">
        <v>0.34320000000000001</v>
      </c>
      <c r="K27" s="55">
        <v>221.18100000000001</v>
      </c>
    </row>
    <row r="28" spans="1:11" ht="15.75" thickBot="1" x14ac:dyDescent="0.3">
      <c r="A28" s="11">
        <v>36791</v>
      </c>
      <c r="B28" s="12">
        <v>0.1963</v>
      </c>
      <c r="C28" s="13">
        <v>0.13769999999999999</v>
      </c>
      <c r="D28" s="12">
        <v>20.8903</v>
      </c>
      <c r="E28" s="13">
        <v>0.3619</v>
      </c>
      <c r="F28" s="12">
        <v>0.44940000000000002</v>
      </c>
      <c r="G28" s="13">
        <v>0.1527</v>
      </c>
      <c r="H28" s="12">
        <v>0.48420000000000002</v>
      </c>
      <c r="I28" s="13">
        <v>0.2298</v>
      </c>
      <c r="J28" s="13">
        <v>0.34289999999999998</v>
      </c>
      <c r="K28" s="56">
        <v>221.32830000000001</v>
      </c>
    </row>
    <row r="29" spans="1:11" ht="15.75" thickTop="1" x14ac:dyDescent="0.25">
      <c r="A29" s="14" t="s">
        <v>9</v>
      </c>
      <c r="B29" s="15">
        <f t="shared" ref="B29:K29" si="5">SUM(B24:B28)</f>
        <v>0.98150000000000004</v>
      </c>
      <c r="C29" s="16">
        <f t="shared" si="5"/>
        <v>0.69619999999999993</v>
      </c>
      <c r="D29" s="15">
        <f t="shared" si="5"/>
        <v>104.8871</v>
      </c>
      <c r="E29" s="16">
        <f t="shared" si="5"/>
        <v>1.8077999999999999</v>
      </c>
      <c r="F29" s="15">
        <f t="shared" si="5"/>
        <v>2.2499000000000002</v>
      </c>
      <c r="G29" s="16">
        <f t="shared" si="5"/>
        <v>0.7641</v>
      </c>
      <c r="H29" s="15">
        <f t="shared" si="5"/>
        <v>2.3860000000000001</v>
      </c>
      <c r="I29" s="16">
        <f t="shared" si="5"/>
        <v>1.1504000000000001</v>
      </c>
      <c r="J29" s="16">
        <f t="shared" si="5"/>
        <v>1.7138</v>
      </c>
      <c r="K29" s="57">
        <f t="shared" si="5"/>
        <v>1106.5677000000001</v>
      </c>
    </row>
    <row r="30" spans="1:11" ht="15.75" thickBot="1" x14ac:dyDescent="0.3">
      <c r="A30" s="17" t="s">
        <v>10</v>
      </c>
      <c r="B30" s="18">
        <f>B29/5</f>
        <v>0.1963</v>
      </c>
      <c r="C30" s="19">
        <f>C29/5</f>
        <v>0.13923999999999997</v>
      </c>
      <c r="D30" s="19">
        <f t="shared" ref="D30:K30" si="6">D29/5</f>
        <v>20.977420000000002</v>
      </c>
      <c r="E30" s="19">
        <f t="shared" si="6"/>
        <v>0.36155999999999999</v>
      </c>
      <c r="F30" s="19">
        <f t="shared" si="6"/>
        <v>0.44998000000000005</v>
      </c>
      <c r="G30" s="19">
        <f t="shared" si="6"/>
        <v>0.15282000000000001</v>
      </c>
      <c r="H30" s="19">
        <f t="shared" si="6"/>
        <v>0.47720000000000001</v>
      </c>
      <c r="I30" s="19">
        <f t="shared" si="6"/>
        <v>0.23008000000000001</v>
      </c>
      <c r="J30" s="19">
        <f t="shared" si="6"/>
        <v>0.34276000000000001</v>
      </c>
      <c r="K30" s="19">
        <f t="shared" si="6"/>
        <v>221.31354000000002</v>
      </c>
    </row>
    <row r="31" spans="1:11" ht="15.75" thickTop="1" x14ac:dyDescent="0.25">
      <c r="A31" s="8">
        <v>36794</v>
      </c>
      <c r="B31" s="9">
        <v>0.1963</v>
      </c>
      <c r="C31" s="10">
        <v>0.13469999999999999</v>
      </c>
      <c r="D31" s="9">
        <v>21.1602</v>
      </c>
      <c r="E31" s="10">
        <v>0.35830000000000001</v>
      </c>
      <c r="F31" s="9">
        <v>0.43609999999999999</v>
      </c>
      <c r="G31" s="10">
        <v>0.15140000000000001</v>
      </c>
      <c r="H31" s="9">
        <v>0.4753</v>
      </c>
      <c r="I31" s="10">
        <v>0.223</v>
      </c>
      <c r="J31" s="10">
        <v>0.34320000000000001</v>
      </c>
      <c r="K31" s="55">
        <v>222.75139999999999</v>
      </c>
    </row>
    <row r="32" spans="1:11" x14ac:dyDescent="0.25">
      <c r="A32" s="8">
        <v>36795</v>
      </c>
      <c r="B32" s="9">
        <v>0.1963</v>
      </c>
      <c r="C32" s="10">
        <v>0.1351</v>
      </c>
      <c r="D32" s="9">
        <v>21.110099999999999</v>
      </c>
      <c r="E32" s="10">
        <v>0.3579</v>
      </c>
      <c r="F32" s="9">
        <v>0.4395</v>
      </c>
      <c r="G32" s="10">
        <v>0.15129999999999999</v>
      </c>
      <c r="H32" s="9">
        <v>0.4773</v>
      </c>
      <c r="I32" s="10">
        <v>0.22470000000000001</v>
      </c>
      <c r="J32" s="10">
        <v>0.34300000000000003</v>
      </c>
      <c r="K32" s="55">
        <v>220.9357</v>
      </c>
    </row>
    <row r="33" spans="1:11" x14ac:dyDescent="0.25">
      <c r="A33" s="8">
        <v>36796</v>
      </c>
      <c r="B33" s="9">
        <v>0.1963</v>
      </c>
      <c r="C33" s="10">
        <v>0.1346</v>
      </c>
      <c r="D33" s="9">
        <v>21.117999999999999</v>
      </c>
      <c r="E33" s="10">
        <v>0.35680000000000001</v>
      </c>
      <c r="F33" s="9">
        <v>0.43590000000000001</v>
      </c>
      <c r="G33" s="10">
        <v>0.15129999999999999</v>
      </c>
      <c r="H33" s="9">
        <v>0.4743</v>
      </c>
      <c r="I33" s="10">
        <v>0.22289999999999999</v>
      </c>
      <c r="J33" s="10">
        <v>0.34179999999999999</v>
      </c>
      <c r="K33" s="55">
        <v>219.73820000000001</v>
      </c>
    </row>
    <row r="34" spans="1:11" x14ac:dyDescent="0.25">
      <c r="A34" s="8">
        <v>36797</v>
      </c>
      <c r="B34" s="9">
        <v>0.1963</v>
      </c>
      <c r="C34" s="10">
        <v>0.1343</v>
      </c>
      <c r="D34" s="9">
        <v>21.087499999999999</v>
      </c>
      <c r="E34" s="10">
        <v>0.35670000000000002</v>
      </c>
      <c r="F34" s="9">
        <v>0.43590000000000001</v>
      </c>
      <c r="G34" s="10">
        <v>0.15110000000000001</v>
      </c>
      <c r="H34" s="9">
        <v>0.47349999999999998</v>
      </c>
      <c r="I34" s="10">
        <v>0.22289999999999999</v>
      </c>
      <c r="J34" s="10">
        <v>0.3422</v>
      </c>
      <c r="K34" s="55">
        <v>218.6831</v>
      </c>
    </row>
    <row r="35" spans="1:11" ht="15.75" thickBot="1" x14ac:dyDescent="0.3">
      <c r="A35" s="11">
        <v>36798</v>
      </c>
      <c r="B35" s="12">
        <v>0.1963</v>
      </c>
      <c r="C35" s="13">
        <v>0.1341</v>
      </c>
      <c r="D35" s="12">
        <v>21.116</v>
      </c>
      <c r="E35" s="13">
        <v>0.3574</v>
      </c>
      <c r="F35" s="12">
        <v>0.435</v>
      </c>
      <c r="G35" s="13">
        <v>0.151</v>
      </c>
      <c r="H35" s="12">
        <v>0.47420000000000001</v>
      </c>
      <c r="I35" s="13">
        <v>0.22239999999999999</v>
      </c>
      <c r="J35" s="13">
        <v>0.34229999999999999</v>
      </c>
      <c r="K35" s="56">
        <v>218.99719999999999</v>
      </c>
    </row>
    <row r="36" spans="1:11" ht="15.75" thickTop="1" x14ac:dyDescent="0.25">
      <c r="A36" s="14" t="s">
        <v>9</v>
      </c>
      <c r="B36" s="15">
        <f t="shared" ref="B36:K36" si="7">SUM(B31:B35)</f>
        <v>0.98150000000000004</v>
      </c>
      <c r="C36" s="16">
        <f t="shared" si="7"/>
        <v>0.67279999999999995</v>
      </c>
      <c r="D36" s="15">
        <f t="shared" si="7"/>
        <v>105.59179999999999</v>
      </c>
      <c r="E36" s="16">
        <f t="shared" si="7"/>
        <v>1.7870999999999999</v>
      </c>
      <c r="F36" s="15">
        <f t="shared" si="7"/>
        <v>2.1823999999999999</v>
      </c>
      <c r="G36" s="16">
        <f t="shared" si="7"/>
        <v>0.75609999999999999</v>
      </c>
      <c r="H36" s="15">
        <f t="shared" si="7"/>
        <v>2.3746</v>
      </c>
      <c r="I36" s="16">
        <f t="shared" si="7"/>
        <v>1.1158999999999999</v>
      </c>
      <c r="J36" s="16">
        <f t="shared" si="7"/>
        <v>1.7125000000000001</v>
      </c>
      <c r="K36" s="57">
        <f t="shared" si="7"/>
        <v>1101.1055999999999</v>
      </c>
    </row>
    <row r="37" spans="1:11" ht="15.75" thickBot="1" x14ac:dyDescent="0.3">
      <c r="A37" s="17" t="s">
        <v>10</v>
      </c>
      <c r="B37" s="18">
        <f>B36/5</f>
        <v>0.1963</v>
      </c>
      <c r="C37" s="19">
        <f>C36/5</f>
        <v>0.13455999999999999</v>
      </c>
      <c r="D37" s="19">
        <f t="shared" ref="D37:K37" si="8">D36/5</f>
        <v>21.118359999999999</v>
      </c>
      <c r="E37" s="19">
        <f t="shared" si="8"/>
        <v>0.35741999999999996</v>
      </c>
      <c r="F37" s="19">
        <f t="shared" si="8"/>
        <v>0.43647999999999998</v>
      </c>
      <c r="G37" s="19">
        <f t="shared" si="8"/>
        <v>0.15121999999999999</v>
      </c>
      <c r="H37" s="19">
        <f t="shared" si="8"/>
        <v>0.47492000000000001</v>
      </c>
      <c r="I37" s="19">
        <f t="shared" si="8"/>
        <v>0.22317999999999999</v>
      </c>
      <c r="J37" s="19">
        <f t="shared" si="8"/>
        <v>0.34250000000000003</v>
      </c>
      <c r="K37" s="19">
        <f t="shared" si="8"/>
        <v>220.22111999999998</v>
      </c>
    </row>
    <row r="38" spans="1:11" ht="21" thickTop="1" x14ac:dyDescent="0.3">
      <c r="A38" s="20"/>
      <c r="B38" s="9"/>
      <c r="C38" s="52"/>
      <c r="D38" s="10"/>
      <c r="E38" s="22" t="s">
        <v>11</v>
      </c>
      <c r="F38" s="10"/>
      <c r="G38" s="10"/>
      <c r="H38" s="10"/>
      <c r="I38" s="10"/>
      <c r="J38" s="10"/>
      <c r="K38" s="55"/>
    </row>
    <row r="39" spans="1:11" ht="15.75" thickBot="1" x14ac:dyDescent="0.3">
      <c r="A39" s="23"/>
      <c r="B39" s="24"/>
      <c r="C39" s="25"/>
      <c r="D39" s="25"/>
      <c r="E39" s="25"/>
      <c r="F39" s="25"/>
      <c r="G39" s="25"/>
      <c r="H39" s="25"/>
      <c r="I39" s="25"/>
      <c r="J39" s="25"/>
      <c r="K39" s="59"/>
    </row>
    <row r="40" spans="1:11" x14ac:dyDescent="0.25">
      <c r="A40" s="26" t="s">
        <v>12</v>
      </c>
      <c r="B40" s="27">
        <f>SUM(B6,B10:B14,B17:B21,B24:B28,B31:B35)</f>
        <v>4.1222999999999992</v>
      </c>
      <c r="C40" s="37">
        <f>SUM(C6,C10:C14,C17:C21,C24:C28,C31:C35)</f>
        <v>2.8754999999999997</v>
      </c>
      <c r="D40" s="37">
        <f t="shared" ref="D40:K40" si="9">SUM(D6,D10:D14,D17:D21,D24:D28,D31:D35)</f>
        <v>439.85609999999997</v>
      </c>
      <c r="E40" s="37">
        <f t="shared" si="9"/>
        <v>7.4259000000000004</v>
      </c>
      <c r="F40" s="37">
        <f t="shared" si="9"/>
        <v>9.2546999999999997</v>
      </c>
      <c r="G40" s="37">
        <f t="shared" si="9"/>
        <v>3.1852</v>
      </c>
      <c r="H40" s="37">
        <f t="shared" si="9"/>
        <v>9.8436000000000003</v>
      </c>
      <c r="I40" s="37">
        <f t="shared" si="9"/>
        <v>4.7318000000000007</v>
      </c>
      <c r="J40" s="37">
        <f t="shared" si="9"/>
        <v>7.1668000000000003</v>
      </c>
      <c r="K40" s="37">
        <f t="shared" si="9"/>
        <v>4602.2343999999994</v>
      </c>
    </row>
    <row r="41" spans="1:11" x14ac:dyDescent="0.25">
      <c r="A41" s="26" t="s">
        <v>13</v>
      </c>
      <c r="B41" s="27">
        <f>B40/21</f>
        <v>0.19629999999999997</v>
      </c>
      <c r="C41" s="28">
        <f>C40/21</f>
        <v>0.13692857142857143</v>
      </c>
      <c r="D41" s="28">
        <f t="shared" ref="D41:K41" si="10">D40/21</f>
        <v>20.945528571428571</v>
      </c>
      <c r="E41" s="28">
        <f t="shared" si="10"/>
        <v>0.35361428571428571</v>
      </c>
      <c r="F41" s="28">
        <f t="shared" si="10"/>
        <v>0.44069999999999998</v>
      </c>
      <c r="G41" s="28">
        <f t="shared" si="10"/>
        <v>0.15167619047619046</v>
      </c>
      <c r="H41" s="28">
        <f t="shared" si="10"/>
        <v>0.46874285714285718</v>
      </c>
      <c r="I41" s="28">
        <f t="shared" si="10"/>
        <v>0.22532380952380957</v>
      </c>
      <c r="J41" s="28">
        <f t="shared" si="10"/>
        <v>0.34127619047619051</v>
      </c>
      <c r="K41" s="28">
        <f t="shared" si="10"/>
        <v>219.15401904761902</v>
      </c>
    </row>
    <row r="42" spans="1:11" x14ac:dyDescent="0.25">
      <c r="A42" s="26" t="s">
        <v>14</v>
      </c>
      <c r="B42" s="27">
        <f>1/B41</f>
        <v>5.0942435048395316</v>
      </c>
      <c r="C42" s="28">
        <f>1/C41</f>
        <v>7.3030777256129369</v>
      </c>
      <c r="D42" s="28">
        <f>100/D41</f>
        <v>4.7742886821394546</v>
      </c>
      <c r="E42" s="28">
        <f t="shared" ref="D42:K42" si="11">1/E41</f>
        <v>2.8279400476709893</v>
      </c>
      <c r="F42" s="28">
        <f t="shared" si="11"/>
        <v>2.269117313365101</v>
      </c>
      <c r="G42" s="28">
        <f t="shared" si="11"/>
        <v>6.5929925907321367</v>
      </c>
      <c r="H42" s="28">
        <f t="shared" si="11"/>
        <v>2.1333658417652077</v>
      </c>
      <c r="I42" s="28">
        <f t="shared" si="11"/>
        <v>4.4380573988756913</v>
      </c>
      <c r="J42" s="28">
        <f t="shared" si="11"/>
        <v>2.9301780431991959</v>
      </c>
      <c r="K42" s="28">
        <f>1000/K41</f>
        <v>4.5630009631843187</v>
      </c>
    </row>
    <row r="43" spans="1:11" ht="15.75" thickBot="1" x14ac:dyDescent="0.3">
      <c r="A43" s="29"/>
      <c r="B43" s="30"/>
      <c r="C43" s="31"/>
      <c r="D43" s="31"/>
      <c r="E43" s="31"/>
      <c r="F43" s="31"/>
      <c r="G43" s="30"/>
      <c r="H43" s="31"/>
      <c r="I43" s="30"/>
      <c r="J43" s="31"/>
      <c r="K43" s="5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35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3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20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4" t="s">
        <v>3</v>
      </c>
    </row>
    <row r="6" spans="1:11" x14ac:dyDescent="0.25">
      <c r="A6" s="39">
        <v>36801</v>
      </c>
      <c r="B6" s="40">
        <v>0.1963</v>
      </c>
      <c r="C6" s="41">
        <v>0.1328</v>
      </c>
      <c r="D6" s="40">
        <v>21.194500000000001</v>
      </c>
      <c r="E6" s="41">
        <v>0.36249999999999999</v>
      </c>
      <c r="F6" s="40">
        <v>0.43469999999999998</v>
      </c>
      <c r="G6" s="41">
        <v>0.15129999999999999</v>
      </c>
      <c r="H6" s="40">
        <v>0.48230000000000001</v>
      </c>
      <c r="I6" s="41">
        <v>0.2223</v>
      </c>
      <c r="J6" s="41">
        <v>0.34150000000000003</v>
      </c>
      <c r="K6" s="63">
        <v>218.9187</v>
      </c>
    </row>
    <row r="7" spans="1:11" x14ac:dyDescent="0.25">
      <c r="A7" s="8">
        <v>36802</v>
      </c>
      <c r="B7" s="9">
        <v>0.1963</v>
      </c>
      <c r="C7" s="10">
        <v>0.13370000000000001</v>
      </c>
      <c r="D7" s="9">
        <v>21.3584</v>
      </c>
      <c r="E7" s="10">
        <v>0.3599</v>
      </c>
      <c r="F7" s="9">
        <v>0.43580000000000002</v>
      </c>
      <c r="G7" s="10">
        <v>0.1512</v>
      </c>
      <c r="H7" s="9">
        <v>0.48630000000000001</v>
      </c>
      <c r="I7" s="10">
        <v>0.2228</v>
      </c>
      <c r="J7" s="10">
        <v>0.34179999999999999</v>
      </c>
      <c r="K7" s="55">
        <v>219.4408</v>
      </c>
    </row>
    <row r="8" spans="1:11" x14ac:dyDescent="0.25">
      <c r="A8" s="8">
        <v>36803</v>
      </c>
      <c r="B8" s="9">
        <v>0.1963</v>
      </c>
      <c r="C8" s="10">
        <v>0.13469999999999999</v>
      </c>
      <c r="D8" s="9">
        <v>21.326000000000001</v>
      </c>
      <c r="E8" s="10">
        <v>0.36359999999999998</v>
      </c>
      <c r="F8" s="9">
        <v>0.43869999999999998</v>
      </c>
      <c r="G8" s="10">
        <v>0.15160000000000001</v>
      </c>
      <c r="H8" s="9">
        <v>0.48549999999999999</v>
      </c>
      <c r="I8" s="10">
        <v>0.2243</v>
      </c>
      <c r="J8" s="10">
        <v>0.34250000000000003</v>
      </c>
      <c r="K8" s="55">
        <v>219.7578</v>
      </c>
    </row>
    <row r="9" spans="1:11" x14ac:dyDescent="0.25">
      <c r="A9" s="8">
        <v>36804</v>
      </c>
      <c r="B9" s="9">
        <v>0.1963</v>
      </c>
      <c r="C9" s="10">
        <v>0.13469999999999999</v>
      </c>
      <c r="D9" s="9">
        <v>21.456600000000002</v>
      </c>
      <c r="E9" s="10">
        <v>0.36520000000000002</v>
      </c>
      <c r="F9" s="9">
        <v>0.44</v>
      </c>
      <c r="G9" s="10">
        <v>0.15190000000000001</v>
      </c>
      <c r="H9" s="9">
        <v>0.4869</v>
      </c>
      <c r="I9" s="10">
        <v>0.22500000000000001</v>
      </c>
      <c r="J9" s="10">
        <v>0.34360000000000002</v>
      </c>
      <c r="K9" s="55">
        <v>219.58609999999999</v>
      </c>
    </row>
    <row r="10" spans="1:11" ht="15.75" thickBot="1" x14ac:dyDescent="0.3">
      <c r="A10" s="11">
        <v>36805</v>
      </c>
      <c r="B10" s="12">
        <v>0.1963</v>
      </c>
      <c r="C10" s="13">
        <v>0.13519999999999999</v>
      </c>
      <c r="D10" s="12">
        <v>21.472300000000001</v>
      </c>
      <c r="E10" s="13">
        <v>0.36659999999999998</v>
      </c>
      <c r="F10" s="12">
        <v>0.44180000000000003</v>
      </c>
      <c r="G10" s="13">
        <v>0.152</v>
      </c>
      <c r="H10" s="12">
        <v>0.4894</v>
      </c>
      <c r="I10" s="13">
        <v>0.22589999999999999</v>
      </c>
      <c r="J10" s="13">
        <v>0.34350000000000003</v>
      </c>
      <c r="K10" s="56">
        <v>219.77260000000001</v>
      </c>
    </row>
    <row r="11" spans="1:11" ht="15.75" thickTop="1" x14ac:dyDescent="0.25">
      <c r="A11" s="14" t="s">
        <v>9</v>
      </c>
      <c r="B11" s="15">
        <f t="shared" ref="B11:K11" si="0">SUM(B6:B10)</f>
        <v>0.98150000000000004</v>
      </c>
      <c r="C11" s="16">
        <f t="shared" si="0"/>
        <v>0.67110000000000003</v>
      </c>
      <c r="D11" s="15">
        <f t="shared" si="0"/>
        <v>106.8078</v>
      </c>
      <c r="E11" s="16">
        <f t="shared" si="0"/>
        <v>1.8177999999999999</v>
      </c>
      <c r="F11" s="15">
        <f t="shared" si="0"/>
        <v>2.1910000000000003</v>
      </c>
      <c r="G11" s="16">
        <f t="shared" si="0"/>
        <v>0.75800000000000001</v>
      </c>
      <c r="H11" s="15">
        <f t="shared" si="0"/>
        <v>2.4303999999999997</v>
      </c>
      <c r="I11" s="16">
        <f t="shared" si="0"/>
        <v>1.1202999999999999</v>
      </c>
      <c r="J11" s="16">
        <f t="shared" si="0"/>
        <v>1.7129000000000003</v>
      </c>
      <c r="K11" s="57">
        <f t="shared" si="0"/>
        <v>1097.4760000000001</v>
      </c>
    </row>
    <row r="12" spans="1:11" ht="15.75" thickBot="1" x14ac:dyDescent="0.3">
      <c r="A12" s="17" t="s">
        <v>10</v>
      </c>
      <c r="B12" s="18">
        <f>B11/5</f>
        <v>0.1963</v>
      </c>
      <c r="C12" s="19">
        <f>C11/5</f>
        <v>0.13422000000000001</v>
      </c>
      <c r="D12" s="19">
        <f t="shared" ref="D12:K12" si="1">D11/5</f>
        <v>21.361560000000001</v>
      </c>
      <c r="E12" s="19">
        <f t="shared" si="1"/>
        <v>0.36355999999999999</v>
      </c>
      <c r="F12" s="19">
        <f t="shared" si="1"/>
        <v>0.43820000000000003</v>
      </c>
      <c r="G12" s="19">
        <f t="shared" si="1"/>
        <v>0.15160000000000001</v>
      </c>
      <c r="H12" s="19">
        <f t="shared" si="1"/>
        <v>0.48607999999999996</v>
      </c>
      <c r="I12" s="19">
        <f t="shared" si="1"/>
        <v>0.22405999999999998</v>
      </c>
      <c r="J12" s="19">
        <f t="shared" si="1"/>
        <v>0.34258000000000005</v>
      </c>
      <c r="K12" s="19">
        <f t="shared" si="1"/>
        <v>219.49520000000001</v>
      </c>
    </row>
    <row r="13" spans="1:11" ht="15.75" thickTop="1" x14ac:dyDescent="0.25">
      <c r="A13" s="8">
        <v>36808</v>
      </c>
      <c r="B13" s="9">
        <v>0.1963</v>
      </c>
      <c r="C13" s="10">
        <v>0.1358</v>
      </c>
      <c r="D13" s="9">
        <v>21.3584</v>
      </c>
      <c r="E13" s="10">
        <v>0.3669</v>
      </c>
      <c r="F13" s="9">
        <v>0.44190000000000002</v>
      </c>
      <c r="G13" s="10">
        <v>0.15210000000000001</v>
      </c>
      <c r="H13" s="9">
        <v>0.48770000000000002</v>
      </c>
      <c r="I13" s="10">
        <v>0.22589999999999999</v>
      </c>
      <c r="J13" s="10">
        <v>0.34320000000000001</v>
      </c>
      <c r="K13" s="55">
        <v>219.51740000000001</v>
      </c>
    </row>
    <row r="14" spans="1:11" x14ac:dyDescent="0.25">
      <c r="A14" s="8">
        <v>36809</v>
      </c>
      <c r="B14" s="9">
        <v>0.1963</v>
      </c>
      <c r="C14" s="10">
        <v>0.13569999999999999</v>
      </c>
      <c r="D14" s="9">
        <v>21.368200000000002</v>
      </c>
      <c r="E14" s="10">
        <v>0.36749999999999999</v>
      </c>
      <c r="F14" s="9">
        <v>0.44209999999999999</v>
      </c>
      <c r="G14" s="10">
        <v>0.15210000000000001</v>
      </c>
      <c r="H14" s="9">
        <v>0.48820000000000002</v>
      </c>
      <c r="I14" s="10">
        <v>0.22600000000000001</v>
      </c>
      <c r="J14" s="10">
        <v>0.34350000000000003</v>
      </c>
      <c r="K14" s="55">
        <v>219.51249999999999</v>
      </c>
    </row>
    <row r="15" spans="1:11" x14ac:dyDescent="0.25">
      <c r="A15" s="8">
        <v>36810</v>
      </c>
      <c r="B15" s="9">
        <v>0.1963</v>
      </c>
      <c r="C15" s="10">
        <v>0.13550000000000001</v>
      </c>
      <c r="D15" s="9">
        <v>21.191600000000001</v>
      </c>
      <c r="E15" s="10">
        <v>0.3679</v>
      </c>
      <c r="F15" s="9">
        <v>0.44219999999999998</v>
      </c>
      <c r="G15" s="10">
        <v>0.1517</v>
      </c>
      <c r="H15" s="9">
        <v>0.48730000000000001</v>
      </c>
      <c r="I15" s="10">
        <v>0.2261</v>
      </c>
      <c r="J15" s="10">
        <v>0.34350000000000003</v>
      </c>
      <c r="K15" s="55">
        <v>220.08179999999999</v>
      </c>
    </row>
    <row r="16" spans="1:11" x14ac:dyDescent="0.25">
      <c r="A16" s="8">
        <v>36811</v>
      </c>
      <c r="B16" s="9">
        <v>0.1963</v>
      </c>
      <c r="C16" s="10">
        <v>0.1341</v>
      </c>
      <c r="D16" s="9">
        <v>21.117000000000001</v>
      </c>
      <c r="E16" s="10">
        <v>0.36559999999999998</v>
      </c>
      <c r="F16" s="9">
        <v>0.43990000000000001</v>
      </c>
      <c r="G16" s="10">
        <v>0.51700000000000002</v>
      </c>
      <c r="H16" s="9">
        <v>0.48309999999999997</v>
      </c>
      <c r="I16" s="10">
        <v>0.22489999999999999</v>
      </c>
      <c r="J16" s="10">
        <v>0.34350000000000003</v>
      </c>
      <c r="K16" s="55">
        <v>220.494</v>
      </c>
    </row>
    <row r="17" spans="1:11" ht="15.75" thickBot="1" x14ac:dyDescent="0.3">
      <c r="A17" s="11">
        <v>36812</v>
      </c>
      <c r="B17" s="12">
        <v>0.1963</v>
      </c>
      <c r="C17" s="13">
        <v>0.13350000000000001</v>
      </c>
      <c r="D17" s="12">
        <v>21.144500000000001</v>
      </c>
      <c r="E17" s="13">
        <v>0.36909999999999998</v>
      </c>
      <c r="F17" s="12">
        <v>0.44479999999999997</v>
      </c>
      <c r="G17" s="13">
        <v>0.15179999999999999</v>
      </c>
      <c r="H17" s="12">
        <v>0.47339999999999999</v>
      </c>
      <c r="I17" s="13">
        <v>0.22739999999999999</v>
      </c>
      <c r="J17" s="13">
        <v>0.34470000000000001</v>
      </c>
      <c r="K17" s="56">
        <v>220.494</v>
      </c>
    </row>
    <row r="18" spans="1:11" ht="15.75" thickTop="1" x14ac:dyDescent="0.25">
      <c r="A18" s="14" t="s">
        <v>9</v>
      </c>
      <c r="B18" s="15">
        <f t="shared" ref="B18:K18" si="2">SUM(B13:B17)</f>
        <v>0.98150000000000004</v>
      </c>
      <c r="C18" s="16">
        <f t="shared" si="2"/>
        <v>0.67459999999999987</v>
      </c>
      <c r="D18" s="15">
        <f t="shared" si="2"/>
        <v>106.1797</v>
      </c>
      <c r="E18" s="16">
        <f t="shared" si="2"/>
        <v>1.837</v>
      </c>
      <c r="F18" s="15">
        <f t="shared" si="2"/>
        <v>2.2109000000000001</v>
      </c>
      <c r="G18" s="16">
        <f t="shared" si="2"/>
        <v>1.1247</v>
      </c>
      <c r="H18" s="15">
        <f t="shared" si="2"/>
        <v>2.4196999999999997</v>
      </c>
      <c r="I18" s="16">
        <f t="shared" si="2"/>
        <v>1.1302999999999999</v>
      </c>
      <c r="J18" s="16">
        <f t="shared" si="2"/>
        <v>1.7184000000000004</v>
      </c>
      <c r="K18" s="57">
        <f t="shared" si="2"/>
        <v>1100.0997</v>
      </c>
    </row>
    <row r="19" spans="1:11" ht="15.75" thickBot="1" x14ac:dyDescent="0.3">
      <c r="A19" s="17" t="s">
        <v>10</v>
      </c>
      <c r="B19" s="18">
        <f>B18/5</f>
        <v>0.1963</v>
      </c>
      <c r="C19" s="19">
        <f>C18/5</f>
        <v>0.13491999999999998</v>
      </c>
      <c r="D19" s="19">
        <f t="shared" ref="D19:K19" si="3">D18/5</f>
        <v>21.235939999999999</v>
      </c>
      <c r="E19" s="19">
        <f t="shared" si="3"/>
        <v>0.3674</v>
      </c>
      <c r="F19" s="19">
        <f t="shared" si="3"/>
        <v>0.44218000000000002</v>
      </c>
      <c r="G19" s="19">
        <f t="shared" si="3"/>
        <v>0.22494</v>
      </c>
      <c r="H19" s="19">
        <f t="shared" si="3"/>
        <v>0.48393999999999993</v>
      </c>
      <c r="I19" s="19">
        <f t="shared" si="3"/>
        <v>0.22605999999999998</v>
      </c>
      <c r="J19" s="19">
        <f t="shared" si="3"/>
        <v>0.3436800000000001</v>
      </c>
      <c r="K19" s="19">
        <f t="shared" si="3"/>
        <v>220.01993999999999</v>
      </c>
    </row>
    <row r="20" spans="1:11" ht="15" customHeight="1" thickTop="1" x14ac:dyDescent="0.25">
      <c r="A20" s="8">
        <v>36815</v>
      </c>
      <c r="B20" s="9">
        <v>0.1963</v>
      </c>
      <c r="C20" s="10">
        <v>0.13439999999999999</v>
      </c>
      <c r="D20" s="9">
        <v>21.131699999999999</v>
      </c>
      <c r="E20" s="10">
        <v>0.36969999999999997</v>
      </c>
      <c r="F20" s="9">
        <v>0.44740000000000002</v>
      </c>
      <c r="G20" s="10">
        <v>0.15179999999999999</v>
      </c>
      <c r="H20" s="9">
        <v>0.49249999999999999</v>
      </c>
      <c r="I20" s="10">
        <v>0.2288</v>
      </c>
      <c r="J20" s="10">
        <v>0.34439999999999998</v>
      </c>
      <c r="K20" s="55">
        <v>222.06440000000001</v>
      </c>
    </row>
    <row r="21" spans="1:11" x14ac:dyDescent="0.25">
      <c r="A21" s="8">
        <v>36816</v>
      </c>
      <c r="B21" s="9">
        <v>0.1963</v>
      </c>
      <c r="C21" s="10">
        <v>0.1358</v>
      </c>
      <c r="D21" s="9">
        <v>21.258299999999998</v>
      </c>
      <c r="E21" s="10">
        <v>0.37490000000000001</v>
      </c>
      <c r="F21" s="9">
        <v>0.45240000000000002</v>
      </c>
      <c r="G21" s="10">
        <v>0.15279999999999999</v>
      </c>
      <c r="H21" s="9">
        <v>0.49669999999999997</v>
      </c>
      <c r="I21" s="10">
        <v>0.23130000000000001</v>
      </c>
      <c r="J21" s="10">
        <v>0.34420000000000001</v>
      </c>
      <c r="K21" s="55">
        <v>221.67189999999999</v>
      </c>
    </row>
    <row r="22" spans="1:11" x14ac:dyDescent="0.25">
      <c r="A22" s="8">
        <v>36817</v>
      </c>
      <c r="B22" s="9">
        <v>0.1963</v>
      </c>
      <c r="C22" s="10">
        <v>0.13619999999999999</v>
      </c>
      <c r="D22" s="9">
        <v>21.2318</v>
      </c>
      <c r="E22" s="10">
        <v>0.378</v>
      </c>
      <c r="F22" s="9">
        <v>0.45169999999999999</v>
      </c>
      <c r="G22" s="10">
        <v>0.153</v>
      </c>
      <c r="H22" s="9">
        <v>0.49840000000000001</v>
      </c>
      <c r="I22" s="10">
        <v>0.23089999999999999</v>
      </c>
      <c r="J22" s="10">
        <v>0.34460000000000002</v>
      </c>
      <c r="K22" s="55">
        <v>222.84960000000001</v>
      </c>
    </row>
    <row r="23" spans="1:11" x14ac:dyDescent="0.25">
      <c r="A23" s="8">
        <v>36818</v>
      </c>
      <c r="B23" s="9">
        <v>0.1963</v>
      </c>
      <c r="C23" s="10">
        <v>0.13539999999999999</v>
      </c>
      <c r="D23" s="9">
        <v>21.151299999999999</v>
      </c>
      <c r="E23" s="10">
        <v>0.37759999999999999</v>
      </c>
      <c r="F23" s="9">
        <v>0.45519999999999999</v>
      </c>
      <c r="G23" s="10">
        <v>0.1527</v>
      </c>
      <c r="H23" s="9">
        <v>0.49930000000000002</v>
      </c>
      <c r="I23" s="10">
        <v>0.23269999999999999</v>
      </c>
      <c r="J23" s="10">
        <v>0.34499999999999997</v>
      </c>
      <c r="K23" s="55">
        <v>223.63480000000001</v>
      </c>
    </row>
    <row r="24" spans="1:11" ht="15.75" thickBot="1" x14ac:dyDescent="0.3">
      <c r="A24" s="11">
        <v>36819</v>
      </c>
      <c r="B24" s="12">
        <v>0.1963</v>
      </c>
      <c r="C24" s="13">
        <v>0.1361</v>
      </c>
      <c r="D24" s="12">
        <v>21.3035</v>
      </c>
      <c r="E24" s="13">
        <v>0.37690000000000001</v>
      </c>
      <c r="F24" s="12">
        <v>0.45700000000000002</v>
      </c>
      <c r="G24" s="13">
        <v>0.15310000000000001</v>
      </c>
      <c r="H24" s="12">
        <v>0.498</v>
      </c>
      <c r="I24" s="13">
        <v>0.23369999999999999</v>
      </c>
      <c r="J24" s="13">
        <v>0.34389999999999998</v>
      </c>
      <c r="K24" s="56">
        <v>223.63480000000001</v>
      </c>
    </row>
    <row r="25" spans="1:11" ht="15.75" thickTop="1" x14ac:dyDescent="0.25">
      <c r="A25" s="14" t="s">
        <v>9</v>
      </c>
      <c r="B25" s="15">
        <f t="shared" ref="B25:K25" si="4">SUM(B20:B24)</f>
        <v>0.98150000000000004</v>
      </c>
      <c r="C25" s="16">
        <f t="shared" si="4"/>
        <v>0.67789999999999995</v>
      </c>
      <c r="D25" s="15">
        <f t="shared" si="4"/>
        <v>106.0766</v>
      </c>
      <c r="E25" s="16">
        <f t="shared" si="4"/>
        <v>1.8770999999999998</v>
      </c>
      <c r="F25" s="15">
        <f t="shared" si="4"/>
        <v>2.2637</v>
      </c>
      <c r="G25" s="16">
        <f t="shared" si="4"/>
        <v>0.76340000000000008</v>
      </c>
      <c r="H25" s="15">
        <f t="shared" si="4"/>
        <v>2.4849000000000001</v>
      </c>
      <c r="I25" s="16">
        <f t="shared" si="4"/>
        <v>1.1574</v>
      </c>
      <c r="J25" s="16">
        <f t="shared" si="4"/>
        <v>1.7220999999999997</v>
      </c>
      <c r="K25" s="57">
        <f t="shared" si="4"/>
        <v>1113.8555000000001</v>
      </c>
    </row>
    <row r="26" spans="1:11" ht="15.75" thickBot="1" x14ac:dyDescent="0.3">
      <c r="A26" s="17" t="s">
        <v>10</v>
      </c>
      <c r="B26" s="18">
        <f>B25/5</f>
        <v>0.1963</v>
      </c>
      <c r="C26" s="19">
        <f>C25/5</f>
        <v>0.13557999999999998</v>
      </c>
      <c r="D26" s="19">
        <f t="shared" ref="D26:K26" si="5">D25/5</f>
        <v>21.215319999999998</v>
      </c>
      <c r="E26" s="19">
        <f t="shared" si="5"/>
        <v>0.37541999999999998</v>
      </c>
      <c r="F26" s="19">
        <f t="shared" si="5"/>
        <v>0.45274000000000003</v>
      </c>
      <c r="G26" s="19">
        <f t="shared" si="5"/>
        <v>0.15268000000000001</v>
      </c>
      <c r="H26" s="19">
        <f t="shared" si="5"/>
        <v>0.49698000000000003</v>
      </c>
      <c r="I26" s="19">
        <f t="shared" si="5"/>
        <v>0.23147999999999999</v>
      </c>
      <c r="J26" s="19">
        <f t="shared" si="5"/>
        <v>0.34441999999999995</v>
      </c>
      <c r="K26" s="19">
        <f t="shared" si="5"/>
        <v>222.77110000000002</v>
      </c>
    </row>
    <row r="27" spans="1:11" ht="15.75" thickTop="1" x14ac:dyDescent="0.25">
      <c r="A27" s="8">
        <v>36822</v>
      </c>
      <c r="B27" s="9">
        <v>0.1963</v>
      </c>
      <c r="C27" s="10">
        <v>0.13589999999999999</v>
      </c>
      <c r="D27" s="9">
        <v>21.389800000000001</v>
      </c>
      <c r="E27" s="10">
        <v>0.37180000000000002</v>
      </c>
      <c r="F27" s="9">
        <v>0.4577</v>
      </c>
      <c r="G27" s="10">
        <v>0.15310000000000001</v>
      </c>
      <c r="H27" s="9">
        <v>0.48980000000000001</v>
      </c>
      <c r="I27" s="10">
        <v>0.23400000000000001</v>
      </c>
      <c r="J27" s="10">
        <v>0.34449999999999997</v>
      </c>
      <c r="K27" s="55">
        <v>222.06440000000001</v>
      </c>
    </row>
    <row r="28" spans="1:11" x14ac:dyDescent="0.25">
      <c r="A28" s="8">
        <v>36823</v>
      </c>
      <c r="B28" s="9">
        <v>0.1963</v>
      </c>
      <c r="C28" s="10">
        <v>0.1351</v>
      </c>
      <c r="D28" s="9">
        <v>21.283799999999999</v>
      </c>
      <c r="E28" s="10">
        <v>0.3715</v>
      </c>
      <c r="F28" s="9">
        <v>0.4592</v>
      </c>
      <c r="G28" s="10">
        <v>0.15340000000000001</v>
      </c>
      <c r="H28" s="9">
        <v>0.48899999999999999</v>
      </c>
      <c r="I28" s="10">
        <v>0.23480000000000001</v>
      </c>
      <c r="J28" s="10">
        <v>0.34429999999999999</v>
      </c>
      <c r="K28" s="55">
        <v>223.66419999999999</v>
      </c>
    </row>
    <row r="29" spans="1:11" x14ac:dyDescent="0.25">
      <c r="A29" s="8">
        <v>36824</v>
      </c>
      <c r="B29" s="9">
        <v>0.1963</v>
      </c>
      <c r="C29" s="10">
        <v>0.13550000000000001</v>
      </c>
      <c r="D29" s="9">
        <v>21.219100000000001</v>
      </c>
      <c r="E29" s="10">
        <v>0.37309999999999999</v>
      </c>
      <c r="F29" s="9">
        <v>0.45879999999999999</v>
      </c>
      <c r="G29" s="10">
        <v>0.15340000000000001</v>
      </c>
      <c r="H29" s="9">
        <v>0.48720000000000002</v>
      </c>
      <c r="I29" s="10">
        <v>0.2346</v>
      </c>
      <c r="J29" s="10">
        <v>0.34379999999999999</v>
      </c>
      <c r="K29" s="55">
        <v>223.2422</v>
      </c>
    </row>
    <row r="30" spans="1:11" x14ac:dyDescent="0.25">
      <c r="A30" s="8">
        <v>36825</v>
      </c>
      <c r="B30" s="9">
        <v>0.1963</v>
      </c>
      <c r="C30" s="10">
        <v>0.13689999999999999</v>
      </c>
      <c r="D30" s="9">
        <v>21.185700000000001</v>
      </c>
      <c r="E30" s="10">
        <v>0.37840000000000001</v>
      </c>
      <c r="F30" s="9">
        <v>0.46389999999999998</v>
      </c>
      <c r="G30" s="10">
        <v>0.1537</v>
      </c>
      <c r="H30" s="9">
        <v>0.4914</v>
      </c>
      <c r="I30" s="10">
        <v>0.23719999999999999</v>
      </c>
      <c r="J30" s="10">
        <v>0.34429999999999999</v>
      </c>
      <c r="K30" s="55">
        <v>223.63480000000001</v>
      </c>
    </row>
    <row r="31" spans="1:11" ht="15.75" thickBot="1" x14ac:dyDescent="0.3">
      <c r="A31" s="11">
        <v>36826</v>
      </c>
      <c r="B31" s="12">
        <v>0.1963</v>
      </c>
      <c r="C31" s="13">
        <v>0.13719999999999999</v>
      </c>
      <c r="D31" s="12">
        <v>21.2819</v>
      </c>
      <c r="E31" s="13">
        <v>0.37919999999999998</v>
      </c>
      <c r="F31" s="12">
        <v>0.4637</v>
      </c>
      <c r="G31" s="13">
        <v>0.15390000000000001</v>
      </c>
      <c r="H31" s="12">
        <v>0.49059999999999998</v>
      </c>
      <c r="I31" s="13">
        <v>0.23710000000000001</v>
      </c>
      <c r="J31" s="13">
        <v>0.34449999999999997</v>
      </c>
      <c r="K31" s="56">
        <v>223.63480000000001</v>
      </c>
    </row>
    <row r="32" spans="1:11" ht="15.75" thickTop="1" x14ac:dyDescent="0.25">
      <c r="A32" s="14" t="s">
        <v>9</v>
      </c>
      <c r="B32" s="15">
        <f t="shared" ref="B32:K32" si="6">SUM(B27:B31)</f>
        <v>0.98150000000000004</v>
      </c>
      <c r="C32" s="16">
        <f t="shared" si="6"/>
        <v>0.68059999999999998</v>
      </c>
      <c r="D32" s="15">
        <f t="shared" si="6"/>
        <v>106.3603</v>
      </c>
      <c r="E32" s="16">
        <f t="shared" si="6"/>
        <v>1.8740000000000001</v>
      </c>
      <c r="F32" s="15">
        <f t="shared" si="6"/>
        <v>2.3033000000000001</v>
      </c>
      <c r="G32" s="16">
        <f t="shared" si="6"/>
        <v>0.76749999999999996</v>
      </c>
      <c r="H32" s="15">
        <f t="shared" si="6"/>
        <v>2.448</v>
      </c>
      <c r="I32" s="16">
        <f t="shared" si="6"/>
        <v>1.1777</v>
      </c>
      <c r="J32" s="16">
        <f t="shared" si="6"/>
        <v>1.7214</v>
      </c>
      <c r="K32" s="57">
        <f t="shared" si="6"/>
        <v>1116.2404000000001</v>
      </c>
    </row>
    <row r="33" spans="1:11" ht="15.75" thickBot="1" x14ac:dyDescent="0.3">
      <c r="A33" s="17" t="s">
        <v>10</v>
      </c>
      <c r="B33" s="18">
        <f>B32/5</f>
        <v>0.1963</v>
      </c>
      <c r="C33" s="19">
        <f>C32/5</f>
        <v>0.13611999999999999</v>
      </c>
      <c r="D33" s="19">
        <f t="shared" ref="D33:K33" si="7">D32/5</f>
        <v>21.27206</v>
      </c>
      <c r="E33" s="19">
        <f t="shared" si="7"/>
        <v>0.37480000000000002</v>
      </c>
      <c r="F33" s="19">
        <f t="shared" si="7"/>
        <v>0.46066000000000001</v>
      </c>
      <c r="G33" s="19">
        <f t="shared" si="7"/>
        <v>0.1535</v>
      </c>
      <c r="H33" s="19">
        <f t="shared" si="7"/>
        <v>0.48959999999999998</v>
      </c>
      <c r="I33" s="19">
        <f t="shared" si="7"/>
        <v>0.23554</v>
      </c>
      <c r="J33" s="19">
        <f t="shared" si="7"/>
        <v>0.34428000000000003</v>
      </c>
      <c r="K33" s="19">
        <f t="shared" si="7"/>
        <v>223.24808000000002</v>
      </c>
    </row>
    <row r="34" spans="1:11" ht="15.75" thickTop="1" x14ac:dyDescent="0.25">
      <c r="A34" s="8">
        <v>36829</v>
      </c>
      <c r="B34" s="9">
        <v>0.1963</v>
      </c>
      <c r="C34" s="10">
        <v>0.1353</v>
      </c>
      <c r="D34" s="9">
        <v>21.325099999999999</v>
      </c>
      <c r="E34" s="10">
        <v>0.37480000000000002</v>
      </c>
      <c r="F34" s="9">
        <v>0.45629999999999998</v>
      </c>
      <c r="G34" s="10">
        <v>0.15379999999999999</v>
      </c>
      <c r="H34" s="9">
        <v>0.48670000000000002</v>
      </c>
      <c r="I34" s="10">
        <v>0.2331</v>
      </c>
      <c r="J34" s="10">
        <v>0.34439999999999998</v>
      </c>
      <c r="K34" s="55">
        <v>223.2422</v>
      </c>
    </row>
    <row r="35" spans="1:11" x14ac:dyDescent="0.25">
      <c r="A35" s="8">
        <v>36830</v>
      </c>
      <c r="B35" s="9">
        <v>0.1963</v>
      </c>
      <c r="C35" s="10">
        <v>0.1351</v>
      </c>
      <c r="D35" s="9">
        <v>21.382000000000001</v>
      </c>
      <c r="E35" s="10">
        <v>0.37440000000000001</v>
      </c>
      <c r="F35" s="9">
        <v>0.45490000000000003</v>
      </c>
      <c r="G35" s="10">
        <v>0.15190000000000001</v>
      </c>
      <c r="H35" s="9">
        <v>0.48630000000000001</v>
      </c>
      <c r="I35" s="10">
        <v>0.2326</v>
      </c>
      <c r="J35" s="10">
        <v>0.34449999999999997</v>
      </c>
      <c r="K35" s="55">
        <v>223.63480000000001</v>
      </c>
    </row>
    <row r="36" spans="1:11" ht="15.75" thickBot="1" x14ac:dyDescent="0.3">
      <c r="A36" s="11"/>
      <c r="B36" s="12"/>
      <c r="C36" s="13"/>
      <c r="D36" s="12"/>
      <c r="E36" s="13"/>
      <c r="F36" s="12"/>
      <c r="G36" s="13"/>
      <c r="H36" s="12"/>
      <c r="I36" s="13"/>
      <c r="J36" s="13"/>
      <c r="K36" s="56"/>
    </row>
    <row r="37" spans="1:11" ht="15.75" thickTop="1" x14ac:dyDescent="0.25">
      <c r="A37" s="14" t="s">
        <v>9</v>
      </c>
      <c r="B37" s="15">
        <f>SUM(B34:B36)</f>
        <v>0.3926</v>
      </c>
      <c r="C37" s="16">
        <f>SUM(C34:C36)</f>
        <v>0.27039999999999997</v>
      </c>
      <c r="D37" s="15">
        <f>SUM(D34:D36)</f>
        <v>42.707099999999997</v>
      </c>
      <c r="E37" s="16">
        <f>SUM(E34:E36)</f>
        <v>0.74920000000000009</v>
      </c>
      <c r="F37" s="15">
        <f>SUM(F34:F36)</f>
        <v>0.91120000000000001</v>
      </c>
      <c r="G37" s="16">
        <f>SUM(G34:G36)</f>
        <v>0.30569999999999997</v>
      </c>
      <c r="H37" s="15">
        <f>SUM(H34:H36)</f>
        <v>0.97300000000000009</v>
      </c>
      <c r="I37" s="16">
        <f>SUM(I34:I36)</f>
        <v>0.4657</v>
      </c>
      <c r="J37" s="16">
        <f>SUM(J34:J36)</f>
        <v>0.68889999999999996</v>
      </c>
      <c r="K37" s="57">
        <f>SUM(K34:K36)</f>
        <v>446.87700000000001</v>
      </c>
    </row>
    <row r="38" spans="1:11" ht="15.75" thickBot="1" x14ac:dyDescent="0.3">
      <c r="A38" s="17" t="s">
        <v>10</v>
      </c>
      <c r="B38" s="18">
        <f>B37/2</f>
        <v>0.1963</v>
      </c>
      <c r="C38" s="19">
        <f>C37/2</f>
        <v>0.13519999999999999</v>
      </c>
      <c r="D38" s="19">
        <f t="shared" ref="D38:K38" si="8">D37/2</f>
        <v>21.353549999999998</v>
      </c>
      <c r="E38" s="19">
        <f t="shared" si="8"/>
        <v>0.37460000000000004</v>
      </c>
      <c r="F38" s="19">
        <f t="shared" si="8"/>
        <v>0.4556</v>
      </c>
      <c r="G38" s="19">
        <f t="shared" si="8"/>
        <v>0.15284999999999999</v>
      </c>
      <c r="H38" s="19">
        <f t="shared" si="8"/>
        <v>0.48650000000000004</v>
      </c>
      <c r="I38" s="19">
        <f t="shared" si="8"/>
        <v>0.23285</v>
      </c>
      <c r="J38" s="19">
        <f t="shared" si="8"/>
        <v>0.34444999999999998</v>
      </c>
      <c r="K38" s="19">
        <f t="shared" si="8"/>
        <v>223.4385</v>
      </c>
    </row>
    <row r="39" spans="1:11" ht="15.75" thickTop="1" x14ac:dyDescent="0.25">
      <c r="A39" s="20"/>
      <c r="B39" s="9"/>
      <c r="C39" s="10"/>
      <c r="D39" s="9"/>
      <c r="E39" s="10"/>
      <c r="F39" s="9"/>
      <c r="G39" s="10"/>
      <c r="H39" s="9"/>
      <c r="I39" s="10"/>
      <c r="J39" s="10"/>
      <c r="K39" s="55"/>
    </row>
    <row r="40" spans="1:11" ht="20.25" x14ac:dyDescent="0.3">
      <c r="A40" s="20"/>
      <c r="B40" s="9"/>
      <c r="C40" s="60"/>
      <c r="D40" s="9"/>
      <c r="E40" s="22" t="s">
        <v>11</v>
      </c>
      <c r="F40" s="9"/>
      <c r="G40" s="10"/>
      <c r="H40" s="9"/>
      <c r="I40" s="10"/>
      <c r="J40" s="10"/>
      <c r="K40" s="55"/>
    </row>
    <row r="41" spans="1:11" ht="15.75" thickBot="1" x14ac:dyDescent="0.3">
      <c r="A41" s="23"/>
      <c r="B41" s="24"/>
      <c r="C41" s="25"/>
      <c r="D41" s="24"/>
      <c r="E41" s="25"/>
      <c r="F41" s="24"/>
      <c r="G41" s="25"/>
      <c r="H41" s="24"/>
      <c r="I41" s="25"/>
      <c r="J41" s="25"/>
      <c r="K41" s="59"/>
    </row>
    <row r="42" spans="1:11" x14ac:dyDescent="0.25">
      <c r="A42" s="26" t="s">
        <v>12</v>
      </c>
      <c r="B42" s="27">
        <f>SUM(B6:B10,B13:B17,B20:B24,B27:B31,B34:B35)</f>
        <v>4.3185999999999991</v>
      </c>
      <c r="C42" s="37">
        <f>SUM(C6:C10,C13:C17,C20:C24,C27:C31,C34:C35)</f>
        <v>2.9745999999999997</v>
      </c>
      <c r="D42" s="37">
        <f t="shared" ref="D42:K42" si="9">SUM(D6:D10,D13:D17,D20:D24,D27:D31,D34:D35)</f>
        <v>468.13149999999996</v>
      </c>
      <c r="E42" s="37">
        <f t="shared" si="9"/>
        <v>8.1551000000000009</v>
      </c>
      <c r="F42" s="37">
        <f t="shared" si="9"/>
        <v>9.8801000000000005</v>
      </c>
      <c r="G42" s="37">
        <f t="shared" si="9"/>
        <v>3.7193000000000001</v>
      </c>
      <c r="H42" s="37">
        <f t="shared" si="9"/>
        <v>10.756</v>
      </c>
      <c r="I42" s="37">
        <f t="shared" si="9"/>
        <v>5.0513999999999992</v>
      </c>
      <c r="J42" s="37">
        <f t="shared" si="9"/>
        <v>7.563699999999999</v>
      </c>
      <c r="K42" s="37">
        <f t="shared" si="9"/>
        <v>4874.5485999999992</v>
      </c>
    </row>
    <row r="43" spans="1:11" x14ac:dyDescent="0.25">
      <c r="A43" s="26" t="s">
        <v>13</v>
      </c>
      <c r="B43" s="27">
        <f>B42/22</f>
        <v>0.19629999999999995</v>
      </c>
      <c r="C43" s="28">
        <f>C42/22</f>
        <v>0.13520909090909089</v>
      </c>
      <c r="D43" s="28">
        <f t="shared" ref="D43:K43" si="10">D42/22</f>
        <v>21.278704545454545</v>
      </c>
      <c r="E43" s="28">
        <f t="shared" si="10"/>
        <v>0.3706863636363637</v>
      </c>
      <c r="F43" s="28">
        <f t="shared" si="10"/>
        <v>0.44909545454545458</v>
      </c>
      <c r="G43" s="28">
        <f t="shared" si="10"/>
        <v>0.16905909090909091</v>
      </c>
      <c r="H43" s="28">
        <f t="shared" si="10"/>
        <v>0.4889090909090909</v>
      </c>
      <c r="I43" s="28">
        <f t="shared" si="10"/>
        <v>0.22960909090909087</v>
      </c>
      <c r="J43" s="28">
        <f t="shared" si="10"/>
        <v>0.34380454545454542</v>
      </c>
      <c r="K43" s="28">
        <f t="shared" si="10"/>
        <v>221.57039090909086</v>
      </c>
    </row>
    <row r="44" spans="1:11" x14ac:dyDescent="0.25">
      <c r="A44" s="26" t="s">
        <v>14</v>
      </c>
      <c r="B44" s="27">
        <f>1/B43</f>
        <v>5.0942435048395325</v>
      </c>
      <c r="C44" s="28">
        <f>1/C43</f>
        <v>7.3959523969609373</v>
      </c>
      <c r="D44" s="28">
        <f>100/D43</f>
        <v>4.6995342120750259</v>
      </c>
      <c r="E44" s="28">
        <f t="shared" ref="D44:K44" si="11">1/E43</f>
        <v>2.6976983727973902</v>
      </c>
      <c r="F44" s="28">
        <f t="shared" si="11"/>
        <v>2.2266981103430128</v>
      </c>
      <c r="G44" s="28">
        <f t="shared" si="11"/>
        <v>5.9150915494851182</v>
      </c>
      <c r="H44" s="28">
        <f t="shared" si="11"/>
        <v>2.045370026031982</v>
      </c>
      <c r="I44" s="28">
        <f t="shared" si="11"/>
        <v>4.355228253553471</v>
      </c>
      <c r="J44" s="28">
        <f t="shared" si="11"/>
        <v>2.9086293745124743</v>
      </c>
      <c r="K44" s="28">
        <f>1000/K43</f>
        <v>4.5132384155529817</v>
      </c>
    </row>
    <row r="45" spans="1:11" ht="15.75" thickBot="1" x14ac:dyDescent="0.3">
      <c r="A45" s="29"/>
      <c r="B45" s="30"/>
      <c r="C45" s="31"/>
      <c r="D45" s="30"/>
      <c r="E45" s="31"/>
      <c r="F45" s="31"/>
      <c r="G45" s="30"/>
      <c r="H45" s="31"/>
      <c r="I45" s="30"/>
      <c r="J45" s="31"/>
      <c r="K45" s="5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C11" sqref="C11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ht="22.5" x14ac:dyDescent="0.3">
      <c r="A1" s="1"/>
      <c r="B1" s="1"/>
      <c r="C1" s="2" t="s">
        <v>36</v>
      </c>
      <c r="D1" s="1"/>
      <c r="E1" s="1"/>
      <c r="F1" s="1"/>
      <c r="G1" s="1"/>
      <c r="H1" s="1"/>
      <c r="I1" s="1"/>
      <c r="J1" s="1"/>
      <c r="K1" s="1"/>
    </row>
    <row r="2" spans="1:11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4"/>
      <c r="D3" s="5"/>
      <c r="E3" s="4"/>
      <c r="F3" s="5"/>
      <c r="G3" s="4"/>
      <c r="H3" s="5"/>
      <c r="I3" s="4"/>
      <c r="J3" s="4"/>
      <c r="K3" s="53"/>
    </row>
    <row r="4" spans="1:11" ht="15.75" thickBot="1" x14ac:dyDescent="0.3">
      <c r="A4" s="6" t="s">
        <v>0</v>
      </c>
      <c r="B4" s="7" t="s">
        <v>8</v>
      </c>
      <c r="C4" s="6" t="s">
        <v>7</v>
      </c>
      <c r="D4" s="7" t="s">
        <v>20</v>
      </c>
      <c r="E4" s="6" t="s">
        <v>1</v>
      </c>
      <c r="F4" s="7" t="s">
        <v>15</v>
      </c>
      <c r="G4" s="6" t="s">
        <v>5</v>
      </c>
      <c r="H4" s="7" t="s">
        <v>4</v>
      </c>
      <c r="I4" s="6" t="s">
        <v>2</v>
      </c>
      <c r="J4" s="6" t="s">
        <v>6</v>
      </c>
      <c r="K4" s="54" t="s">
        <v>3</v>
      </c>
    </row>
    <row r="5" spans="1:11" x14ac:dyDescent="0.25">
      <c r="A5" s="39">
        <v>36831</v>
      </c>
      <c r="B5" s="40">
        <v>0.1963</v>
      </c>
      <c r="C5" s="41">
        <v>0.1353</v>
      </c>
      <c r="D5" s="40">
        <v>21.426200000000001</v>
      </c>
      <c r="E5" s="41">
        <v>0.379</v>
      </c>
      <c r="F5" s="40">
        <v>0.45279999999999998</v>
      </c>
      <c r="G5" s="41">
        <v>0.15340000000000001</v>
      </c>
      <c r="H5" s="40">
        <v>0.49509999999999998</v>
      </c>
      <c r="I5" s="41">
        <v>0.23150000000000001</v>
      </c>
      <c r="J5" s="41">
        <v>0.34470000000000001</v>
      </c>
      <c r="K5" s="63">
        <v>223.4385</v>
      </c>
    </row>
    <row r="6" spans="1:11" x14ac:dyDescent="0.25">
      <c r="A6" s="8">
        <v>36832</v>
      </c>
      <c r="B6" s="9">
        <v>0.1963</v>
      </c>
      <c r="C6" s="10">
        <v>0.13569999999999999</v>
      </c>
      <c r="D6" s="9">
        <v>21.296600000000002</v>
      </c>
      <c r="E6" s="10">
        <v>0.37569999999999998</v>
      </c>
      <c r="F6" s="9">
        <v>0.44750000000000001</v>
      </c>
      <c r="G6" s="10">
        <v>0.1527</v>
      </c>
      <c r="H6" s="9">
        <v>0.49580000000000002</v>
      </c>
      <c r="I6" s="10">
        <v>0.2288</v>
      </c>
      <c r="J6" s="10">
        <v>0.34239999999999998</v>
      </c>
      <c r="K6" s="55">
        <v>223.32560000000001</v>
      </c>
    </row>
    <row r="7" spans="1:11" ht="15.75" thickBot="1" x14ac:dyDescent="0.3">
      <c r="A7" s="11">
        <v>36833</v>
      </c>
      <c r="B7" s="12">
        <v>0.1963</v>
      </c>
      <c r="C7" s="13">
        <v>0.1358</v>
      </c>
      <c r="D7" s="12">
        <v>21.274000000000001</v>
      </c>
      <c r="E7" s="13">
        <v>0.37409999999999999</v>
      </c>
      <c r="F7" s="12">
        <v>0.44650000000000001</v>
      </c>
      <c r="G7" s="13">
        <v>0.15210000000000001</v>
      </c>
      <c r="H7" s="12">
        <v>0.49690000000000001</v>
      </c>
      <c r="I7" s="13">
        <v>0.2283</v>
      </c>
      <c r="J7" s="13">
        <v>0.34229999999999999</v>
      </c>
      <c r="K7" s="56">
        <v>222.77109999999999</v>
      </c>
    </row>
    <row r="8" spans="1:11" ht="15.75" thickTop="1" x14ac:dyDescent="0.25">
      <c r="A8" s="14" t="s">
        <v>9</v>
      </c>
      <c r="B8" s="15">
        <f>SUM(B5:B7)</f>
        <v>0.58889999999999998</v>
      </c>
      <c r="C8" s="16">
        <f>SUM(C5:C7)</f>
        <v>0.40680000000000005</v>
      </c>
      <c r="D8" s="15">
        <f>SUM(D5:D7)</f>
        <v>63.996800000000007</v>
      </c>
      <c r="E8" s="16">
        <f>SUM(E5:E7)</f>
        <v>1.1288</v>
      </c>
      <c r="F8" s="15">
        <f>SUM(F5:F7)</f>
        <v>1.3468</v>
      </c>
      <c r="G8" s="16">
        <f>SUM(G5:G7)</f>
        <v>0.45820000000000005</v>
      </c>
      <c r="H8" s="15">
        <f>SUM(H5:H7)</f>
        <v>1.4878</v>
      </c>
      <c r="I8" s="16">
        <f>SUM(I5:I7)</f>
        <v>0.6886000000000001</v>
      </c>
      <c r="J8" s="16">
        <f>SUM(J5:J7)</f>
        <v>1.0294000000000001</v>
      </c>
      <c r="K8" s="57">
        <f>SUM(K5:K7)</f>
        <v>669.53520000000003</v>
      </c>
    </row>
    <row r="9" spans="1:11" ht="15.75" thickBot="1" x14ac:dyDescent="0.3">
      <c r="A9" s="17" t="s">
        <v>10</v>
      </c>
      <c r="B9" s="18">
        <f>B8/3</f>
        <v>0.1963</v>
      </c>
      <c r="C9" s="19">
        <f>C8/3</f>
        <v>0.13560000000000003</v>
      </c>
      <c r="D9" s="19">
        <f t="shared" ref="D9:K9" si="0">D8/3</f>
        <v>21.332266666666669</v>
      </c>
      <c r="E9" s="19">
        <f t="shared" si="0"/>
        <v>0.37626666666666669</v>
      </c>
      <c r="F9" s="19">
        <f t="shared" si="0"/>
        <v>0.44893333333333335</v>
      </c>
      <c r="G9" s="19">
        <f t="shared" si="0"/>
        <v>0.15273333333333336</v>
      </c>
      <c r="H9" s="19">
        <f t="shared" si="0"/>
        <v>0.49593333333333334</v>
      </c>
      <c r="I9" s="19">
        <f t="shared" si="0"/>
        <v>0.22953333333333337</v>
      </c>
      <c r="J9" s="19">
        <f t="shared" si="0"/>
        <v>0.34313333333333335</v>
      </c>
      <c r="K9" s="19">
        <f t="shared" si="0"/>
        <v>223.17840000000001</v>
      </c>
    </row>
    <row r="10" spans="1:11" ht="15.75" thickTop="1" x14ac:dyDescent="0.25">
      <c r="A10" s="8">
        <v>36836</v>
      </c>
      <c r="B10" s="9">
        <v>0.1963</v>
      </c>
      <c r="C10" s="10">
        <v>0.13550000000000001</v>
      </c>
      <c r="D10" s="9">
        <v>21.093399999999999</v>
      </c>
      <c r="E10" s="10">
        <v>0.374</v>
      </c>
      <c r="F10" s="9">
        <v>0.44519999999999998</v>
      </c>
      <c r="G10" s="10">
        <v>0.1517</v>
      </c>
      <c r="H10" s="9">
        <v>0.49480000000000002</v>
      </c>
      <c r="I10" s="10">
        <v>0.2276</v>
      </c>
      <c r="J10" s="10">
        <v>0.34029999999999999</v>
      </c>
      <c r="K10" s="55">
        <v>222.9085</v>
      </c>
    </row>
    <row r="11" spans="1:11" x14ac:dyDescent="0.25">
      <c r="A11" s="8">
        <v>36837</v>
      </c>
      <c r="B11" s="9">
        <v>0.1963</v>
      </c>
      <c r="C11" s="10">
        <v>0.13700000000000001</v>
      </c>
      <c r="D11" s="9">
        <v>21.067900000000002</v>
      </c>
      <c r="E11" s="10">
        <v>0.37159999999999999</v>
      </c>
      <c r="F11" s="9">
        <v>0.44650000000000001</v>
      </c>
      <c r="G11" s="10">
        <v>0.15179999999999999</v>
      </c>
      <c r="H11" s="9">
        <v>0.49120000000000003</v>
      </c>
      <c r="I11" s="10">
        <v>0.2283</v>
      </c>
      <c r="J11" s="10">
        <v>0.34</v>
      </c>
      <c r="K11" s="55">
        <v>222.6533</v>
      </c>
    </row>
    <row r="12" spans="1:11" x14ac:dyDescent="0.25">
      <c r="A12" s="8">
        <v>36838</v>
      </c>
      <c r="B12" s="9">
        <v>0.1963</v>
      </c>
      <c r="C12" s="10">
        <v>0.13719999999999999</v>
      </c>
      <c r="D12" s="9">
        <v>21.039400000000001</v>
      </c>
      <c r="E12" s="10">
        <v>0.37169999999999997</v>
      </c>
      <c r="F12" s="9">
        <v>0.44669999999999999</v>
      </c>
      <c r="G12" s="10">
        <v>0.15240000000000001</v>
      </c>
      <c r="H12" s="9">
        <v>0.49270000000000003</v>
      </c>
      <c r="I12" s="10">
        <v>0.22839999999999999</v>
      </c>
      <c r="J12" s="10">
        <v>0.34089999999999998</v>
      </c>
      <c r="K12" s="55">
        <v>223.4385</v>
      </c>
    </row>
    <row r="13" spans="1:11" x14ac:dyDescent="0.25">
      <c r="A13" s="8">
        <v>36839</v>
      </c>
      <c r="B13" s="9">
        <v>0.1963</v>
      </c>
      <c r="C13" s="10">
        <v>0.13769999999999999</v>
      </c>
      <c r="D13" s="9">
        <v>21.095400000000001</v>
      </c>
      <c r="E13" s="10">
        <v>0.37269999999999998</v>
      </c>
      <c r="F13" s="9">
        <v>0.4481</v>
      </c>
      <c r="G13" s="10">
        <v>0.1527</v>
      </c>
      <c r="H13" s="9">
        <v>0.49340000000000001</v>
      </c>
      <c r="I13" s="10">
        <v>0.2291</v>
      </c>
      <c r="J13" s="10">
        <v>0.34100000000000003</v>
      </c>
      <c r="K13" s="55">
        <v>222.83420000000001</v>
      </c>
    </row>
    <row r="14" spans="1:11" ht="15.75" thickBot="1" x14ac:dyDescent="0.3">
      <c r="A14" s="11">
        <v>36840</v>
      </c>
      <c r="B14" s="12">
        <v>0.19620000000000001</v>
      </c>
      <c r="C14" s="13">
        <v>0.1376</v>
      </c>
      <c r="D14" s="12">
        <v>21.081700000000001</v>
      </c>
      <c r="E14" s="13">
        <v>0.37330000000000002</v>
      </c>
      <c r="F14" s="12">
        <v>0.4471</v>
      </c>
      <c r="G14" s="13">
        <v>0.1527</v>
      </c>
      <c r="H14" s="12">
        <v>0.49120000000000003</v>
      </c>
      <c r="I14" s="13">
        <v>0.2286</v>
      </c>
      <c r="J14" s="13">
        <v>0.34150000000000003</v>
      </c>
      <c r="K14" s="56">
        <v>222.27500000000001</v>
      </c>
    </row>
    <row r="15" spans="1:11" ht="15.75" thickTop="1" x14ac:dyDescent="0.25">
      <c r="A15" s="14" t="s">
        <v>9</v>
      </c>
      <c r="B15" s="15">
        <f t="shared" ref="B15:K15" si="1">SUM(B10:B14)</f>
        <v>0.98140000000000005</v>
      </c>
      <c r="C15" s="16">
        <f t="shared" si="1"/>
        <v>0.68500000000000005</v>
      </c>
      <c r="D15" s="15">
        <f t="shared" si="1"/>
        <v>105.37779999999999</v>
      </c>
      <c r="E15" s="16">
        <f t="shared" si="1"/>
        <v>1.8633</v>
      </c>
      <c r="F15" s="15">
        <f t="shared" si="1"/>
        <v>2.2336</v>
      </c>
      <c r="G15" s="16">
        <f t="shared" si="1"/>
        <v>0.76130000000000009</v>
      </c>
      <c r="H15" s="15">
        <f t="shared" si="1"/>
        <v>2.4632999999999998</v>
      </c>
      <c r="I15" s="16">
        <f t="shared" si="1"/>
        <v>1.1419999999999999</v>
      </c>
      <c r="J15" s="16">
        <f t="shared" si="1"/>
        <v>1.7037</v>
      </c>
      <c r="K15" s="57">
        <f t="shared" si="1"/>
        <v>1114.1095</v>
      </c>
    </row>
    <row r="16" spans="1:11" ht="15.75" thickBot="1" x14ac:dyDescent="0.3">
      <c r="A16" s="17" t="s">
        <v>10</v>
      </c>
      <c r="B16" s="18">
        <f>B15/5</f>
        <v>0.19628000000000001</v>
      </c>
      <c r="C16" s="19">
        <f>C15/5</f>
        <v>0.13700000000000001</v>
      </c>
      <c r="D16" s="19">
        <f t="shared" ref="D16:K16" si="2">D15/5</f>
        <v>21.075559999999999</v>
      </c>
      <c r="E16" s="19">
        <f t="shared" si="2"/>
        <v>0.37265999999999999</v>
      </c>
      <c r="F16" s="19">
        <f t="shared" si="2"/>
        <v>0.44672000000000001</v>
      </c>
      <c r="G16" s="19">
        <f t="shared" si="2"/>
        <v>0.15226000000000001</v>
      </c>
      <c r="H16" s="19">
        <f t="shared" si="2"/>
        <v>0.49265999999999999</v>
      </c>
      <c r="I16" s="19">
        <f t="shared" si="2"/>
        <v>0.22839999999999999</v>
      </c>
      <c r="J16" s="19">
        <f t="shared" si="2"/>
        <v>0.34073999999999999</v>
      </c>
      <c r="K16" s="19">
        <f t="shared" si="2"/>
        <v>222.8219</v>
      </c>
    </row>
    <row r="17" spans="1:11" ht="15" customHeight="1" thickTop="1" x14ac:dyDescent="0.25">
      <c r="A17" s="8">
        <v>36843</v>
      </c>
      <c r="B17" s="9">
        <v>0.19620000000000001</v>
      </c>
      <c r="C17" s="10">
        <v>0.13719999999999999</v>
      </c>
      <c r="D17" s="9">
        <v>21.158200000000001</v>
      </c>
      <c r="E17" s="10">
        <v>0.37540000000000001</v>
      </c>
      <c r="F17" s="9">
        <v>0.44469999999999998</v>
      </c>
      <c r="G17" s="10">
        <v>0.15229999999999999</v>
      </c>
      <c r="H17" s="9">
        <v>0.49430000000000002</v>
      </c>
      <c r="I17" s="10">
        <v>0.22739999999999999</v>
      </c>
      <c r="J17" s="10">
        <v>0.34200000000000003</v>
      </c>
      <c r="K17" s="55">
        <v>222.9323</v>
      </c>
    </row>
    <row r="18" spans="1:11" x14ac:dyDescent="0.25">
      <c r="A18" s="8">
        <v>36844</v>
      </c>
      <c r="B18" s="9">
        <v>0.19620000000000001</v>
      </c>
      <c r="C18" s="10">
        <v>0.1363</v>
      </c>
      <c r="D18" s="9">
        <v>21.12</v>
      </c>
      <c r="E18" s="10">
        <v>0.37709999999999999</v>
      </c>
      <c r="F18" s="9">
        <v>0.4461</v>
      </c>
      <c r="G18" s="10">
        <v>0.15240000000000001</v>
      </c>
      <c r="H18" s="9">
        <v>0.49590000000000001</v>
      </c>
      <c r="I18" s="10">
        <v>0.22800000000000001</v>
      </c>
      <c r="J18" s="10">
        <v>0.34200000000000003</v>
      </c>
      <c r="K18" s="55">
        <v>223.7174</v>
      </c>
    </row>
    <row r="19" spans="1:11" x14ac:dyDescent="0.25">
      <c r="A19" s="8">
        <v>36845</v>
      </c>
      <c r="B19" s="9">
        <v>0.19620000000000001</v>
      </c>
      <c r="C19" s="10">
        <v>0.13730000000000001</v>
      </c>
      <c r="D19" s="9">
        <v>21.224</v>
      </c>
      <c r="E19" s="10">
        <v>0.37809999999999999</v>
      </c>
      <c r="F19" s="9">
        <v>0.44769999999999999</v>
      </c>
      <c r="G19" s="10">
        <v>0.15260000000000001</v>
      </c>
      <c r="H19" s="9">
        <v>0.49519999999999997</v>
      </c>
      <c r="I19" s="10">
        <v>0.22889999999999999</v>
      </c>
      <c r="J19" s="10">
        <v>0.34229999999999999</v>
      </c>
      <c r="K19" s="55">
        <v>223.4385</v>
      </c>
    </row>
    <row r="20" spans="1:11" x14ac:dyDescent="0.25">
      <c r="A20" s="8">
        <v>36846</v>
      </c>
      <c r="B20" s="9">
        <v>0.19620000000000001</v>
      </c>
      <c r="C20" s="10">
        <v>0.13750000000000001</v>
      </c>
      <c r="D20" s="9">
        <v>21.326899999999998</v>
      </c>
      <c r="E20" s="10">
        <v>0.37680000000000002</v>
      </c>
      <c r="F20" s="9">
        <v>0.4471</v>
      </c>
      <c r="G20" s="10">
        <v>0.1527</v>
      </c>
      <c r="H20" s="9">
        <v>0.4914</v>
      </c>
      <c r="I20" s="10">
        <v>0.2286</v>
      </c>
      <c r="J20" s="10">
        <v>0.34229999999999999</v>
      </c>
      <c r="K20" s="55">
        <v>223.26580000000001</v>
      </c>
    </row>
    <row r="21" spans="1:11" ht="15.75" thickBot="1" x14ac:dyDescent="0.3">
      <c r="A21" s="11">
        <v>36847</v>
      </c>
      <c r="B21" s="12">
        <v>0.19620000000000001</v>
      </c>
      <c r="C21" s="13">
        <v>0.13789999999999999</v>
      </c>
      <c r="D21" s="12">
        <v>21.396599999999999</v>
      </c>
      <c r="E21" s="13">
        <v>0.37840000000000001</v>
      </c>
      <c r="F21" s="12">
        <v>0.4496</v>
      </c>
      <c r="G21" s="13">
        <v>0.15290000000000001</v>
      </c>
      <c r="H21" s="12">
        <v>0.49380000000000002</v>
      </c>
      <c r="I21" s="13">
        <v>0.2298</v>
      </c>
      <c r="J21" s="13">
        <v>0.34379999999999999</v>
      </c>
      <c r="K21" s="56">
        <v>223.77590000000001</v>
      </c>
    </row>
    <row r="22" spans="1:11" ht="15.75" thickTop="1" x14ac:dyDescent="0.25">
      <c r="A22" s="14" t="s">
        <v>9</v>
      </c>
      <c r="B22" s="15">
        <f t="shared" ref="B22:K22" si="3">SUM(B17:B21)</f>
        <v>0.98100000000000009</v>
      </c>
      <c r="C22" s="16">
        <f t="shared" si="3"/>
        <v>0.68620000000000003</v>
      </c>
      <c r="D22" s="15">
        <f t="shared" si="3"/>
        <v>106.22569999999999</v>
      </c>
      <c r="E22" s="16">
        <f t="shared" si="3"/>
        <v>1.8857999999999999</v>
      </c>
      <c r="F22" s="15">
        <f t="shared" si="3"/>
        <v>2.2351999999999999</v>
      </c>
      <c r="G22" s="16">
        <f t="shared" si="3"/>
        <v>0.76290000000000002</v>
      </c>
      <c r="H22" s="15">
        <f t="shared" si="3"/>
        <v>2.4706000000000001</v>
      </c>
      <c r="I22" s="16">
        <f t="shared" si="3"/>
        <v>1.1427</v>
      </c>
      <c r="J22" s="16">
        <f t="shared" si="3"/>
        <v>1.7124000000000001</v>
      </c>
      <c r="K22" s="57">
        <f t="shared" si="3"/>
        <v>1117.1299000000001</v>
      </c>
    </row>
    <row r="23" spans="1:11" ht="15.75" thickBot="1" x14ac:dyDescent="0.3">
      <c r="A23" s="17" t="s">
        <v>10</v>
      </c>
      <c r="B23" s="18">
        <f>B22/5</f>
        <v>0.19620000000000001</v>
      </c>
      <c r="C23" s="19">
        <f>C22/5</f>
        <v>0.13724</v>
      </c>
      <c r="D23" s="19">
        <f t="shared" ref="D23:K23" si="4">D22/5</f>
        <v>21.245139999999999</v>
      </c>
      <c r="E23" s="19">
        <f t="shared" si="4"/>
        <v>0.37716</v>
      </c>
      <c r="F23" s="19">
        <f t="shared" si="4"/>
        <v>0.44703999999999999</v>
      </c>
      <c r="G23" s="19">
        <f t="shared" si="4"/>
        <v>0.15257999999999999</v>
      </c>
      <c r="H23" s="19">
        <f t="shared" si="4"/>
        <v>0.49412</v>
      </c>
      <c r="I23" s="19">
        <f t="shared" si="4"/>
        <v>0.22854000000000002</v>
      </c>
      <c r="J23" s="19">
        <f t="shared" si="4"/>
        <v>0.34248000000000001</v>
      </c>
      <c r="K23" s="19">
        <f t="shared" si="4"/>
        <v>223.42598000000004</v>
      </c>
    </row>
    <row r="24" spans="1:11" ht="15.75" thickTop="1" x14ac:dyDescent="0.25">
      <c r="A24" s="8">
        <v>36850</v>
      </c>
      <c r="B24" s="9">
        <v>0.19620000000000001</v>
      </c>
      <c r="C24" s="10">
        <v>0.13789999999999999</v>
      </c>
      <c r="D24" s="9">
        <v>21.357399999999998</v>
      </c>
      <c r="E24" s="10">
        <v>0.37819999999999998</v>
      </c>
      <c r="F24" s="9">
        <v>0.45029999999999998</v>
      </c>
      <c r="G24" s="10">
        <v>0.15310000000000001</v>
      </c>
      <c r="H24" s="9">
        <v>0.49059999999999998</v>
      </c>
      <c r="I24" s="10">
        <v>0.23019999999999999</v>
      </c>
      <c r="J24" s="10">
        <v>0.34410000000000002</v>
      </c>
      <c r="K24" s="55">
        <v>224.40379999999999</v>
      </c>
    </row>
    <row r="25" spans="1:11" x14ac:dyDescent="0.25">
      <c r="A25" s="8">
        <v>36851</v>
      </c>
      <c r="B25" s="9">
        <v>0.19620000000000001</v>
      </c>
      <c r="C25" s="10">
        <v>0.13780000000000001</v>
      </c>
      <c r="D25" s="9">
        <v>21.533000000000001</v>
      </c>
      <c r="E25" s="10">
        <v>0.38179999999999997</v>
      </c>
      <c r="F25" s="9">
        <v>0.4521</v>
      </c>
      <c r="G25" s="10">
        <v>0.15329999999999999</v>
      </c>
      <c r="H25" s="9">
        <v>0.49399999999999999</v>
      </c>
      <c r="I25" s="10">
        <v>0.23119999999999999</v>
      </c>
      <c r="J25" s="10">
        <v>0.34470000000000001</v>
      </c>
      <c r="K25" s="55">
        <v>226.8563</v>
      </c>
    </row>
    <row r="26" spans="1:11" x14ac:dyDescent="0.25">
      <c r="A26" s="8">
        <v>36852</v>
      </c>
      <c r="B26" s="9">
        <v>0.1961</v>
      </c>
      <c r="C26" s="10">
        <v>0.1384</v>
      </c>
      <c r="D26" s="9">
        <v>21.625900000000001</v>
      </c>
      <c r="E26" s="10">
        <v>0.38369999999999999</v>
      </c>
      <c r="F26" s="9">
        <v>0.45350000000000001</v>
      </c>
      <c r="G26" s="10">
        <v>0.1535</v>
      </c>
      <c r="H26" s="9">
        <v>0.49840000000000001</v>
      </c>
      <c r="I26" s="10">
        <v>0.2319</v>
      </c>
      <c r="J26" s="10">
        <v>0.34439999999999998</v>
      </c>
      <c r="K26" s="55">
        <v>228.89769999999999</v>
      </c>
    </row>
    <row r="27" spans="1:11" x14ac:dyDescent="0.25">
      <c r="A27" s="8">
        <v>36853</v>
      </c>
      <c r="B27" s="9">
        <v>0.1961</v>
      </c>
      <c r="C27" s="10">
        <v>0.13900000000000001</v>
      </c>
      <c r="D27" s="9">
        <v>21.602399999999999</v>
      </c>
      <c r="E27" s="10">
        <v>0.3775</v>
      </c>
      <c r="F27" s="9">
        <v>0.4551</v>
      </c>
      <c r="G27" s="10">
        <v>0.15379999999999999</v>
      </c>
      <c r="H27" s="9">
        <v>0.49109999999999998</v>
      </c>
      <c r="I27" s="10">
        <v>0.2329</v>
      </c>
      <c r="J27" s="10">
        <v>0.34410000000000002</v>
      </c>
      <c r="K27" s="55">
        <v>231.0548</v>
      </c>
    </row>
    <row r="28" spans="1:11" ht="15.75" thickBot="1" x14ac:dyDescent="0.3">
      <c r="A28" s="11">
        <v>36854</v>
      </c>
      <c r="B28" s="12">
        <v>0.1961</v>
      </c>
      <c r="C28" s="13">
        <v>0.13969999999999999</v>
      </c>
      <c r="D28" s="12">
        <v>21.619</v>
      </c>
      <c r="E28" s="13">
        <v>0.376</v>
      </c>
      <c r="F28" s="12">
        <v>0.45540000000000003</v>
      </c>
      <c r="G28" s="13">
        <v>0.154</v>
      </c>
      <c r="H28" s="12">
        <v>0.4909</v>
      </c>
      <c r="I28" s="13">
        <v>0.23280000000000001</v>
      </c>
      <c r="J28" s="13">
        <v>0.34439999999999998</v>
      </c>
      <c r="K28" s="56">
        <v>232.72190000000001</v>
      </c>
    </row>
    <row r="29" spans="1:11" ht="15.75" thickTop="1" x14ac:dyDescent="0.25">
      <c r="A29" s="14" t="s">
        <v>9</v>
      </c>
      <c r="B29" s="15">
        <f t="shared" ref="B29:K29" si="5">SUM(B24:B28)</f>
        <v>0.98069999999999991</v>
      </c>
      <c r="C29" s="16">
        <f t="shared" si="5"/>
        <v>0.69280000000000008</v>
      </c>
      <c r="D29" s="15">
        <f t="shared" si="5"/>
        <v>107.7377</v>
      </c>
      <c r="E29" s="16">
        <f t="shared" si="5"/>
        <v>1.8971999999999998</v>
      </c>
      <c r="F29" s="15">
        <f t="shared" si="5"/>
        <v>2.2664</v>
      </c>
      <c r="G29" s="16">
        <f t="shared" si="5"/>
        <v>0.76769999999999994</v>
      </c>
      <c r="H29" s="15">
        <f t="shared" si="5"/>
        <v>2.4649999999999999</v>
      </c>
      <c r="I29" s="16">
        <f t="shared" si="5"/>
        <v>1.159</v>
      </c>
      <c r="J29" s="16">
        <f t="shared" si="5"/>
        <v>1.7217000000000002</v>
      </c>
      <c r="K29" s="57">
        <f t="shared" si="5"/>
        <v>1143.9344999999998</v>
      </c>
    </row>
    <row r="30" spans="1:11" ht="15.75" thickBot="1" x14ac:dyDescent="0.3">
      <c r="A30" s="17" t="s">
        <v>10</v>
      </c>
      <c r="B30" s="18">
        <f>B29/5</f>
        <v>0.19613999999999998</v>
      </c>
      <c r="C30" s="19">
        <f>C29/5</f>
        <v>0.13856000000000002</v>
      </c>
      <c r="D30" s="19">
        <f t="shared" ref="D30:K30" si="6">D29/5</f>
        <v>21.547540000000001</v>
      </c>
      <c r="E30" s="19">
        <f t="shared" si="6"/>
        <v>0.37943999999999994</v>
      </c>
      <c r="F30" s="19">
        <f t="shared" si="6"/>
        <v>0.45328000000000002</v>
      </c>
      <c r="G30" s="19">
        <f t="shared" si="6"/>
        <v>0.15353999999999998</v>
      </c>
      <c r="H30" s="19">
        <f t="shared" si="6"/>
        <v>0.49299999999999999</v>
      </c>
      <c r="I30" s="19">
        <f t="shared" si="6"/>
        <v>0.23180000000000001</v>
      </c>
      <c r="J30" s="19">
        <f t="shared" si="6"/>
        <v>0.34434000000000003</v>
      </c>
      <c r="K30" s="19">
        <f t="shared" si="6"/>
        <v>228.78689999999997</v>
      </c>
    </row>
    <row r="31" spans="1:11" ht="15.75" thickTop="1" x14ac:dyDescent="0.25">
      <c r="A31" s="8">
        <v>36857</v>
      </c>
      <c r="B31" s="9">
        <v>0.1961</v>
      </c>
      <c r="C31" s="10">
        <v>0.14000000000000001</v>
      </c>
      <c r="D31" s="9">
        <v>21.821999999999999</v>
      </c>
      <c r="E31" s="10">
        <v>0.37569999999999998</v>
      </c>
      <c r="F31" s="9">
        <v>0.4572</v>
      </c>
      <c r="G31" s="10">
        <v>0.1542</v>
      </c>
      <c r="H31" s="9">
        <v>0.49070000000000003</v>
      </c>
      <c r="I31" s="10">
        <v>0.23369999999999999</v>
      </c>
      <c r="J31" s="10">
        <v>0.34510000000000002</v>
      </c>
      <c r="K31" s="55">
        <v>233.40799999999999</v>
      </c>
    </row>
    <row r="32" spans="1:11" x14ac:dyDescent="0.25">
      <c r="A32" s="8">
        <v>36858</v>
      </c>
      <c r="B32" s="9">
        <v>0.1961</v>
      </c>
      <c r="C32" s="10">
        <v>0.13850000000000001</v>
      </c>
      <c r="D32" s="9">
        <v>21.6907</v>
      </c>
      <c r="E32" s="10">
        <v>0.37290000000000001</v>
      </c>
      <c r="F32" s="9">
        <v>0.45140000000000002</v>
      </c>
      <c r="G32" s="10">
        <v>0.1545</v>
      </c>
      <c r="H32" s="9">
        <v>0.48480000000000001</v>
      </c>
      <c r="I32" s="10">
        <v>0.23080000000000001</v>
      </c>
      <c r="J32" s="10">
        <v>0.34389999999999998</v>
      </c>
      <c r="K32" s="55">
        <v>233.01580000000001</v>
      </c>
    </row>
    <row r="33" spans="1:11" x14ac:dyDescent="0.25">
      <c r="A33" s="8">
        <v>36859</v>
      </c>
      <c r="B33" s="9">
        <v>0.1961</v>
      </c>
      <c r="C33" s="10">
        <v>0.13819999999999999</v>
      </c>
      <c r="D33" s="9">
        <v>21.606300000000001</v>
      </c>
      <c r="E33" s="10">
        <v>0.37509999999999999</v>
      </c>
      <c r="F33" s="9">
        <v>0.44869999999999999</v>
      </c>
      <c r="G33" s="10">
        <v>0.1537</v>
      </c>
      <c r="H33" s="9">
        <v>0.48309999999999997</v>
      </c>
      <c r="I33" s="10">
        <v>0.22939999999999999</v>
      </c>
      <c r="J33" s="10">
        <v>0.34429999999999999</v>
      </c>
      <c r="K33" s="55">
        <v>233.01580000000001</v>
      </c>
    </row>
    <row r="34" spans="1:11" ht="15.75" thickBot="1" x14ac:dyDescent="0.3">
      <c r="A34" s="11">
        <v>36860</v>
      </c>
      <c r="B34" s="12">
        <v>0.1961</v>
      </c>
      <c r="C34" s="13">
        <v>0.13789999999999999</v>
      </c>
      <c r="D34" s="12">
        <v>21.7867</v>
      </c>
      <c r="E34" s="13">
        <v>0.37469999999999998</v>
      </c>
      <c r="F34" s="12">
        <v>0.44669999999999999</v>
      </c>
      <c r="G34" s="13">
        <v>0.15290000000000001</v>
      </c>
      <c r="H34" s="12">
        <v>0.48480000000000001</v>
      </c>
      <c r="I34" s="13">
        <v>0.22839999999999999</v>
      </c>
      <c r="J34" s="13">
        <v>0.34449999999999997</v>
      </c>
      <c r="K34" s="56">
        <v>235.9573</v>
      </c>
    </row>
    <row r="35" spans="1:11" ht="15.75" thickTop="1" x14ac:dyDescent="0.25">
      <c r="A35" s="14" t="s">
        <v>9</v>
      </c>
      <c r="B35" s="15">
        <f>SUM(B31:B34)</f>
        <v>0.78439999999999999</v>
      </c>
      <c r="C35" s="16">
        <f>SUM(C31:C34)</f>
        <v>0.55459999999999998</v>
      </c>
      <c r="D35" s="15">
        <f>SUM(D31:D34)</f>
        <v>86.905699999999996</v>
      </c>
      <c r="E35" s="16">
        <f>SUM(E31:E34)</f>
        <v>1.4984</v>
      </c>
      <c r="F35" s="15">
        <f>SUM(F31:F34)</f>
        <v>1.8039999999999998</v>
      </c>
      <c r="G35" s="16">
        <f>SUM(G31:G34)</f>
        <v>0.61529999999999996</v>
      </c>
      <c r="H35" s="15">
        <f>SUM(H31:H34)</f>
        <v>1.9434</v>
      </c>
      <c r="I35" s="16">
        <f>SUM(I31:I34)</f>
        <v>0.9222999999999999</v>
      </c>
      <c r="J35" s="16">
        <f>SUM(J31:J34)</f>
        <v>1.3778000000000001</v>
      </c>
      <c r="K35" s="57">
        <f>SUM(K31:K34)</f>
        <v>935.39690000000007</v>
      </c>
    </row>
    <row r="36" spans="1:11" ht="15.75" thickBot="1" x14ac:dyDescent="0.3">
      <c r="A36" s="17" t="s">
        <v>10</v>
      </c>
      <c r="B36" s="18">
        <f>B35/4</f>
        <v>0.1961</v>
      </c>
      <c r="C36" s="19">
        <f>C35/4</f>
        <v>0.13865</v>
      </c>
      <c r="D36" s="19">
        <f t="shared" ref="D36:K36" si="7">D35/4</f>
        <v>21.726424999999999</v>
      </c>
      <c r="E36" s="19">
        <f t="shared" si="7"/>
        <v>0.37459999999999999</v>
      </c>
      <c r="F36" s="19">
        <f t="shared" si="7"/>
        <v>0.45099999999999996</v>
      </c>
      <c r="G36" s="19">
        <f t="shared" si="7"/>
        <v>0.15382499999999999</v>
      </c>
      <c r="H36" s="19">
        <f t="shared" si="7"/>
        <v>0.48585</v>
      </c>
      <c r="I36" s="19">
        <f t="shared" si="7"/>
        <v>0.23057499999999997</v>
      </c>
      <c r="J36" s="19">
        <f t="shared" si="7"/>
        <v>0.34445000000000003</v>
      </c>
      <c r="K36" s="19">
        <f t="shared" si="7"/>
        <v>233.84922500000002</v>
      </c>
    </row>
    <row r="37" spans="1:11" ht="21" thickTop="1" x14ac:dyDescent="0.3">
      <c r="A37" s="20"/>
      <c r="B37" s="9"/>
      <c r="C37" s="52"/>
      <c r="D37" s="9"/>
      <c r="E37" s="22" t="s">
        <v>11</v>
      </c>
      <c r="F37" s="9"/>
      <c r="G37" s="10"/>
      <c r="H37" s="9"/>
      <c r="I37" s="10"/>
      <c r="J37" s="10"/>
      <c r="K37" s="55"/>
    </row>
    <row r="38" spans="1:11" ht="15.75" thickBot="1" x14ac:dyDescent="0.3">
      <c r="A38" s="23"/>
      <c r="B38" s="24"/>
      <c r="C38" s="25"/>
      <c r="D38" s="24"/>
      <c r="E38" s="25"/>
      <c r="F38" s="24"/>
      <c r="G38" s="25"/>
      <c r="H38" s="24"/>
      <c r="I38" s="25"/>
      <c r="J38" s="25"/>
      <c r="K38" s="59"/>
    </row>
    <row r="39" spans="1:11" x14ac:dyDescent="0.25">
      <c r="A39" s="26" t="s">
        <v>12</v>
      </c>
      <c r="B39" s="27">
        <f>SUM(B5:B7,B10:B14,B17:B21,B24:B28,B31:B34)</f>
        <v>4.3164000000000007</v>
      </c>
      <c r="C39" s="37">
        <f>SUM(C5:C7,C10:C14,C17:C21,C24:C28,C31:C34)</f>
        <v>3.0253999999999994</v>
      </c>
      <c r="D39" s="37">
        <f t="shared" ref="D39:K39" si="8">SUM(D5:D7,D10:D14,D17:D21,D24:D28,D31:D34)</f>
        <v>470.24369999999993</v>
      </c>
      <c r="E39" s="37">
        <f t="shared" si="8"/>
        <v>8.2735000000000021</v>
      </c>
      <c r="F39" s="37">
        <f t="shared" si="8"/>
        <v>9.886000000000001</v>
      </c>
      <c r="G39" s="37">
        <f t="shared" si="8"/>
        <v>3.3654000000000002</v>
      </c>
      <c r="H39" s="37">
        <f t="shared" si="8"/>
        <v>10.8301</v>
      </c>
      <c r="I39" s="37">
        <f t="shared" si="8"/>
        <v>5.0545999999999998</v>
      </c>
      <c r="J39" s="37">
        <f t="shared" si="8"/>
        <v>7.5449999999999999</v>
      </c>
      <c r="K39" s="37">
        <f t="shared" si="8"/>
        <v>4980.1060000000007</v>
      </c>
    </row>
    <row r="40" spans="1:11" x14ac:dyDescent="0.25">
      <c r="A40" s="26" t="s">
        <v>13</v>
      </c>
      <c r="B40" s="27">
        <f>B39/22</f>
        <v>0.19620000000000004</v>
      </c>
      <c r="C40" s="28">
        <f>C39/22</f>
        <v>0.13751818181818179</v>
      </c>
      <c r="D40" s="28">
        <f t="shared" ref="D40:K40" si="9">D39/22</f>
        <v>21.374713636363634</v>
      </c>
      <c r="E40" s="28">
        <f t="shared" si="9"/>
        <v>0.37606818181818191</v>
      </c>
      <c r="F40" s="28">
        <f t="shared" si="9"/>
        <v>0.44936363636363641</v>
      </c>
      <c r="G40" s="28">
        <f t="shared" si="9"/>
        <v>0.15297272727272729</v>
      </c>
      <c r="H40" s="28">
        <f t="shared" si="9"/>
        <v>0.49227727272727273</v>
      </c>
      <c r="I40" s="28">
        <f t="shared" si="9"/>
        <v>0.22975454545454543</v>
      </c>
      <c r="J40" s="28">
        <f t="shared" si="9"/>
        <v>0.34295454545454546</v>
      </c>
      <c r="K40" s="28">
        <f t="shared" si="9"/>
        <v>226.36845454545457</v>
      </c>
    </row>
    <row r="41" spans="1:11" x14ac:dyDescent="0.25">
      <c r="A41" s="26" t="s">
        <v>14</v>
      </c>
      <c r="B41" s="27">
        <f>1/B40</f>
        <v>5.0968399592252789</v>
      </c>
      <c r="C41" s="28">
        <f>1/C40</f>
        <v>7.2717657169299939</v>
      </c>
      <c r="D41" s="28">
        <f>100/D40</f>
        <v>4.6784252505668871</v>
      </c>
      <c r="E41" s="28">
        <f t="shared" ref="D41:K41" si="10">1/E40</f>
        <v>2.6590922825889884</v>
      </c>
      <c r="F41" s="28">
        <f t="shared" si="10"/>
        <v>2.2253692089823991</v>
      </c>
      <c r="G41" s="28">
        <f t="shared" si="10"/>
        <v>6.5371129731978366</v>
      </c>
      <c r="H41" s="28">
        <f t="shared" si="10"/>
        <v>2.0313755182315951</v>
      </c>
      <c r="I41" s="28">
        <f t="shared" si="10"/>
        <v>4.3524710164998224</v>
      </c>
      <c r="J41" s="28">
        <f t="shared" si="10"/>
        <v>2.9158383035122597</v>
      </c>
      <c r="K41" s="28">
        <f>1000/K40</f>
        <v>4.4175766539908983</v>
      </c>
    </row>
    <row r="42" spans="1:11" ht="15.75" thickBot="1" x14ac:dyDescent="0.3">
      <c r="A42" s="29"/>
      <c r="B42" s="30"/>
      <c r="C42" s="31"/>
      <c r="D42" s="30"/>
      <c r="E42" s="31"/>
      <c r="F42" s="30"/>
      <c r="G42" s="31"/>
      <c r="H42" s="30"/>
      <c r="I42" s="31"/>
      <c r="J42" s="31"/>
      <c r="K42" s="5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workbookViewId="0"/>
  </sheetViews>
  <sheetFormatPr defaultRowHeight="15" x14ac:dyDescent="0.25"/>
  <cols>
    <col min="1" max="1" width="13.85546875" bestFit="1" customWidth="1"/>
    <col min="2" max="4" width="9.28515625" bestFit="1" customWidth="1"/>
    <col min="5" max="5" width="10.85546875" bestFit="1" customWidth="1"/>
    <col min="6" max="10" width="9.28515625" bestFit="1" customWidth="1"/>
    <col min="11" max="11" width="9.5703125" bestFit="1" customWidth="1"/>
  </cols>
  <sheetData>
    <row r="1" spans="1:11" ht="22.5" x14ac:dyDescent="0.3">
      <c r="A1" s="42"/>
      <c r="B1" s="42"/>
      <c r="C1" s="2" t="s">
        <v>18</v>
      </c>
      <c r="D1" s="42"/>
      <c r="E1" s="42"/>
      <c r="F1" s="42"/>
      <c r="G1" s="42"/>
      <c r="H1" s="42"/>
      <c r="I1" s="42"/>
      <c r="J1" s="42"/>
      <c r="K1" s="42"/>
    </row>
    <row r="2" spans="1:11" ht="16.5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15.75" x14ac:dyDescent="0.25">
      <c r="A3" s="43"/>
      <c r="B3" s="44"/>
      <c r="C3" s="43"/>
      <c r="D3" s="44"/>
      <c r="E3" s="43"/>
      <c r="F3" s="44"/>
      <c r="G3" s="43"/>
      <c r="H3" s="44"/>
      <c r="I3" s="43"/>
      <c r="J3" s="43"/>
      <c r="K3" s="65"/>
    </row>
    <row r="4" spans="1:11" ht="16.5" thickBot="1" x14ac:dyDescent="0.3">
      <c r="A4" s="45" t="s">
        <v>0</v>
      </c>
      <c r="B4" s="46" t="s">
        <v>8</v>
      </c>
      <c r="C4" s="45" t="s">
        <v>7</v>
      </c>
      <c r="D4" s="46" t="s">
        <v>20</v>
      </c>
      <c r="E4" s="45" t="s">
        <v>1</v>
      </c>
      <c r="F4" s="46" t="s">
        <v>15</v>
      </c>
      <c r="G4" s="45" t="s">
        <v>5</v>
      </c>
      <c r="H4" s="46" t="s">
        <v>4</v>
      </c>
      <c r="I4" s="45" t="s">
        <v>2</v>
      </c>
      <c r="J4" s="45" t="s">
        <v>6</v>
      </c>
      <c r="K4" s="66" t="s">
        <v>3</v>
      </c>
    </row>
    <row r="5" spans="1:11" x14ac:dyDescent="0.25">
      <c r="A5" s="8">
        <v>36861</v>
      </c>
      <c r="B5" s="67">
        <v>0.1961</v>
      </c>
      <c r="C5" s="67">
        <v>0.1381</v>
      </c>
      <c r="D5" s="68">
        <v>21.743600000000001</v>
      </c>
      <c r="E5" s="67">
        <v>0.37269999999999998</v>
      </c>
      <c r="F5" s="68">
        <v>0.44080000000000003</v>
      </c>
      <c r="G5" s="67">
        <v>0.153</v>
      </c>
      <c r="H5" s="68">
        <v>0.47870000000000001</v>
      </c>
      <c r="I5" s="70">
        <v>0.22539999999999999</v>
      </c>
      <c r="J5" s="68">
        <v>0.34399999999999997</v>
      </c>
      <c r="K5" s="67">
        <v>238.50659999999999</v>
      </c>
    </row>
    <row r="6" spans="1:11" ht="15.75" thickBot="1" x14ac:dyDescent="0.3">
      <c r="A6" s="11"/>
      <c r="B6" s="13"/>
      <c r="C6" s="13"/>
      <c r="D6" s="12"/>
      <c r="E6" s="13"/>
      <c r="F6" s="12"/>
      <c r="G6" s="13"/>
      <c r="H6" s="12"/>
      <c r="I6" s="69"/>
      <c r="J6" s="12"/>
      <c r="K6" s="13"/>
    </row>
    <row r="7" spans="1:11" ht="15.75" thickTop="1" x14ac:dyDescent="0.25">
      <c r="A7" s="47" t="s">
        <v>9</v>
      </c>
      <c r="B7" s="16">
        <f>SUM(B5:B6)</f>
        <v>0.1961</v>
      </c>
      <c r="C7" s="16">
        <f>SUM(C5:C6)</f>
        <v>0.1381</v>
      </c>
      <c r="D7" s="15">
        <f>SUM(D5:D6)</f>
        <v>21.743600000000001</v>
      </c>
      <c r="E7" s="16">
        <f>SUM(E5:E6)</f>
        <v>0.37269999999999998</v>
      </c>
      <c r="F7" s="15">
        <f>SUM(F5:F6)</f>
        <v>0.44080000000000003</v>
      </c>
      <c r="G7" s="16">
        <f>SUM(G5:G6)</f>
        <v>0.153</v>
      </c>
      <c r="H7" s="15">
        <f>SUM(H5:H6)</f>
        <v>0.47870000000000001</v>
      </c>
      <c r="I7" s="16">
        <f>SUM(I5:I6)</f>
        <v>0.22539999999999999</v>
      </c>
      <c r="J7" s="15">
        <f>SUM(J5:J6)</f>
        <v>0.34399999999999997</v>
      </c>
      <c r="K7" s="16">
        <f>SUM(K5:K6)</f>
        <v>238.50659999999999</v>
      </c>
    </row>
    <row r="8" spans="1:11" ht="15.75" thickBot="1" x14ac:dyDescent="0.3">
      <c r="A8" s="48" t="s">
        <v>10</v>
      </c>
      <c r="B8" s="19">
        <f>B7/1</f>
        <v>0.1961</v>
      </c>
      <c r="C8" s="19">
        <f>C7/1</f>
        <v>0.1381</v>
      </c>
      <c r="D8" s="19">
        <f t="shared" ref="D8:K8" si="0">D7/1</f>
        <v>21.743600000000001</v>
      </c>
      <c r="E8" s="19">
        <f t="shared" si="0"/>
        <v>0.37269999999999998</v>
      </c>
      <c r="F8" s="19">
        <f t="shared" si="0"/>
        <v>0.44080000000000003</v>
      </c>
      <c r="G8" s="19">
        <f t="shared" si="0"/>
        <v>0.153</v>
      </c>
      <c r="H8" s="19">
        <f t="shared" si="0"/>
        <v>0.47870000000000001</v>
      </c>
      <c r="I8" s="19">
        <f t="shared" si="0"/>
        <v>0.22539999999999999</v>
      </c>
      <c r="J8" s="19">
        <f t="shared" si="0"/>
        <v>0.34399999999999997</v>
      </c>
      <c r="K8" s="19">
        <f t="shared" si="0"/>
        <v>238.50659999999999</v>
      </c>
    </row>
    <row r="9" spans="1:11" ht="15.75" thickTop="1" x14ac:dyDescent="0.25">
      <c r="A9" s="8">
        <v>36864</v>
      </c>
      <c r="B9" s="9">
        <v>0.19620000000000001</v>
      </c>
      <c r="C9" s="10">
        <v>0.13669999999999999</v>
      </c>
      <c r="D9" s="9">
        <v>21.805700000000002</v>
      </c>
      <c r="E9" s="10">
        <v>0.36549999999999999</v>
      </c>
      <c r="F9" s="9">
        <v>0.43869999999999998</v>
      </c>
      <c r="G9" s="10">
        <v>0.15279999999999999</v>
      </c>
      <c r="H9" s="9">
        <v>0.47299999999999998</v>
      </c>
      <c r="I9" s="10">
        <v>0.2243</v>
      </c>
      <c r="J9" s="10">
        <v>0.34320000000000001</v>
      </c>
      <c r="K9" s="55">
        <v>237.4511</v>
      </c>
    </row>
    <row r="10" spans="1:11" x14ac:dyDescent="0.25">
      <c r="A10" s="8">
        <v>36865</v>
      </c>
      <c r="B10" s="9">
        <v>0.19620000000000001</v>
      </c>
      <c r="C10" s="10">
        <v>0.1351</v>
      </c>
      <c r="D10" s="9">
        <v>21.792899999999999</v>
      </c>
      <c r="E10" s="10">
        <v>0.36049999999999999</v>
      </c>
      <c r="F10" s="9">
        <v>0.432</v>
      </c>
      <c r="G10" s="10">
        <v>0.15190000000000001</v>
      </c>
      <c r="H10" s="9">
        <v>0.46479999999999999</v>
      </c>
      <c r="I10" s="10">
        <v>0.22090000000000001</v>
      </c>
      <c r="J10" s="10">
        <v>0.34229999999999999</v>
      </c>
      <c r="K10" s="55">
        <v>239.21690000000001</v>
      </c>
    </row>
    <row r="11" spans="1:11" x14ac:dyDescent="0.25">
      <c r="A11" s="8">
        <v>36866</v>
      </c>
      <c r="B11" s="9">
        <v>0.19620000000000001</v>
      </c>
      <c r="C11" s="10">
        <v>0.13600000000000001</v>
      </c>
      <c r="D11" s="9">
        <v>21.7517</v>
      </c>
      <c r="E11" s="10">
        <v>0.36299999999999999</v>
      </c>
      <c r="F11" s="9">
        <v>0.43480000000000002</v>
      </c>
      <c r="G11" s="10">
        <v>0.15210000000000001</v>
      </c>
      <c r="H11" s="9">
        <v>0.4662</v>
      </c>
      <c r="I11" s="10">
        <v>0.2223</v>
      </c>
      <c r="J11" s="10">
        <v>0.34210000000000002</v>
      </c>
      <c r="K11" s="55">
        <v>236.07769999999999</v>
      </c>
    </row>
    <row r="12" spans="1:11" x14ac:dyDescent="0.25">
      <c r="A12" s="8">
        <v>36867</v>
      </c>
      <c r="B12" s="9">
        <v>0.19620000000000001</v>
      </c>
      <c r="C12" s="10">
        <v>0.1366</v>
      </c>
      <c r="D12" s="9">
        <v>21.663399999999999</v>
      </c>
      <c r="E12" s="10">
        <v>0.36049999999999999</v>
      </c>
      <c r="F12" s="9">
        <v>0.433</v>
      </c>
      <c r="G12" s="10">
        <v>0.1522</v>
      </c>
      <c r="H12" s="9">
        <v>0.4627</v>
      </c>
      <c r="I12" s="10">
        <v>0.22140000000000001</v>
      </c>
      <c r="J12" s="10">
        <v>0.34200000000000003</v>
      </c>
      <c r="K12" s="55">
        <v>235.48910000000001</v>
      </c>
    </row>
    <row r="13" spans="1:11" ht="15.75" thickBot="1" x14ac:dyDescent="0.3">
      <c r="A13" s="11">
        <v>36868</v>
      </c>
      <c r="B13" s="12">
        <v>0.19620000000000001</v>
      </c>
      <c r="C13" s="13">
        <v>0.13619999999999999</v>
      </c>
      <c r="D13" s="12">
        <v>21.717400000000001</v>
      </c>
      <c r="E13" s="13">
        <v>0.35870000000000002</v>
      </c>
      <c r="F13" s="12">
        <v>0.43149999999999999</v>
      </c>
      <c r="G13" s="13">
        <v>0.15160000000000001</v>
      </c>
      <c r="H13" s="12">
        <v>0.4597</v>
      </c>
      <c r="I13" s="13">
        <v>0.22059999999999999</v>
      </c>
      <c r="J13" s="13">
        <v>0.3402</v>
      </c>
      <c r="K13" s="56">
        <v>235.48910000000001</v>
      </c>
    </row>
    <row r="14" spans="1:11" ht="15.75" thickTop="1" x14ac:dyDescent="0.25">
      <c r="A14" s="14" t="s">
        <v>9</v>
      </c>
      <c r="B14" s="15">
        <f t="shared" ref="B14:K14" si="1">SUM(B9:B13)</f>
        <v>0.98100000000000009</v>
      </c>
      <c r="C14" s="16">
        <f t="shared" si="1"/>
        <v>0.68059999999999998</v>
      </c>
      <c r="D14" s="15">
        <f t="shared" si="1"/>
        <v>108.7311</v>
      </c>
      <c r="E14" s="16">
        <f t="shared" si="1"/>
        <v>1.8082</v>
      </c>
      <c r="F14" s="15">
        <f t="shared" si="1"/>
        <v>2.17</v>
      </c>
      <c r="G14" s="16">
        <f t="shared" si="1"/>
        <v>0.76059999999999994</v>
      </c>
      <c r="H14" s="15">
        <f t="shared" si="1"/>
        <v>2.3263999999999996</v>
      </c>
      <c r="I14" s="16">
        <f t="shared" si="1"/>
        <v>1.1094999999999999</v>
      </c>
      <c r="J14" s="16">
        <f t="shared" si="1"/>
        <v>1.7098000000000002</v>
      </c>
      <c r="K14" s="57">
        <f t="shared" si="1"/>
        <v>1183.7239</v>
      </c>
    </row>
    <row r="15" spans="1:11" ht="15.75" thickBot="1" x14ac:dyDescent="0.3">
      <c r="A15" s="17" t="s">
        <v>10</v>
      </c>
      <c r="B15" s="18">
        <f>B14/5</f>
        <v>0.19620000000000001</v>
      </c>
      <c r="C15" s="19">
        <f>C14/5</f>
        <v>0.13611999999999999</v>
      </c>
      <c r="D15" s="19">
        <f t="shared" ref="D15:K15" si="2">D14/5</f>
        <v>21.746220000000001</v>
      </c>
      <c r="E15" s="19">
        <f t="shared" si="2"/>
        <v>0.36164000000000002</v>
      </c>
      <c r="F15" s="19">
        <f t="shared" si="2"/>
        <v>0.434</v>
      </c>
      <c r="G15" s="19">
        <f t="shared" si="2"/>
        <v>0.15211999999999998</v>
      </c>
      <c r="H15" s="19">
        <f t="shared" si="2"/>
        <v>0.46527999999999992</v>
      </c>
      <c r="I15" s="19">
        <f t="shared" si="2"/>
        <v>0.22189999999999999</v>
      </c>
      <c r="J15" s="19">
        <f t="shared" si="2"/>
        <v>0.34196000000000004</v>
      </c>
      <c r="K15" s="19">
        <f t="shared" si="2"/>
        <v>236.74477999999999</v>
      </c>
    </row>
    <row r="16" spans="1:11" ht="15.75" thickTop="1" x14ac:dyDescent="0.25">
      <c r="A16" s="8">
        <v>36871</v>
      </c>
      <c r="B16" s="9">
        <v>0.19620000000000001</v>
      </c>
      <c r="C16" s="10">
        <v>0.1358</v>
      </c>
      <c r="D16" s="9">
        <v>21.7821</v>
      </c>
      <c r="E16" s="10">
        <v>0.3589</v>
      </c>
      <c r="F16" s="9">
        <v>0.43190000000000001</v>
      </c>
      <c r="G16" s="10">
        <v>0.15179999999999999</v>
      </c>
      <c r="H16" s="9">
        <v>0.45779999999999998</v>
      </c>
      <c r="I16" s="10">
        <v>0.2208</v>
      </c>
      <c r="J16" s="10">
        <v>0.34039999999999998</v>
      </c>
      <c r="K16" s="55">
        <v>234.6062</v>
      </c>
    </row>
    <row r="17" spans="1:11" x14ac:dyDescent="0.25">
      <c r="A17" s="8">
        <v>36872</v>
      </c>
      <c r="B17" s="9">
        <v>0.1961</v>
      </c>
      <c r="C17" s="10">
        <v>0.13469999999999999</v>
      </c>
      <c r="D17" s="9">
        <v>21.727900000000002</v>
      </c>
      <c r="E17" s="10">
        <v>0.36299999999999999</v>
      </c>
      <c r="F17" s="9">
        <v>0.43709999999999999</v>
      </c>
      <c r="G17" s="10">
        <v>0.152</v>
      </c>
      <c r="H17" s="9">
        <v>0.46389999999999998</v>
      </c>
      <c r="I17" s="10">
        <v>0.2235</v>
      </c>
      <c r="J17" s="10">
        <v>0.33989999999999998</v>
      </c>
      <c r="K17" s="55">
        <v>231.9863</v>
      </c>
    </row>
    <row r="18" spans="1:11" x14ac:dyDescent="0.25">
      <c r="A18" s="8">
        <v>36873</v>
      </c>
      <c r="B18" s="9">
        <v>0.1961</v>
      </c>
      <c r="C18" s="10">
        <v>0.13539999999999999</v>
      </c>
      <c r="D18" s="9">
        <v>21.866099999999999</v>
      </c>
      <c r="E18" s="10">
        <v>0.36209999999999998</v>
      </c>
      <c r="F18" s="9">
        <v>0.43719999999999998</v>
      </c>
      <c r="G18" s="10">
        <v>0.15229999999999999</v>
      </c>
      <c r="H18" s="9">
        <v>0.4657</v>
      </c>
      <c r="I18" s="10">
        <v>0.2235</v>
      </c>
      <c r="J18" s="10">
        <v>0.34039999999999998</v>
      </c>
      <c r="K18" s="55">
        <v>233.5061</v>
      </c>
    </row>
    <row r="19" spans="1:11" x14ac:dyDescent="0.25">
      <c r="A19" s="8">
        <v>36874</v>
      </c>
      <c r="B19" s="9">
        <v>0.1961</v>
      </c>
      <c r="C19" s="10">
        <v>0.13519999999999999</v>
      </c>
      <c r="D19" s="9">
        <v>22.032800000000002</v>
      </c>
      <c r="E19" s="10">
        <v>0.36449999999999999</v>
      </c>
      <c r="F19" s="9">
        <v>0.43809999999999999</v>
      </c>
      <c r="G19" s="10">
        <v>0.1527</v>
      </c>
      <c r="H19" s="9">
        <v>0.46579999999999999</v>
      </c>
      <c r="I19" s="10">
        <v>0.224</v>
      </c>
      <c r="J19" s="10">
        <v>0.34139999999999998</v>
      </c>
      <c r="K19" s="55">
        <v>233.73650000000001</v>
      </c>
    </row>
    <row r="20" spans="1:11" ht="15.75" thickBot="1" x14ac:dyDescent="0.3">
      <c r="A20" s="11">
        <v>36875</v>
      </c>
      <c r="B20" s="12">
        <v>0.1961</v>
      </c>
      <c r="C20" s="13">
        <v>0.1336</v>
      </c>
      <c r="D20" s="12">
        <v>22.008299999999998</v>
      </c>
      <c r="E20" s="13">
        <v>0.36270000000000002</v>
      </c>
      <c r="F20" s="12">
        <v>0.43259999999999998</v>
      </c>
      <c r="G20" s="13">
        <v>0.15210000000000001</v>
      </c>
      <c r="H20" s="12">
        <v>0.46539999999999998</v>
      </c>
      <c r="I20" s="13">
        <v>0.22120000000000001</v>
      </c>
      <c r="J20" s="13">
        <v>0.34089999999999998</v>
      </c>
      <c r="K20" s="56">
        <v>235.85929999999999</v>
      </c>
    </row>
    <row r="21" spans="1:11" ht="15.75" thickTop="1" x14ac:dyDescent="0.25">
      <c r="A21" s="14" t="s">
        <v>9</v>
      </c>
      <c r="B21" s="15">
        <f t="shared" ref="B21:K21" si="3">SUM(B16:B20)</f>
        <v>0.98059999999999992</v>
      </c>
      <c r="C21" s="16">
        <f t="shared" si="3"/>
        <v>0.67469999999999986</v>
      </c>
      <c r="D21" s="15">
        <f t="shared" si="3"/>
        <v>109.41720000000001</v>
      </c>
      <c r="E21" s="16">
        <f t="shared" si="3"/>
        <v>1.8112000000000001</v>
      </c>
      <c r="F21" s="15">
        <f t="shared" si="3"/>
        <v>2.1768999999999998</v>
      </c>
      <c r="G21" s="16">
        <f t="shared" si="3"/>
        <v>0.76090000000000002</v>
      </c>
      <c r="H21" s="15">
        <f t="shared" si="3"/>
        <v>2.3186</v>
      </c>
      <c r="I21" s="16">
        <f t="shared" si="3"/>
        <v>1.113</v>
      </c>
      <c r="J21" s="16">
        <f t="shared" si="3"/>
        <v>1.7029999999999998</v>
      </c>
      <c r="K21" s="57">
        <f t="shared" si="3"/>
        <v>1169.6944000000001</v>
      </c>
    </row>
    <row r="22" spans="1:11" ht="15.75" thickBot="1" x14ac:dyDescent="0.3">
      <c r="A22" s="17" t="s">
        <v>10</v>
      </c>
      <c r="B22" s="18">
        <f>B21/5</f>
        <v>0.19611999999999999</v>
      </c>
      <c r="C22" s="19">
        <f>C21/5</f>
        <v>0.13493999999999998</v>
      </c>
      <c r="D22" s="19">
        <f t="shared" ref="D22:K22" si="4">D21/5</f>
        <v>21.88344</v>
      </c>
      <c r="E22" s="19">
        <f t="shared" si="4"/>
        <v>0.36224000000000001</v>
      </c>
      <c r="F22" s="19">
        <f t="shared" si="4"/>
        <v>0.43537999999999999</v>
      </c>
      <c r="G22" s="19">
        <f t="shared" si="4"/>
        <v>0.15218000000000001</v>
      </c>
      <c r="H22" s="19">
        <f t="shared" si="4"/>
        <v>0.46372000000000002</v>
      </c>
      <c r="I22" s="19">
        <f t="shared" si="4"/>
        <v>0.22259999999999999</v>
      </c>
      <c r="J22" s="19">
        <f t="shared" si="4"/>
        <v>0.34059999999999996</v>
      </c>
      <c r="K22" s="19">
        <f t="shared" si="4"/>
        <v>233.93888000000001</v>
      </c>
    </row>
    <row r="23" spans="1:11" ht="15.75" thickTop="1" x14ac:dyDescent="0.25">
      <c r="A23" s="8">
        <v>36878</v>
      </c>
      <c r="B23" s="9">
        <v>0.1961</v>
      </c>
      <c r="C23" s="10">
        <v>0.13289999999999999</v>
      </c>
      <c r="D23" s="9">
        <v>22.044599999999999</v>
      </c>
      <c r="E23" s="10">
        <v>0.35920000000000002</v>
      </c>
      <c r="F23" s="9">
        <v>0.42720000000000002</v>
      </c>
      <c r="G23" s="10">
        <v>0.1525</v>
      </c>
      <c r="H23" s="9">
        <v>0.45800000000000002</v>
      </c>
      <c r="I23" s="10">
        <v>0.21840000000000001</v>
      </c>
      <c r="J23" s="10">
        <v>0.3402</v>
      </c>
      <c r="K23" s="55">
        <v>236.8398</v>
      </c>
    </row>
    <row r="24" spans="1:11" x14ac:dyDescent="0.25">
      <c r="A24" s="8">
        <v>36879</v>
      </c>
      <c r="B24" s="9">
        <v>0.1961</v>
      </c>
      <c r="C24" s="10">
        <v>0.1336</v>
      </c>
      <c r="D24" s="9">
        <v>21.972999999999999</v>
      </c>
      <c r="E24" s="10">
        <v>0.36220000000000002</v>
      </c>
      <c r="F24" s="9">
        <v>0.4289</v>
      </c>
      <c r="G24" s="10">
        <v>0.15160000000000001</v>
      </c>
      <c r="H24" s="9">
        <v>0.45619999999999999</v>
      </c>
      <c r="I24" s="10">
        <v>0.21929999999999999</v>
      </c>
      <c r="J24" s="10">
        <v>0.34060000000000001</v>
      </c>
      <c r="K24" s="55">
        <v>236.3989</v>
      </c>
    </row>
    <row r="25" spans="1:11" x14ac:dyDescent="0.25">
      <c r="A25" s="8">
        <v>36880</v>
      </c>
      <c r="B25" s="9">
        <v>0.1961</v>
      </c>
      <c r="C25" s="10">
        <v>0.1341</v>
      </c>
      <c r="D25" s="9">
        <v>22.058299999999999</v>
      </c>
      <c r="E25" s="10">
        <v>0.36080000000000001</v>
      </c>
      <c r="F25" s="9">
        <v>0.43059999999999998</v>
      </c>
      <c r="G25" s="10">
        <v>0.15190000000000001</v>
      </c>
      <c r="H25" s="9">
        <v>0.45660000000000001</v>
      </c>
      <c r="I25" s="10">
        <v>0.22020000000000001</v>
      </c>
      <c r="J25" s="10">
        <v>0.34060000000000001</v>
      </c>
      <c r="K25" s="55">
        <v>237.0359</v>
      </c>
    </row>
    <row r="26" spans="1:11" x14ac:dyDescent="0.25">
      <c r="A26" s="8">
        <v>36881</v>
      </c>
      <c r="B26" s="9">
        <v>0.1961</v>
      </c>
      <c r="C26" s="10">
        <v>0.1331</v>
      </c>
      <c r="D26" s="9">
        <v>22.078900000000001</v>
      </c>
      <c r="E26" s="10">
        <v>0.3574</v>
      </c>
      <c r="F26" s="9">
        <v>0.42320000000000002</v>
      </c>
      <c r="G26" s="10">
        <v>0.15140000000000001</v>
      </c>
      <c r="H26" s="9">
        <v>0.45019999999999999</v>
      </c>
      <c r="I26" s="10">
        <v>0.21640000000000001</v>
      </c>
      <c r="J26" s="10">
        <v>0.3397</v>
      </c>
      <c r="K26" s="55">
        <v>238.7518</v>
      </c>
    </row>
    <row r="27" spans="1:11" ht="15.75" thickBot="1" x14ac:dyDescent="0.3">
      <c r="A27" s="11">
        <v>36882</v>
      </c>
      <c r="B27" s="12">
        <v>0.1961</v>
      </c>
      <c r="C27" s="13">
        <v>0.13320000000000001</v>
      </c>
      <c r="D27" s="12">
        <v>22.004200000000001</v>
      </c>
      <c r="E27" s="13">
        <v>0.35410000000000003</v>
      </c>
      <c r="F27" s="12">
        <v>0.42030000000000001</v>
      </c>
      <c r="G27" s="13">
        <v>0.15079999999999999</v>
      </c>
      <c r="H27" s="12">
        <v>0.4466</v>
      </c>
      <c r="I27" s="13">
        <v>0.21490000000000001</v>
      </c>
      <c r="J27" s="13">
        <v>0.33950000000000002</v>
      </c>
      <c r="K27" s="56">
        <v>240.86959999999999</v>
      </c>
    </row>
    <row r="28" spans="1:11" ht="15.75" thickTop="1" x14ac:dyDescent="0.25">
      <c r="A28" s="14" t="s">
        <v>9</v>
      </c>
      <c r="B28" s="15">
        <f t="shared" ref="B28:K28" si="5">SUM(B23:B27)</f>
        <v>0.98049999999999993</v>
      </c>
      <c r="C28" s="16">
        <f t="shared" si="5"/>
        <v>0.66689999999999994</v>
      </c>
      <c r="D28" s="15">
        <f t="shared" si="5"/>
        <v>110.15900000000001</v>
      </c>
      <c r="E28" s="16">
        <f t="shared" si="5"/>
        <v>1.7937000000000001</v>
      </c>
      <c r="F28" s="15">
        <f t="shared" si="5"/>
        <v>2.1302000000000003</v>
      </c>
      <c r="G28" s="16">
        <f t="shared" si="5"/>
        <v>0.75819999999999999</v>
      </c>
      <c r="H28" s="15">
        <f t="shared" si="5"/>
        <v>2.2675999999999998</v>
      </c>
      <c r="I28" s="16">
        <f t="shared" si="5"/>
        <v>1.0891999999999999</v>
      </c>
      <c r="J28" s="16">
        <f t="shared" si="5"/>
        <v>1.7006000000000001</v>
      </c>
      <c r="K28" s="57">
        <f t="shared" si="5"/>
        <v>1189.896</v>
      </c>
    </row>
    <row r="29" spans="1:11" ht="15.75" thickBot="1" x14ac:dyDescent="0.3">
      <c r="A29" s="17" t="s">
        <v>10</v>
      </c>
      <c r="B29" s="18">
        <f>B28/5</f>
        <v>0.1961</v>
      </c>
      <c r="C29" s="19">
        <f>C28/5</f>
        <v>0.13338</v>
      </c>
      <c r="D29" s="19">
        <f t="shared" ref="D29:K29" si="6">D28/5</f>
        <v>22.0318</v>
      </c>
      <c r="E29" s="19">
        <f t="shared" si="6"/>
        <v>0.35874</v>
      </c>
      <c r="F29" s="19">
        <f t="shared" si="6"/>
        <v>0.42604000000000009</v>
      </c>
      <c r="G29" s="19">
        <f t="shared" si="6"/>
        <v>0.15164</v>
      </c>
      <c r="H29" s="19">
        <f t="shared" si="6"/>
        <v>0.45351999999999998</v>
      </c>
      <c r="I29" s="19">
        <f t="shared" si="6"/>
        <v>0.21783999999999998</v>
      </c>
      <c r="J29" s="19">
        <f t="shared" si="6"/>
        <v>0.34012000000000003</v>
      </c>
      <c r="K29" s="19">
        <f t="shared" si="6"/>
        <v>237.97919999999999</v>
      </c>
    </row>
    <row r="30" spans="1:11" ht="16.5" thickTop="1" x14ac:dyDescent="0.25">
      <c r="A30" s="8">
        <v>39807</v>
      </c>
      <c r="B30" s="9"/>
      <c r="C30" s="72" t="s">
        <v>17</v>
      </c>
      <c r="D30" s="9"/>
      <c r="E30" s="10"/>
      <c r="F30" s="10"/>
      <c r="G30" s="9"/>
      <c r="H30" s="10"/>
      <c r="I30" s="9"/>
      <c r="J30" s="10"/>
      <c r="K30" s="10"/>
    </row>
    <row r="31" spans="1:11" ht="15.75" x14ac:dyDescent="0.25">
      <c r="A31" s="8">
        <v>39808</v>
      </c>
      <c r="B31" s="9"/>
      <c r="C31" s="72" t="s">
        <v>16</v>
      </c>
      <c r="D31" s="9"/>
      <c r="E31" s="10"/>
      <c r="F31" s="10"/>
      <c r="G31" s="9"/>
      <c r="H31" s="10"/>
      <c r="I31" s="9"/>
      <c r="J31" s="10"/>
      <c r="K31" s="10"/>
    </row>
    <row r="32" spans="1:11" x14ac:dyDescent="0.25">
      <c r="A32" s="8"/>
      <c r="B32" s="9"/>
      <c r="C32" s="10"/>
      <c r="D32" s="9"/>
      <c r="E32" s="10"/>
      <c r="F32" s="10"/>
      <c r="G32" s="9"/>
      <c r="H32" s="10"/>
      <c r="I32" s="9"/>
      <c r="J32" s="10"/>
      <c r="K32" s="10"/>
    </row>
    <row r="33" spans="1:11" x14ac:dyDescent="0.25">
      <c r="A33" s="8"/>
      <c r="B33" s="9"/>
      <c r="C33" s="10"/>
      <c r="D33" s="9"/>
      <c r="E33" s="10"/>
      <c r="F33" s="10"/>
      <c r="G33" s="9"/>
      <c r="H33" s="10"/>
      <c r="I33" s="9"/>
      <c r="J33" s="10"/>
      <c r="K33" s="10"/>
    </row>
    <row r="34" spans="1:11" ht="20.25" x14ac:dyDescent="0.3">
      <c r="A34" s="64"/>
      <c r="B34" s="9"/>
      <c r="C34" s="52"/>
      <c r="D34" s="9"/>
      <c r="E34" s="22" t="s">
        <v>11</v>
      </c>
      <c r="F34" s="10"/>
      <c r="G34" s="9"/>
      <c r="H34" s="10"/>
      <c r="I34" s="9"/>
      <c r="J34" s="10"/>
      <c r="K34" s="10"/>
    </row>
    <row r="35" spans="1:11" ht="15.75" thickBot="1" x14ac:dyDescent="0.3">
      <c r="A35" s="29"/>
      <c r="B35" s="9"/>
      <c r="C35" s="10"/>
      <c r="D35" s="9"/>
      <c r="E35" s="10"/>
      <c r="F35" s="10"/>
      <c r="G35" s="9"/>
      <c r="H35" s="10"/>
      <c r="I35" s="9"/>
      <c r="J35" s="10"/>
      <c r="K35" s="10"/>
    </row>
    <row r="36" spans="1:11" x14ac:dyDescent="0.25">
      <c r="A36" s="26" t="s">
        <v>12</v>
      </c>
      <c r="B36" s="80">
        <f>SUM(B5,B9:B13,B16:B20,B23:B27)</f>
        <v>3.1381999999999994</v>
      </c>
      <c r="C36" s="49">
        <f>SUM(C5,C9:C13,C16:C20,C23:C27)</f>
        <v>2.1602999999999999</v>
      </c>
      <c r="D36" s="49">
        <f t="shared" ref="D36:K36" si="7">SUM(D5,D9:D13,D16:D20,D23:D27)</f>
        <v>350.05089999999996</v>
      </c>
      <c r="E36" s="49">
        <f t="shared" si="7"/>
        <v>5.7858000000000009</v>
      </c>
      <c r="F36" s="49">
        <f t="shared" si="7"/>
        <v>6.9179000000000004</v>
      </c>
      <c r="G36" s="49">
        <f t="shared" si="7"/>
        <v>2.4327000000000001</v>
      </c>
      <c r="H36" s="49">
        <f t="shared" si="7"/>
        <v>7.3912999999999993</v>
      </c>
      <c r="I36" s="49">
        <f t="shared" si="7"/>
        <v>3.5371000000000006</v>
      </c>
      <c r="J36" s="49">
        <f t="shared" si="7"/>
        <v>5.4574000000000007</v>
      </c>
      <c r="K36" s="49">
        <f t="shared" si="7"/>
        <v>3781.8209000000002</v>
      </c>
    </row>
    <row r="37" spans="1:11" x14ac:dyDescent="0.25">
      <c r="A37" s="26" t="s">
        <v>13</v>
      </c>
      <c r="B37" s="27">
        <f>B36/16</f>
        <v>0.19613749999999996</v>
      </c>
      <c r="C37" s="28">
        <f>C36/16</f>
        <v>0.13501874999999999</v>
      </c>
      <c r="D37" s="28">
        <f t="shared" ref="D37:K37" si="8">D36/16</f>
        <v>21.878181249999997</v>
      </c>
      <c r="E37" s="28">
        <f t="shared" si="8"/>
        <v>0.36161250000000006</v>
      </c>
      <c r="F37" s="28">
        <f t="shared" si="8"/>
        <v>0.43236875000000002</v>
      </c>
      <c r="G37" s="28">
        <f t="shared" si="8"/>
        <v>0.15204375000000001</v>
      </c>
      <c r="H37" s="28">
        <f t="shared" si="8"/>
        <v>0.46195624999999996</v>
      </c>
      <c r="I37" s="28">
        <f t="shared" si="8"/>
        <v>0.22106875000000004</v>
      </c>
      <c r="J37" s="28">
        <f t="shared" si="8"/>
        <v>0.34108750000000004</v>
      </c>
      <c r="K37" s="28">
        <f t="shared" si="8"/>
        <v>236.36380625000001</v>
      </c>
    </row>
    <row r="38" spans="1:11" x14ac:dyDescent="0.25">
      <c r="A38" s="26" t="s">
        <v>14</v>
      </c>
      <c r="B38" s="27">
        <f>1/B37</f>
        <v>5.0984640876935829</v>
      </c>
      <c r="C38" s="28">
        <f>1/C37</f>
        <v>7.406378743693006</v>
      </c>
      <c r="D38" s="28">
        <f>100/D37</f>
        <v>4.5707638517712716</v>
      </c>
      <c r="E38" s="28">
        <f t="shared" ref="D38:K38" si="9">1/E37</f>
        <v>2.7653911300079499</v>
      </c>
      <c r="F38" s="28">
        <f t="shared" si="9"/>
        <v>2.3128406019167667</v>
      </c>
      <c r="G38" s="28">
        <f t="shared" si="9"/>
        <v>6.5770543018045791</v>
      </c>
      <c r="H38" s="28">
        <f t="shared" si="9"/>
        <v>2.1647071557100919</v>
      </c>
      <c r="I38" s="28">
        <f t="shared" si="9"/>
        <v>4.523479686749031</v>
      </c>
      <c r="J38" s="28">
        <f t="shared" si="9"/>
        <v>2.9317990251768236</v>
      </c>
      <c r="K38" s="28">
        <f>1000/K37</f>
        <v>4.2307661899060314</v>
      </c>
    </row>
    <row r="39" spans="1:11" ht="15.75" thickBot="1" x14ac:dyDescent="0.3">
      <c r="A39" s="29"/>
      <c r="B39" s="30"/>
      <c r="C39" s="31"/>
      <c r="D39" s="30"/>
      <c r="E39" s="31"/>
      <c r="F39" s="31"/>
      <c r="G39" s="30"/>
      <c r="H39" s="31"/>
      <c r="I39" s="30"/>
      <c r="J39" s="31"/>
      <c r="K39" s="31"/>
    </row>
  </sheetData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 2000</vt:lpstr>
      <vt:lpstr>Feb 2000</vt:lpstr>
      <vt:lpstr>Mar 2000</vt:lpstr>
      <vt:lpstr>Apr 2000</vt:lpstr>
      <vt:lpstr>May 2000</vt:lpstr>
      <vt:lpstr>Jun 2000</vt:lpstr>
      <vt:lpstr>Jul 2000</vt:lpstr>
      <vt:lpstr>Aug 2000</vt:lpstr>
      <vt:lpstr>Sep 2000</vt:lpstr>
      <vt:lpstr>Oct 2000</vt:lpstr>
      <vt:lpstr>Nov 2000</vt:lpstr>
      <vt:lpstr>Dec 2000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R. Iro</dc:creator>
  <cp:lastModifiedBy>Carolyn R. Iro</cp:lastModifiedBy>
  <dcterms:created xsi:type="dcterms:W3CDTF">2015-02-23T02:43:09Z</dcterms:created>
  <dcterms:modified xsi:type="dcterms:W3CDTF">2015-02-26T02:44:56Z</dcterms:modified>
</cp:coreProperties>
</file>