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40"/>
  </bookViews>
  <sheets>
    <sheet name="Jan 2001" sheetId="4" r:id="rId1"/>
    <sheet name="Feb 2001" sheetId="5" r:id="rId2"/>
    <sheet name="Mar 2001" sheetId="7" r:id="rId3"/>
    <sheet name="Apr 2001" sheetId="6" r:id="rId4"/>
    <sheet name="May 2001" sheetId="8" r:id="rId5"/>
    <sheet name="Jun 2001" sheetId="9" r:id="rId6"/>
    <sheet name="Jul 2001" sheetId="10" r:id="rId7"/>
    <sheet name="Aug 2001" sheetId="11" r:id="rId8"/>
    <sheet name="Sep 2001" sheetId="12" r:id="rId9"/>
    <sheet name="Oct 2001" sheetId="13" r:id="rId10"/>
    <sheet name="Nov 2001" sheetId="14" r:id="rId11"/>
    <sheet name="Dec 2001" sheetId="15" r:id="rId12"/>
  </sheets>
  <calcPr calcId="145621"/>
</workbook>
</file>

<file path=xl/calcChain.xml><?xml version="1.0" encoding="utf-8"?>
<calcChain xmlns="http://schemas.openxmlformats.org/spreadsheetml/2006/main">
  <c r="D37" i="15" l="1"/>
  <c r="E37" i="15"/>
  <c r="E38" i="15" s="1"/>
  <c r="F37" i="15"/>
  <c r="G37" i="15"/>
  <c r="H37" i="15"/>
  <c r="I37" i="15"/>
  <c r="J37" i="15"/>
  <c r="K37" i="15"/>
  <c r="F38" i="15"/>
  <c r="J38" i="15"/>
  <c r="B41" i="4"/>
  <c r="B42" i="4" s="1"/>
  <c r="C41" i="4"/>
  <c r="C42" i="4" s="1"/>
  <c r="D41" i="4"/>
  <c r="D42" i="4" s="1"/>
  <c r="E41" i="4"/>
  <c r="F41" i="4"/>
  <c r="F42" i="4" s="1"/>
  <c r="F43" i="4" s="1"/>
  <c r="G41" i="4"/>
  <c r="G42" i="4" s="1"/>
  <c r="G43" i="4" s="1"/>
  <c r="H41" i="4"/>
  <c r="H42" i="4" s="1"/>
  <c r="I41" i="4"/>
  <c r="I42" i="4" s="1"/>
  <c r="I43" i="4" s="1"/>
  <c r="J41" i="4"/>
  <c r="J42" i="4" s="1"/>
  <c r="J43" i="4" s="1"/>
  <c r="K41" i="4"/>
  <c r="K42" i="4" s="1"/>
  <c r="K43" i="4" s="1"/>
  <c r="E42" i="4"/>
  <c r="E43" i="4" s="1"/>
  <c r="C37" i="15"/>
  <c r="D36" i="15"/>
  <c r="E36" i="15"/>
  <c r="F36" i="15"/>
  <c r="G36" i="15"/>
  <c r="H36" i="15"/>
  <c r="I36" i="15"/>
  <c r="J36" i="15"/>
  <c r="K36" i="15"/>
  <c r="C36" i="15"/>
  <c r="B37" i="15"/>
  <c r="B36" i="15"/>
  <c r="D31" i="15"/>
  <c r="E31" i="15"/>
  <c r="F31" i="15"/>
  <c r="G31" i="15"/>
  <c r="H31" i="15"/>
  <c r="I31" i="15"/>
  <c r="J31" i="15"/>
  <c r="K31" i="15"/>
  <c r="C31" i="15"/>
  <c r="B31" i="15"/>
  <c r="D10" i="15"/>
  <c r="E10" i="15"/>
  <c r="F10" i="15"/>
  <c r="G10" i="15"/>
  <c r="H10" i="15"/>
  <c r="I10" i="15"/>
  <c r="J10" i="15"/>
  <c r="K10" i="15"/>
  <c r="C10" i="15"/>
  <c r="B10" i="15"/>
  <c r="D35" i="14"/>
  <c r="E35" i="14"/>
  <c r="F35" i="14"/>
  <c r="G35" i="14"/>
  <c r="H35" i="14"/>
  <c r="I35" i="14"/>
  <c r="J35" i="14"/>
  <c r="K35" i="14"/>
  <c r="D36" i="14"/>
  <c r="E36" i="14"/>
  <c r="F36" i="14"/>
  <c r="G36" i="14"/>
  <c r="H36" i="14"/>
  <c r="I36" i="14"/>
  <c r="J36" i="14"/>
  <c r="K36" i="14"/>
  <c r="C36" i="14"/>
  <c r="B36" i="14"/>
  <c r="D8" i="14"/>
  <c r="E8" i="14"/>
  <c r="F8" i="14"/>
  <c r="G8" i="14"/>
  <c r="H8" i="14"/>
  <c r="I8" i="14"/>
  <c r="J8" i="14"/>
  <c r="K8" i="14"/>
  <c r="C8" i="14"/>
  <c r="B8" i="14"/>
  <c r="K39" i="12"/>
  <c r="D39" i="12"/>
  <c r="E39" i="12"/>
  <c r="F39" i="12"/>
  <c r="G39" i="12"/>
  <c r="H39" i="12"/>
  <c r="I39" i="12"/>
  <c r="J39" i="12"/>
  <c r="D38" i="12"/>
  <c r="E38" i="12"/>
  <c r="F38" i="12"/>
  <c r="G38" i="12"/>
  <c r="H38" i="12"/>
  <c r="I38" i="12"/>
  <c r="J38" i="12"/>
  <c r="K38" i="12"/>
  <c r="D37" i="12"/>
  <c r="E37" i="12"/>
  <c r="F37" i="12"/>
  <c r="G37" i="12"/>
  <c r="H37" i="12"/>
  <c r="I37" i="12"/>
  <c r="J37" i="12"/>
  <c r="K37" i="12"/>
  <c r="C38" i="12"/>
  <c r="C37" i="12"/>
  <c r="B38" i="12"/>
  <c r="B37" i="12"/>
  <c r="K44" i="11"/>
  <c r="D44" i="11"/>
  <c r="E44" i="11"/>
  <c r="F44" i="11"/>
  <c r="G44" i="11"/>
  <c r="H44" i="11"/>
  <c r="I44" i="11"/>
  <c r="J44" i="11"/>
  <c r="D43" i="11"/>
  <c r="E43" i="11"/>
  <c r="F43" i="11"/>
  <c r="G43" i="11"/>
  <c r="H43" i="11"/>
  <c r="I43" i="11"/>
  <c r="J43" i="11"/>
  <c r="K43" i="11"/>
  <c r="D42" i="11"/>
  <c r="E42" i="11"/>
  <c r="F42" i="11"/>
  <c r="G42" i="11"/>
  <c r="H42" i="11"/>
  <c r="I42" i="11"/>
  <c r="J42" i="11"/>
  <c r="K42" i="11"/>
  <c r="C42" i="11"/>
  <c r="B42" i="11"/>
  <c r="D38" i="11"/>
  <c r="E38" i="11"/>
  <c r="F38" i="11"/>
  <c r="G38" i="11"/>
  <c r="H38" i="11"/>
  <c r="I38" i="11"/>
  <c r="J38" i="11"/>
  <c r="K38" i="11"/>
  <c r="C38" i="11"/>
  <c r="B38" i="11"/>
  <c r="D10" i="11"/>
  <c r="E10" i="11"/>
  <c r="F10" i="11"/>
  <c r="G10" i="11"/>
  <c r="H10" i="11"/>
  <c r="I10" i="11"/>
  <c r="J10" i="11"/>
  <c r="K10" i="11"/>
  <c r="C10" i="11"/>
  <c r="B10" i="11"/>
  <c r="K43" i="10"/>
  <c r="D43" i="10"/>
  <c r="E43" i="10"/>
  <c r="F43" i="10"/>
  <c r="G43" i="10"/>
  <c r="H43" i="10"/>
  <c r="I43" i="10"/>
  <c r="J43" i="10"/>
  <c r="D42" i="10"/>
  <c r="E42" i="10"/>
  <c r="F42" i="10"/>
  <c r="G42" i="10"/>
  <c r="H42" i="10"/>
  <c r="I42" i="10"/>
  <c r="J42" i="10"/>
  <c r="K42" i="10"/>
  <c r="D41" i="10"/>
  <c r="E41" i="10"/>
  <c r="F41" i="10"/>
  <c r="G41" i="10"/>
  <c r="H41" i="10"/>
  <c r="I41" i="10"/>
  <c r="J41" i="10"/>
  <c r="K41" i="10"/>
  <c r="C42" i="10"/>
  <c r="C41" i="10"/>
  <c r="B42" i="10"/>
  <c r="B41" i="10"/>
  <c r="D37" i="10"/>
  <c r="E37" i="10"/>
  <c r="F37" i="10"/>
  <c r="G37" i="10"/>
  <c r="H37" i="10"/>
  <c r="I37" i="10"/>
  <c r="J37" i="10"/>
  <c r="K37" i="10"/>
  <c r="C37" i="10"/>
  <c r="B37" i="10"/>
  <c r="K40" i="9"/>
  <c r="D40" i="9"/>
  <c r="E40" i="9"/>
  <c r="F40" i="9"/>
  <c r="G40" i="9"/>
  <c r="H40" i="9"/>
  <c r="I40" i="9"/>
  <c r="J40" i="9"/>
  <c r="D39" i="9"/>
  <c r="E39" i="9"/>
  <c r="F39" i="9"/>
  <c r="G39" i="9"/>
  <c r="H39" i="9"/>
  <c r="I39" i="9"/>
  <c r="J39" i="9"/>
  <c r="K39" i="9"/>
  <c r="D38" i="9"/>
  <c r="E38" i="9"/>
  <c r="F38" i="9"/>
  <c r="G38" i="9"/>
  <c r="H38" i="9"/>
  <c r="I38" i="9"/>
  <c r="J38" i="9"/>
  <c r="K38" i="9"/>
  <c r="C39" i="9"/>
  <c r="C38" i="9"/>
  <c r="B39" i="9"/>
  <c r="B38" i="9"/>
  <c r="D35" i="9"/>
  <c r="E35" i="9"/>
  <c r="F35" i="9"/>
  <c r="G35" i="9"/>
  <c r="H35" i="9"/>
  <c r="I35" i="9"/>
  <c r="J35" i="9"/>
  <c r="K35" i="9"/>
  <c r="C35" i="9"/>
  <c r="B35" i="9"/>
  <c r="D21" i="9"/>
  <c r="E21" i="9"/>
  <c r="F21" i="9"/>
  <c r="G21" i="9"/>
  <c r="H21" i="9"/>
  <c r="I21" i="9"/>
  <c r="J21" i="9"/>
  <c r="K21" i="9"/>
  <c r="C21" i="9"/>
  <c r="B21" i="9"/>
  <c r="K43" i="8"/>
  <c r="D43" i="8"/>
  <c r="E43" i="8"/>
  <c r="F43" i="8"/>
  <c r="G43" i="8"/>
  <c r="H43" i="8"/>
  <c r="I43" i="8"/>
  <c r="J43" i="8"/>
  <c r="D42" i="8"/>
  <c r="E42" i="8"/>
  <c r="F42" i="8"/>
  <c r="G42" i="8"/>
  <c r="H42" i="8"/>
  <c r="I42" i="8"/>
  <c r="J42" i="8"/>
  <c r="K42" i="8"/>
  <c r="D41" i="8"/>
  <c r="E41" i="8"/>
  <c r="F41" i="8"/>
  <c r="G41" i="8"/>
  <c r="H41" i="8"/>
  <c r="I41" i="8"/>
  <c r="J41" i="8"/>
  <c r="K41" i="8"/>
  <c r="C41" i="8"/>
  <c r="B41" i="8"/>
  <c r="D38" i="8"/>
  <c r="E38" i="8"/>
  <c r="F38" i="8"/>
  <c r="G38" i="8"/>
  <c r="H38" i="8"/>
  <c r="I38" i="8"/>
  <c r="J38" i="8"/>
  <c r="K38" i="8"/>
  <c r="C38" i="8"/>
  <c r="B38" i="8"/>
  <c r="D11" i="8"/>
  <c r="E11" i="8"/>
  <c r="F11" i="8"/>
  <c r="G11" i="8"/>
  <c r="H11" i="8"/>
  <c r="I11" i="8"/>
  <c r="J11" i="8"/>
  <c r="K11" i="8"/>
  <c r="C11" i="8"/>
  <c r="B11" i="8"/>
  <c r="K39" i="6"/>
  <c r="D39" i="6"/>
  <c r="F39" i="6"/>
  <c r="G39" i="6"/>
  <c r="H39" i="6"/>
  <c r="I39" i="6"/>
  <c r="J39" i="6"/>
  <c r="C38" i="6"/>
  <c r="C37" i="6"/>
  <c r="B38" i="6"/>
  <c r="B37" i="6"/>
  <c r="D32" i="6"/>
  <c r="E32" i="6"/>
  <c r="F32" i="6"/>
  <c r="G32" i="6"/>
  <c r="H32" i="6"/>
  <c r="I32" i="6"/>
  <c r="J32" i="6"/>
  <c r="K32" i="6"/>
  <c r="C32" i="6"/>
  <c r="B32" i="6"/>
  <c r="K42" i="7"/>
  <c r="D42" i="7"/>
  <c r="E42" i="7"/>
  <c r="F42" i="7"/>
  <c r="G42" i="7"/>
  <c r="H42" i="7"/>
  <c r="I42" i="7"/>
  <c r="J42" i="7"/>
  <c r="D41" i="7"/>
  <c r="E41" i="7"/>
  <c r="F41" i="7"/>
  <c r="G41" i="7"/>
  <c r="H41" i="7"/>
  <c r="I41" i="7"/>
  <c r="J41" i="7"/>
  <c r="K41" i="7"/>
  <c r="D40" i="7"/>
  <c r="E40" i="7"/>
  <c r="F40" i="7"/>
  <c r="G40" i="7"/>
  <c r="H40" i="7"/>
  <c r="I40" i="7"/>
  <c r="J40" i="7"/>
  <c r="K40" i="7"/>
  <c r="C41" i="7"/>
  <c r="C40" i="7"/>
  <c r="B41" i="7"/>
  <c r="B40" i="7"/>
  <c r="D9" i="7"/>
  <c r="E9" i="7"/>
  <c r="F9" i="7"/>
  <c r="G9" i="7"/>
  <c r="H9" i="7"/>
  <c r="I9" i="7"/>
  <c r="J9" i="7"/>
  <c r="K9" i="7"/>
  <c r="C9" i="7"/>
  <c r="B9" i="7"/>
  <c r="K41" i="5"/>
  <c r="D41" i="5"/>
  <c r="E41" i="5"/>
  <c r="F41" i="5"/>
  <c r="G41" i="5"/>
  <c r="H41" i="5"/>
  <c r="I41" i="5"/>
  <c r="J41" i="5"/>
  <c r="D40" i="5"/>
  <c r="E40" i="5"/>
  <c r="F40" i="5"/>
  <c r="G40" i="5"/>
  <c r="H40" i="5"/>
  <c r="I40" i="5"/>
  <c r="J40" i="5"/>
  <c r="K40" i="5"/>
  <c r="D39" i="5"/>
  <c r="E39" i="5"/>
  <c r="F39" i="5"/>
  <c r="G39" i="5"/>
  <c r="H39" i="5"/>
  <c r="I39" i="5"/>
  <c r="J39" i="5"/>
  <c r="K39" i="5"/>
  <c r="C40" i="5"/>
  <c r="C39" i="5"/>
  <c r="B40" i="5"/>
  <c r="B39" i="5"/>
  <c r="D35" i="5"/>
  <c r="E35" i="5"/>
  <c r="F35" i="5"/>
  <c r="G35" i="5"/>
  <c r="H35" i="5"/>
  <c r="I35" i="5"/>
  <c r="J35" i="5"/>
  <c r="K35" i="5"/>
  <c r="C35" i="5"/>
  <c r="B35" i="5"/>
  <c r="D9" i="5"/>
  <c r="E9" i="5"/>
  <c r="F9" i="5"/>
  <c r="G9" i="5"/>
  <c r="H9" i="5"/>
  <c r="I9" i="5"/>
  <c r="J9" i="5"/>
  <c r="K9" i="5"/>
  <c r="C9" i="5"/>
  <c r="B9" i="5"/>
  <c r="D38" i="15"/>
  <c r="G38" i="15"/>
  <c r="H38" i="15"/>
  <c r="I38" i="15"/>
  <c r="K38" i="15"/>
  <c r="K30" i="15"/>
  <c r="J30" i="15"/>
  <c r="I30" i="15"/>
  <c r="H30" i="15"/>
  <c r="G30" i="15"/>
  <c r="F30" i="15"/>
  <c r="E30" i="15"/>
  <c r="D30" i="15"/>
  <c r="C30" i="15"/>
  <c r="B30" i="15"/>
  <c r="D39" i="14"/>
  <c r="D40" i="14" s="1"/>
  <c r="D41" i="14" s="1"/>
  <c r="E39" i="14"/>
  <c r="E40" i="14" s="1"/>
  <c r="E41" i="14" s="1"/>
  <c r="F39" i="14"/>
  <c r="F40" i="14" s="1"/>
  <c r="F41" i="14" s="1"/>
  <c r="G39" i="14"/>
  <c r="G40" i="14" s="1"/>
  <c r="G41" i="14" s="1"/>
  <c r="H39" i="14"/>
  <c r="H40" i="14" s="1"/>
  <c r="H41" i="14" s="1"/>
  <c r="I39" i="14"/>
  <c r="I40" i="14" s="1"/>
  <c r="I41" i="14" s="1"/>
  <c r="J39" i="14"/>
  <c r="J40" i="14" s="1"/>
  <c r="J41" i="14" s="1"/>
  <c r="K39" i="14"/>
  <c r="K40" i="14" s="1"/>
  <c r="K41" i="14" s="1"/>
  <c r="C39" i="14"/>
  <c r="C40" i="14" s="1"/>
  <c r="B39" i="14"/>
  <c r="B40" i="14" s="1"/>
  <c r="B35" i="14"/>
  <c r="C35" i="14"/>
  <c r="H43" i="4" l="1"/>
  <c r="D43" i="4"/>
  <c r="D42" i="13"/>
  <c r="D43" i="13" s="1"/>
  <c r="D44" i="13" s="1"/>
  <c r="E42" i="13"/>
  <c r="E43" i="13" s="1"/>
  <c r="E44" i="13" s="1"/>
  <c r="F42" i="13"/>
  <c r="F43" i="13" s="1"/>
  <c r="F44" i="13" s="1"/>
  <c r="G42" i="13"/>
  <c r="G43" i="13" s="1"/>
  <c r="G44" i="13" s="1"/>
  <c r="H42" i="13"/>
  <c r="H43" i="13" s="1"/>
  <c r="H44" i="13" s="1"/>
  <c r="I42" i="13"/>
  <c r="I43" i="13" s="1"/>
  <c r="I44" i="13" s="1"/>
  <c r="J42" i="13"/>
  <c r="J43" i="13" s="1"/>
  <c r="J44" i="13" s="1"/>
  <c r="K42" i="13"/>
  <c r="K43" i="13" s="1"/>
  <c r="K44" i="13" s="1"/>
  <c r="C42" i="13"/>
  <c r="C43" i="13" s="1"/>
  <c r="B42" i="13"/>
  <c r="B43" i="13" s="1"/>
  <c r="B43" i="11"/>
  <c r="B16" i="11"/>
  <c r="B17" i="11" s="1"/>
  <c r="C16" i="11"/>
  <c r="C17" i="11" s="1"/>
  <c r="D16" i="11"/>
  <c r="D17" i="11" s="1"/>
  <c r="E16" i="11"/>
  <c r="E17" i="11" s="1"/>
  <c r="F16" i="11"/>
  <c r="F17" i="11" s="1"/>
  <c r="G16" i="11"/>
  <c r="G17" i="11" s="1"/>
  <c r="H16" i="11"/>
  <c r="H17" i="11" s="1"/>
  <c r="I16" i="11"/>
  <c r="I17" i="11" s="1"/>
  <c r="J16" i="11"/>
  <c r="J17" i="11" s="1"/>
  <c r="K16" i="11"/>
  <c r="K17" i="11" s="1"/>
  <c r="C42" i="8"/>
  <c r="B42" i="8"/>
  <c r="D37" i="6"/>
  <c r="D38" i="6" s="1"/>
  <c r="E37" i="6"/>
  <c r="E38" i="6" s="1"/>
  <c r="E39" i="6" s="1"/>
  <c r="F37" i="6"/>
  <c r="F38" i="6" s="1"/>
  <c r="G37" i="6"/>
  <c r="G38" i="6" s="1"/>
  <c r="H37" i="6"/>
  <c r="H38" i="6" s="1"/>
  <c r="I37" i="6"/>
  <c r="I38" i="6" s="1"/>
  <c r="J37" i="6"/>
  <c r="J38" i="6" s="1"/>
  <c r="K37" i="6"/>
  <c r="K38" i="6" s="1"/>
  <c r="K36" i="7"/>
  <c r="K37" i="7" s="1"/>
  <c r="J36" i="7"/>
  <c r="J37" i="7" s="1"/>
  <c r="I36" i="7"/>
  <c r="I37" i="7" s="1"/>
  <c r="H36" i="7"/>
  <c r="H37" i="7" s="1"/>
  <c r="G36" i="7"/>
  <c r="G37" i="7" s="1"/>
  <c r="F36" i="7"/>
  <c r="F37" i="7" s="1"/>
  <c r="E36" i="7"/>
  <c r="E37" i="7" s="1"/>
  <c r="D36" i="7"/>
  <c r="D37" i="7" s="1"/>
  <c r="C36" i="7"/>
  <c r="C37" i="7" s="1"/>
  <c r="B36" i="7"/>
  <c r="B37" i="7" s="1"/>
  <c r="C43" i="11" l="1"/>
  <c r="B8" i="9"/>
  <c r="B9" i="9" s="1"/>
  <c r="C8" i="9"/>
  <c r="C9" i="9" s="1"/>
  <c r="D8" i="9"/>
  <c r="D9" i="9" s="1"/>
  <c r="E8" i="9"/>
  <c r="E9" i="9" s="1"/>
  <c r="F8" i="9"/>
  <c r="F9" i="9" s="1"/>
  <c r="G8" i="9"/>
  <c r="G9" i="9" s="1"/>
  <c r="H8" i="9"/>
  <c r="H9" i="9" s="1"/>
  <c r="I8" i="9"/>
  <c r="I9" i="9" s="1"/>
  <c r="J8" i="9"/>
  <c r="J9" i="9" s="1"/>
  <c r="K8" i="9"/>
  <c r="K9" i="9" s="1"/>
  <c r="B37" i="8"/>
  <c r="C37" i="8"/>
  <c r="D37" i="8"/>
  <c r="E37" i="8"/>
  <c r="F37" i="8"/>
  <c r="G37" i="8"/>
  <c r="H37" i="8"/>
  <c r="I37" i="8"/>
  <c r="J37" i="8"/>
  <c r="K37" i="8"/>
  <c r="B15" i="7"/>
  <c r="B16" i="7" s="1"/>
  <c r="C15" i="7"/>
  <c r="C16" i="7" s="1"/>
  <c r="D15" i="7"/>
  <c r="D16" i="7" s="1"/>
  <c r="E15" i="7"/>
  <c r="E16" i="7" s="1"/>
  <c r="F15" i="7"/>
  <c r="F16" i="7" s="1"/>
  <c r="G15" i="7"/>
  <c r="G16" i="7" s="1"/>
  <c r="H15" i="7"/>
  <c r="H16" i="7" s="1"/>
  <c r="I15" i="7"/>
  <c r="I16" i="7" s="1"/>
  <c r="J15" i="7"/>
  <c r="J16" i="7" s="1"/>
  <c r="K15" i="7"/>
  <c r="K16" i="7" s="1"/>
  <c r="B24" i="6"/>
  <c r="B25" i="6" s="1"/>
  <c r="C24" i="6"/>
  <c r="C25" i="6" s="1"/>
  <c r="D24" i="6"/>
  <c r="D25" i="6" s="1"/>
  <c r="E24" i="6"/>
  <c r="E25" i="6" s="1"/>
  <c r="F24" i="6"/>
  <c r="F25" i="6" s="1"/>
  <c r="G24" i="6"/>
  <c r="G25" i="6" s="1"/>
  <c r="H24" i="6"/>
  <c r="H25" i="6" s="1"/>
  <c r="I24" i="6"/>
  <c r="I25" i="6" s="1"/>
  <c r="J24" i="6"/>
  <c r="J25" i="6" s="1"/>
  <c r="K24" i="6"/>
  <c r="K25" i="6" s="1"/>
  <c r="B9" i="15" l="1"/>
  <c r="C9" i="15"/>
  <c r="D9" i="15"/>
  <c r="E9" i="15"/>
  <c r="F9" i="15"/>
  <c r="G9" i="15"/>
  <c r="H9" i="15"/>
  <c r="I9" i="15"/>
  <c r="J9" i="15"/>
  <c r="K9" i="15"/>
  <c r="B11" i="12"/>
  <c r="B12" i="12" s="1"/>
  <c r="C11" i="12"/>
  <c r="C12" i="12" s="1"/>
  <c r="D11" i="12"/>
  <c r="D12" i="12" s="1"/>
  <c r="E11" i="12"/>
  <c r="E12" i="12" s="1"/>
  <c r="F11" i="12"/>
  <c r="F12" i="12" s="1"/>
  <c r="G11" i="12"/>
  <c r="G12" i="12" s="1"/>
  <c r="H11" i="12"/>
  <c r="H12" i="12" s="1"/>
  <c r="I11" i="12"/>
  <c r="I12" i="12" s="1"/>
  <c r="J11" i="12"/>
  <c r="J12" i="12" s="1"/>
  <c r="K11" i="12"/>
  <c r="K12" i="12" s="1"/>
  <c r="B29" i="7"/>
  <c r="B30" i="7" s="1"/>
  <c r="C29" i="7"/>
  <c r="C30" i="7" s="1"/>
  <c r="D29" i="7"/>
  <c r="D30" i="7" s="1"/>
  <c r="E29" i="7"/>
  <c r="E30" i="7" s="1"/>
  <c r="F29" i="7"/>
  <c r="F30" i="7" s="1"/>
  <c r="G29" i="7"/>
  <c r="G30" i="7" s="1"/>
  <c r="H29" i="7"/>
  <c r="H30" i="7" s="1"/>
  <c r="I29" i="7"/>
  <c r="I30" i="7" s="1"/>
  <c r="J29" i="7"/>
  <c r="J30" i="7" s="1"/>
  <c r="K29" i="7"/>
  <c r="K30" i="7" s="1"/>
  <c r="B22" i="7"/>
  <c r="B23" i="7" s="1"/>
  <c r="C22" i="7"/>
  <c r="C23" i="7" s="1"/>
  <c r="D22" i="7"/>
  <c r="D23" i="7" s="1"/>
  <c r="E22" i="7"/>
  <c r="E23" i="7" s="1"/>
  <c r="F22" i="7"/>
  <c r="F23" i="7" s="1"/>
  <c r="G22" i="7"/>
  <c r="G23" i="7" s="1"/>
  <c r="H22" i="7"/>
  <c r="H23" i="7" s="1"/>
  <c r="I22" i="7"/>
  <c r="I23" i="7" s="1"/>
  <c r="J22" i="7"/>
  <c r="J23" i="7" s="1"/>
  <c r="K22" i="7"/>
  <c r="K23" i="7" s="1"/>
  <c r="B37" i="13" l="1"/>
  <c r="B38" i="13" s="1"/>
  <c r="C37" i="13"/>
  <c r="C38" i="13" s="1"/>
  <c r="D37" i="13"/>
  <c r="D38" i="13" s="1"/>
  <c r="E37" i="13"/>
  <c r="E38" i="13" s="1"/>
  <c r="F37" i="13"/>
  <c r="F38" i="13" s="1"/>
  <c r="G37" i="13"/>
  <c r="G38" i="13" s="1"/>
  <c r="H37" i="13"/>
  <c r="H38" i="13" s="1"/>
  <c r="I37" i="13"/>
  <c r="I38" i="13" s="1"/>
  <c r="J37" i="13"/>
  <c r="J38" i="13" s="1"/>
  <c r="K37" i="13"/>
  <c r="K38" i="13" s="1"/>
  <c r="B32" i="13"/>
  <c r="B33" i="13" s="1"/>
  <c r="C32" i="13"/>
  <c r="C33" i="13" s="1"/>
  <c r="D32" i="13"/>
  <c r="D33" i="13" s="1"/>
  <c r="E32" i="13"/>
  <c r="E33" i="13" s="1"/>
  <c r="F32" i="13"/>
  <c r="F33" i="13" s="1"/>
  <c r="G32" i="13"/>
  <c r="G33" i="13" s="1"/>
  <c r="H32" i="13"/>
  <c r="H33" i="13" s="1"/>
  <c r="I32" i="13"/>
  <c r="I33" i="13" s="1"/>
  <c r="J32" i="13"/>
  <c r="J33" i="13" s="1"/>
  <c r="K32" i="13"/>
  <c r="K33" i="13" s="1"/>
  <c r="B25" i="13"/>
  <c r="B26" i="13" s="1"/>
  <c r="C25" i="13"/>
  <c r="C26" i="13" s="1"/>
  <c r="D25" i="13"/>
  <c r="D26" i="13" s="1"/>
  <c r="E25" i="13"/>
  <c r="E26" i="13" s="1"/>
  <c r="F25" i="13"/>
  <c r="F26" i="13" s="1"/>
  <c r="G25" i="13"/>
  <c r="G26" i="13" s="1"/>
  <c r="H25" i="13"/>
  <c r="H26" i="13" s="1"/>
  <c r="I25" i="13"/>
  <c r="I26" i="13" s="1"/>
  <c r="J25" i="13"/>
  <c r="J26" i="13" s="1"/>
  <c r="K25" i="13"/>
  <c r="K26" i="13" s="1"/>
  <c r="B18" i="13"/>
  <c r="B19" i="13" s="1"/>
  <c r="C18" i="13"/>
  <c r="C19" i="13" s="1"/>
  <c r="D18" i="13"/>
  <c r="D19" i="13" s="1"/>
  <c r="E18" i="13"/>
  <c r="E19" i="13" s="1"/>
  <c r="F18" i="13"/>
  <c r="F19" i="13" s="1"/>
  <c r="G18" i="13"/>
  <c r="G19" i="13" s="1"/>
  <c r="H18" i="13"/>
  <c r="H19" i="13" s="1"/>
  <c r="I18" i="13"/>
  <c r="I19" i="13" s="1"/>
  <c r="J18" i="13"/>
  <c r="J19" i="13" s="1"/>
  <c r="K18" i="13"/>
  <c r="K19" i="13" s="1"/>
  <c r="B11" i="13"/>
  <c r="B12" i="13" s="1"/>
  <c r="C11" i="13"/>
  <c r="C12" i="13" s="1"/>
  <c r="D11" i="13"/>
  <c r="D12" i="13" s="1"/>
  <c r="E11" i="13"/>
  <c r="E12" i="13" s="1"/>
  <c r="F11" i="13"/>
  <c r="F12" i="13" s="1"/>
  <c r="G11" i="13"/>
  <c r="G12" i="13" s="1"/>
  <c r="H11" i="13"/>
  <c r="H12" i="13" s="1"/>
  <c r="I11" i="13"/>
  <c r="I12" i="13" s="1"/>
  <c r="J11" i="13"/>
  <c r="J12" i="13" s="1"/>
  <c r="K11" i="13"/>
  <c r="K12" i="13" s="1"/>
  <c r="B32" i="12"/>
  <c r="B33" i="12" s="1"/>
  <c r="C32" i="12"/>
  <c r="C33" i="12" s="1"/>
  <c r="D32" i="12"/>
  <c r="D33" i="12" s="1"/>
  <c r="E32" i="12"/>
  <c r="E33" i="12" s="1"/>
  <c r="F32" i="12"/>
  <c r="F33" i="12" s="1"/>
  <c r="G32" i="12"/>
  <c r="G33" i="12" s="1"/>
  <c r="H32" i="12"/>
  <c r="H33" i="12" s="1"/>
  <c r="I32" i="12"/>
  <c r="I33" i="12" s="1"/>
  <c r="J32" i="12"/>
  <c r="J33" i="12" s="1"/>
  <c r="K32" i="12"/>
  <c r="K33" i="12" s="1"/>
  <c r="B25" i="12"/>
  <c r="B26" i="12" s="1"/>
  <c r="C25" i="12"/>
  <c r="C26" i="12" s="1"/>
  <c r="D25" i="12"/>
  <c r="D26" i="12" s="1"/>
  <c r="E25" i="12"/>
  <c r="E26" i="12" s="1"/>
  <c r="F25" i="12"/>
  <c r="F26" i="12" s="1"/>
  <c r="G25" i="12"/>
  <c r="G26" i="12" s="1"/>
  <c r="H25" i="12"/>
  <c r="H26" i="12" s="1"/>
  <c r="I25" i="12"/>
  <c r="I26" i="12" s="1"/>
  <c r="J25" i="12"/>
  <c r="J26" i="12" s="1"/>
  <c r="K25" i="12"/>
  <c r="K26" i="12" s="1"/>
  <c r="G19" i="12"/>
  <c r="B18" i="12"/>
  <c r="B19" i="12" s="1"/>
  <c r="C18" i="12"/>
  <c r="C19" i="12" s="1"/>
  <c r="D18" i="12"/>
  <c r="D19" i="12" s="1"/>
  <c r="E18" i="12"/>
  <c r="E19" i="12" s="1"/>
  <c r="F18" i="12"/>
  <c r="F19" i="12" s="1"/>
  <c r="G18" i="12"/>
  <c r="H18" i="12"/>
  <c r="H19" i="12" s="1"/>
  <c r="I18" i="12"/>
  <c r="I19" i="12" s="1"/>
  <c r="J18" i="12"/>
  <c r="J19" i="12" s="1"/>
  <c r="K18" i="12"/>
  <c r="K19" i="12" s="1"/>
  <c r="B37" i="11"/>
  <c r="C37" i="11"/>
  <c r="D37" i="11"/>
  <c r="E37" i="11"/>
  <c r="F37" i="11"/>
  <c r="G37" i="11"/>
  <c r="H37" i="11"/>
  <c r="I37" i="11"/>
  <c r="J37" i="11"/>
  <c r="K37" i="11"/>
  <c r="B30" i="11"/>
  <c r="B31" i="11" s="1"/>
  <c r="C30" i="11"/>
  <c r="C31" i="11" s="1"/>
  <c r="D30" i="11"/>
  <c r="D31" i="11" s="1"/>
  <c r="E30" i="11"/>
  <c r="E31" i="11" s="1"/>
  <c r="F30" i="11"/>
  <c r="F31" i="11" s="1"/>
  <c r="G30" i="11"/>
  <c r="G31" i="11" s="1"/>
  <c r="H30" i="11"/>
  <c r="H31" i="11" s="1"/>
  <c r="I30" i="11"/>
  <c r="I31" i="11" s="1"/>
  <c r="J30" i="11"/>
  <c r="J31" i="11" s="1"/>
  <c r="K30" i="11"/>
  <c r="K31" i="11" s="1"/>
  <c r="B23" i="11"/>
  <c r="B24" i="11" s="1"/>
  <c r="C23" i="11"/>
  <c r="C24" i="11" s="1"/>
  <c r="D23" i="11"/>
  <c r="D24" i="11" s="1"/>
  <c r="E23" i="11"/>
  <c r="E24" i="11" s="1"/>
  <c r="F23" i="11"/>
  <c r="F24" i="11" s="1"/>
  <c r="G23" i="11"/>
  <c r="G24" i="11" s="1"/>
  <c r="H23" i="11"/>
  <c r="H24" i="11" s="1"/>
  <c r="I23" i="11"/>
  <c r="I24" i="11" s="1"/>
  <c r="J23" i="11"/>
  <c r="J24" i="11" s="1"/>
  <c r="K23" i="11"/>
  <c r="K24" i="11" s="1"/>
  <c r="B9" i="11"/>
  <c r="C9" i="11"/>
  <c r="D9" i="11"/>
  <c r="E9" i="11"/>
  <c r="F9" i="11"/>
  <c r="G9" i="11"/>
  <c r="H9" i="11"/>
  <c r="I9" i="11"/>
  <c r="J9" i="11"/>
  <c r="K9" i="11"/>
  <c r="B36" i="10"/>
  <c r="C36" i="10"/>
  <c r="D36" i="10"/>
  <c r="E36" i="10"/>
  <c r="F36" i="10"/>
  <c r="G36" i="10"/>
  <c r="H36" i="10"/>
  <c r="I36" i="10"/>
  <c r="J36" i="10"/>
  <c r="K36" i="10"/>
  <c r="B32" i="10"/>
  <c r="B33" i="10" s="1"/>
  <c r="C32" i="10"/>
  <c r="C33" i="10" s="1"/>
  <c r="D32" i="10"/>
  <c r="D33" i="10" s="1"/>
  <c r="E32" i="10"/>
  <c r="E33" i="10" s="1"/>
  <c r="F32" i="10"/>
  <c r="F33" i="10" s="1"/>
  <c r="G32" i="10"/>
  <c r="G33" i="10" s="1"/>
  <c r="H32" i="10"/>
  <c r="H33" i="10" s="1"/>
  <c r="I32" i="10"/>
  <c r="I33" i="10" s="1"/>
  <c r="J32" i="10"/>
  <c r="J33" i="10" s="1"/>
  <c r="K32" i="10"/>
  <c r="K33" i="10" s="1"/>
  <c r="B25" i="10"/>
  <c r="B26" i="10" s="1"/>
  <c r="C25" i="10"/>
  <c r="C26" i="10" s="1"/>
  <c r="D25" i="10"/>
  <c r="D26" i="10" s="1"/>
  <c r="E25" i="10"/>
  <c r="E26" i="10" s="1"/>
  <c r="F25" i="10"/>
  <c r="F26" i="10" s="1"/>
  <c r="G25" i="10"/>
  <c r="G26" i="10" s="1"/>
  <c r="H25" i="10"/>
  <c r="H26" i="10" s="1"/>
  <c r="I25" i="10"/>
  <c r="I26" i="10" s="1"/>
  <c r="J25" i="10"/>
  <c r="J26" i="10" s="1"/>
  <c r="K25" i="10"/>
  <c r="K26" i="10" s="1"/>
  <c r="B18" i="10"/>
  <c r="B19" i="10" s="1"/>
  <c r="C18" i="10"/>
  <c r="C19" i="10" s="1"/>
  <c r="D18" i="10"/>
  <c r="D19" i="10" s="1"/>
  <c r="E18" i="10"/>
  <c r="E19" i="10" s="1"/>
  <c r="F18" i="10"/>
  <c r="F19" i="10" s="1"/>
  <c r="G18" i="10"/>
  <c r="G19" i="10" s="1"/>
  <c r="H18" i="10"/>
  <c r="H19" i="10" s="1"/>
  <c r="I18" i="10"/>
  <c r="I19" i="10" s="1"/>
  <c r="J18" i="10"/>
  <c r="J19" i="10" s="1"/>
  <c r="K18" i="10"/>
  <c r="K19" i="10" s="1"/>
  <c r="B11" i="10"/>
  <c r="B12" i="10" s="1"/>
  <c r="C11" i="10"/>
  <c r="C12" i="10" s="1"/>
  <c r="D11" i="10"/>
  <c r="D12" i="10" s="1"/>
  <c r="E11" i="10"/>
  <c r="E12" i="10" s="1"/>
  <c r="F11" i="10"/>
  <c r="F12" i="10" s="1"/>
  <c r="G11" i="10"/>
  <c r="G12" i="10" s="1"/>
  <c r="H11" i="10"/>
  <c r="H12" i="10" s="1"/>
  <c r="I11" i="10"/>
  <c r="I12" i="10" s="1"/>
  <c r="J11" i="10"/>
  <c r="J12" i="10" s="1"/>
  <c r="K11" i="10"/>
  <c r="K12" i="10" s="1"/>
  <c r="C40" i="9"/>
  <c r="B34" i="9"/>
  <c r="C34" i="9"/>
  <c r="D34" i="9"/>
  <c r="E34" i="9"/>
  <c r="F34" i="9"/>
  <c r="G34" i="9"/>
  <c r="H34" i="9"/>
  <c r="I34" i="9"/>
  <c r="J34" i="9"/>
  <c r="K34" i="9"/>
  <c r="B27" i="9"/>
  <c r="B28" i="9" s="1"/>
  <c r="C27" i="9"/>
  <c r="C28" i="9" s="1"/>
  <c r="D27" i="9"/>
  <c r="D28" i="9" s="1"/>
  <c r="E27" i="9"/>
  <c r="E28" i="9" s="1"/>
  <c r="F27" i="9"/>
  <c r="F28" i="9" s="1"/>
  <c r="G27" i="9"/>
  <c r="G28" i="9" s="1"/>
  <c r="H27" i="9"/>
  <c r="H28" i="9" s="1"/>
  <c r="I27" i="9"/>
  <c r="I28" i="9" s="1"/>
  <c r="J27" i="9"/>
  <c r="J28" i="9" s="1"/>
  <c r="K27" i="9"/>
  <c r="K28" i="9" s="1"/>
  <c r="B20" i="9"/>
  <c r="C20" i="9"/>
  <c r="D20" i="9"/>
  <c r="E20" i="9"/>
  <c r="F20" i="9"/>
  <c r="G20" i="9"/>
  <c r="H20" i="9"/>
  <c r="I20" i="9"/>
  <c r="J20" i="9"/>
  <c r="K20" i="9"/>
  <c r="B14" i="9"/>
  <c r="B15" i="9" s="1"/>
  <c r="C14" i="9"/>
  <c r="C15" i="9" s="1"/>
  <c r="D14" i="9"/>
  <c r="D15" i="9" s="1"/>
  <c r="E14" i="9"/>
  <c r="E15" i="9" s="1"/>
  <c r="F14" i="9"/>
  <c r="F15" i="9" s="1"/>
  <c r="G14" i="9"/>
  <c r="G15" i="9" s="1"/>
  <c r="H14" i="9"/>
  <c r="H15" i="9" s="1"/>
  <c r="I14" i="9"/>
  <c r="I15" i="9" s="1"/>
  <c r="J14" i="9"/>
  <c r="J15" i="9" s="1"/>
  <c r="K14" i="9"/>
  <c r="K15" i="9" s="1"/>
  <c r="B31" i="8"/>
  <c r="B32" i="8" s="1"/>
  <c r="C31" i="8"/>
  <c r="C32" i="8" s="1"/>
  <c r="D31" i="8"/>
  <c r="D32" i="8" s="1"/>
  <c r="E31" i="8"/>
  <c r="E32" i="8" s="1"/>
  <c r="F31" i="8"/>
  <c r="F32" i="8" s="1"/>
  <c r="G31" i="8"/>
  <c r="G32" i="8" s="1"/>
  <c r="H31" i="8"/>
  <c r="H32" i="8" s="1"/>
  <c r="I31" i="8"/>
  <c r="I32" i="8" s="1"/>
  <c r="J31" i="8"/>
  <c r="J32" i="8" s="1"/>
  <c r="K31" i="8"/>
  <c r="K32" i="8" s="1"/>
  <c r="B24" i="8"/>
  <c r="B25" i="8" s="1"/>
  <c r="C24" i="8"/>
  <c r="C25" i="8" s="1"/>
  <c r="D24" i="8"/>
  <c r="D25" i="8" s="1"/>
  <c r="E24" i="8"/>
  <c r="E25" i="8" s="1"/>
  <c r="F24" i="8"/>
  <c r="F25" i="8" s="1"/>
  <c r="G24" i="8"/>
  <c r="G25" i="8" s="1"/>
  <c r="H24" i="8"/>
  <c r="H25" i="8" s="1"/>
  <c r="I24" i="8"/>
  <c r="I25" i="8" s="1"/>
  <c r="J24" i="8"/>
  <c r="J25" i="8" s="1"/>
  <c r="K24" i="8"/>
  <c r="K25" i="8" s="1"/>
  <c r="B17" i="8"/>
  <c r="B18" i="8" s="1"/>
  <c r="C17" i="8"/>
  <c r="C18" i="8" s="1"/>
  <c r="D17" i="8"/>
  <c r="D18" i="8" s="1"/>
  <c r="E17" i="8"/>
  <c r="E18" i="8" s="1"/>
  <c r="F17" i="8"/>
  <c r="F18" i="8" s="1"/>
  <c r="G17" i="8"/>
  <c r="G18" i="8" s="1"/>
  <c r="H17" i="8"/>
  <c r="H18" i="8" s="1"/>
  <c r="I17" i="8"/>
  <c r="I18" i="8" s="1"/>
  <c r="J17" i="8"/>
  <c r="J18" i="8" s="1"/>
  <c r="K17" i="8"/>
  <c r="K18" i="8" s="1"/>
  <c r="B10" i="8"/>
  <c r="C10" i="8"/>
  <c r="D10" i="8"/>
  <c r="E10" i="8"/>
  <c r="F10" i="8"/>
  <c r="G10" i="8"/>
  <c r="H10" i="8"/>
  <c r="I10" i="8"/>
  <c r="J10" i="8"/>
  <c r="K10" i="8"/>
  <c r="B8" i="7"/>
  <c r="C8" i="7"/>
  <c r="D8" i="7"/>
  <c r="E8" i="7"/>
  <c r="F8" i="7"/>
  <c r="G8" i="7"/>
  <c r="H8" i="7"/>
  <c r="I8" i="7"/>
  <c r="J8" i="7"/>
  <c r="K8" i="7"/>
  <c r="B31" i="6"/>
  <c r="C31" i="6"/>
  <c r="D31" i="6"/>
  <c r="E31" i="6"/>
  <c r="F31" i="6"/>
  <c r="G31" i="6"/>
  <c r="H31" i="6"/>
  <c r="I31" i="6"/>
  <c r="J31" i="6"/>
  <c r="K31" i="6"/>
  <c r="B17" i="6"/>
  <c r="B18" i="6" s="1"/>
  <c r="C17" i="6"/>
  <c r="C18" i="6" s="1"/>
  <c r="D17" i="6"/>
  <c r="D18" i="6" s="1"/>
  <c r="E17" i="6"/>
  <c r="E18" i="6" s="1"/>
  <c r="F17" i="6"/>
  <c r="F18" i="6" s="1"/>
  <c r="G17" i="6"/>
  <c r="G18" i="6" s="1"/>
  <c r="H17" i="6"/>
  <c r="H18" i="6" s="1"/>
  <c r="I17" i="6"/>
  <c r="I18" i="6" s="1"/>
  <c r="J17" i="6"/>
  <c r="J18" i="6" s="1"/>
  <c r="K17" i="6"/>
  <c r="K18" i="6" s="1"/>
  <c r="B10" i="6"/>
  <c r="B11" i="6" s="1"/>
  <c r="C10" i="6"/>
  <c r="C11" i="6" s="1"/>
  <c r="D10" i="6"/>
  <c r="D11" i="6" s="1"/>
  <c r="E10" i="6"/>
  <c r="E11" i="6" s="1"/>
  <c r="F10" i="6"/>
  <c r="F11" i="6" s="1"/>
  <c r="G10" i="6"/>
  <c r="G11" i="6" s="1"/>
  <c r="H10" i="6"/>
  <c r="H11" i="6" s="1"/>
  <c r="I10" i="6"/>
  <c r="I11" i="6" s="1"/>
  <c r="J10" i="6"/>
  <c r="J11" i="6" s="1"/>
  <c r="K10" i="6"/>
  <c r="K11" i="6" s="1"/>
  <c r="B34" i="5"/>
  <c r="C34" i="5"/>
  <c r="D34" i="5"/>
  <c r="E34" i="5"/>
  <c r="F34" i="5"/>
  <c r="G34" i="5"/>
  <c r="H34" i="5"/>
  <c r="I34" i="5"/>
  <c r="J34" i="5"/>
  <c r="K34" i="5"/>
  <c r="B29" i="5"/>
  <c r="B30" i="5" s="1"/>
  <c r="C29" i="5"/>
  <c r="C30" i="5" s="1"/>
  <c r="D29" i="5"/>
  <c r="D30" i="5" s="1"/>
  <c r="E29" i="5"/>
  <c r="E30" i="5" s="1"/>
  <c r="F29" i="5"/>
  <c r="F30" i="5" s="1"/>
  <c r="G29" i="5"/>
  <c r="G30" i="5" s="1"/>
  <c r="H29" i="5"/>
  <c r="H30" i="5" s="1"/>
  <c r="I29" i="5"/>
  <c r="I30" i="5" s="1"/>
  <c r="J29" i="5"/>
  <c r="J30" i="5" s="1"/>
  <c r="K29" i="5"/>
  <c r="K30" i="5" s="1"/>
  <c r="B22" i="5"/>
  <c r="B23" i="5" s="1"/>
  <c r="C22" i="5"/>
  <c r="C23" i="5" s="1"/>
  <c r="D22" i="5"/>
  <c r="D23" i="5" s="1"/>
  <c r="E22" i="5"/>
  <c r="E23" i="5" s="1"/>
  <c r="F22" i="5"/>
  <c r="F23" i="5" s="1"/>
  <c r="G22" i="5"/>
  <c r="G23" i="5" s="1"/>
  <c r="H22" i="5"/>
  <c r="H23" i="5" s="1"/>
  <c r="I22" i="5"/>
  <c r="I23" i="5" s="1"/>
  <c r="J22" i="5"/>
  <c r="J23" i="5" s="1"/>
  <c r="K22" i="5"/>
  <c r="K23" i="5" s="1"/>
  <c r="B15" i="5"/>
  <c r="B16" i="5" s="1"/>
  <c r="C15" i="5"/>
  <c r="C16" i="5" s="1"/>
  <c r="D15" i="5"/>
  <c r="D16" i="5" s="1"/>
  <c r="E15" i="5"/>
  <c r="E16" i="5" s="1"/>
  <c r="F15" i="5"/>
  <c r="F16" i="5" s="1"/>
  <c r="G15" i="5"/>
  <c r="G16" i="5" s="1"/>
  <c r="H15" i="5"/>
  <c r="H16" i="5" s="1"/>
  <c r="I15" i="5"/>
  <c r="I16" i="5" s="1"/>
  <c r="J15" i="5"/>
  <c r="J16" i="5" s="1"/>
  <c r="K15" i="5"/>
  <c r="K16" i="5" s="1"/>
  <c r="B8" i="5"/>
  <c r="C8" i="5"/>
  <c r="D8" i="5"/>
  <c r="E8" i="5"/>
  <c r="F8" i="5"/>
  <c r="G8" i="5"/>
  <c r="H8" i="5"/>
  <c r="I8" i="5"/>
  <c r="J8" i="5"/>
  <c r="K8" i="5"/>
  <c r="B36" i="4"/>
  <c r="B37" i="4" s="1"/>
  <c r="C36" i="4"/>
  <c r="C37" i="4" s="1"/>
  <c r="D36" i="4"/>
  <c r="D37" i="4" s="1"/>
  <c r="E36" i="4"/>
  <c r="E37" i="4" s="1"/>
  <c r="F36" i="4"/>
  <c r="F37" i="4" s="1"/>
  <c r="G36" i="4"/>
  <c r="G37" i="4" s="1"/>
  <c r="H36" i="4"/>
  <c r="H37" i="4" s="1"/>
  <c r="I36" i="4"/>
  <c r="I37" i="4" s="1"/>
  <c r="J36" i="4"/>
  <c r="J37" i="4" s="1"/>
  <c r="K36" i="4"/>
  <c r="K37" i="4" s="1"/>
  <c r="B31" i="4"/>
  <c r="B32" i="4" s="1"/>
  <c r="C31" i="4"/>
  <c r="C32" i="4" s="1"/>
  <c r="D31" i="4"/>
  <c r="D32" i="4" s="1"/>
  <c r="E31" i="4"/>
  <c r="E32" i="4" s="1"/>
  <c r="F31" i="4"/>
  <c r="F32" i="4" s="1"/>
  <c r="G31" i="4"/>
  <c r="G32" i="4" s="1"/>
  <c r="H31" i="4"/>
  <c r="H32" i="4" s="1"/>
  <c r="I31" i="4"/>
  <c r="I32" i="4" s="1"/>
  <c r="J31" i="4"/>
  <c r="J32" i="4" s="1"/>
  <c r="K31" i="4"/>
  <c r="K32" i="4" s="1"/>
  <c r="B24" i="4"/>
  <c r="B25" i="4" s="1"/>
  <c r="C24" i="4"/>
  <c r="C25" i="4" s="1"/>
  <c r="D24" i="4"/>
  <c r="D25" i="4" s="1"/>
  <c r="E24" i="4"/>
  <c r="E25" i="4" s="1"/>
  <c r="F24" i="4"/>
  <c r="F25" i="4" s="1"/>
  <c r="G24" i="4"/>
  <c r="G25" i="4" s="1"/>
  <c r="H24" i="4"/>
  <c r="H25" i="4" s="1"/>
  <c r="I24" i="4"/>
  <c r="I25" i="4" s="1"/>
  <c r="J24" i="4"/>
  <c r="J25" i="4" s="1"/>
  <c r="K24" i="4"/>
  <c r="K25" i="4" s="1"/>
  <c r="B17" i="4"/>
  <c r="B18" i="4" s="1"/>
  <c r="C17" i="4"/>
  <c r="C18" i="4" s="1"/>
  <c r="D17" i="4"/>
  <c r="D18" i="4" s="1"/>
  <c r="E17" i="4"/>
  <c r="E18" i="4" s="1"/>
  <c r="F17" i="4"/>
  <c r="F18" i="4" s="1"/>
  <c r="G17" i="4"/>
  <c r="G18" i="4" s="1"/>
  <c r="H17" i="4"/>
  <c r="H18" i="4" s="1"/>
  <c r="I17" i="4"/>
  <c r="I18" i="4" s="1"/>
  <c r="J17" i="4"/>
  <c r="J18" i="4" s="1"/>
  <c r="K17" i="4"/>
  <c r="K18" i="4" s="1"/>
  <c r="B10" i="4"/>
  <c r="B11" i="4" s="1"/>
  <c r="C10" i="4"/>
  <c r="C11" i="4" s="1"/>
  <c r="D10" i="4"/>
  <c r="D11" i="4" s="1"/>
  <c r="E10" i="4"/>
  <c r="E11" i="4" s="1"/>
  <c r="F10" i="4"/>
  <c r="F11" i="4" s="1"/>
  <c r="G10" i="4"/>
  <c r="G11" i="4" s="1"/>
  <c r="H10" i="4"/>
  <c r="H11" i="4" s="1"/>
  <c r="I10" i="4"/>
  <c r="I11" i="4" s="1"/>
  <c r="J10" i="4"/>
  <c r="J11" i="4" s="1"/>
  <c r="K10" i="4"/>
  <c r="K11" i="4" s="1"/>
  <c r="K23" i="15" l="1"/>
  <c r="K24" i="15" s="1"/>
  <c r="J23" i="15"/>
  <c r="J24" i="15" s="1"/>
  <c r="I23" i="15"/>
  <c r="I24" i="15" s="1"/>
  <c r="H23" i="15"/>
  <c r="H24" i="15" s="1"/>
  <c r="G23" i="15"/>
  <c r="G24" i="15" s="1"/>
  <c r="F23" i="15"/>
  <c r="F24" i="15" s="1"/>
  <c r="E23" i="15"/>
  <c r="E24" i="15" s="1"/>
  <c r="D23" i="15"/>
  <c r="D24" i="15" s="1"/>
  <c r="C23" i="15"/>
  <c r="C24" i="15" s="1"/>
  <c r="B23" i="15"/>
  <c r="B24" i="15" s="1"/>
  <c r="K16" i="15"/>
  <c r="K17" i="15" s="1"/>
  <c r="J16" i="15"/>
  <c r="J17" i="15" s="1"/>
  <c r="I16" i="15"/>
  <c r="I17" i="15" s="1"/>
  <c r="H16" i="15"/>
  <c r="H17" i="15" s="1"/>
  <c r="G16" i="15"/>
  <c r="G17" i="15" s="1"/>
  <c r="F16" i="15"/>
  <c r="F17" i="15" s="1"/>
  <c r="E16" i="15"/>
  <c r="E17" i="15" s="1"/>
  <c r="D16" i="15"/>
  <c r="D17" i="15" s="1"/>
  <c r="C16" i="15"/>
  <c r="C17" i="15" s="1"/>
  <c r="B16" i="15"/>
  <c r="B17" i="15" s="1"/>
  <c r="C41" i="14"/>
  <c r="B41" i="14"/>
  <c r="K28" i="14"/>
  <c r="K29" i="14" s="1"/>
  <c r="J28" i="14"/>
  <c r="J29" i="14" s="1"/>
  <c r="I28" i="14"/>
  <c r="I29" i="14" s="1"/>
  <c r="H28" i="14"/>
  <c r="H29" i="14" s="1"/>
  <c r="G28" i="14"/>
  <c r="G29" i="14" s="1"/>
  <c r="F28" i="14"/>
  <c r="F29" i="14" s="1"/>
  <c r="E28" i="14"/>
  <c r="E29" i="14" s="1"/>
  <c r="D28" i="14"/>
  <c r="D29" i="14" s="1"/>
  <c r="C28" i="14"/>
  <c r="C29" i="14" s="1"/>
  <c r="B28" i="14"/>
  <c r="B29" i="14" s="1"/>
  <c r="K21" i="14"/>
  <c r="K22" i="14" s="1"/>
  <c r="J21" i="14"/>
  <c r="J22" i="14" s="1"/>
  <c r="I21" i="14"/>
  <c r="I22" i="14" s="1"/>
  <c r="H21" i="14"/>
  <c r="H22" i="14" s="1"/>
  <c r="G21" i="14"/>
  <c r="G22" i="14" s="1"/>
  <c r="F21" i="14"/>
  <c r="F22" i="14" s="1"/>
  <c r="E21" i="14"/>
  <c r="E22" i="14" s="1"/>
  <c r="D21" i="14"/>
  <c r="D22" i="14" s="1"/>
  <c r="C21" i="14"/>
  <c r="C22" i="14" s="1"/>
  <c r="B21" i="14"/>
  <c r="B22" i="14" s="1"/>
  <c r="K14" i="14"/>
  <c r="K15" i="14" s="1"/>
  <c r="J14" i="14"/>
  <c r="J15" i="14" s="1"/>
  <c r="I14" i="14"/>
  <c r="I15" i="14" s="1"/>
  <c r="H14" i="14"/>
  <c r="H15" i="14" s="1"/>
  <c r="G14" i="14"/>
  <c r="G15" i="14" s="1"/>
  <c r="F14" i="14"/>
  <c r="F15" i="14" s="1"/>
  <c r="E14" i="14"/>
  <c r="E15" i="14" s="1"/>
  <c r="D14" i="14"/>
  <c r="D15" i="14" s="1"/>
  <c r="C14" i="14"/>
  <c r="C15" i="14" s="1"/>
  <c r="B14" i="14"/>
  <c r="B15" i="14" s="1"/>
  <c r="K7" i="14"/>
  <c r="J7" i="14"/>
  <c r="I7" i="14"/>
  <c r="H7" i="14"/>
  <c r="G7" i="14"/>
  <c r="F7" i="14"/>
  <c r="E7" i="14"/>
  <c r="D7" i="14"/>
  <c r="C7" i="14"/>
  <c r="B7" i="14"/>
  <c r="C44" i="13"/>
  <c r="B44" i="13"/>
  <c r="C39" i="12"/>
  <c r="B39" i="12"/>
  <c r="C44" i="11"/>
  <c r="B44" i="11"/>
  <c r="C43" i="10"/>
  <c r="B43" i="10"/>
  <c r="B40" i="9"/>
  <c r="C43" i="8"/>
  <c r="B43" i="8"/>
  <c r="C42" i="7"/>
  <c r="B42" i="7"/>
  <c r="C39" i="6"/>
  <c r="B39" i="6"/>
  <c r="C41" i="5"/>
  <c r="B41" i="5"/>
  <c r="C43" i="4"/>
  <c r="B43" i="4"/>
  <c r="B38" i="15" l="1"/>
  <c r="C38" i="15"/>
</calcChain>
</file>

<file path=xl/sharedStrings.xml><?xml version="1.0" encoding="utf-8"?>
<sst xmlns="http://schemas.openxmlformats.org/spreadsheetml/2006/main" count="311" uniqueCount="34">
  <si>
    <t>DATE</t>
  </si>
  <si>
    <t>AUD</t>
  </si>
  <si>
    <t>EUR</t>
  </si>
  <si>
    <t>KRW</t>
  </si>
  <si>
    <t>NZD</t>
  </si>
  <si>
    <t>SDR</t>
  </si>
  <si>
    <t>SGD</t>
  </si>
  <si>
    <t>STG</t>
  </si>
  <si>
    <t>USD</t>
  </si>
  <si>
    <t>Weekly Total</t>
  </si>
  <si>
    <t>Weekly Ave.</t>
  </si>
  <si>
    <t>MONTHLY EXCHANGE RATE SUMMARY</t>
  </si>
  <si>
    <t>TOTAL</t>
  </si>
  <si>
    <t>AVE/MONTH</t>
  </si>
  <si>
    <t>SI EQUIV.</t>
  </si>
  <si>
    <t>DEM</t>
  </si>
  <si>
    <t xml:space="preserve">                                                             PUBLIC HOLIDAY - BOXING DAY</t>
  </si>
  <si>
    <t xml:space="preserve">                                                                      PUBLIC HOLIDAY - XMAS DAY</t>
  </si>
  <si>
    <t>JPY</t>
  </si>
  <si>
    <t>PUBLIC HOLIDAY - GOOD FRIDAY</t>
  </si>
  <si>
    <t>PUBLIC HOLIDAY - EASTER MONDAY</t>
  </si>
  <si>
    <t>PUBLIC HOLIDAY - INDEPENDENCE CELEBRATION</t>
  </si>
  <si>
    <t>CBSI DAILY MIDRATES FOR JANUARY 2001</t>
  </si>
  <si>
    <t>CBSI DAILY MIDRATES FOR FEBRUARY 2001</t>
  </si>
  <si>
    <t>CBSI DAILY MIDRATES FOR MARCH 2001</t>
  </si>
  <si>
    <t>CBSI DAILY MIDRATES FOR APRIL 2001</t>
  </si>
  <si>
    <t>CBSI DAILY MIDRATES FOR MAY 2001</t>
  </si>
  <si>
    <t>CBSI DAILY MIDRATES FOR JUNE 2001</t>
  </si>
  <si>
    <t>CBSI DAILY MIDRATES FOR JULY 2001</t>
  </si>
  <si>
    <t>CBSI DAILY MIDRATES FOR AUGUST 2001</t>
  </si>
  <si>
    <t>CBSI DAILY MIDRATES FOR SEPTEMBER 2001</t>
  </si>
  <si>
    <t>CBSI DAILY MIDRATES FOR OCTOBER 2001</t>
  </si>
  <si>
    <t>CBSI DAILY MIDRATES FOR NOVEMBER 2001</t>
  </si>
  <si>
    <t>CBSI DAILY MIDRATES FOR DECEMBER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</si>
</sst>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b/>
      <u/>
      <sz val="18"/>
      <color theme="9" tint="-0.249977111117893"/>
      <name val="Footlight MT Light"/>
      <family val="1"/>
    </font>
    <font>
      <sz val="9"/>
      <color theme="1"/>
      <name val="Footlight MT Light"/>
      <family val="1"/>
    </font>
    <font>
      <sz val="10"/>
      <color theme="1"/>
      <name val="Footlight MT Light"/>
      <family val="1"/>
    </font>
    <font>
      <b/>
      <sz val="10"/>
      <color theme="1"/>
      <name val="Footlight MT Light"/>
      <family val="1"/>
    </font>
    <font>
      <sz val="8"/>
      <color theme="1"/>
      <name val="Footlight MT Light"/>
      <family val="1"/>
    </font>
    <font>
      <sz val="8"/>
      <name val="Footlight MT Light"/>
      <family val="1"/>
    </font>
    <font>
      <b/>
      <sz val="8"/>
      <color theme="9" tint="-0.249977111117893"/>
      <name val="Footlight MT Light"/>
      <family val="1"/>
    </font>
    <font>
      <b/>
      <sz val="16"/>
      <color theme="9" tint="-0.249977111117893"/>
      <name val="Footlight MT Light"/>
      <family val="1"/>
    </font>
    <font>
      <sz val="11"/>
      <color theme="9" tint="-0.249977111117893"/>
      <name val="Calibri"/>
      <family val="2"/>
      <scheme val="minor"/>
    </font>
    <font>
      <sz val="12"/>
      <color theme="1"/>
      <name val="Footlight MT Light"/>
      <family val="1"/>
    </font>
    <font>
      <b/>
      <sz val="12"/>
      <color theme="1"/>
      <name val="Footlight MT Light"/>
      <family val="1"/>
    </font>
    <font>
      <b/>
      <sz val="12"/>
      <color rgb="FF0070C0"/>
      <name val="Footlight MT Light"/>
      <family val="1"/>
    </font>
    <font>
      <sz val="12"/>
      <color rgb="FF0070C0"/>
      <name val="Footlight MT Light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7" fillId="0" borderId="8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center"/>
    </xf>
    <xf numFmtId="0" fontId="10" fillId="0" borderId="6" xfId="0" applyFont="1" applyBorder="1"/>
    <xf numFmtId="0" fontId="4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0" fillId="0" borderId="0" xfId="0" applyBorder="1"/>
    <xf numFmtId="165" fontId="6" fillId="0" borderId="5" xfId="0" applyNumberFormat="1" applyFont="1" applyBorder="1" applyAlignment="1">
      <alignment horizontal="center"/>
    </xf>
    <xf numFmtId="0" fontId="10" fillId="0" borderId="0" xfId="0" applyFont="1" applyBorder="1"/>
    <xf numFmtId="165" fontId="7" fillId="0" borderId="7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65" fontId="6" fillId="2" borderId="16" xfId="0" applyNumberFormat="1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2" workbookViewId="0">
      <selection activeCell="A2" sqref="A2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22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3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18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4" t="s">
        <v>3</v>
      </c>
    </row>
    <row r="6" spans="1:11" x14ac:dyDescent="0.25">
      <c r="A6" s="8">
        <v>36893</v>
      </c>
      <c r="B6" s="9">
        <v>0.1961</v>
      </c>
      <c r="C6" s="10">
        <v>0.13120000000000001</v>
      </c>
      <c r="D6" s="9">
        <v>22.417200000000001</v>
      </c>
      <c r="E6" s="10">
        <v>0.35270000000000001</v>
      </c>
      <c r="F6" s="9">
        <v>0.40870000000000001</v>
      </c>
      <c r="G6" s="10">
        <v>0.15049999999999999</v>
      </c>
      <c r="H6" s="9">
        <v>0.44319999999999998</v>
      </c>
      <c r="I6" s="10">
        <v>0.2089</v>
      </c>
      <c r="J6" s="10">
        <v>0.33979999999999999</v>
      </c>
      <c r="K6" s="55">
        <v>248.26259999999999</v>
      </c>
    </row>
    <row r="7" spans="1:11" x14ac:dyDescent="0.25">
      <c r="A7" s="8">
        <v>36894</v>
      </c>
      <c r="B7" s="9">
        <v>0.1961</v>
      </c>
      <c r="C7" s="10">
        <v>0.13100000000000001</v>
      </c>
      <c r="D7" s="9">
        <v>22.477</v>
      </c>
      <c r="E7" s="10">
        <v>0.35099999999999998</v>
      </c>
      <c r="F7" s="9">
        <v>0.40500000000000003</v>
      </c>
      <c r="G7" s="10">
        <v>0.14990000000000001</v>
      </c>
      <c r="H7" s="9">
        <v>0.44319999999999998</v>
      </c>
      <c r="I7" s="10">
        <v>0.20710000000000001</v>
      </c>
      <c r="J7" s="10">
        <v>0.34050000000000002</v>
      </c>
      <c r="K7" s="55">
        <v>250.46870000000001</v>
      </c>
    </row>
    <row r="8" spans="1:11" x14ac:dyDescent="0.25">
      <c r="A8" s="8">
        <v>36895</v>
      </c>
      <c r="B8" s="9">
        <v>0.1961</v>
      </c>
      <c r="C8" s="10">
        <v>0.1303</v>
      </c>
      <c r="D8" s="9">
        <v>22.418199999999999</v>
      </c>
      <c r="E8" s="10">
        <v>0.34839999999999999</v>
      </c>
      <c r="F8" s="9">
        <v>0.4052</v>
      </c>
      <c r="G8" s="10">
        <v>0.14929999999999999</v>
      </c>
      <c r="H8" s="9">
        <v>0.43930000000000002</v>
      </c>
      <c r="I8" s="10">
        <v>0.2072</v>
      </c>
      <c r="J8" s="10">
        <v>0.33979999999999999</v>
      </c>
      <c r="K8" s="55">
        <v>249.2431</v>
      </c>
    </row>
    <row r="9" spans="1:11" ht="15.75" thickBot="1" x14ac:dyDescent="0.3">
      <c r="A9" s="11">
        <v>36896</v>
      </c>
      <c r="B9" s="12">
        <v>0.1961</v>
      </c>
      <c r="C9" s="13">
        <v>0.1328</v>
      </c>
      <c r="D9" s="12">
        <v>22.639800000000001</v>
      </c>
      <c r="E9" s="13">
        <v>0.3468</v>
      </c>
      <c r="F9" s="12">
        <v>0.40600000000000003</v>
      </c>
      <c r="G9" s="13">
        <v>0.14960000000000001</v>
      </c>
      <c r="H9" s="12">
        <v>0.44</v>
      </c>
      <c r="I9" s="13">
        <v>0.20760000000000001</v>
      </c>
      <c r="J9" s="13">
        <v>0.34060000000000001</v>
      </c>
      <c r="K9" s="56">
        <v>249.2431</v>
      </c>
    </row>
    <row r="10" spans="1:11" ht="15.75" thickTop="1" x14ac:dyDescent="0.25">
      <c r="A10" s="14" t="s">
        <v>9</v>
      </c>
      <c r="B10" s="15">
        <f>SUM(B6:B9)</f>
        <v>0.78439999999999999</v>
      </c>
      <c r="C10" s="16">
        <f>SUM(C6:C9)</f>
        <v>0.52529999999999999</v>
      </c>
      <c r="D10" s="15">
        <f>SUM(D6:D9)</f>
        <v>89.952200000000005</v>
      </c>
      <c r="E10" s="16">
        <f>SUM(E6:E9)</f>
        <v>1.3989</v>
      </c>
      <c r="F10" s="15">
        <f>SUM(F6:F9)</f>
        <v>1.6249000000000002</v>
      </c>
      <c r="G10" s="16">
        <f>SUM(G6:G9)</f>
        <v>0.59929999999999994</v>
      </c>
      <c r="H10" s="15">
        <f>SUM(H6:H9)</f>
        <v>1.7656999999999998</v>
      </c>
      <c r="I10" s="16">
        <f>SUM(I6:I9)</f>
        <v>0.83079999999999998</v>
      </c>
      <c r="J10" s="16">
        <f>SUM(J6:J9)</f>
        <v>1.3607</v>
      </c>
      <c r="K10" s="57">
        <f>SUM(K6:K9)</f>
        <v>997.21750000000009</v>
      </c>
    </row>
    <row r="11" spans="1:11" ht="15.75" thickBot="1" x14ac:dyDescent="0.3">
      <c r="A11" s="17" t="s">
        <v>10</v>
      </c>
      <c r="B11" s="18">
        <f>B10/4</f>
        <v>0.1961</v>
      </c>
      <c r="C11" s="19">
        <f>C10/4</f>
        <v>0.131325</v>
      </c>
      <c r="D11" s="19">
        <f t="shared" ref="D11:K11" si="0">D10/4</f>
        <v>22.488050000000001</v>
      </c>
      <c r="E11" s="19">
        <f t="shared" si="0"/>
        <v>0.34972500000000001</v>
      </c>
      <c r="F11" s="19">
        <f t="shared" si="0"/>
        <v>0.40622500000000006</v>
      </c>
      <c r="G11" s="19">
        <f t="shared" si="0"/>
        <v>0.14982499999999999</v>
      </c>
      <c r="H11" s="19">
        <f t="shared" si="0"/>
        <v>0.44142499999999996</v>
      </c>
      <c r="I11" s="19">
        <f t="shared" si="0"/>
        <v>0.2077</v>
      </c>
      <c r="J11" s="19">
        <f t="shared" si="0"/>
        <v>0.34017500000000001</v>
      </c>
      <c r="K11" s="19">
        <f t="shared" si="0"/>
        <v>249.30437500000002</v>
      </c>
    </row>
    <row r="12" spans="1:11" ht="15.75" thickTop="1" x14ac:dyDescent="0.25">
      <c r="A12" s="8">
        <v>36899</v>
      </c>
      <c r="B12" s="9">
        <v>0.1961</v>
      </c>
      <c r="C12" s="10">
        <v>0.13100000000000001</v>
      </c>
      <c r="D12" s="9">
        <v>22.780899999999999</v>
      </c>
      <c r="E12" s="10">
        <v>0.34329999999999999</v>
      </c>
      <c r="F12" s="9">
        <v>0.40260000000000001</v>
      </c>
      <c r="G12" s="10">
        <v>0.1497</v>
      </c>
      <c r="H12" s="9">
        <v>0.434</v>
      </c>
      <c r="I12" s="10">
        <v>0.20580000000000001</v>
      </c>
      <c r="J12" s="10">
        <v>0.3397</v>
      </c>
      <c r="K12" s="55">
        <v>247.90960000000001</v>
      </c>
    </row>
    <row r="13" spans="1:11" x14ac:dyDescent="0.25">
      <c r="A13" s="8">
        <v>36900</v>
      </c>
      <c r="B13" s="9">
        <v>0.1961</v>
      </c>
      <c r="C13" s="10">
        <v>0.13089999999999999</v>
      </c>
      <c r="D13" s="9">
        <v>22.757400000000001</v>
      </c>
      <c r="E13" s="10">
        <v>0.34639999999999999</v>
      </c>
      <c r="F13" s="9">
        <v>0.40400000000000003</v>
      </c>
      <c r="G13" s="10">
        <v>0.14979999999999999</v>
      </c>
      <c r="H13" s="9">
        <v>0.43490000000000001</v>
      </c>
      <c r="I13" s="10">
        <v>0.20649999999999999</v>
      </c>
      <c r="J13" s="10">
        <v>0.33879999999999999</v>
      </c>
      <c r="K13" s="55">
        <v>247.76249999999999</v>
      </c>
    </row>
    <row r="14" spans="1:11" x14ac:dyDescent="0.25">
      <c r="A14" s="8">
        <v>36901</v>
      </c>
      <c r="B14" s="9">
        <v>0.1961</v>
      </c>
      <c r="C14" s="10">
        <v>0.13159999999999999</v>
      </c>
      <c r="D14" s="9">
        <v>22.854500000000002</v>
      </c>
      <c r="E14" s="10">
        <v>0.34839999999999999</v>
      </c>
      <c r="F14" s="9">
        <v>0.40789999999999998</v>
      </c>
      <c r="G14" s="10">
        <v>0.15040000000000001</v>
      </c>
      <c r="H14" s="9">
        <v>0.43830000000000002</v>
      </c>
      <c r="I14" s="10">
        <v>0.20860000000000001</v>
      </c>
      <c r="J14" s="10">
        <v>0.3397</v>
      </c>
      <c r="K14" s="55">
        <v>245.67410000000001</v>
      </c>
    </row>
    <row r="15" spans="1:11" x14ac:dyDescent="0.25">
      <c r="A15" s="8">
        <v>36902</v>
      </c>
      <c r="B15" s="9">
        <v>0.1961</v>
      </c>
      <c r="C15" s="10">
        <v>0.13159999999999999</v>
      </c>
      <c r="D15" s="76">
        <v>22.7986</v>
      </c>
      <c r="E15" s="10">
        <v>0.35160000000000002</v>
      </c>
      <c r="F15" s="9">
        <v>0.40820000000000001</v>
      </c>
      <c r="G15" s="10">
        <v>0.15040000000000001</v>
      </c>
      <c r="H15" s="9">
        <v>0.44030000000000002</v>
      </c>
      <c r="I15" s="10">
        <v>0.2087</v>
      </c>
      <c r="J15" s="10">
        <v>0.33989999999999998</v>
      </c>
      <c r="K15" s="55">
        <v>249.08619999999999</v>
      </c>
    </row>
    <row r="16" spans="1:11" ht="15.75" thickBot="1" x14ac:dyDescent="0.3">
      <c r="A16" s="11">
        <v>36903</v>
      </c>
      <c r="B16" s="12">
        <v>0.19600000000000001</v>
      </c>
      <c r="C16" s="13">
        <v>0.13109999999999999</v>
      </c>
      <c r="D16" s="12">
        <v>23.0427</v>
      </c>
      <c r="E16" s="13">
        <v>0.3508</v>
      </c>
      <c r="F16" s="12">
        <v>0.40300000000000002</v>
      </c>
      <c r="G16" s="13">
        <v>0.14979999999999999</v>
      </c>
      <c r="H16" s="12">
        <v>0.43609999999999999</v>
      </c>
      <c r="I16" s="13">
        <v>0.20610000000000001</v>
      </c>
      <c r="J16" s="13">
        <v>0.3402</v>
      </c>
      <c r="K16" s="56">
        <v>250.62520000000001</v>
      </c>
    </row>
    <row r="17" spans="1:11" ht="15.75" thickTop="1" x14ac:dyDescent="0.25">
      <c r="A17" s="14" t="s">
        <v>9</v>
      </c>
      <c r="B17" s="15">
        <f t="shared" ref="B17:K17" si="1">SUM(B12:B16)</f>
        <v>0.98039999999999994</v>
      </c>
      <c r="C17" s="16">
        <f t="shared" si="1"/>
        <v>0.65620000000000001</v>
      </c>
      <c r="D17" s="15">
        <f t="shared" si="1"/>
        <v>114.23409999999998</v>
      </c>
      <c r="E17" s="16">
        <f t="shared" si="1"/>
        <v>1.7404999999999999</v>
      </c>
      <c r="F17" s="15">
        <f t="shared" si="1"/>
        <v>2.0257000000000001</v>
      </c>
      <c r="G17" s="16">
        <f t="shared" si="1"/>
        <v>0.75009999999999999</v>
      </c>
      <c r="H17" s="15">
        <f t="shared" si="1"/>
        <v>2.1836000000000002</v>
      </c>
      <c r="I17" s="16">
        <f t="shared" si="1"/>
        <v>1.0357000000000001</v>
      </c>
      <c r="J17" s="16">
        <f t="shared" si="1"/>
        <v>1.6982999999999999</v>
      </c>
      <c r="K17" s="57">
        <f t="shared" si="1"/>
        <v>1241.0575999999999</v>
      </c>
    </row>
    <row r="18" spans="1:11" ht="15.75" thickBot="1" x14ac:dyDescent="0.3">
      <c r="A18" s="17" t="s">
        <v>10</v>
      </c>
      <c r="B18" s="18">
        <f>B17/5</f>
        <v>0.19607999999999998</v>
      </c>
      <c r="C18" s="19">
        <f>C17/5</f>
        <v>0.13124</v>
      </c>
      <c r="D18" s="19">
        <f t="shared" ref="D18:K18" si="2">D17/5</f>
        <v>22.846819999999997</v>
      </c>
      <c r="E18" s="19">
        <f t="shared" si="2"/>
        <v>0.34809999999999997</v>
      </c>
      <c r="F18" s="19">
        <f t="shared" si="2"/>
        <v>0.40514</v>
      </c>
      <c r="G18" s="19">
        <f t="shared" si="2"/>
        <v>0.15001999999999999</v>
      </c>
      <c r="H18" s="19">
        <f t="shared" si="2"/>
        <v>0.43672000000000005</v>
      </c>
      <c r="I18" s="19">
        <f t="shared" si="2"/>
        <v>0.20714000000000002</v>
      </c>
      <c r="J18" s="19">
        <f t="shared" si="2"/>
        <v>0.33965999999999996</v>
      </c>
      <c r="K18" s="19">
        <f t="shared" si="2"/>
        <v>248.21151999999998</v>
      </c>
    </row>
    <row r="19" spans="1:11" ht="15.75" thickTop="1" x14ac:dyDescent="0.25">
      <c r="A19" s="8">
        <v>36906</v>
      </c>
      <c r="B19" s="9">
        <v>0.19600000000000001</v>
      </c>
      <c r="C19" s="10">
        <v>0.1326</v>
      </c>
      <c r="D19" s="9">
        <v>23.090800000000002</v>
      </c>
      <c r="E19" s="10">
        <v>0.35239999999999999</v>
      </c>
      <c r="F19" s="9">
        <v>0.40410000000000001</v>
      </c>
      <c r="G19" s="10">
        <v>0.14990000000000001</v>
      </c>
      <c r="H19" s="9">
        <v>0.43969999999999998</v>
      </c>
      <c r="I19" s="10">
        <v>0.20660000000000001</v>
      </c>
      <c r="J19" s="10">
        <v>0.33960000000000001</v>
      </c>
      <c r="K19" s="55">
        <v>250.62520000000001</v>
      </c>
    </row>
    <row r="20" spans="1:11" x14ac:dyDescent="0.25">
      <c r="A20" s="8">
        <v>36907</v>
      </c>
      <c r="B20" s="9">
        <v>0.19600000000000001</v>
      </c>
      <c r="C20" s="10">
        <v>0.1326</v>
      </c>
      <c r="D20" s="9">
        <v>23.296600000000002</v>
      </c>
      <c r="E20" s="10">
        <v>0.35449999999999998</v>
      </c>
      <c r="F20" s="9">
        <v>0.40670000000000001</v>
      </c>
      <c r="G20" s="10">
        <v>0.1507</v>
      </c>
      <c r="H20" s="9">
        <v>0.44209999999999999</v>
      </c>
      <c r="I20" s="10">
        <v>0.20799999999999999</v>
      </c>
      <c r="J20" s="10">
        <v>0.3402</v>
      </c>
      <c r="K20" s="55">
        <v>252.05600000000001</v>
      </c>
    </row>
    <row r="21" spans="1:11" x14ac:dyDescent="0.25">
      <c r="A21" s="8">
        <v>36908</v>
      </c>
      <c r="B21" s="9">
        <v>0.19589999999999999</v>
      </c>
      <c r="C21" s="10">
        <v>0.13339999999999999</v>
      </c>
      <c r="D21" s="9">
        <v>23.0183</v>
      </c>
      <c r="E21" s="10">
        <v>0.35270000000000001</v>
      </c>
      <c r="F21" s="9">
        <v>0.40799999999999997</v>
      </c>
      <c r="G21" s="10">
        <v>0.15060000000000001</v>
      </c>
      <c r="H21" s="9">
        <v>0.44030000000000002</v>
      </c>
      <c r="I21" s="10">
        <v>0.20860000000000001</v>
      </c>
      <c r="J21" s="10">
        <v>0.33960000000000001</v>
      </c>
      <c r="K21" s="55">
        <v>251.39850000000001</v>
      </c>
    </row>
    <row r="22" spans="1:11" x14ac:dyDescent="0.25">
      <c r="A22" s="8">
        <v>36909</v>
      </c>
      <c r="B22" s="9">
        <v>0.19589999999999999</v>
      </c>
      <c r="C22" s="10">
        <v>0.13300000000000001</v>
      </c>
      <c r="D22" s="9">
        <v>23.102499999999999</v>
      </c>
      <c r="E22" s="10">
        <v>0.3553</v>
      </c>
      <c r="F22" s="9">
        <v>0.4118</v>
      </c>
      <c r="G22" s="10">
        <v>0.1507</v>
      </c>
      <c r="H22" s="9">
        <v>0.44190000000000002</v>
      </c>
      <c r="I22" s="10">
        <v>0.21049999999999999</v>
      </c>
      <c r="J22" s="10">
        <v>0.33960000000000001</v>
      </c>
      <c r="K22" s="55">
        <v>250.45820000000001</v>
      </c>
    </row>
    <row r="23" spans="1:11" ht="15.75" thickBot="1" x14ac:dyDescent="0.3">
      <c r="A23" s="11">
        <v>36910</v>
      </c>
      <c r="B23" s="12">
        <v>0.19589999999999999</v>
      </c>
      <c r="C23" s="13">
        <v>0.1328</v>
      </c>
      <c r="D23" s="12">
        <v>23.096599999999999</v>
      </c>
      <c r="E23" s="13">
        <v>0.3523</v>
      </c>
      <c r="F23" s="12">
        <v>0.40560000000000002</v>
      </c>
      <c r="G23" s="13">
        <v>0.1507</v>
      </c>
      <c r="H23" s="12">
        <v>0.4385</v>
      </c>
      <c r="I23" s="13">
        <v>0.2074</v>
      </c>
      <c r="J23" s="13">
        <v>0.3407</v>
      </c>
      <c r="K23" s="56">
        <v>251.8295</v>
      </c>
    </row>
    <row r="24" spans="1:11" ht="15.75" thickTop="1" x14ac:dyDescent="0.25">
      <c r="A24" s="14" t="s">
        <v>9</v>
      </c>
      <c r="B24" s="15">
        <f t="shared" ref="B24:K24" si="3">SUM(B19:B23)</f>
        <v>0.9796999999999999</v>
      </c>
      <c r="C24" s="16">
        <f t="shared" si="3"/>
        <v>0.66439999999999999</v>
      </c>
      <c r="D24" s="15">
        <f t="shared" si="3"/>
        <v>115.60479999999998</v>
      </c>
      <c r="E24" s="16">
        <f t="shared" si="3"/>
        <v>1.7672000000000001</v>
      </c>
      <c r="F24" s="15">
        <f t="shared" si="3"/>
        <v>2.0362</v>
      </c>
      <c r="G24" s="16">
        <f t="shared" si="3"/>
        <v>0.75259999999999994</v>
      </c>
      <c r="H24" s="15">
        <f t="shared" si="3"/>
        <v>2.2024999999999997</v>
      </c>
      <c r="I24" s="16">
        <f t="shared" si="3"/>
        <v>1.0410999999999999</v>
      </c>
      <c r="J24" s="16">
        <f t="shared" si="3"/>
        <v>1.6997</v>
      </c>
      <c r="K24" s="57">
        <f t="shared" si="3"/>
        <v>1256.3674000000001</v>
      </c>
    </row>
    <row r="25" spans="1:11" ht="15.75" thickBot="1" x14ac:dyDescent="0.3">
      <c r="A25" s="17" t="s">
        <v>10</v>
      </c>
      <c r="B25" s="18">
        <f>B24/5</f>
        <v>0.19593999999999998</v>
      </c>
      <c r="C25" s="19">
        <f>C24/5</f>
        <v>0.13288</v>
      </c>
      <c r="D25" s="19">
        <f t="shared" ref="D25:K25" si="4">D24/5</f>
        <v>23.120959999999997</v>
      </c>
      <c r="E25" s="19">
        <f t="shared" si="4"/>
        <v>0.35344000000000003</v>
      </c>
      <c r="F25" s="19">
        <f t="shared" si="4"/>
        <v>0.40723999999999999</v>
      </c>
      <c r="G25" s="19">
        <f t="shared" si="4"/>
        <v>0.15051999999999999</v>
      </c>
      <c r="H25" s="19">
        <f t="shared" si="4"/>
        <v>0.44049999999999995</v>
      </c>
      <c r="I25" s="19">
        <f t="shared" si="4"/>
        <v>0.20821999999999999</v>
      </c>
      <c r="J25" s="19">
        <f t="shared" si="4"/>
        <v>0.33994000000000002</v>
      </c>
      <c r="K25" s="19">
        <f t="shared" si="4"/>
        <v>251.27348000000001</v>
      </c>
    </row>
    <row r="26" spans="1:11" ht="15.75" thickTop="1" x14ac:dyDescent="0.25">
      <c r="A26" s="8">
        <v>36913</v>
      </c>
      <c r="B26" s="9">
        <v>0.19589999999999999</v>
      </c>
      <c r="C26" s="10">
        <v>0.13339999999999999</v>
      </c>
      <c r="D26" s="9">
        <v>22.976099999999999</v>
      </c>
      <c r="E26" s="10">
        <v>0.35170000000000001</v>
      </c>
      <c r="F26" s="9">
        <v>0.4093</v>
      </c>
      <c r="G26" s="10">
        <v>0.15060000000000001</v>
      </c>
      <c r="H26" s="9">
        <v>0.43719999999999998</v>
      </c>
      <c r="I26" s="10">
        <v>0.20930000000000001</v>
      </c>
      <c r="J26" s="10">
        <v>0.34039999999999998</v>
      </c>
      <c r="K26" s="55">
        <v>250.06829999999999</v>
      </c>
    </row>
    <row r="27" spans="1:11" x14ac:dyDescent="0.25">
      <c r="A27" s="8">
        <v>36914</v>
      </c>
      <c r="B27" s="9">
        <v>0.19589999999999999</v>
      </c>
      <c r="C27" s="10">
        <v>0.13389999999999999</v>
      </c>
      <c r="D27" s="9">
        <v>22.854700000000001</v>
      </c>
      <c r="E27" s="10">
        <v>0.35339999999999999</v>
      </c>
      <c r="F27" s="9">
        <v>0.40910000000000002</v>
      </c>
      <c r="G27" s="10">
        <v>0.151</v>
      </c>
      <c r="H27" s="9">
        <v>0.43840000000000001</v>
      </c>
      <c r="I27" s="10">
        <v>0.2092</v>
      </c>
      <c r="J27" s="10">
        <v>0.34039999999999998</v>
      </c>
      <c r="K27" s="55">
        <v>249.69409999999999</v>
      </c>
    </row>
    <row r="28" spans="1:11" x14ac:dyDescent="0.25">
      <c r="A28" s="8">
        <v>36915</v>
      </c>
      <c r="B28" s="9">
        <v>0.1958</v>
      </c>
      <c r="C28" s="10">
        <v>0.1331</v>
      </c>
      <c r="D28" s="9">
        <v>22.909600000000001</v>
      </c>
      <c r="E28" s="10">
        <v>0.35389999999999999</v>
      </c>
      <c r="F28" s="9">
        <v>0.40770000000000001</v>
      </c>
      <c r="G28" s="10">
        <v>0.15040000000000001</v>
      </c>
      <c r="H28" s="9">
        <v>0.43919999999999998</v>
      </c>
      <c r="I28" s="10">
        <v>0.20849999999999999</v>
      </c>
      <c r="J28" s="10">
        <v>0.34110000000000001</v>
      </c>
      <c r="K28" s="55">
        <v>249.5667</v>
      </c>
    </row>
    <row r="29" spans="1:11" x14ac:dyDescent="0.25">
      <c r="A29" s="8">
        <v>36916</v>
      </c>
      <c r="B29" s="9">
        <v>0.1958</v>
      </c>
      <c r="C29" s="10">
        <v>0.13420000000000001</v>
      </c>
      <c r="D29" s="9">
        <v>23.136700000000001</v>
      </c>
      <c r="E29" s="10">
        <v>0.35959999999999998</v>
      </c>
      <c r="F29" s="9">
        <v>0.4143</v>
      </c>
      <c r="G29" s="10">
        <v>0.15110000000000001</v>
      </c>
      <c r="H29" s="9">
        <v>0.44619999999999999</v>
      </c>
      <c r="I29" s="10">
        <v>0.21179999999999999</v>
      </c>
      <c r="J29" s="10">
        <v>0.34129999999999999</v>
      </c>
      <c r="K29" s="55">
        <v>249.76249999999999</v>
      </c>
    </row>
    <row r="30" spans="1:11" ht="15.75" thickBot="1" x14ac:dyDescent="0.3">
      <c r="A30" s="11">
        <v>36917</v>
      </c>
      <c r="B30" s="12">
        <v>0.1958</v>
      </c>
      <c r="C30" s="13">
        <v>0.1341</v>
      </c>
      <c r="D30" s="12">
        <v>22.863600000000002</v>
      </c>
      <c r="E30" s="13">
        <v>0.35949999999999999</v>
      </c>
      <c r="F30" s="12">
        <v>0.4158</v>
      </c>
      <c r="G30" s="13">
        <v>0.152</v>
      </c>
      <c r="H30" s="12">
        <v>0.45090000000000002</v>
      </c>
      <c r="I30" s="13">
        <v>0.21260000000000001</v>
      </c>
      <c r="J30" s="13">
        <v>0.34089999999999998</v>
      </c>
      <c r="K30" s="56">
        <v>250.03659999999999</v>
      </c>
    </row>
    <row r="31" spans="1:11" ht="15.75" thickTop="1" x14ac:dyDescent="0.25">
      <c r="A31" s="14" t="s">
        <v>9</v>
      </c>
      <c r="B31" s="15">
        <f t="shared" ref="B31:K31" si="5">SUM(B26:B30)</f>
        <v>0.97919999999999996</v>
      </c>
      <c r="C31" s="16">
        <f t="shared" si="5"/>
        <v>0.66869999999999996</v>
      </c>
      <c r="D31" s="15">
        <f t="shared" si="5"/>
        <v>114.7407</v>
      </c>
      <c r="E31" s="16">
        <f t="shared" si="5"/>
        <v>1.7781</v>
      </c>
      <c r="F31" s="15">
        <f t="shared" si="5"/>
        <v>2.0562</v>
      </c>
      <c r="G31" s="16">
        <f t="shared" si="5"/>
        <v>0.75509999999999999</v>
      </c>
      <c r="H31" s="15">
        <f t="shared" si="5"/>
        <v>2.2119</v>
      </c>
      <c r="I31" s="16">
        <f t="shared" si="5"/>
        <v>1.0514000000000001</v>
      </c>
      <c r="J31" s="16">
        <f t="shared" si="5"/>
        <v>1.7040999999999999</v>
      </c>
      <c r="K31" s="57">
        <f t="shared" si="5"/>
        <v>1249.1281999999999</v>
      </c>
    </row>
    <row r="32" spans="1:11" ht="15.75" thickBot="1" x14ac:dyDescent="0.3">
      <c r="A32" s="17" t="s">
        <v>10</v>
      </c>
      <c r="B32" s="18">
        <f>B31/5</f>
        <v>0.19583999999999999</v>
      </c>
      <c r="C32" s="19">
        <f>C31/5</f>
        <v>0.13374</v>
      </c>
      <c r="D32" s="19">
        <f t="shared" ref="D32:K32" si="6">D31/5</f>
        <v>22.948140000000002</v>
      </c>
      <c r="E32" s="19">
        <f t="shared" si="6"/>
        <v>0.35561999999999999</v>
      </c>
      <c r="F32" s="19">
        <f t="shared" si="6"/>
        <v>0.41123999999999999</v>
      </c>
      <c r="G32" s="19">
        <f t="shared" si="6"/>
        <v>0.15101999999999999</v>
      </c>
      <c r="H32" s="19">
        <f t="shared" si="6"/>
        <v>0.44238</v>
      </c>
      <c r="I32" s="19">
        <f t="shared" si="6"/>
        <v>0.21028000000000002</v>
      </c>
      <c r="J32" s="19">
        <f t="shared" si="6"/>
        <v>0.34082000000000001</v>
      </c>
      <c r="K32" s="19">
        <f t="shared" si="6"/>
        <v>249.82563999999996</v>
      </c>
    </row>
    <row r="33" spans="1:11" ht="15.75" thickTop="1" x14ac:dyDescent="0.25">
      <c r="A33" s="8">
        <v>36920</v>
      </c>
      <c r="B33" s="9">
        <v>0.1958</v>
      </c>
      <c r="C33" s="10">
        <v>0.1343</v>
      </c>
      <c r="D33" s="9">
        <v>22.9194</v>
      </c>
      <c r="E33" s="10">
        <v>0.36049999999999999</v>
      </c>
      <c r="F33" s="9">
        <v>0.41549999999999998</v>
      </c>
      <c r="G33" s="10">
        <v>0.15110000000000001</v>
      </c>
      <c r="H33" s="9">
        <v>0.4496</v>
      </c>
      <c r="I33" s="10">
        <v>0.21240000000000001</v>
      </c>
      <c r="J33" s="10">
        <v>0.34250000000000003</v>
      </c>
      <c r="K33" s="55">
        <v>250.8981</v>
      </c>
    </row>
    <row r="34" spans="1:11" x14ac:dyDescent="0.25">
      <c r="A34" s="8">
        <v>36921</v>
      </c>
      <c r="B34" s="9">
        <v>0.1958</v>
      </c>
      <c r="C34" s="10">
        <v>0.13439999999999999</v>
      </c>
      <c r="D34" s="9">
        <v>22.8675</v>
      </c>
      <c r="E34" s="10">
        <v>0.36030000000000001</v>
      </c>
      <c r="F34" s="9">
        <v>0.41710000000000003</v>
      </c>
      <c r="G34" s="10">
        <v>0.15160000000000001</v>
      </c>
      <c r="H34" s="9">
        <v>0.45069999999999999</v>
      </c>
      <c r="I34" s="10">
        <v>0.2132</v>
      </c>
      <c r="J34" s="10">
        <v>0.34210000000000002</v>
      </c>
      <c r="K34" s="55">
        <v>247.78489999999999</v>
      </c>
    </row>
    <row r="35" spans="1:11" ht="15.75" thickBot="1" x14ac:dyDescent="0.3">
      <c r="A35" s="11">
        <v>36922</v>
      </c>
      <c r="B35" s="12">
        <v>0.1958</v>
      </c>
      <c r="C35" s="13">
        <v>0.13400000000000001</v>
      </c>
      <c r="D35" s="12">
        <v>22.754899999999999</v>
      </c>
      <c r="E35" s="13">
        <v>0.35809999999999997</v>
      </c>
      <c r="F35" s="12">
        <v>0.41389999999999999</v>
      </c>
      <c r="G35" s="13">
        <v>0.15160000000000001</v>
      </c>
      <c r="H35" s="12">
        <v>0.44490000000000002</v>
      </c>
      <c r="I35" s="13">
        <v>0.21160000000000001</v>
      </c>
      <c r="J35" s="13">
        <v>0.34200000000000003</v>
      </c>
      <c r="K35" s="56">
        <v>247.7653</v>
      </c>
    </row>
    <row r="36" spans="1:11" ht="15.75" thickTop="1" x14ac:dyDescent="0.25">
      <c r="A36" s="14" t="s">
        <v>9</v>
      </c>
      <c r="B36" s="15">
        <f>SUM(B33:B35)</f>
        <v>0.58740000000000003</v>
      </c>
      <c r="C36" s="16">
        <f>SUM(C33:C35)</f>
        <v>0.4027</v>
      </c>
      <c r="D36" s="15">
        <f>SUM(D33:D35)</f>
        <v>68.541799999999995</v>
      </c>
      <c r="E36" s="16">
        <f>SUM(E33:E35)</f>
        <v>1.0789</v>
      </c>
      <c r="F36" s="15">
        <f>SUM(F33:F35)</f>
        <v>1.2464999999999999</v>
      </c>
      <c r="G36" s="16">
        <f>SUM(G33:G35)</f>
        <v>0.45430000000000004</v>
      </c>
      <c r="H36" s="15">
        <f>SUM(H33:H35)</f>
        <v>1.3452</v>
      </c>
      <c r="I36" s="16">
        <f>SUM(I33:I35)</f>
        <v>0.63719999999999999</v>
      </c>
      <c r="J36" s="16">
        <f>SUM(J33:J35)</f>
        <v>1.0266000000000002</v>
      </c>
      <c r="K36" s="57">
        <f>SUM(K33:K35)</f>
        <v>746.44830000000002</v>
      </c>
    </row>
    <row r="37" spans="1:11" ht="15.75" thickBot="1" x14ac:dyDescent="0.3">
      <c r="A37" s="17" t="s">
        <v>10</v>
      </c>
      <c r="B37" s="18">
        <f>B36/3</f>
        <v>0.1958</v>
      </c>
      <c r="C37" s="19">
        <f>C36/3</f>
        <v>0.13423333333333334</v>
      </c>
      <c r="D37" s="19">
        <f t="shared" ref="D37:K37" si="7">D36/3</f>
        <v>22.847266666666666</v>
      </c>
      <c r="E37" s="19">
        <f t="shared" si="7"/>
        <v>0.3596333333333333</v>
      </c>
      <c r="F37" s="19">
        <f t="shared" si="7"/>
        <v>0.41549999999999998</v>
      </c>
      <c r="G37" s="19">
        <f t="shared" si="7"/>
        <v>0.15143333333333334</v>
      </c>
      <c r="H37" s="19">
        <f t="shared" si="7"/>
        <v>0.44839999999999997</v>
      </c>
      <c r="I37" s="19">
        <f t="shared" si="7"/>
        <v>0.21240000000000001</v>
      </c>
      <c r="J37" s="19">
        <f t="shared" si="7"/>
        <v>0.34220000000000006</v>
      </c>
      <c r="K37" s="19">
        <f t="shared" si="7"/>
        <v>248.81610000000001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5"/>
    </row>
    <row r="39" spans="1:11" ht="20.25" x14ac:dyDescent="0.3">
      <c r="A39" s="20"/>
      <c r="B39" s="9"/>
      <c r="C39" s="58"/>
      <c r="D39" s="21"/>
      <c r="E39" s="22" t="s">
        <v>11</v>
      </c>
      <c r="F39" s="9"/>
      <c r="G39" s="10"/>
      <c r="H39" s="9"/>
      <c r="I39" s="10"/>
      <c r="J39" s="10"/>
      <c r="K39" s="55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9"/>
    </row>
    <row r="41" spans="1:11" x14ac:dyDescent="0.25">
      <c r="A41" s="26" t="s">
        <v>12</v>
      </c>
      <c r="B41" s="27">
        <f>SUM(B6:B9,B12:B16,B19:B23,B26:B30,B33:B35)</f>
        <v>4.3111000000000006</v>
      </c>
      <c r="C41" s="28">
        <f>SUM(C6:C9,C12:C16,C19:C23,C26:C30,C33:C35)</f>
        <v>2.9172999999999996</v>
      </c>
      <c r="D41" s="28">
        <f>SUM(D6:D9,D12:D16,D19:D23,D26:D30,D33:D35)</f>
        <v>503.07360000000006</v>
      </c>
      <c r="E41" s="28">
        <f>SUM(E6:E9,E12:E16,E19:E23,E26:E30,E33:E35)</f>
        <v>7.7635999999999994</v>
      </c>
      <c r="F41" s="28">
        <f>SUM(F6:F9,F12:F16,F19:F23,F26:F30,F33:F35)</f>
        <v>8.9894999999999996</v>
      </c>
      <c r="G41" s="28">
        <f>SUM(G6:G9,G12:G16,G19:G23,G26:G30,G33:G35)</f>
        <v>3.3113999999999999</v>
      </c>
      <c r="H41" s="28">
        <f>SUM(H6:H9,H12:H16,H19:H23,H26:H30,H33:H35)</f>
        <v>9.7088999999999999</v>
      </c>
      <c r="I41" s="28">
        <f>SUM(I6:I9,I12:I16,I19:I23,I26:I30,I33:I35)</f>
        <v>4.5961999999999987</v>
      </c>
      <c r="J41" s="28">
        <f>SUM(J6:J9,J12:J16,J19:J23,J26:J30,J33:J35)</f>
        <v>7.4893999999999998</v>
      </c>
      <c r="K41" s="28">
        <f>SUM(K6:K9,K12:K16,K19:K23,K26:K30,K33:K35)</f>
        <v>5490.2190000000001</v>
      </c>
    </row>
    <row r="42" spans="1:11" x14ac:dyDescent="0.25">
      <c r="A42" s="26" t="s">
        <v>13</v>
      </c>
      <c r="B42" s="15">
        <f>B41/22</f>
        <v>0.19595909090909094</v>
      </c>
      <c r="C42" s="16">
        <f>C41/22</f>
        <v>0.13260454545454545</v>
      </c>
      <c r="D42" s="16">
        <f t="shared" ref="D42:K42" si="8">D41/22</f>
        <v>22.86698181818182</v>
      </c>
      <c r="E42" s="16">
        <f t="shared" si="8"/>
        <v>0.35289090909090909</v>
      </c>
      <c r="F42" s="16">
        <f t="shared" si="8"/>
        <v>0.40861363636363635</v>
      </c>
      <c r="G42" s="16">
        <f t="shared" si="8"/>
        <v>0.1505181818181818</v>
      </c>
      <c r="H42" s="16">
        <f t="shared" si="8"/>
        <v>0.44131363636363635</v>
      </c>
      <c r="I42" s="16">
        <f t="shared" si="8"/>
        <v>0.20891818181818175</v>
      </c>
      <c r="J42" s="16">
        <f t="shared" si="8"/>
        <v>0.34042727272727275</v>
      </c>
      <c r="K42" s="16">
        <f t="shared" si="8"/>
        <v>249.55540909090908</v>
      </c>
    </row>
    <row r="43" spans="1:11" x14ac:dyDescent="0.25">
      <c r="A43" s="26" t="s">
        <v>14</v>
      </c>
      <c r="B43" s="27">
        <f>1/B42</f>
        <v>5.1031059358400404</v>
      </c>
      <c r="C43" s="28">
        <f>1/C42</f>
        <v>7.5412196208823232</v>
      </c>
      <c r="D43" s="28">
        <f>100/D42</f>
        <v>4.37311757166347</v>
      </c>
      <c r="E43" s="28">
        <f t="shared" ref="D43:K43" si="9">1/E42</f>
        <v>2.8337369261682723</v>
      </c>
      <c r="F43" s="28">
        <f t="shared" si="9"/>
        <v>2.4472996273430114</v>
      </c>
      <c r="G43" s="28">
        <f t="shared" si="9"/>
        <v>6.6437156489702245</v>
      </c>
      <c r="H43" s="28">
        <f t="shared" si="9"/>
        <v>2.2659621584319543</v>
      </c>
      <c r="I43" s="28">
        <f t="shared" si="9"/>
        <v>4.7865628127583673</v>
      </c>
      <c r="J43" s="28">
        <f t="shared" si="9"/>
        <v>2.9374849787699948</v>
      </c>
      <c r="K43" s="28">
        <f>1000/K42</f>
        <v>4.0071261273912757</v>
      </c>
    </row>
    <row r="44" spans="1:11" ht="15.75" thickBot="1" x14ac:dyDescent="0.3">
      <c r="A44" s="29"/>
      <c r="B44" s="30"/>
      <c r="C44" s="31"/>
      <c r="D44" s="30"/>
      <c r="E44" s="31"/>
      <c r="F44" s="30"/>
      <c r="G44" s="31"/>
      <c r="H44" s="30"/>
      <c r="I44" s="31"/>
      <c r="J44" s="31"/>
      <c r="K44" s="50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/>
  </sheetViews>
  <sheetFormatPr defaultRowHeight="15" x14ac:dyDescent="0.25"/>
  <cols>
    <col min="1" max="1" width="12.7109375" customWidth="1"/>
    <col min="2" max="2" width="11.28515625" customWidth="1"/>
    <col min="3" max="3" width="11.7109375" customWidth="1"/>
    <col min="4" max="4" width="12.140625" customWidth="1"/>
    <col min="5" max="5" width="12" customWidth="1"/>
    <col min="6" max="6" width="11.28515625" customWidth="1"/>
    <col min="7" max="7" width="11.140625" customWidth="1"/>
    <col min="8" max="8" width="11.28515625" customWidth="1"/>
    <col min="9" max="9" width="11.140625" customWidth="1"/>
    <col min="10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23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3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18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4" t="s">
        <v>3</v>
      </c>
    </row>
    <row r="6" spans="1:11" x14ac:dyDescent="0.25">
      <c r="A6" s="8">
        <v>36923</v>
      </c>
      <c r="B6" s="9">
        <v>0.1958</v>
      </c>
      <c r="C6" s="10">
        <v>0.13389999999999999</v>
      </c>
      <c r="D6" s="9">
        <v>22.775500000000001</v>
      </c>
      <c r="E6" s="10">
        <v>0.35699999999999998</v>
      </c>
      <c r="F6" s="9">
        <v>0.41160000000000002</v>
      </c>
      <c r="G6" s="10">
        <v>0.15090000000000001</v>
      </c>
      <c r="H6" s="9">
        <v>0.44240000000000002</v>
      </c>
      <c r="I6" s="10">
        <v>0.2104</v>
      </c>
      <c r="J6" s="10">
        <v>0.34139999999999998</v>
      </c>
      <c r="K6" s="55">
        <v>246.07169999999999</v>
      </c>
    </row>
    <row r="7" spans="1:11" ht="15.75" thickBot="1" x14ac:dyDescent="0.3">
      <c r="A7" s="11">
        <v>36924</v>
      </c>
      <c r="B7" s="12">
        <v>0.1958</v>
      </c>
      <c r="C7" s="13">
        <v>0.13250000000000001</v>
      </c>
      <c r="D7" s="12">
        <v>22.5806</v>
      </c>
      <c r="E7" s="13">
        <v>0.3533</v>
      </c>
      <c r="F7" s="12">
        <v>0.40770000000000001</v>
      </c>
      <c r="G7" s="13">
        <v>0.15</v>
      </c>
      <c r="H7" s="12">
        <v>0.43709999999999999</v>
      </c>
      <c r="I7" s="13">
        <v>0.20849999999999999</v>
      </c>
      <c r="J7" s="13">
        <v>0.3402</v>
      </c>
      <c r="K7" s="56">
        <v>246.07169999999999</v>
      </c>
    </row>
    <row r="8" spans="1:11" ht="15.75" thickTop="1" x14ac:dyDescent="0.25">
      <c r="A8" s="14" t="s">
        <v>9</v>
      </c>
      <c r="B8" s="15">
        <f>SUM(B6:B7)</f>
        <v>0.3916</v>
      </c>
      <c r="C8" s="16">
        <f>SUM(C6:C7)</f>
        <v>0.26639999999999997</v>
      </c>
      <c r="D8" s="15">
        <f>SUM(D6:D7)</f>
        <v>45.356099999999998</v>
      </c>
      <c r="E8" s="16">
        <f>SUM(E6:E7)</f>
        <v>0.71029999999999993</v>
      </c>
      <c r="F8" s="15">
        <f>SUM(F6:F7)</f>
        <v>0.81930000000000003</v>
      </c>
      <c r="G8" s="16">
        <f>SUM(G6:G7)</f>
        <v>0.3009</v>
      </c>
      <c r="H8" s="15">
        <f>SUM(H6:H7)</f>
        <v>0.87949999999999995</v>
      </c>
      <c r="I8" s="16">
        <f>SUM(I6:I7)</f>
        <v>0.41889999999999999</v>
      </c>
      <c r="J8" s="16">
        <f>SUM(J6:J7)</f>
        <v>0.68159999999999998</v>
      </c>
      <c r="K8" s="57">
        <f>SUM(K6:K7)</f>
        <v>492.14339999999999</v>
      </c>
    </row>
    <row r="9" spans="1:11" ht="15.75" thickBot="1" x14ac:dyDescent="0.3">
      <c r="A9" s="17" t="s">
        <v>10</v>
      </c>
      <c r="B9" s="18">
        <f>B8/2</f>
        <v>0.1958</v>
      </c>
      <c r="C9" s="19">
        <f>C8/2</f>
        <v>0.13319999999999999</v>
      </c>
      <c r="D9" s="19">
        <f t="shared" ref="D9:K9" si="0">D8/2</f>
        <v>22.678049999999999</v>
      </c>
      <c r="E9" s="19">
        <f t="shared" si="0"/>
        <v>0.35514999999999997</v>
      </c>
      <c r="F9" s="19">
        <f t="shared" si="0"/>
        <v>0.40965000000000001</v>
      </c>
      <c r="G9" s="19">
        <f t="shared" si="0"/>
        <v>0.15045</v>
      </c>
      <c r="H9" s="19">
        <f t="shared" si="0"/>
        <v>0.43974999999999997</v>
      </c>
      <c r="I9" s="19">
        <f t="shared" si="0"/>
        <v>0.20945</v>
      </c>
      <c r="J9" s="19">
        <f t="shared" si="0"/>
        <v>0.34079999999999999</v>
      </c>
      <c r="K9" s="19">
        <f t="shared" si="0"/>
        <v>246.07169999999999</v>
      </c>
    </row>
    <row r="10" spans="1:11" ht="15.75" thickTop="1" x14ac:dyDescent="0.25">
      <c r="A10" s="8">
        <v>36927</v>
      </c>
      <c r="B10" s="9">
        <v>0.1958</v>
      </c>
      <c r="C10" s="10">
        <v>0.1333</v>
      </c>
      <c r="D10" s="9">
        <v>22.6462</v>
      </c>
      <c r="E10" s="10">
        <v>0.35470000000000002</v>
      </c>
      <c r="F10" s="9">
        <v>0.4098</v>
      </c>
      <c r="G10" s="10">
        <v>0.15</v>
      </c>
      <c r="H10" s="9">
        <v>0.44040000000000001</v>
      </c>
      <c r="I10" s="10">
        <v>0.20949999999999999</v>
      </c>
      <c r="J10" s="10">
        <v>0.34050000000000002</v>
      </c>
      <c r="K10" s="55">
        <v>244.55420000000001</v>
      </c>
    </row>
    <row r="11" spans="1:11" x14ac:dyDescent="0.25">
      <c r="A11" s="8">
        <v>36928</v>
      </c>
      <c r="B11" s="9">
        <v>0.1958</v>
      </c>
      <c r="C11" s="10">
        <v>0.13270000000000001</v>
      </c>
      <c r="D11" s="9">
        <v>22.5062</v>
      </c>
      <c r="E11" s="10">
        <v>0.37340000000000001</v>
      </c>
      <c r="F11" s="9">
        <v>0.40749999999999997</v>
      </c>
      <c r="G11" s="10">
        <v>0.15010000000000001</v>
      </c>
      <c r="H11" s="9">
        <v>0.44240000000000002</v>
      </c>
      <c r="I11" s="10">
        <v>0.20830000000000001</v>
      </c>
      <c r="J11" s="10">
        <v>0.34089999999999998</v>
      </c>
      <c r="K11" s="55">
        <v>247.19749999999999</v>
      </c>
    </row>
    <row r="12" spans="1:11" x14ac:dyDescent="0.25">
      <c r="A12" s="8">
        <v>36929</v>
      </c>
      <c r="B12" s="9">
        <v>0.1958</v>
      </c>
      <c r="C12" s="10">
        <v>0.13420000000000001</v>
      </c>
      <c r="D12" s="9">
        <v>22.504300000000001</v>
      </c>
      <c r="E12" s="10">
        <v>0.35649999999999998</v>
      </c>
      <c r="F12" s="9">
        <v>0.4113</v>
      </c>
      <c r="G12" s="10">
        <v>0.15029999999999999</v>
      </c>
      <c r="H12" s="9">
        <v>0.44190000000000002</v>
      </c>
      <c r="I12" s="10">
        <v>0.21029999999999999</v>
      </c>
      <c r="J12" s="10">
        <v>0.34129999999999999</v>
      </c>
      <c r="K12" s="55">
        <v>246.4143</v>
      </c>
    </row>
    <row r="13" spans="1:11" x14ac:dyDescent="0.25">
      <c r="A13" s="8">
        <v>36930</v>
      </c>
      <c r="B13" s="9">
        <v>0.1958</v>
      </c>
      <c r="C13" s="10">
        <v>0.13389999999999999</v>
      </c>
      <c r="D13" s="9">
        <v>22.735299999999999</v>
      </c>
      <c r="E13" s="10">
        <v>0.35849999999999999</v>
      </c>
      <c r="F13" s="9">
        <v>0.41049999999999998</v>
      </c>
      <c r="G13" s="10">
        <v>0.1507</v>
      </c>
      <c r="H13" s="9">
        <v>0.44119999999999998</v>
      </c>
      <c r="I13" s="10">
        <v>0.2099</v>
      </c>
      <c r="J13" s="10">
        <v>0.34229999999999999</v>
      </c>
      <c r="K13" s="55">
        <v>248.4213</v>
      </c>
    </row>
    <row r="14" spans="1:11" ht="15.75" thickBot="1" x14ac:dyDescent="0.3">
      <c r="A14" s="11">
        <v>36931</v>
      </c>
      <c r="B14" s="12">
        <v>0.19570000000000001</v>
      </c>
      <c r="C14" s="13">
        <v>0.13550000000000001</v>
      </c>
      <c r="D14" s="12">
        <v>22.7423</v>
      </c>
      <c r="E14" s="13">
        <v>0.36449999999999999</v>
      </c>
      <c r="F14" s="12">
        <v>0.4168</v>
      </c>
      <c r="G14" s="13">
        <v>0.15129999999999999</v>
      </c>
      <c r="H14" s="12">
        <v>0.45019999999999999</v>
      </c>
      <c r="I14" s="13">
        <v>0.21310000000000001</v>
      </c>
      <c r="J14" s="13">
        <v>0.34200000000000003</v>
      </c>
      <c r="K14" s="56">
        <v>247.85409999999999</v>
      </c>
    </row>
    <row r="15" spans="1:11" ht="15.75" thickTop="1" x14ac:dyDescent="0.25">
      <c r="A15" s="14" t="s">
        <v>9</v>
      </c>
      <c r="B15" s="15">
        <f t="shared" ref="B15:K15" si="1">SUM(B10:B14)</f>
        <v>0.97889999999999999</v>
      </c>
      <c r="C15" s="16">
        <f t="shared" si="1"/>
        <v>0.66959999999999997</v>
      </c>
      <c r="D15" s="15">
        <f t="shared" si="1"/>
        <v>113.1343</v>
      </c>
      <c r="E15" s="16">
        <f t="shared" si="1"/>
        <v>1.8076000000000001</v>
      </c>
      <c r="F15" s="15">
        <f t="shared" si="1"/>
        <v>2.0558999999999998</v>
      </c>
      <c r="G15" s="16">
        <f t="shared" si="1"/>
        <v>0.75239999999999996</v>
      </c>
      <c r="H15" s="15">
        <f t="shared" si="1"/>
        <v>2.2161</v>
      </c>
      <c r="I15" s="16">
        <f t="shared" si="1"/>
        <v>1.0510999999999999</v>
      </c>
      <c r="J15" s="16">
        <f t="shared" si="1"/>
        <v>1.7070000000000001</v>
      </c>
      <c r="K15" s="57">
        <f t="shared" si="1"/>
        <v>1234.4413999999999</v>
      </c>
    </row>
    <row r="16" spans="1:11" ht="15.75" thickBot="1" x14ac:dyDescent="0.3">
      <c r="A16" s="17" t="s">
        <v>10</v>
      </c>
      <c r="B16" s="18">
        <f>B15/5</f>
        <v>0.19578000000000001</v>
      </c>
      <c r="C16" s="19">
        <f>C15/5</f>
        <v>0.13391999999999998</v>
      </c>
      <c r="D16" s="19">
        <f t="shared" ref="D16:K16" si="2">D15/5</f>
        <v>22.626860000000001</v>
      </c>
      <c r="E16" s="19">
        <f t="shared" si="2"/>
        <v>0.36152000000000001</v>
      </c>
      <c r="F16" s="19">
        <f t="shared" si="2"/>
        <v>0.41117999999999999</v>
      </c>
      <c r="G16" s="19">
        <f t="shared" si="2"/>
        <v>0.15048</v>
      </c>
      <c r="H16" s="19">
        <f t="shared" si="2"/>
        <v>0.44322</v>
      </c>
      <c r="I16" s="19">
        <f t="shared" si="2"/>
        <v>0.21021999999999999</v>
      </c>
      <c r="J16" s="19">
        <f t="shared" si="2"/>
        <v>0.34140000000000004</v>
      </c>
      <c r="K16" s="19">
        <f t="shared" si="2"/>
        <v>246.88827999999998</v>
      </c>
    </row>
    <row r="17" spans="1:11" ht="15.75" thickTop="1" x14ac:dyDescent="0.25">
      <c r="A17" s="8">
        <v>36934</v>
      </c>
      <c r="B17" s="9">
        <v>0.19570000000000001</v>
      </c>
      <c r="C17" s="10">
        <v>0.13519999999999999</v>
      </c>
      <c r="D17" s="9">
        <v>23.0153</v>
      </c>
      <c r="E17" s="10">
        <v>0.36499999999999999</v>
      </c>
      <c r="F17" s="9">
        <v>0.41370000000000001</v>
      </c>
      <c r="G17" s="10">
        <v>0.15160000000000001</v>
      </c>
      <c r="H17" s="9">
        <v>0.44779999999999998</v>
      </c>
      <c r="I17" s="10">
        <v>0.21149999999999999</v>
      </c>
      <c r="J17" s="10">
        <v>0.34179999999999999</v>
      </c>
      <c r="K17" s="55">
        <v>247.3159</v>
      </c>
    </row>
    <row r="18" spans="1:11" x14ac:dyDescent="0.25">
      <c r="A18" s="8">
        <v>36935</v>
      </c>
      <c r="B18" s="9">
        <v>0.19570000000000001</v>
      </c>
      <c r="C18" s="10">
        <v>0.1348</v>
      </c>
      <c r="D18" s="9">
        <v>23.020199999999999</v>
      </c>
      <c r="E18" s="10">
        <v>0.36370000000000002</v>
      </c>
      <c r="F18" s="9">
        <v>0.41189999999999999</v>
      </c>
      <c r="G18" s="10">
        <v>0.15129999999999999</v>
      </c>
      <c r="H18" s="9">
        <v>0.44790000000000002</v>
      </c>
      <c r="I18" s="10">
        <v>0.21060000000000001</v>
      </c>
      <c r="J18" s="10">
        <v>0.3417</v>
      </c>
      <c r="K18" s="55">
        <v>247.3844</v>
      </c>
    </row>
    <row r="19" spans="1:11" x14ac:dyDescent="0.25">
      <c r="A19" s="8">
        <v>36936</v>
      </c>
      <c r="B19" s="9">
        <v>0.19570000000000001</v>
      </c>
      <c r="C19" s="10">
        <v>0.1348</v>
      </c>
      <c r="D19" s="9">
        <v>22.9634</v>
      </c>
      <c r="E19" s="10">
        <v>0.36699999999999999</v>
      </c>
      <c r="F19" s="9">
        <v>0.41570000000000001</v>
      </c>
      <c r="G19" s="10">
        <v>0.1512</v>
      </c>
      <c r="H19" s="9">
        <v>0.45079999999999998</v>
      </c>
      <c r="I19" s="10">
        <v>0.21249999999999999</v>
      </c>
      <c r="J19" s="10">
        <v>0.34160000000000001</v>
      </c>
      <c r="K19" s="55">
        <v>245.50569999999999</v>
      </c>
    </row>
    <row r="20" spans="1:11" x14ac:dyDescent="0.25">
      <c r="A20" s="8">
        <v>36937</v>
      </c>
      <c r="B20" s="9">
        <v>0.19570000000000001</v>
      </c>
      <c r="C20" s="10">
        <v>0.1341</v>
      </c>
      <c r="D20" s="9">
        <v>22.816700000000001</v>
      </c>
      <c r="E20" s="10">
        <v>0.37030000000000002</v>
      </c>
      <c r="F20" s="9">
        <v>0.41649999999999998</v>
      </c>
      <c r="G20" s="10">
        <v>0.15140000000000001</v>
      </c>
      <c r="H20" s="9">
        <v>0.45619999999999999</v>
      </c>
      <c r="I20" s="10">
        <v>0.21290000000000001</v>
      </c>
      <c r="J20" s="10">
        <v>0.34160000000000001</v>
      </c>
      <c r="K20" s="55">
        <v>245.0164</v>
      </c>
    </row>
    <row r="21" spans="1:11" ht="15.75" thickBot="1" x14ac:dyDescent="0.3">
      <c r="A21" s="11">
        <v>36938</v>
      </c>
      <c r="B21" s="12">
        <v>0.1956</v>
      </c>
      <c r="C21" s="13">
        <v>0.13489999999999999</v>
      </c>
      <c r="D21" s="12">
        <v>22.62</v>
      </c>
      <c r="E21" s="13">
        <v>0.37340000000000001</v>
      </c>
      <c r="F21" s="12">
        <v>0.4229</v>
      </c>
      <c r="G21" s="13">
        <v>0.152</v>
      </c>
      <c r="H21" s="12">
        <v>0.46029999999999999</v>
      </c>
      <c r="I21" s="13">
        <v>0.2162</v>
      </c>
      <c r="J21" s="13">
        <v>0.34100000000000003</v>
      </c>
      <c r="K21" s="56">
        <v>243.9</v>
      </c>
    </row>
    <row r="22" spans="1:11" ht="15.75" thickTop="1" x14ac:dyDescent="0.25">
      <c r="A22" s="14" t="s">
        <v>9</v>
      </c>
      <c r="B22" s="15">
        <f t="shared" ref="B22:K22" si="3">SUM(B17:B21)</f>
        <v>0.97840000000000005</v>
      </c>
      <c r="C22" s="16">
        <f t="shared" si="3"/>
        <v>0.67380000000000007</v>
      </c>
      <c r="D22" s="15">
        <f t="shared" si="3"/>
        <v>114.43559999999999</v>
      </c>
      <c r="E22" s="16">
        <f t="shared" si="3"/>
        <v>1.8393999999999999</v>
      </c>
      <c r="F22" s="15">
        <f t="shared" si="3"/>
        <v>2.0806999999999998</v>
      </c>
      <c r="G22" s="16">
        <f t="shared" si="3"/>
        <v>0.75750000000000006</v>
      </c>
      <c r="H22" s="15">
        <f t="shared" si="3"/>
        <v>2.2629999999999999</v>
      </c>
      <c r="I22" s="16">
        <f t="shared" si="3"/>
        <v>1.0637000000000001</v>
      </c>
      <c r="J22" s="16">
        <f t="shared" si="3"/>
        <v>1.7077000000000002</v>
      </c>
      <c r="K22" s="57">
        <f t="shared" si="3"/>
        <v>1229.1224</v>
      </c>
    </row>
    <row r="23" spans="1:11" ht="15.75" thickBot="1" x14ac:dyDescent="0.3">
      <c r="A23" s="17" t="s">
        <v>10</v>
      </c>
      <c r="B23" s="18">
        <f>B22/5</f>
        <v>0.19568000000000002</v>
      </c>
      <c r="C23" s="19">
        <f>C22/5</f>
        <v>0.13476000000000002</v>
      </c>
      <c r="D23" s="19">
        <f t="shared" ref="D23:K23" si="4">D22/5</f>
        <v>22.887119999999999</v>
      </c>
      <c r="E23" s="19">
        <f t="shared" si="4"/>
        <v>0.36787999999999998</v>
      </c>
      <c r="F23" s="19">
        <f t="shared" si="4"/>
        <v>0.41613999999999995</v>
      </c>
      <c r="G23" s="19">
        <f t="shared" si="4"/>
        <v>0.15150000000000002</v>
      </c>
      <c r="H23" s="19">
        <f t="shared" si="4"/>
        <v>0.4526</v>
      </c>
      <c r="I23" s="19">
        <f t="shared" si="4"/>
        <v>0.21274000000000001</v>
      </c>
      <c r="J23" s="19">
        <f t="shared" si="4"/>
        <v>0.34154000000000007</v>
      </c>
      <c r="K23" s="19">
        <f t="shared" si="4"/>
        <v>245.82447999999999</v>
      </c>
    </row>
    <row r="24" spans="1:11" ht="15.75" thickTop="1" x14ac:dyDescent="0.25">
      <c r="A24" s="8">
        <v>36941</v>
      </c>
      <c r="B24" s="9">
        <v>0.1956</v>
      </c>
      <c r="C24" s="10">
        <v>0.1348</v>
      </c>
      <c r="D24" s="9">
        <v>22.584</v>
      </c>
      <c r="E24" s="10">
        <v>0.36849999999999999</v>
      </c>
      <c r="F24" s="9">
        <v>0.41770000000000002</v>
      </c>
      <c r="G24" s="10">
        <v>0.15140000000000001</v>
      </c>
      <c r="H24" s="9">
        <v>0.4546</v>
      </c>
      <c r="I24" s="10">
        <v>0.2135</v>
      </c>
      <c r="J24" s="10">
        <v>0.34010000000000001</v>
      </c>
      <c r="K24" s="55">
        <v>243.2286</v>
      </c>
    </row>
    <row r="25" spans="1:11" x14ac:dyDescent="0.25">
      <c r="A25" s="8">
        <v>36942</v>
      </c>
      <c r="B25" s="9">
        <v>0.1956</v>
      </c>
      <c r="C25" s="10">
        <v>0.1348</v>
      </c>
      <c r="D25" s="9">
        <v>22.584</v>
      </c>
      <c r="E25" s="10">
        <v>0.36849999999999999</v>
      </c>
      <c r="F25" s="9">
        <v>0.40770000000000001</v>
      </c>
      <c r="G25" s="10">
        <v>0.15140000000000001</v>
      </c>
      <c r="H25" s="9">
        <v>0.4546</v>
      </c>
      <c r="I25" s="10">
        <v>0.2135</v>
      </c>
      <c r="J25" s="10">
        <v>0.34010000000000001</v>
      </c>
      <c r="K25" s="55">
        <v>243.2286</v>
      </c>
    </row>
    <row r="26" spans="1:11" x14ac:dyDescent="0.25">
      <c r="A26" s="8">
        <v>36943</v>
      </c>
      <c r="B26" s="9">
        <v>0.19550000000000001</v>
      </c>
      <c r="C26" s="10">
        <v>0.13539999999999999</v>
      </c>
      <c r="D26" s="9">
        <v>22.588100000000001</v>
      </c>
      <c r="E26" s="10">
        <v>0.37419999999999998</v>
      </c>
      <c r="F26" s="9">
        <v>0.42049999999999998</v>
      </c>
      <c r="G26" s="10">
        <v>0.15190000000000001</v>
      </c>
      <c r="H26" s="9">
        <v>0.45700000000000002</v>
      </c>
      <c r="I26" s="10">
        <v>0.215</v>
      </c>
      <c r="J26" s="10">
        <v>0.3402</v>
      </c>
      <c r="K26" s="55">
        <v>241.14930000000001</v>
      </c>
    </row>
    <row r="27" spans="1:11" x14ac:dyDescent="0.25">
      <c r="A27" s="8">
        <v>36944</v>
      </c>
      <c r="B27" s="9">
        <v>0.19550000000000001</v>
      </c>
      <c r="C27" s="10">
        <v>0.1356</v>
      </c>
      <c r="D27" s="9">
        <v>22.778700000000001</v>
      </c>
      <c r="E27" s="10">
        <v>0.37240000000000001</v>
      </c>
      <c r="F27" s="9">
        <v>0.42030000000000001</v>
      </c>
      <c r="G27" s="10">
        <v>0.1517</v>
      </c>
      <c r="H27" s="9">
        <v>0.45350000000000001</v>
      </c>
      <c r="I27" s="10">
        <v>0.21490000000000001</v>
      </c>
      <c r="J27" s="10">
        <v>0.34100000000000003</v>
      </c>
      <c r="K27" s="55">
        <v>242.32230000000001</v>
      </c>
    </row>
    <row r="28" spans="1:11" ht="15.75" thickBot="1" x14ac:dyDescent="0.3">
      <c r="A28" s="11">
        <v>36945</v>
      </c>
      <c r="B28" s="12">
        <v>0.19550000000000001</v>
      </c>
      <c r="C28" s="13">
        <v>0.13519999999999999</v>
      </c>
      <c r="D28" s="12">
        <v>22.765999999999998</v>
      </c>
      <c r="E28" s="13">
        <v>0.37259999999999999</v>
      </c>
      <c r="F28" s="12">
        <v>0.4214</v>
      </c>
      <c r="G28" s="13">
        <v>0.15210000000000001</v>
      </c>
      <c r="H28" s="12">
        <v>0.45379999999999998</v>
      </c>
      <c r="I28" s="13">
        <v>0.2155</v>
      </c>
      <c r="J28" s="13">
        <v>0.34100000000000003</v>
      </c>
      <c r="K28" s="56">
        <v>242.62530000000001</v>
      </c>
    </row>
    <row r="29" spans="1:11" ht="15.75" thickTop="1" x14ac:dyDescent="0.25">
      <c r="A29" s="14" t="s">
        <v>9</v>
      </c>
      <c r="B29" s="15">
        <f t="shared" ref="B29:K29" si="5">SUM(B24:B28)</f>
        <v>0.97770000000000001</v>
      </c>
      <c r="C29" s="16">
        <f t="shared" si="5"/>
        <v>0.67579999999999996</v>
      </c>
      <c r="D29" s="15">
        <f t="shared" si="5"/>
        <v>113.30080000000001</v>
      </c>
      <c r="E29" s="16">
        <f t="shared" si="5"/>
        <v>1.8562000000000001</v>
      </c>
      <c r="F29" s="15">
        <f t="shared" si="5"/>
        <v>2.0876000000000001</v>
      </c>
      <c r="G29" s="16">
        <f t="shared" si="5"/>
        <v>0.75850000000000006</v>
      </c>
      <c r="H29" s="15">
        <f t="shared" si="5"/>
        <v>2.2735000000000003</v>
      </c>
      <c r="I29" s="16">
        <f t="shared" si="5"/>
        <v>1.0724</v>
      </c>
      <c r="J29" s="16">
        <f t="shared" si="5"/>
        <v>1.7023999999999999</v>
      </c>
      <c r="K29" s="57">
        <f t="shared" si="5"/>
        <v>1212.5541000000001</v>
      </c>
    </row>
    <row r="30" spans="1:11" ht="15.75" thickBot="1" x14ac:dyDescent="0.3">
      <c r="A30" s="17" t="s">
        <v>10</v>
      </c>
      <c r="B30" s="18">
        <f>B29/5</f>
        <v>0.19553999999999999</v>
      </c>
      <c r="C30" s="19">
        <f>C29/5</f>
        <v>0.13516</v>
      </c>
      <c r="D30" s="19">
        <f t="shared" ref="D30:K30" si="6">D29/5</f>
        <v>22.660160000000001</v>
      </c>
      <c r="E30" s="19">
        <f t="shared" si="6"/>
        <v>0.37124000000000001</v>
      </c>
      <c r="F30" s="19">
        <f t="shared" si="6"/>
        <v>0.41752</v>
      </c>
      <c r="G30" s="19">
        <f t="shared" si="6"/>
        <v>0.1517</v>
      </c>
      <c r="H30" s="19">
        <f t="shared" si="6"/>
        <v>0.45470000000000005</v>
      </c>
      <c r="I30" s="19">
        <f t="shared" si="6"/>
        <v>0.21448</v>
      </c>
      <c r="J30" s="19">
        <f t="shared" si="6"/>
        <v>0.34048</v>
      </c>
      <c r="K30" s="19">
        <f t="shared" si="6"/>
        <v>242.51082000000002</v>
      </c>
    </row>
    <row r="31" spans="1:11" ht="15.75" thickTop="1" x14ac:dyDescent="0.25">
      <c r="A31" s="8">
        <v>36948</v>
      </c>
      <c r="B31" s="9">
        <v>0.19550000000000001</v>
      </c>
      <c r="C31" s="10">
        <v>0.13500000000000001</v>
      </c>
      <c r="D31" s="9">
        <v>22.730799999999999</v>
      </c>
      <c r="E31" s="10">
        <v>0.37469999999999998</v>
      </c>
      <c r="F31" s="9">
        <v>0.42070000000000002</v>
      </c>
      <c r="G31" s="10">
        <v>0.1522</v>
      </c>
      <c r="H31" s="9">
        <v>0.45400000000000001</v>
      </c>
      <c r="I31" s="10">
        <v>0.21510000000000001</v>
      </c>
      <c r="J31" s="10">
        <v>0.34110000000000001</v>
      </c>
      <c r="K31" s="55">
        <v>244.16970000000001</v>
      </c>
    </row>
    <row r="32" spans="1:11" x14ac:dyDescent="0.25">
      <c r="A32" s="8">
        <v>36949</v>
      </c>
      <c r="B32" s="9">
        <v>0.19550000000000001</v>
      </c>
      <c r="C32" s="10">
        <v>0.13550000000000001</v>
      </c>
      <c r="D32" s="9">
        <v>22.809000000000001</v>
      </c>
      <c r="E32" s="10">
        <v>0.37459999999999999</v>
      </c>
      <c r="F32" s="9">
        <v>0.4204</v>
      </c>
      <c r="G32" s="10">
        <v>0.15190000000000001</v>
      </c>
      <c r="H32" s="9">
        <v>0.45639999999999997</v>
      </c>
      <c r="I32" s="10">
        <v>0.215</v>
      </c>
      <c r="J32" s="10">
        <v>0.34100000000000003</v>
      </c>
      <c r="K32" s="55">
        <v>243.79830000000001</v>
      </c>
    </row>
    <row r="33" spans="1:11" ht="15.75" thickBot="1" x14ac:dyDescent="0.3">
      <c r="A33" s="11">
        <v>36950</v>
      </c>
      <c r="B33" s="12">
        <v>0.19550000000000001</v>
      </c>
      <c r="C33" s="13">
        <v>0.13569999999999999</v>
      </c>
      <c r="D33" s="12">
        <v>22.722000000000001</v>
      </c>
      <c r="E33" s="13">
        <v>0.37290000000000001</v>
      </c>
      <c r="F33" s="12">
        <v>0.41770000000000002</v>
      </c>
      <c r="G33" s="13">
        <v>0.15160000000000001</v>
      </c>
      <c r="H33" s="12">
        <v>0.45279999999999998</v>
      </c>
      <c r="I33" s="13">
        <v>0.21360000000000001</v>
      </c>
      <c r="J33" s="13">
        <v>0.34039999999999998</v>
      </c>
      <c r="K33" s="56">
        <v>244.22839999999999</v>
      </c>
    </row>
    <row r="34" spans="1:11" ht="15.75" thickTop="1" x14ac:dyDescent="0.25">
      <c r="A34" s="14" t="s">
        <v>9</v>
      </c>
      <c r="B34" s="15">
        <f>SUM(B31:B33)</f>
        <v>0.58650000000000002</v>
      </c>
      <c r="C34" s="16">
        <f>SUM(C31:C33)</f>
        <v>0.40620000000000001</v>
      </c>
      <c r="D34" s="15">
        <f>SUM(D31:D33)</f>
        <v>68.261799999999994</v>
      </c>
      <c r="E34" s="16">
        <f>SUM(E31:E33)</f>
        <v>1.1221999999999999</v>
      </c>
      <c r="F34" s="15">
        <f>SUM(F31:F33)</f>
        <v>1.2587999999999999</v>
      </c>
      <c r="G34" s="16">
        <f>SUM(G31:G33)</f>
        <v>0.45570000000000005</v>
      </c>
      <c r="H34" s="15">
        <f>SUM(H31:H33)</f>
        <v>1.3632</v>
      </c>
      <c r="I34" s="16">
        <f>SUM(I31:I33)</f>
        <v>0.64370000000000005</v>
      </c>
      <c r="J34" s="16">
        <f>SUM(J31:J33)</f>
        <v>1.0225</v>
      </c>
      <c r="K34" s="57">
        <f>SUM(K31:K33)</f>
        <v>732.19640000000004</v>
      </c>
    </row>
    <row r="35" spans="1:11" ht="15.75" thickBot="1" x14ac:dyDescent="0.3">
      <c r="A35" s="17" t="s">
        <v>10</v>
      </c>
      <c r="B35" s="18">
        <f>B34/3</f>
        <v>0.19550000000000001</v>
      </c>
      <c r="C35" s="19">
        <f>C34/3</f>
        <v>0.13539999999999999</v>
      </c>
      <c r="D35" s="19">
        <f t="shared" ref="D35:K35" si="7">D34/3</f>
        <v>22.753933333333332</v>
      </c>
      <c r="E35" s="19">
        <f t="shared" si="7"/>
        <v>0.3740666666666666</v>
      </c>
      <c r="F35" s="19">
        <f t="shared" si="7"/>
        <v>0.41959999999999997</v>
      </c>
      <c r="G35" s="19">
        <f t="shared" si="7"/>
        <v>0.15190000000000001</v>
      </c>
      <c r="H35" s="19">
        <f t="shared" si="7"/>
        <v>0.45439999999999997</v>
      </c>
      <c r="I35" s="19">
        <f t="shared" si="7"/>
        <v>0.21456666666666668</v>
      </c>
      <c r="J35" s="19">
        <f t="shared" si="7"/>
        <v>0.34083333333333332</v>
      </c>
      <c r="K35" s="19">
        <f t="shared" si="7"/>
        <v>244.06546666666668</v>
      </c>
    </row>
    <row r="36" spans="1:11" ht="15.75" thickTop="1" x14ac:dyDescent="0.25">
      <c r="A36" s="20"/>
      <c r="B36" s="9"/>
      <c r="C36" s="10"/>
      <c r="D36" s="9"/>
      <c r="E36" s="10"/>
      <c r="F36" s="9"/>
      <c r="G36" s="10"/>
      <c r="H36" s="9"/>
      <c r="I36" s="10"/>
      <c r="J36" s="10"/>
      <c r="K36" s="55"/>
    </row>
    <row r="37" spans="1:11" ht="20.25" x14ac:dyDescent="0.3">
      <c r="A37" s="20"/>
      <c r="B37" s="9"/>
      <c r="C37" s="60"/>
      <c r="D37" s="9"/>
      <c r="E37" s="22" t="s">
        <v>11</v>
      </c>
      <c r="F37" s="9"/>
      <c r="G37" s="10"/>
      <c r="H37" s="9"/>
      <c r="I37" s="10"/>
      <c r="J37" s="10"/>
      <c r="K37" s="55"/>
    </row>
    <row r="38" spans="1:11" ht="15.75" thickBot="1" x14ac:dyDescent="0.3">
      <c r="A38" s="23"/>
      <c r="B38" s="24"/>
      <c r="C38" s="25"/>
      <c r="D38" s="24"/>
      <c r="E38" s="25"/>
      <c r="F38" s="24"/>
      <c r="G38" s="25"/>
      <c r="H38" s="24"/>
      <c r="I38" s="25"/>
      <c r="J38" s="25"/>
      <c r="K38" s="59"/>
    </row>
    <row r="39" spans="1:11" x14ac:dyDescent="0.25">
      <c r="A39" s="26" t="s">
        <v>12</v>
      </c>
      <c r="B39" s="27">
        <f>SUM(B6:B7,B10:B14,B17:B21,B24:B28,B31:B33)</f>
        <v>3.9131</v>
      </c>
      <c r="C39" s="28">
        <f>SUM(C6:C7,C10:C14,C17:C21,C24:C28,C31:C33)</f>
        <v>2.6918000000000002</v>
      </c>
      <c r="D39" s="28">
        <f t="shared" ref="D39:K39" si="8">SUM(D6:D7,D10:D14,D17:D21,D24:D28,D31:D33)</f>
        <v>454.48860000000002</v>
      </c>
      <c r="E39" s="28">
        <f t="shared" si="8"/>
        <v>7.335700000000001</v>
      </c>
      <c r="F39" s="28">
        <f t="shared" si="8"/>
        <v>8.3023000000000007</v>
      </c>
      <c r="G39" s="28">
        <f t="shared" si="8"/>
        <v>3.0249999999999999</v>
      </c>
      <c r="H39" s="28">
        <f t="shared" si="8"/>
        <v>8.9953000000000003</v>
      </c>
      <c r="I39" s="28">
        <f t="shared" si="8"/>
        <v>4.2498000000000005</v>
      </c>
      <c r="J39" s="28">
        <f t="shared" si="8"/>
        <v>6.8212000000000002</v>
      </c>
      <c r="K39" s="28">
        <f t="shared" si="8"/>
        <v>4900.4577000000008</v>
      </c>
    </row>
    <row r="40" spans="1:11" x14ac:dyDescent="0.25">
      <c r="A40" s="26" t="s">
        <v>13</v>
      </c>
      <c r="B40" s="27">
        <f>B39/20</f>
        <v>0.195655</v>
      </c>
      <c r="C40" s="28">
        <f>C39/20</f>
        <v>0.13459000000000002</v>
      </c>
      <c r="D40" s="28">
        <f t="shared" ref="D40:K40" si="9">D39/20</f>
        <v>22.724430000000002</v>
      </c>
      <c r="E40" s="28">
        <f t="shared" si="9"/>
        <v>0.36678500000000003</v>
      </c>
      <c r="F40" s="28">
        <f t="shared" si="9"/>
        <v>0.41511500000000001</v>
      </c>
      <c r="G40" s="28">
        <f t="shared" si="9"/>
        <v>0.15125</v>
      </c>
      <c r="H40" s="28">
        <f t="shared" si="9"/>
        <v>0.44976500000000003</v>
      </c>
      <c r="I40" s="28">
        <f t="shared" si="9"/>
        <v>0.21249000000000001</v>
      </c>
      <c r="J40" s="28">
        <f t="shared" si="9"/>
        <v>0.34106000000000003</v>
      </c>
      <c r="K40" s="28">
        <f t="shared" si="9"/>
        <v>245.02288500000003</v>
      </c>
    </row>
    <row r="41" spans="1:11" x14ac:dyDescent="0.25">
      <c r="A41" s="26" t="s">
        <v>14</v>
      </c>
      <c r="B41" s="27">
        <f>1/B40</f>
        <v>5.1110372850169945</v>
      </c>
      <c r="C41" s="28">
        <f>1/C40</f>
        <v>7.4299725091017157</v>
      </c>
      <c r="D41" s="28">
        <f>100/D40</f>
        <v>4.4005504208466393</v>
      </c>
      <c r="E41" s="28">
        <f t="shared" ref="D41:K41" si="10">1/E40</f>
        <v>2.7263928459451718</v>
      </c>
      <c r="F41" s="28">
        <f t="shared" si="10"/>
        <v>2.4089710080339182</v>
      </c>
      <c r="G41" s="28">
        <f t="shared" si="10"/>
        <v>6.6115702479338845</v>
      </c>
      <c r="H41" s="28">
        <f t="shared" si="10"/>
        <v>2.2233833224016983</v>
      </c>
      <c r="I41" s="28">
        <f t="shared" si="10"/>
        <v>4.7061038166501952</v>
      </c>
      <c r="J41" s="28">
        <f t="shared" si="10"/>
        <v>2.9320354189878612</v>
      </c>
      <c r="K41" s="28">
        <f>1000/K40</f>
        <v>4.0812514308612435</v>
      </c>
    </row>
    <row r="42" spans="1:11" ht="15.75" thickBot="1" x14ac:dyDescent="0.3">
      <c r="A42" s="29"/>
      <c r="B42" s="30"/>
      <c r="C42" s="31"/>
      <c r="D42" s="30"/>
      <c r="E42" s="31"/>
      <c r="F42" s="30"/>
      <c r="G42" s="31"/>
      <c r="H42" s="30"/>
      <c r="I42" s="31"/>
      <c r="J42" s="31"/>
      <c r="K42" s="50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24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3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18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4" t="s">
        <v>3</v>
      </c>
    </row>
    <row r="6" spans="1:11" x14ac:dyDescent="0.25">
      <c r="A6" s="8">
        <v>36951</v>
      </c>
      <c r="B6" s="9">
        <v>0.19550000000000001</v>
      </c>
      <c r="C6" s="10">
        <v>0.13550000000000001</v>
      </c>
      <c r="D6" s="9">
        <v>23.9312</v>
      </c>
      <c r="E6" s="10">
        <v>0.37290000000000001</v>
      </c>
      <c r="F6" s="9">
        <v>0.41539999999999999</v>
      </c>
      <c r="G6" s="10">
        <v>0.15129999999999999</v>
      </c>
      <c r="H6" s="9">
        <v>0.45529999999999998</v>
      </c>
      <c r="I6" s="10">
        <v>0.21240000000000001</v>
      </c>
      <c r="J6" s="10">
        <v>0.34110000000000001</v>
      </c>
      <c r="K6" s="55">
        <v>245.245</v>
      </c>
    </row>
    <row r="7" spans="1:11" ht="15.75" thickBot="1" x14ac:dyDescent="0.3">
      <c r="A7" s="11">
        <v>36952</v>
      </c>
      <c r="B7" s="12">
        <v>0.19539999999999999</v>
      </c>
      <c r="C7" s="13">
        <v>0.1343</v>
      </c>
      <c r="D7" s="12">
        <v>22.915500000000002</v>
      </c>
      <c r="E7" s="13">
        <v>0.37140000000000001</v>
      </c>
      <c r="F7" s="12">
        <v>0.41120000000000001</v>
      </c>
      <c r="G7" s="13">
        <v>0.15110000000000001</v>
      </c>
      <c r="H7" s="12">
        <v>0.4511</v>
      </c>
      <c r="I7" s="13">
        <v>0.2102</v>
      </c>
      <c r="J7" s="13">
        <v>0.34139999999999998</v>
      </c>
      <c r="K7" s="56">
        <v>244.85570000000001</v>
      </c>
    </row>
    <row r="8" spans="1:11" ht="15.75" thickTop="1" x14ac:dyDescent="0.25">
      <c r="A8" s="14" t="s">
        <v>9</v>
      </c>
      <c r="B8" s="15">
        <f>SUM(B6:B7)</f>
        <v>0.39090000000000003</v>
      </c>
      <c r="C8" s="16">
        <f>SUM(C6:C7)</f>
        <v>0.26980000000000004</v>
      </c>
      <c r="D8" s="15">
        <f>SUM(D6:D7)</f>
        <v>46.846699999999998</v>
      </c>
      <c r="E8" s="16">
        <f>SUM(E6:E7)</f>
        <v>0.74429999999999996</v>
      </c>
      <c r="F8" s="15">
        <f>SUM(F6:F7)</f>
        <v>0.8266</v>
      </c>
      <c r="G8" s="16">
        <f>SUM(G6:G7)</f>
        <v>0.3024</v>
      </c>
      <c r="H8" s="15">
        <f>SUM(H6:H7)</f>
        <v>0.90639999999999998</v>
      </c>
      <c r="I8" s="16">
        <f>SUM(I6:I7)</f>
        <v>0.42259999999999998</v>
      </c>
      <c r="J8" s="16">
        <f>SUM(J6:J7)</f>
        <v>0.6825</v>
      </c>
      <c r="K8" s="57">
        <f>SUM(K6:K7)</f>
        <v>490.10070000000002</v>
      </c>
    </row>
    <row r="9" spans="1:11" ht="15.75" thickBot="1" x14ac:dyDescent="0.3">
      <c r="A9" s="17" t="s">
        <v>10</v>
      </c>
      <c r="B9" s="18">
        <f>B8/2</f>
        <v>0.19545000000000001</v>
      </c>
      <c r="C9" s="19">
        <f>C8/2</f>
        <v>0.13490000000000002</v>
      </c>
      <c r="D9" s="19">
        <f t="shared" ref="D9:K9" si="0">D8/2</f>
        <v>23.423349999999999</v>
      </c>
      <c r="E9" s="19">
        <f t="shared" si="0"/>
        <v>0.37214999999999998</v>
      </c>
      <c r="F9" s="19">
        <f t="shared" si="0"/>
        <v>0.4133</v>
      </c>
      <c r="G9" s="19">
        <f t="shared" si="0"/>
        <v>0.1512</v>
      </c>
      <c r="H9" s="19">
        <f t="shared" si="0"/>
        <v>0.45319999999999999</v>
      </c>
      <c r="I9" s="19">
        <f t="shared" si="0"/>
        <v>0.21129999999999999</v>
      </c>
      <c r="J9" s="19">
        <f t="shared" si="0"/>
        <v>0.34125</v>
      </c>
      <c r="K9" s="19">
        <f t="shared" si="0"/>
        <v>245.05035000000001</v>
      </c>
    </row>
    <row r="10" spans="1:11" ht="15.75" thickTop="1" x14ac:dyDescent="0.25">
      <c r="A10" s="8">
        <v>36955</v>
      </c>
      <c r="B10" s="9">
        <v>0.19539999999999999</v>
      </c>
      <c r="C10" s="10">
        <v>0.1326</v>
      </c>
      <c r="D10" s="9">
        <v>23.2653</v>
      </c>
      <c r="E10" s="10">
        <v>0.3695</v>
      </c>
      <c r="F10" s="9">
        <v>0.4088</v>
      </c>
      <c r="G10" s="10">
        <v>0.15060000000000001</v>
      </c>
      <c r="H10" s="9">
        <v>0.4471</v>
      </c>
      <c r="I10" s="10">
        <v>0.20899999999999999</v>
      </c>
      <c r="J10" s="10">
        <v>0.34189999999999998</v>
      </c>
      <c r="K10" s="55">
        <v>247.6695</v>
      </c>
    </row>
    <row r="11" spans="1:11" x14ac:dyDescent="0.25">
      <c r="A11" s="8">
        <v>36956</v>
      </c>
      <c r="B11" s="9">
        <v>0.1953</v>
      </c>
      <c r="C11" s="10">
        <v>0.13300000000000001</v>
      </c>
      <c r="D11" s="9">
        <v>23.261199999999999</v>
      </c>
      <c r="E11" s="10">
        <v>0.37409999999999999</v>
      </c>
      <c r="F11" s="9">
        <v>0.41120000000000001</v>
      </c>
      <c r="G11" s="10">
        <v>0.151</v>
      </c>
      <c r="H11" s="9">
        <v>0.45129999999999998</v>
      </c>
      <c r="I11" s="10">
        <v>0.2102</v>
      </c>
      <c r="J11" s="10">
        <v>0.34300000000000003</v>
      </c>
      <c r="K11" s="55">
        <v>248.90989999999999</v>
      </c>
    </row>
    <row r="12" spans="1:11" x14ac:dyDescent="0.25">
      <c r="A12" s="8">
        <v>36957</v>
      </c>
      <c r="B12" s="9">
        <v>0.19520000000000001</v>
      </c>
      <c r="C12" s="10">
        <v>0.1331</v>
      </c>
      <c r="D12" s="9">
        <v>23.2073</v>
      </c>
      <c r="E12" s="10">
        <v>0.37719999999999998</v>
      </c>
      <c r="F12" s="9">
        <v>0.41020000000000001</v>
      </c>
      <c r="G12" s="10">
        <v>0.15090000000000001</v>
      </c>
      <c r="H12" s="9">
        <v>0.45290000000000002</v>
      </c>
      <c r="I12" s="10">
        <v>0.2097</v>
      </c>
      <c r="J12" s="10">
        <v>0.3427</v>
      </c>
      <c r="K12" s="55">
        <v>248.90989999999999</v>
      </c>
    </row>
    <row r="13" spans="1:11" x14ac:dyDescent="0.25">
      <c r="A13" s="8">
        <v>36958</v>
      </c>
      <c r="B13" s="9">
        <v>0.1951</v>
      </c>
      <c r="C13" s="10">
        <v>0.13350000000000001</v>
      </c>
      <c r="D13" s="9">
        <v>23.381699999999999</v>
      </c>
      <c r="E13" s="10">
        <v>0.38290000000000002</v>
      </c>
      <c r="F13" s="9">
        <v>0.41139999999999999</v>
      </c>
      <c r="G13" s="10">
        <v>0.15079999999999999</v>
      </c>
      <c r="H13" s="9">
        <v>0.46039999999999998</v>
      </c>
      <c r="I13" s="10">
        <v>0.21029999999999999</v>
      </c>
      <c r="J13" s="10">
        <v>0.34310000000000002</v>
      </c>
      <c r="K13" s="55">
        <v>248.19159999999999</v>
      </c>
    </row>
    <row r="14" spans="1:11" ht="15.75" thickBot="1" x14ac:dyDescent="0.3">
      <c r="A14" s="11">
        <v>36959</v>
      </c>
      <c r="B14" s="12">
        <v>0.1951</v>
      </c>
      <c r="C14" s="13">
        <v>0.13289999999999999</v>
      </c>
      <c r="D14" s="12">
        <v>23.332999999999998</v>
      </c>
      <c r="E14" s="13">
        <v>0.38269999999999998</v>
      </c>
      <c r="F14" s="12">
        <v>0.4103</v>
      </c>
      <c r="G14" s="13">
        <v>0.15079999999999999</v>
      </c>
      <c r="H14" s="12">
        <v>0.46279999999999999</v>
      </c>
      <c r="I14" s="13">
        <v>0.20979999999999999</v>
      </c>
      <c r="J14" s="13">
        <v>0.3427</v>
      </c>
      <c r="K14" s="56">
        <v>247.92330000000001</v>
      </c>
    </row>
    <row r="15" spans="1:11" ht="15.75" thickTop="1" x14ac:dyDescent="0.25">
      <c r="A15" s="14" t="s">
        <v>9</v>
      </c>
      <c r="B15" s="15">
        <f t="shared" ref="B15:K15" si="1">SUM(B10:B14)</f>
        <v>0.97609999999999997</v>
      </c>
      <c r="C15" s="16">
        <f t="shared" si="1"/>
        <v>0.66510000000000002</v>
      </c>
      <c r="D15" s="15">
        <f t="shared" si="1"/>
        <v>116.4485</v>
      </c>
      <c r="E15" s="16">
        <f t="shared" si="1"/>
        <v>1.8864000000000001</v>
      </c>
      <c r="F15" s="15">
        <f t="shared" si="1"/>
        <v>2.0518999999999998</v>
      </c>
      <c r="G15" s="16">
        <f t="shared" si="1"/>
        <v>0.75409999999999999</v>
      </c>
      <c r="H15" s="15">
        <f t="shared" si="1"/>
        <v>2.2744999999999997</v>
      </c>
      <c r="I15" s="16">
        <f t="shared" si="1"/>
        <v>1.0489999999999999</v>
      </c>
      <c r="J15" s="16">
        <f t="shared" si="1"/>
        <v>1.7134</v>
      </c>
      <c r="K15" s="57">
        <f t="shared" si="1"/>
        <v>1241.6042</v>
      </c>
    </row>
    <row r="16" spans="1:11" ht="15.75" thickBot="1" x14ac:dyDescent="0.3">
      <c r="A16" s="17" t="s">
        <v>10</v>
      </c>
      <c r="B16" s="18">
        <f>B15/5</f>
        <v>0.19522</v>
      </c>
      <c r="C16" s="19">
        <f>C15/5</f>
        <v>0.13302</v>
      </c>
      <c r="D16" s="19">
        <f t="shared" ref="D16:K16" si="2">D15/5</f>
        <v>23.2897</v>
      </c>
      <c r="E16" s="19">
        <f t="shared" si="2"/>
        <v>0.37728</v>
      </c>
      <c r="F16" s="19">
        <f t="shared" si="2"/>
        <v>0.41037999999999997</v>
      </c>
      <c r="G16" s="19">
        <f t="shared" si="2"/>
        <v>0.15082000000000001</v>
      </c>
      <c r="H16" s="19">
        <f t="shared" si="2"/>
        <v>0.45489999999999997</v>
      </c>
      <c r="I16" s="19">
        <f t="shared" si="2"/>
        <v>0.20979999999999999</v>
      </c>
      <c r="J16" s="19">
        <f t="shared" si="2"/>
        <v>0.34267999999999998</v>
      </c>
      <c r="K16" s="19">
        <f t="shared" si="2"/>
        <v>248.32084</v>
      </c>
    </row>
    <row r="17" spans="1:11" ht="15.75" thickTop="1" x14ac:dyDescent="0.25">
      <c r="A17" s="8">
        <v>36962</v>
      </c>
      <c r="B17" s="9">
        <v>0.19500000000000001</v>
      </c>
      <c r="C17" s="10">
        <v>0.13289999999999999</v>
      </c>
      <c r="D17" s="9">
        <v>23.336600000000001</v>
      </c>
      <c r="E17" s="10">
        <v>0.38290000000000002</v>
      </c>
      <c r="F17" s="9">
        <v>0.4093</v>
      </c>
      <c r="G17" s="10">
        <v>0.15049999999999999</v>
      </c>
      <c r="H17" s="9">
        <v>0.46400000000000002</v>
      </c>
      <c r="I17" s="10">
        <v>0.20930000000000001</v>
      </c>
      <c r="J17" s="10">
        <v>0.34239999999999998</v>
      </c>
      <c r="K17" s="55">
        <v>247.4648</v>
      </c>
    </row>
    <row r="18" spans="1:11" x14ac:dyDescent="0.25">
      <c r="A18" s="8">
        <v>36963</v>
      </c>
      <c r="B18" s="9">
        <v>0.19489999999999999</v>
      </c>
      <c r="C18" s="10">
        <v>0.13289999999999999</v>
      </c>
      <c r="D18" s="9">
        <v>23.499099999999999</v>
      </c>
      <c r="E18" s="10">
        <v>0.38250000000000001</v>
      </c>
      <c r="F18" s="9">
        <v>0.41010000000000002</v>
      </c>
      <c r="G18" s="10">
        <v>0.151</v>
      </c>
      <c r="H18" s="9">
        <v>0.46429999999999999</v>
      </c>
      <c r="I18" s="10">
        <v>0.2097</v>
      </c>
      <c r="J18" s="10">
        <v>0.34329999999999999</v>
      </c>
      <c r="K18" s="55">
        <v>249.37459999999999</v>
      </c>
    </row>
    <row r="19" spans="1:11" x14ac:dyDescent="0.25">
      <c r="A19" s="8">
        <v>36964</v>
      </c>
      <c r="B19" s="9">
        <v>0.19489999999999999</v>
      </c>
      <c r="C19" s="10">
        <v>0.13420000000000001</v>
      </c>
      <c r="D19" s="9">
        <v>23.415299999999998</v>
      </c>
      <c r="E19" s="10">
        <v>0.38750000000000001</v>
      </c>
      <c r="F19" s="9">
        <v>0.41610000000000003</v>
      </c>
      <c r="G19" s="10">
        <v>0.15129999999999999</v>
      </c>
      <c r="H19" s="9">
        <v>0.46779999999999999</v>
      </c>
      <c r="I19" s="10">
        <v>0.21279999999999999</v>
      </c>
      <c r="J19" s="10">
        <v>0.34320000000000001</v>
      </c>
      <c r="K19" s="55">
        <v>248.595</v>
      </c>
    </row>
    <row r="20" spans="1:11" x14ac:dyDescent="0.25">
      <c r="A20" s="8">
        <v>36965</v>
      </c>
      <c r="B20" s="9">
        <v>0.1948</v>
      </c>
      <c r="C20" s="10">
        <v>0.13439999999999999</v>
      </c>
      <c r="D20" s="9">
        <v>23.559100000000001</v>
      </c>
      <c r="E20" s="10">
        <v>0.39069999999999999</v>
      </c>
      <c r="F20" s="9">
        <v>0.41749999999999998</v>
      </c>
      <c r="G20" s="10">
        <v>0.1515</v>
      </c>
      <c r="H20" s="9">
        <v>0.46789999999999998</v>
      </c>
      <c r="I20" s="10">
        <v>0.2135</v>
      </c>
      <c r="J20" s="10">
        <v>0.34410000000000002</v>
      </c>
      <c r="K20" s="55">
        <v>248.857</v>
      </c>
    </row>
    <row r="21" spans="1:11" ht="15.75" thickBot="1" x14ac:dyDescent="0.3">
      <c r="A21" s="11">
        <v>36966</v>
      </c>
      <c r="B21" s="12">
        <v>0.1946</v>
      </c>
      <c r="C21" s="13">
        <v>0.1348</v>
      </c>
      <c r="D21" s="12">
        <v>23.7441</v>
      </c>
      <c r="E21" s="13">
        <v>0.39360000000000001</v>
      </c>
      <c r="F21" s="12">
        <v>0.42030000000000001</v>
      </c>
      <c r="G21" s="13">
        <v>0.1522</v>
      </c>
      <c r="H21" s="12">
        <v>0.47249999999999998</v>
      </c>
      <c r="I21" s="13">
        <v>0.21490000000000001</v>
      </c>
      <c r="J21" s="13">
        <v>0.34429999999999999</v>
      </c>
      <c r="K21" s="56">
        <v>250.1583</v>
      </c>
    </row>
    <row r="22" spans="1:11" ht="15.75" thickTop="1" x14ac:dyDescent="0.25">
      <c r="A22" s="14" t="s">
        <v>9</v>
      </c>
      <c r="B22" s="15">
        <f t="shared" ref="B22:K22" si="3">SUM(B17:B21)</f>
        <v>0.97419999999999995</v>
      </c>
      <c r="C22" s="16">
        <f t="shared" si="3"/>
        <v>0.66920000000000002</v>
      </c>
      <c r="D22" s="15">
        <f t="shared" si="3"/>
        <v>117.55420000000001</v>
      </c>
      <c r="E22" s="16">
        <f t="shared" si="3"/>
        <v>1.9372</v>
      </c>
      <c r="F22" s="15">
        <f t="shared" si="3"/>
        <v>2.0733000000000001</v>
      </c>
      <c r="G22" s="16">
        <f t="shared" si="3"/>
        <v>0.75649999999999995</v>
      </c>
      <c r="H22" s="15">
        <f t="shared" si="3"/>
        <v>2.3365</v>
      </c>
      <c r="I22" s="16">
        <f t="shared" si="3"/>
        <v>1.0602</v>
      </c>
      <c r="J22" s="16">
        <f t="shared" si="3"/>
        <v>1.7173</v>
      </c>
      <c r="K22" s="57">
        <f t="shared" si="3"/>
        <v>1244.4496999999999</v>
      </c>
    </row>
    <row r="23" spans="1:11" ht="15.75" thickBot="1" x14ac:dyDescent="0.3">
      <c r="A23" s="17" t="s">
        <v>10</v>
      </c>
      <c r="B23" s="18">
        <f>B22/5</f>
        <v>0.19483999999999999</v>
      </c>
      <c r="C23" s="19">
        <f>C22/5</f>
        <v>0.13384000000000001</v>
      </c>
      <c r="D23" s="19">
        <f t="shared" ref="D23:K23" si="4">D22/5</f>
        <v>23.510840000000002</v>
      </c>
      <c r="E23" s="19">
        <f t="shared" si="4"/>
        <v>0.38744000000000001</v>
      </c>
      <c r="F23" s="19">
        <f t="shared" si="4"/>
        <v>0.41466000000000003</v>
      </c>
      <c r="G23" s="19">
        <f t="shared" si="4"/>
        <v>0.15129999999999999</v>
      </c>
      <c r="H23" s="19">
        <f t="shared" si="4"/>
        <v>0.46729999999999999</v>
      </c>
      <c r="I23" s="19">
        <f t="shared" si="4"/>
        <v>0.21204000000000001</v>
      </c>
      <c r="J23" s="19">
        <f t="shared" si="4"/>
        <v>0.34345999999999999</v>
      </c>
      <c r="K23" s="19">
        <f t="shared" si="4"/>
        <v>248.88993999999997</v>
      </c>
    </row>
    <row r="24" spans="1:11" ht="15.75" thickTop="1" x14ac:dyDescent="0.25">
      <c r="A24" s="8">
        <v>36969</v>
      </c>
      <c r="B24" s="9">
        <v>0.19439999999999999</v>
      </c>
      <c r="C24" s="10">
        <v>0.1361</v>
      </c>
      <c r="D24" s="9">
        <v>23.882000000000001</v>
      </c>
      <c r="E24" s="10">
        <v>0.39369999999999999</v>
      </c>
      <c r="F24" s="9">
        <v>0.42480000000000001</v>
      </c>
      <c r="G24" s="10">
        <v>0.153</v>
      </c>
      <c r="H24" s="9">
        <v>0.47010000000000002</v>
      </c>
      <c r="I24" s="10">
        <v>0.2172</v>
      </c>
      <c r="J24" s="10">
        <v>0.34549999999999997</v>
      </c>
      <c r="K24" s="55">
        <v>251.60220000000001</v>
      </c>
    </row>
    <row r="25" spans="1:11" x14ac:dyDescent="0.25">
      <c r="A25" s="8">
        <v>36970</v>
      </c>
      <c r="B25" s="9">
        <v>0.19439999999999999</v>
      </c>
      <c r="C25" s="10">
        <v>0.13639999999999999</v>
      </c>
      <c r="D25" s="9">
        <v>23.790700000000001</v>
      </c>
      <c r="E25" s="10">
        <v>0.38979999999999998</v>
      </c>
      <c r="F25" s="9">
        <v>0.42330000000000001</v>
      </c>
      <c r="G25" s="10">
        <v>0.1527</v>
      </c>
      <c r="H25" s="9">
        <v>0.46489999999999998</v>
      </c>
      <c r="I25" s="10">
        <v>0.21640000000000001</v>
      </c>
      <c r="J25" s="10">
        <v>0.34370000000000001</v>
      </c>
      <c r="K25" s="55">
        <v>252.98820000000001</v>
      </c>
    </row>
    <row r="26" spans="1:11" x14ac:dyDescent="0.25">
      <c r="A26" s="8">
        <v>36971</v>
      </c>
      <c r="B26" s="9">
        <v>0.19439999999999999</v>
      </c>
      <c r="C26" s="10">
        <v>0.1361</v>
      </c>
      <c r="D26" s="9">
        <v>23.823699999999999</v>
      </c>
      <c r="E26" s="10">
        <v>0.38990000000000002</v>
      </c>
      <c r="F26" s="9">
        <v>0.42109999999999997</v>
      </c>
      <c r="G26" s="10">
        <v>0.1527</v>
      </c>
      <c r="H26" s="9">
        <v>0.46610000000000001</v>
      </c>
      <c r="I26" s="10">
        <v>0.21529999999999999</v>
      </c>
      <c r="J26" s="10">
        <v>0.34520000000000001</v>
      </c>
      <c r="K26" s="55">
        <v>251.9521</v>
      </c>
    </row>
    <row r="27" spans="1:11" x14ac:dyDescent="0.25">
      <c r="A27" s="8">
        <v>36972</v>
      </c>
      <c r="B27" s="9">
        <v>0.19420000000000001</v>
      </c>
      <c r="C27" s="10">
        <v>0.1358</v>
      </c>
      <c r="D27" s="9">
        <v>23.9682</v>
      </c>
      <c r="E27" s="10">
        <v>0.39340000000000003</v>
      </c>
      <c r="F27" s="9">
        <v>0.42330000000000001</v>
      </c>
      <c r="G27" s="10">
        <v>0.15290000000000001</v>
      </c>
      <c r="H27" s="9">
        <v>0.46850000000000003</v>
      </c>
      <c r="I27" s="10">
        <v>0.2165</v>
      </c>
      <c r="J27" s="10">
        <v>0.34670000000000001</v>
      </c>
      <c r="K27" s="55">
        <v>253.6738</v>
      </c>
    </row>
    <row r="28" spans="1:11" ht="15.75" thickBot="1" x14ac:dyDescent="0.3">
      <c r="A28" s="11">
        <v>36973</v>
      </c>
      <c r="B28" s="12">
        <v>0.19400000000000001</v>
      </c>
      <c r="C28" s="13">
        <v>0.1366</v>
      </c>
      <c r="D28" s="12">
        <v>24.059899999999999</v>
      </c>
      <c r="E28" s="13">
        <v>0.39439999999999997</v>
      </c>
      <c r="F28" s="12">
        <v>0.4284</v>
      </c>
      <c r="G28" s="13">
        <v>0.15329999999999999</v>
      </c>
      <c r="H28" s="12">
        <v>0.46910000000000002</v>
      </c>
      <c r="I28" s="13">
        <v>0.219</v>
      </c>
      <c r="J28" s="13">
        <v>0.34710000000000002</v>
      </c>
      <c r="K28" s="56">
        <v>256.71050000000002</v>
      </c>
    </row>
    <row r="29" spans="1:11" ht="15.75" thickTop="1" x14ac:dyDescent="0.25">
      <c r="A29" s="14" t="s">
        <v>9</v>
      </c>
      <c r="B29" s="15">
        <f t="shared" ref="B29:K29" si="5">SUM(B24:B28)</f>
        <v>0.97140000000000004</v>
      </c>
      <c r="C29" s="16">
        <f t="shared" si="5"/>
        <v>0.68100000000000005</v>
      </c>
      <c r="D29" s="15">
        <f t="shared" si="5"/>
        <v>119.5245</v>
      </c>
      <c r="E29" s="16">
        <f t="shared" si="5"/>
        <v>1.9611999999999998</v>
      </c>
      <c r="F29" s="15">
        <f t="shared" si="5"/>
        <v>2.1209000000000002</v>
      </c>
      <c r="G29" s="16">
        <f t="shared" si="5"/>
        <v>0.76459999999999995</v>
      </c>
      <c r="H29" s="15">
        <f t="shared" si="5"/>
        <v>2.3387000000000002</v>
      </c>
      <c r="I29" s="16">
        <f t="shared" si="5"/>
        <v>1.0844</v>
      </c>
      <c r="J29" s="16">
        <f t="shared" si="5"/>
        <v>1.7282</v>
      </c>
      <c r="K29" s="57">
        <f t="shared" si="5"/>
        <v>1266.9268000000002</v>
      </c>
    </row>
    <row r="30" spans="1:11" ht="15.75" thickBot="1" x14ac:dyDescent="0.3">
      <c r="A30" s="17" t="s">
        <v>10</v>
      </c>
      <c r="B30" s="15">
        <f>B29/5</f>
        <v>0.19428000000000001</v>
      </c>
      <c r="C30" s="19">
        <f>C29/5</f>
        <v>0.13620000000000002</v>
      </c>
      <c r="D30" s="16">
        <f t="shared" ref="D30:K30" si="6">D29/5</f>
        <v>23.904900000000001</v>
      </c>
      <c r="E30" s="19">
        <f t="shared" si="6"/>
        <v>0.39223999999999998</v>
      </c>
      <c r="F30" s="19">
        <f t="shared" si="6"/>
        <v>0.42418000000000006</v>
      </c>
      <c r="G30" s="19">
        <f t="shared" si="6"/>
        <v>0.15292</v>
      </c>
      <c r="H30" s="19">
        <f t="shared" si="6"/>
        <v>0.46774000000000004</v>
      </c>
      <c r="I30" s="19">
        <f t="shared" si="6"/>
        <v>0.21688000000000002</v>
      </c>
      <c r="J30" s="19">
        <f t="shared" si="6"/>
        <v>0.34564</v>
      </c>
      <c r="K30" s="19">
        <f t="shared" si="6"/>
        <v>253.38536000000005</v>
      </c>
    </row>
    <row r="31" spans="1:11" ht="15.75" thickTop="1" x14ac:dyDescent="0.25">
      <c r="A31" s="8">
        <v>36976</v>
      </c>
      <c r="B31" s="41">
        <v>0.19400000000000001</v>
      </c>
      <c r="C31" s="9">
        <v>0.13569999999999999</v>
      </c>
      <c r="D31" s="41">
        <v>23.797000000000001</v>
      </c>
      <c r="E31" s="10">
        <v>0.39100000000000001</v>
      </c>
      <c r="F31" s="9">
        <v>0.42499999999999999</v>
      </c>
      <c r="G31" s="10">
        <v>0.15290000000000001</v>
      </c>
      <c r="H31" s="9">
        <v>0.46579999999999999</v>
      </c>
      <c r="I31" s="10">
        <v>0.21729999999999999</v>
      </c>
      <c r="J31" s="10">
        <v>0.34620000000000001</v>
      </c>
      <c r="K31" s="55">
        <v>254.04300000000001</v>
      </c>
    </row>
    <row r="32" spans="1:11" x14ac:dyDescent="0.25">
      <c r="A32" s="8">
        <v>36977</v>
      </c>
      <c r="B32" s="10">
        <v>0.1938</v>
      </c>
      <c r="C32" s="9">
        <v>0.13519999999999999</v>
      </c>
      <c r="D32" s="10">
        <v>23.837399999999999</v>
      </c>
      <c r="E32" s="10">
        <v>0.38819999999999999</v>
      </c>
      <c r="F32" s="9">
        <v>0.42330000000000001</v>
      </c>
      <c r="G32" s="10">
        <v>0.15279999999999999</v>
      </c>
      <c r="H32" s="9">
        <v>0.46800000000000003</v>
      </c>
      <c r="I32" s="10">
        <v>0.21640000000000001</v>
      </c>
      <c r="J32" s="10">
        <v>0.34749999999999998</v>
      </c>
      <c r="K32" s="55">
        <v>254.00880000000001</v>
      </c>
    </row>
    <row r="33" spans="1:11" x14ac:dyDescent="0.25">
      <c r="A33" s="8">
        <v>36978</v>
      </c>
      <c r="B33" s="10">
        <v>0.19350000000000001</v>
      </c>
      <c r="C33" s="9">
        <v>0.13500000000000001</v>
      </c>
      <c r="D33" s="10">
        <v>23.805299999999999</v>
      </c>
      <c r="E33" s="10">
        <v>0.38879999999999998</v>
      </c>
      <c r="F33" s="9">
        <v>0.4229</v>
      </c>
      <c r="G33" s="10">
        <v>0.15229999999999999</v>
      </c>
      <c r="H33" s="9">
        <v>0.47020000000000001</v>
      </c>
      <c r="I33" s="10">
        <v>0.2162</v>
      </c>
      <c r="J33" s="10">
        <v>0.34689999999999999</v>
      </c>
      <c r="K33" s="55">
        <v>253.77529999999999</v>
      </c>
    </row>
    <row r="34" spans="1:11" x14ac:dyDescent="0.25">
      <c r="A34" s="8">
        <v>36979</v>
      </c>
      <c r="B34" s="10">
        <v>0.1933</v>
      </c>
      <c r="C34" s="9">
        <v>0.13469999999999999</v>
      </c>
      <c r="D34" s="10">
        <v>23.626100000000001</v>
      </c>
      <c r="E34" s="10">
        <v>0.3911</v>
      </c>
      <c r="F34" s="9">
        <v>0.4254</v>
      </c>
      <c r="G34" s="10">
        <v>0.15240000000000001</v>
      </c>
      <c r="H34" s="9">
        <v>0.47199999999999998</v>
      </c>
      <c r="I34" s="10">
        <v>0.2175</v>
      </c>
      <c r="J34" s="10">
        <v>0.3473</v>
      </c>
      <c r="K34" s="55">
        <v>251.58</v>
      </c>
    </row>
    <row r="35" spans="1:11" ht="15.75" thickBot="1" x14ac:dyDescent="0.3">
      <c r="A35" s="11">
        <v>36980</v>
      </c>
      <c r="B35" s="13">
        <v>0.193</v>
      </c>
      <c r="C35" s="12">
        <v>0.13469999999999999</v>
      </c>
      <c r="D35" s="13">
        <v>23.785299999999999</v>
      </c>
      <c r="E35" s="13">
        <v>0.39229999999999998</v>
      </c>
      <c r="F35" s="12">
        <v>0.42830000000000001</v>
      </c>
      <c r="G35" s="13">
        <v>0.15229999999999999</v>
      </c>
      <c r="H35" s="12">
        <v>0.4738</v>
      </c>
      <c r="I35" s="13">
        <v>0.219</v>
      </c>
      <c r="J35" s="13">
        <v>0.34760000000000002</v>
      </c>
      <c r="K35" s="56">
        <v>255.24250000000001</v>
      </c>
    </row>
    <row r="36" spans="1:11" ht="15.75" thickTop="1" x14ac:dyDescent="0.25">
      <c r="A36" s="14" t="s">
        <v>9</v>
      </c>
      <c r="B36" s="15">
        <f t="shared" ref="B36:K36" si="7">SUM(B31:B35)</f>
        <v>0.96760000000000002</v>
      </c>
      <c r="C36" s="16">
        <f t="shared" si="7"/>
        <v>0.67530000000000001</v>
      </c>
      <c r="D36" s="15">
        <f t="shared" si="7"/>
        <v>118.8511</v>
      </c>
      <c r="E36" s="16">
        <f t="shared" si="7"/>
        <v>1.9514</v>
      </c>
      <c r="F36" s="15">
        <f t="shared" si="7"/>
        <v>2.1249000000000002</v>
      </c>
      <c r="G36" s="16">
        <f t="shared" si="7"/>
        <v>0.76269999999999993</v>
      </c>
      <c r="H36" s="15">
        <f t="shared" si="7"/>
        <v>2.3498000000000001</v>
      </c>
      <c r="I36" s="16">
        <f t="shared" si="7"/>
        <v>1.0864</v>
      </c>
      <c r="J36" s="16">
        <f t="shared" si="7"/>
        <v>1.7355</v>
      </c>
      <c r="K36" s="57">
        <f t="shared" si="7"/>
        <v>1268.6496</v>
      </c>
    </row>
    <row r="37" spans="1:11" ht="15.75" thickBot="1" x14ac:dyDescent="0.3">
      <c r="A37" s="17" t="s">
        <v>10</v>
      </c>
      <c r="B37" s="18">
        <f>B36/5</f>
        <v>0.19352</v>
      </c>
      <c r="C37" s="19">
        <f>C36/5</f>
        <v>0.13506000000000001</v>
      </c>
      <c r="D37" s="19">
        <f t="shared" ref="D37:K37" si="8">D36/5</f>
        <v>23.770220000000002</v>
      </c>
      <c r="E37" s="19">
        <f t="shared" si="8"/>
        <v>0.39028000000000002</v>
      </c>
      <c r="F37" s="19">
        <f t="shared" si="8"/>
        <v>0.42498000000000002</v>
      </c>
      <c r="G37" s="19">
        <f t="shared" si="8"/>
        <v>0.15253999999999998</v>
      </c>
      <c r="H37" s="19">
        <f t="shared" si="8"/>
        <v>0.46996000000000004</v>
      </c>
      <c r="I37" s="19">
        <f t="shared" si="8"/>
        <v>0.21728</v>
      </c>
      <c r="J37" s="19">
        <f t="shared" si="8"/>
        <v>0.34710000000000002</v>
      </c>
      <c r="K37" s="19">
        <f t="shared" si="8"/>
        <v>253.72991999999999</v>
      </c>
    </row>
    <row r="38" spans="1:11" ht="21" thickTop="1" x14ac:dyDescent="0.3">
      <c r="A38" s="20"/>
      <c r="B38" s="10"/>
      <c r="C38" s="60"/>
      <c r="D38" s="10"/>
      <c r="E38" s="22" t="s">
        <v>11</v>
      </c>
      <c r="F38" s="9"/>
      <c r="G38" s="10"/>
      <c r="H38" s="9"/>
      <c r="I38" s="10"/>
      <c r="J38" s="10"/>
      <c r="K38" s="55"/>
    </row>
    <row r="39" spans="1:11" ht="15.75" thickBot="1" x14ac:dyDescent="0.3">
      <c r="A39" s="23"/>
      <c r="B39" s="25"/>
      <c r="C39" s="24"/>
      <c r="D39" s="25"/>
      <c r="E39" s="25"/>
      <c r="F39" s="24"/>
      <c r="G39" s="25"/>
      <c r="H39" s="24"/>
      <c r="I39" s="25"/>
      <c r="J39" s="25"/>
      <c r="K39" s="59"/>
    </row>
    <row r="40" spans="1:11" x14ac:dyDescent="0.25">
      <c r="A40" s="26" t="s">
        <v>12</v>
      </c>
      <c r="B40" s="27">
        <f>SUM(B6:B7,B10:B14,B17:B21,B24:B28,B31:B35)</f>
        <v>4.2801999999999989</v>
      </c>
      <c r="C40" s="37">
        <f>SUM(C6:C7,C10:C14,C17:C21,C24:C28,C31:C35)</f>
        <v>2.9603999999999999</v>
      </c>
      <c r="D40" s="37">
        <f t="shared" ref="D40:K40" si="9">SUM(D6:D7,D10:D14,D17:D21,D24:D28,D31:D35)</f>
        <v>519.22500000000002</v>
      </c>
      <c r="E40" s="37">
        <f t="shared" si="9"/>
        <v>8.480500000000001</v>
      </c>
      <c r="F40" s="37">
        <f t="shared" si="9"/>
        <v>9.1975999999999996</v>
      </c>
      <c r="G40" s="37">
        <f t="shared" si="9"/>
        <v>3.3402999999999992</v>
      </c>
      <c r="H40" s="37">
        <f t="shared" si="9"/>
        <v>10.205900000000002</v>
      </c>
      <c r="I40" s="37">
        <f t="shared" si="9"/>
        <v>4.7025999999999994</v>
      </c>
      <c r="J40" s="37">
        <f t="shared" si="9"/>
        <v>7.5769000000000002</v>
      </c>
      <c r="K40" s="37">
        <f t="shared" si="9"/>
        <v>5511.7309999999998</v>
      </c>
    </row>
    <row r="41" spans="1:11" x14ac:dyDescent="0.25">
      <c r="A41" s="26" t="s">
        <v>13</v>
      </c>
      <c r="B41" s="27">
        <f>B40/22</f>
        <v>0.1945545454545454</v>
      </c>
      <c r="C41" s="28">
        <f>C40/22</f>
        <v>0.13456363636363636</v>
      </c>
      <c r="D41" s="28">
        <f t="shared" ref="D41:K41" si="10">D40/22</f>
        <v>23.601136363636364</v>
      </c>
      <c r="E41" s="28">
        <f t="shared" si="10"/>
        <v>0.38547727272727278</v>
      </c>
      <c r="F41" s="28">
        <f t="shared" si="10"/>
        <v>0.41807272727272726</v>
      </c>
      <c r="G41" s="28">
        <f t="shared" si="10"/>
        <v>0.15183181818181815</v>
      </c>
      <c r="H41" s="28">
        <f t="shared" si="10"/>
        <v>0.46390454545454551</v>
      </c>
      <c r="I41" s="28">
        <f t="shared" si="10"/>
        <v>0.21375454545454542</v>
      </c>
      <c r="J41" s="28">
        <f t="shared" si="10"/>
        <v>0.34440454545454546</v>
      </c>
      <c r="K41" s="28">
        <f t="shared" si="10"/>
        <v>250.53322727272726</v>
      </c>
    </row>
    <row r="42" spans="1:11" x14ac:dyDescent="0.25">
      <c r="A42" s="26" t="s">
        <v>14</v>
      </c>
      <c r="B42" s="27">
        <f>1/B41</f>
        <v>5.1399467314611478</v>
      </c>
      <c r="C42" s="28">
        <f>1/C41</f>
        <v>7.4314281853803541</v>
      </c>
      <c r="D42" s="28">
        <f>100/D41</f>
        <v>4.2370841157494343</v>
      </c>
      <c r="E42" s="28">
        <f t="shared" ref="D42:K42" si="11">1/E41</f>
        <v>2.5941866635221977</v>
      </c>
      <c r="F42" s="28">
        <f t="shared" si="11"/>
        <v>2.3919283291293381</v>
      </c>
      <c r="G42" s="28">
        <f t="shared" si="11"/>
        <v>6.5862347693320968</v>
      </c>
      <c r="H42" s="28">
        <f t="shared" si="11"/>
        <v>2.1556158692520988</v>
      </c>
      <c r="I42" s="28">
        <f t="shared" si="11"/>
        <v>4.6782630885042327</v>
      </c>
      <c r="J42" s="28">
        <f t="shared" si="11"/>
        <v>2.9035621428288612</v>
      </c>
      <c r="K42" s="28">
        <f>1000/K41</f>
        <v>3.9914865221107489</v>
      </c>
    </row>
    <row r="43" spans="1:11" ht="15.75" thickBot="1" x14ac:dyDescent="0.3">
      <c r="A43" s="29"/>
      <c r="B43" s="30"/>
      <c r="C43" s="31"/>
      <c r="D43" s="30"/>
      <c r="E43" s="31"/>
      <c r="F43" s="30"/>
      <c r="G43" s="31"/>
      <c r="H43" s="30"/>
      <c r="I43" s="31"/>
      <c r="J43" s="30"/>
      <c r="K43" s="31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5" x14ac:dyDescent="0.25"/>
  <cols>
    <col min="1" max="1" width="11.5703125" customWidth="1"/>
    <col min="2" max="3" width="11" customWidth="1"/>
    <col min="4" max="5" width="11.140625" customWidth="1"/>
    <col min="6" max="6" width="10.7109375" customWidth="1"/>
    <col min="7" max="7" width="10.42578125" customWidth="1"/>
    <col min="8" max="8" width="10.5703125" customWidth="1"/>
    <col min="9" max="10" width="10.42578125" customWidth="1"/>
    <col min="11" max="11" width="11.140625" customWidth="1"/>
  </cols>
  <sheetData>
    <row r="1" spans="1:11" ht="22.5" x14ac:dyDescent="0.3">
      <c r="A1" s="1"/>
      <c r="B1" s="1"/>
      <c r="C1" s="2" t="s">
        <v>25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3"/>
    </row>
    <row r="4" spans="1:11" ht="15.75" thickBot="1" x14ac:dyDescent="0.3">
      <c r="A4" s="6" t="s">
        <v>0</v>
      </c>
      <c r="B4" s="7" t="s">
        <v>8</v>
      </c>
      <c r="C4" s="6" t="s">
        <v>7</v>
      </c>
      <c r="D4" s="7" t="s">
        <v>18</v>
      </c>
      <c r="E4" s="6" t="s">
        <v>1</v>
      </c>
      <c r="F4" s="7" t="s">
        <v>15</v>
      </c>
      <c r="G4" s="6" t="s">
        <v>5</v>
      </c>
      <c r="H4" s="7" t="s">
        <v>4</v>
      </c>
      <c r="I4" s="6" t="s">
        <v>2</v>
      </c>
      <c r="J4" s="6" t="s">
        <v>6</v>
      </c>
      <c r="K4" s="54" t="s">
        <v>3</v>
      </c>
    </row>
    <row r="5" spans="1:11" x14ac:dyDescent="0.25">
      <c r="A5" s="8">
        <v>36983</v>
      </c>
      <c r="B5" s="9">
        <v>0.193</v>
      </c>
      <c r="C5" s="10">
        <v>0.13589999999999999</v>
      </c>
      <c r="D5" s="9">
        <v>24.2041</v>
      </c>
      <c r="E5" s="10">
        <v>0.39610000000000001</v>
      </c>
      <c r="F5" s="9">
        <v>0.42820000000000003</v>
      </c>
      <c r="G5" s="10">
        <v>0.15310000000000001</v>
      </c>
      <c r="H5" s="9">
        <v>0.4773</v>
      </c>
      <c r="I5" s="10">
        <v>0.219</v>
      </c>
      <c r="J5" s="32">
        <v>0.34839999999999999</v>
      </c>
      <c r="K5" s="55">
        <v>256.97949999999997</v>
      </c>
    </row>
    <row r="6" spans="1:11" x14ac:dyDescent="0.25">
      <c r="A6" s="8">
        <v>36984</v>
      </c>
      <c r="B6" s="9">
        <v>0.19239999999999999</v>
      </c>
      <c r="C6" s="10">
        <v>0.13539999999999999</v>
      </c>
      <c r="D6" s="9">
        <v>24.2453</v>
      </c>
      <c r="E6" s="10">
        <v>0.39700000000000002</v>
      </c>
      <c r="F6" s="9">
        <v>0.42620000000000002</v>
      </c>
      <c r="G6" s="10">
        <v>0.15279999999999999</v>
      </c>
      <c r="H6" s="9">
        <v>0.47810000000000002</v>
      </c>
      <c r="I6" s="10">
        <v>0.21790000000000001</v>
      </c>
      <c r="J6" s="32">
        <v>0.3493</v>
      </c>
      <c r="K6" s="55">
        <v>259.69189999999998</v>
      </c>
    </row>
    <row r="7" spans="1:11" x14ac:dyDescent="0.25">
      <c r="A7" s="8">
        <v>36985</v>
      </c>
      <c r="B7" s="9">
        <v>0.19239999999999999</v>
      </c>
      <c r="C7" s="10">
        <v>0.13469999999999999</v>
      </c>
      <c r="D7" s="9">
        <v>24.178899999999999</v>
      </c>
      <c r="E7" s="10">
        <v>0.3967</v>
      </c>
      <c r="F7" s="9">
        <v>0.4229</v>
      </c>
      <c r="G7" s="10">
        <v>0.1527</v>
      </c>
      <c r="H7" s="9">
        <v>0.47839999999999999</v>
      </c>
      <c r="I7" s="10">
        <v>0.2162</v>
      </c>
      <c r="J7" s="32">
        <v>0.34870000000000001</v>
      </c>
      <c r="K7" s="55">
        <v>259.25900000000001</v>
      </c>
    </row>
    <row r="8" spans="1:11" x14ac:dyDescent="0.25">
      <c r="A8" s="8">
        <v>36986</v>
      </c>
      <c r="B8" s="9">
        <v>0.19239999999999999</v>
      </c>
      <c r="C8" s="10">
        <v>0.13420000000000001</v>
      </c>
      <c r="D8" s="9">
        <v>24.1096</v>
      </c>
      <c r="E8" s="10">
        <v>0.39290000000000003</v>
      </c>
      <c r="F8" s="9">
        <v>0.41720000000000002</v>
      </c>
      <c r="G8" s="10">
        <v>0.15179999999999999</v>
      </c>
      <c r="H8" s="9">
        <v>0.47510000000000002</v>
      </c>
      <c r="I8" s="10">
        <v>0.21329999999999999</v>
      </c>
      <c r="J8" s="32">
        <v>0.3493</v>
      </c>
      <c r="K8" s="55">
        <v>263.29939999999999</v>
      </c>
    </row>
    <row r="9" spans="1:11" ht="15.75" thickBot="1" x14ac:dyDescent="0.3">
      <c r="A9" s="11">
        <v>36987</v>
      </c>
      <c r="B9" s="12">
        <v>0.19239999999999999</v>
      </c>
      <c r="C9" s="13">
        <v>0.1348</v>
      </c>
      <c r="D9" s="12">
        <v>23.9451</v>
      </c>
      <c r="E9" s="13">
        <v>0.39290000000000003</v>
      </c>
      <c r="F9" s="12">
        <v>0.4194</v>
      </c>
      <c r="G9" s="13">
        <v>0.15129999999999999</v>
      </c>
      <c r="H9" s="12">
        <v>0.47639999999999999</v>
      </c>
      <c r="I9" s="13">
        <v>0.2145</v>
      </c>
      <c r="J9" s="33">
        <v>0.34810000000000002</v>
      </c>
      <c r="K9" s="56">
        <v>259.8843</v>
      </c>
    </row>
    <row r="10" spans="1:11" ht="15.75" thickTop="1" x14ac:dyDescent="0.25">
      <c r="A10" s="14" t="s">
        <v>9</v>
      </c>
      <c r="B10" s="15">
        <f t="shared" ref="B10:K10" si="0">SUM(B5:B9)</f>
        <v>0.96260000000000001</v>
      </c>
      <c r="C10" s="16">
        <f t="shared" si="0"/>
        <v>0.67500000000000004</v>
      </c>
      <c r="D10" s="15">
        <f t="shared" si="0"/>
        <v>120.68299999999999</v>
      </c>
      <c r="E10" s="16">
        <f t="shared" si="0"/>
        <v>1.9756</v>
      </c>
      <c r="F10" s="15">
        <f t="shared" si="0"/>
        <v>2.1139000000000001</v>
      </c>
      <c r="G10" s="16">
        <f t="shared" si="0"/>
        <v>0.76170000000000004</v>
      </c>
      <c r="H10" s="15">
        <f t="shared" si="0"/>
        <v>2.3853</v>
      </c>
      <c r="I10" s="16">
        <f t="shared" si="0"/>
        <v>1.0809</v>
      </c>
      <c r="J10" s="16">
        <f t="shared" si="0"/>
        <v>1.7438</v>
      </c>
      <c r="K10" s="57">
        <f t="shared" si="0"/>
        <v>1299.1141</v>
      </c>
    </row>
    <row r="11" spans="1:11" ht="15.75" thickBot="1" x14ac:dyDescent="0.3">
      <c r="A11" s="17" t="s">
        <v>10</v>
      </c>
      <c r="B11" s="18">
        <f>B10/5</f>
        <v>0.19252</v>
      </c>
      <c r="C11" s="19">
        <f>C10/5</f>
        <v>0.13500000000000001</v>
      </c>
      <c r="D11" s="19">
        <f t="shared" ref="D11:K11" si="1">D10/5</f>
        <v>24.136599999999998</v>
      </c>
      <c r="E11" s="19">
        <f t="shared" si="1"/>
        <v>0.39512000000000003</v>
      </c>
      <c r="F11" s="19">
        <f t="shared" si="1"/>
        <v>0.42278000000000004</v>
      </c>
      <c r="G11" s="19">
        <f t="shared" si="1"/>
        <v>0.15234</v>
      </c>
      <c r="H11" s="19">
        <f t="shared" si="1"/>
        <v>0.47705999999999998</v>
      </c>
      <c r="I11" s="19">
        <f t="shared" si="1"/>
        <v>0.21617999999999998</v>
      </c>
      <c r="J11" s="19">
        <f t="shared" si="1"/>
        <v>0.34876000000000001</v>
      </c>
      <c r="K11" s="19">
        <f t="shared" si="1"/>
        <v>259.82281999999998</v>
      </c>
    </row>
    <row r="12" spans="1:11" ht="15.75" thickTop="1" x14ac:dyDescent="0.25">
      <c r="A12" s="8">
        <v>36990</v>
      </c>
      <c r="B12" s="9">
        <v>0.19239999999999999</v>
      </c>
      <c r="C12" s="10">
        <v>0.13370000000000001</v>
      </c>
      <c r="D12" s="9">
        <v>23.850899999999999</v>
      </c>
      <c r="E12" s="10">
        <v>0.38800000000000001</v>
      </c>
      <c r="F12" s="9">
        <v>0.41770000000000002</v>
      </c>
      <c r="G12" s="10">
        <v>0.1517</v>
      </c>
      <c r="H12" s="9">
        <v>0.4748</v>
      </c>
      <c r="I12" s="10">
        <v>0.21360000000000001</v>
      </c>
      <c r="J12" s="32">
        <v>0.34899999999999998</v>
      </c>
      <c r="K12" s="55">
        <v>258.22000000000003</v>
      </c>
    </row>
    <row r="13" spans="1:11" x14ac:dyDescent="0.25">
      <c r="A13" s="8">
        <v>36991</v>
      </c>
      <c r="B13" s="9">
        <v>0.1923</v>
      </c>
      <c r="C13" s="10">
        <v>0.1328</v>
      </c>
      <c r="D13" s="9">
        <v>24.013500000000001</v>
      </c>
      <c r="E13" s="10">
        <v>0.38879999999999998</v>
      </c>
      <c r="F13" s="9">
        <v>0.41720000000000002</v>
      </c>
      <c r="G13" s="10">
        <v>0.15140000000000001</v>
      </c>
      <c r="H13" s="9">
        <v>0.47520000000000001</v>
      </c>
      <c r="I13" s="10">
        <v>0.21329999999999999</v>
      </c>
      <c r="J13" s="32">
        <v>0.34910000000000002</v>
      </c>
      <c r="K13" s="55">
        <v>257.81659999999999</v>
      </c>
    </row>
    <row r="14" spans="1:11" x14ac:dyDescent="0.25">
      <c r="A14" s="8">
        <v>36992</v>
      </c>
      <c r="B14" s="9">
        <v>0.1923</v>
      </c>
      <c r="C14" s="10">
        <v>0.1338</v>
      </c>
      <c r="D14" s="9">
        <v>23.935600000000001</v>
      </c>
      <c r="E14" s="10">
        <v>0.38840000000000002</v>
      </c>
      <c r="F14" s="9">
        <v>0.42299999999999999</v>
      </c>
      <c r="G14" s="10">
        <v>0.1515</v>
      </c>
      <c r="H14" s="9">
        <v>0.47670000000000001</v>
      </c>
      <c r="I14" s="10">
        <v>0.21629999999999999</v>
      </c>
      <c r="J14" s="32">
        <v>0.34860000000000002</v>
      </c>
      <c r="K14" s="55">
        <v>256.43209999999999</v>
      </c>
    </row>
    <row r="15" spans="1:11" x14ac:dyDescent="0.25">
      <c r="A15" s="8">
        <v>36993</v>
      </c>
      <c r="B15" s="9">
        <v>0.19220000000000001</v>
      </c>
      <c r="C15" s="10">
        <v>0.13400000000000001</v>
      </c>
      <c r="D15" s="9">
        <v>23.9741</v>
      </c>
      <c r="E15" s="10">
        <v>0.38219999999999998</v>
      </c>
      <c r="F15" s="9">
        <v>0.42459999999999998</v>
      </c>
      <c r="G15" s="10">
        <v>0.15179999999999999</v>
      </c>
      <c r="H15" s="9">
        <v>0.47620000000000001</v>
      </c>
      <c r="I15" s="10">
        <v>0.21709999999999999</v>
      </c>
      <c r="J15" s="32">
        <v>0.34739999999999999</v>
      </c>
      <c r="K15" s="55">
        <v>254.56890000000001</v>
      </c>
    </row>
    <row r="16" spans="1:11" ht="16.5" thickBot="1" x14ac:dyDescent="0.3">
      <c r="A16" s="11">
        <v>36994</v>
      </c>
      <c r="B16" s="12"/>
      <c r="C16" s="13"/>
      <c r="D16" s="12"/>
      <c r="E16" s="74" t="s">
        <v>19</v>
      </c>
      <c r="F16" s="12"/>
      <c r="G16" s="13"/>
      <c r="H16" s="12"/>
      <c r="I16" s="13"/>
      <c r="J16" s="33"/>
      <c r="K16" s="56"/>
    </row>
    <row r="17" spans="1:11" ht="15.75" thickTop="1" x14ac:dyDescent="0.25">
      <c r="A17" s="14" t="s">
        <v>9</v>
      </c>
      <c r="B17" s="15">
        <f t="shared" ref="B17:K17" si="2">SUM(B12:B16)</f>
        <v>0.76919999999999999</v>
      </c>
      <c r="C17" s="16">
        <f t="shared" si="2"/>
        <v>0.5343</v>
      </c>
      <c r="D17" s="15">
        <f t="shared" si="2"/>
        <v>95.774100000000004</v>
      </c>
      <c r="E17" s="16">
        <f t="shared" si="2"/>
        <v>1.5474000000000001</v>
      </c>
      <c r="F17" s="15">
        <f t="shared" si="2"/>
        <v>1.6825000000000001</v>
      </c>
      <c r="G17" s="16">
        <f t="shared" si="2"/>
        <v>0.60640000000000005</v>
      </c>
      <c r="H17" s="15">
        <f t="shared" si="2"/>
        <v>1.9028999999999998</v>
      </c>
      <c r="I17" s="16">
        <f t="shared" si="2"/>
        <v>0.86029999999999995</v>
      </c>
      <c r="J17" s="16">
        <f t="shared" si="2"/>
        <v>1.3940999999999999</v>
      </c>
      <c r="K17" s="57">
        <f t="shared" si="2"/>
        <v>1027.0376000000001</v>
      </c>
    </row>
    <row r="18" spans="1:11" ht="15.75" thickBot="1" x14ac:dyDescent="0.3">
      <c r="A18" s="17" t="s">
        <v>10</v>
      </c>
      <c r="B18" s="18">
        <f>B17/5</f>
        <v>0.15384</v>
      </c>
      <c r="C18" s="19">
        <f>C17/5</f>
        <v>0.10686</v>
      </c>
      <c r="D18" s="19">
        <f t="shared" ref="D18:K18" si="3">D17/5</f>
        <v>19.154820000000001</v>
      </c>
      <c r="E18" s="19">
        <f t="shared" si="3"/>
        <v>0.30948000000000003</v>
      </c>
      <c r="F18" s="19">
        <f t="shared" si="3"/>
        <v>0.33650000000000002</v>
      </c>
      <c r="G18" s="19">
        <f t="shared" si="3"/>
        <v>0.12128000000000001</v>
      </c>
      <c r="H18" s="19">
        <f t="shared" si="3"/>
        <v>0.38057999999999997</v>
      </c>
      <c r="I18" s="19">
        <f t="shared" si="3"/>
        <v>0.17205999999999999</v>
      </c>
      <c r="J18" s="19">
        <f t="shared" si="3"/>
        <v>0.27881999999999996</v>
      </c>
      <c r="K18" s="19">
        <f t="shared" si="3"/>
        <v>205.40752000000003</v>
      </c>
    </row>
    <row r="19" spans="1:11" ht="17.25" thickTop="1" thickBot="1" x14ac:dyDescent="0.3">
      <c r="A19" s="8">
        <v>36997</v>
      </c>
      <c r="B19" s="9"/>
      <c r="C19" s="10"/>
      <c r="D19" s="9"/>
      <c r="E19" s="74" t="s">
        <v>20</v>
      </c>
      <c r="F19" s="9"/>
      <c r="G19" s="10"/>
      <c r="H19" s="9"/>
      <c r="I19" s="10"/>
      <c r="J19" s="32"/>
      <c r="K19" s="55"/>
    </row>
    <row r="20" spans="1:11" ht="15.75" thickTop="1" x14ac:dyDescent="0.25">
      <c r="A20" s="8">
        <v>36998</v>
      </c>
      <c r="B20" s="9">
        <v>0.192</v>
      </c>
      <c r="C20" s="10">
        <v>0.13350000000000001</v>
      </c>
      <c r="D20" s="9">
        <v>23.816600000000001</v>
      </c>
      <c r="E20" s="10">
        <v>0.37709999999999999</v>
      </c>
      <c r="F20" s="9">
        <v>0.42199999999999999</v>
      </c>
      <c r="G20" s="10">
        <v>0.1517</v>
      </c>
      <c r="H20" s="9">
        <v>0.4703</v>
      </c>
      <c r="I20" s="10">
        <v>0.21579999999999999</v>
      </c>
      <c r="J20" s="32">
        <v>0.34720000000000001</v>
      </c>
      <c r="K20" s="55">
        <v>254.0256</v>
      </c>
    </row>
    <row r="21" spans="1:11" x14ac:dyDescent="0.25">
      <c r="A21" s="8">
        <v>36999</v>
      </c>
      <c r="B21" s="9">
        <v>0.192</v>
      </c>
      <c r="C21" s="10">
        <v>0.1343</v>
      </c>
      <c r="D21" s="9">
        <v>23.754200000000001</v>
      </c>
      <c r="E21" s="10">
        <v>0.39979999999999999</v>
      </c>
      <c r="F21" s="9">
        <v>0.4259</v>
      </c>
      <c r="G21" s="10">
        <v>0.1522</v>
      </c>
      <c r="H21" s="9">
        <v>0.47370000000000001</v>
      </c>
      <c r="I21" s="10">
        <v>0.21779999999999999</v>
      </c>
      <c r="J21" s="32">
        <v>0.3473</v>
      </c>
      <c r="K21" s="55">
        <v>254.352</v>
      </c>
    </row>
    <row r="22" spans="1:11" x14ac:dyDescent="0.25">
      <c r="A22" s="8">
        <v>37000</v>
      </c>
      <c r="B22" s="9">
        <v>0.19189999999999999</v>
      </c>
      <c r="C22" s="10">
        <v>0.13489999999999999</v>
      </c>
      <c r="D22" s="9">
        <v>23.512599999999999</v>
      </c>
      <c r="E22" s="10">
        <v>0.38690000000000002</v>
      </c>
      <c r="F22" s="9">
        <v>0.42830000000000001</v>
      </c>
      <c r="G22" s="10">
        <v>0.152</v>
      </c>
      <c r="H22" s="9">
        <v>0.47660000000000002</v>
      </c>
      <c r="I22" s="10">
        <v>0.219</v>
      </c>
      <c r="J22" s="32">
        <v>0.34560000000000002</v>
      </c>
      <c r="K22" s="55">
        <v>252.44450000000001</v>
      </c>
    </row>
    <row r="23" spans="1:11" ht="15.75" thickBot="1" x14ac:dyDescent="0.3">
      <c r="A23" s="11">
        <v>37001</v>
      </c>
      <c r="B23" s="12">
        <v>0.19189999999999999</v>
      </c>
      <c r="C23" s="13">
        <v>0.1336</v>
      </c>
      <c r="D23" s="12">
        <v>23.3782</v>
      </c>
      <c r="E23" s="69">
        <v>0.37740000000000001</v>
      </c>
      <c r="F23" s="12">
        <v>0.42170000000000002</v>
      </c>
      <c r="G23" s="13">
        <v>0.1515</v>
      </c>
      <c r="H23" s="12">
        <v>0.47299999999999998</v>
      </c>
      <c r="I23" s="13">
        <v>0.21560000000000001</v>
      </c>
      <c r="J23" s="33">
        <v>0.34660000000000002</v>
      </c>
      <c r="K23" s="56">
        <v>249.23009999999999</v>
      </c>
    </row>
    <row r="24" spans="1:11" ht="15.75" thickTop="1" x14ac:dyDescent="0.25">
      <c r="A24" s="14" t="s">
        <v>9</v>
      </c>
      <c r="B24" s="15">
        <f t="shared" ref="B24:K24" si="4">SUM(B19:B23)</f>
        <v>0.76779999999999993</v>
      </c>
      <c r="C24" s="16">
        <f t="shared" si="4"/>
        <v>0.5363</v>
      </c>
      <c r="D24" s="15">
        <f t="shared" si="4"/>
        <v>94.461600000000004</v>
      </c>
      <c r="E24" s="16">
        <f t="shared" si="4"/>
        <v>1.5411999999999999</v>
      </c>
      <c r="F24" s="15">
        <f t="shared" si="4"/>
        <v>1.6979</v>
      </c>
      <c r="G24" s="16">
        <f t="shared" si="4"/>
        <v>0.60739999999999994</v>
      </c>
      <c r="H24" s="15">
        <f t="shared" si="4"/>
        <v>1.8935999999999997</v>
      </c>
      <c r="I24" s="16">
        <f t="shared" si="4"/>
        <v>0.86819999999999997</v>
      </c>
      <c r="J24" s="16">
        <f t="shared" si="4"/>
        <v>1.3867</v>
      </c>
      <c r="K24" s="57">
        <f t="shared" si="4"/>
        <v>1010.0522000000001</v>
      </c>
    </row>
    <row r="25" spans="1:11" ht="15.75" thickBot="1" x14ac:dyDescent="0.3">
      <c r="A25" s="17" t="s">
        <v>10</v>
      </c>
      <c r="B25" s="18">
        <f>B24/4</f>
        <v>0.19194999999999998</v>
      </c>
      <c r="C25" s="19">
        <f>C24/4</f>
        <v>0.134075</v>
      </c>
      <c r="D25" s="19">
        <f t="shared" ref="D25:K25" si="5">D24/4</f>
        <v>23.615400000000001</v>
      </c>
      <c r="E25" s="19">
        <f t="shared" si="5"/>
        <v>0.38529999999999998</v>
      </c>
      <c r="F25" s="19">
        <f t="shared" si="5"/>
        <v>0.42447499999999999</v>
      </c>
      <c r="G25" s="19">
        <f t="shared" si="5"/>
        <v>0.15184999999999998</v>
      </c>
      <c r="H25" s="19">
        <f t="shared" si="5"/>
        <v>0.47339999999999993</v>
      </c>
      <c r="I25" s="19">
        <f t="shared" si="5"/>
        <v>0.21704999999999999</v>
      </c>
      <c r="J25" s="19">
        <f t="shared" si="5"/>
        <v>0.34667500000000001</v>
      </c>
      <c r="K25" s="19">
        <f t="shared" si="5"/>
        <v>252.51305000000002</v>
      </c>
    </row>
    <row r="26" spans="1:11" ht="15.75" thickTop="1" x14ac:dyDescent="0.25">
      <c r="A26" s="8">
        <v>37004</v>
      </c>
      <c r="B26" s="9">
        <v>0.19189999999999999</v>
      </c>
      <c r="C26" s="10">
        <v>0.1331</v>
      </c>
      <c r="D26" s="9">
        <v>23.526900000000001</v>
      </c>
      <c r="E26" s="80">
        <v>0.37030000000000002</v>
      </c>
      <c r="F26" s="9">
        <v>0.41599999999999998</v>
      </c>
      <c r="G26" s="10">
        <v>0.15060000000000001</v>
      </c>
      <c r="H26" s="9">
        <v>0.46189999999999998</v>
      </c>
      <c r="I26" s="10">
        <v>0.2127</v>
      </c>
      <c r="J26" s="32">
        <v>0.34799999999999998</v>
      </c>
      <c r="K26" s="55">
        <v>251.9743</v>
      </c>
    </row>
    <row r="27" spans="1:11" x14ac:dyDescent="0.25">
      <c r="A27" s="8">
        <v>37005</v>
      </c>
      <c r="B27" s="9">
        <v>0.19189999999999999</v>
      </c>
      <c r="C27" s="10">
        <v>0.13339999999999999</v>
      </c>
      <c r="D27" s="9">
        <v>23.361899999999999</v>
      </c>
      <c r="E27" s="10">
        <v>0.379</v>
      </c>
      <c r="F27" s="9">
        <v>0.41860000000000003</v>
      </c>
      <c r="G27" s="10">
        <v>0.15060000000000001</v>
      </c>
      <c r="H27" s="9">
        <v>0.46729999999999999</v>
      </c>
      <c r="I27" s="10">
        <v>0.214</v>
      </c>
      <c r="J27" s="32">
        <v>0.3468</v>
      </c>
      <c r="K27" s="55">
        <v>252.1566</v>
      </c>
    </row>
    <row r="28" spans="1:11" x14ac:dyDescent="0.25">
      <c r="A28" s="8">
        <v>37006</v>
      </c>
      <c r="B28" s="9">
        <v>0.19170000000000001</v>
      </c>
      <c r="C28" s="10">
        <v>0.13350000000000001</v>
      </c>
      <c r="D28" s="9">
        <v>23.402699999999999</v>
      </c>
      <c r="E28" s="10">
        <v>0.38069999999999998</v>
      </c>
      <c r="F28" s="9">
        <v>0.41909999999999997</v>
      </c>
      <c r="G28" s="10">
        <v>0.15060000000000001</v>
      </c>
      <c r="H28" s="9">
        <v>0.46989999999999998</v>
      </c>
      <c r="I28" s="10">
        <v>0.21429999999999999</v>
      </c>
      <c r="J28" s="32">
        <v>0.34770000000000001</v>
      </c>
      <c r="K28" s="55">
        <v>250.55189999999999</v>
      </c>
    </row>
    <row r="29" spans="1:11" x14ac:dyDescent="0.25">
      <c r="A29" s="8">
        <v>37007</v>
      </c>
      <c r="B29" s="9">
        <v>0.19170000000000001</v>
      </c>
      <c r="C29" s="10">
        <v>0.13320000000000001</v>
      </c>
      <c r="D29" s="9">
        <v>23.427700000000002</v>
      </c>
      <c r="E29" s="10">
        <v>0.38</v>
      </c>
      <c r="F29" s="9">
        <v>0.41789999999999999</v>
      </c>
      <c r="G29" s="10">
        <v>0.15090000000000001</v>
      </c>
      <c r="H29" s="9">
        <v>0.46810000000000002</v>
      </c>
      <c r="I29" s="10">
        <v>0.2137</v>
      </c>
      <c r="J29" s="32">
        <v>0.34839999999999999</v>
      </c>
      <c r="K29" s="55">
        <v>250.7244</v>
      </c>
    </row>
    <row r="30" spans="1:11" ht="15.75" thickBot="1" x14ac:dyDescent="0.3">
      <c r="A30" s="11">
        <v>37008</v>
      </c>
      <c r="B30" s="12">
        <v>0.19170000000000001</v>
      </c>
      <c r="C30" s="13">
        <v>0.13320000000000001</v>
      </c>
      <c r="D30" s="12">
        <v>23.5273</v>
      </c>
      <c r="E30" s="13">
        <v>0.37759999999999999</v>
      </c>
      <c r="F30" s="12">
        <v>0.41589999999999999</v>
      </c>
      <c r="G30" s="13">
        <v>0.1507</v>
      </c>
      <c r="H30" s="12">
        <v>0.46610000000000001</v>
      </c>
      <c r="I30" s="13">
        <v>0.2127</v>
      </c>
      <c r="J30" s="33">
        <v>0.34820000000000001</v>
      </c>
      <c r="K30" s="56">
        <v>254.16839999999999</v>
      </c>
    </row>
    <row r="31" spans="1:11" ht="15.75" thickTop="1" x14ac:dyDescent="0.25">
      <c r="A31" s="14" t="s">
        <v>9</v>
      </c>
      <c r="B31" s="15">
        <f t="shared" ref="B31:K31" si="6">SUM(B26:B30)</f>
        <v>0.95889999999999997</v>
      </c>
      <c r="C31" s="16">
        <f t="shared" si="6"/>
        <v>0.66639999999999999</v>
      </c>
      <c r="D31" s="15">
        <f t="shared" si="6"/>
        <v>117.2465</v>
      </c>
      <c r="E31" s="16">
        <f t="shared" si="6"/>
        <v>1.8876000000000002</v>
      </c>
      <c r="F31" s="15">
        <f t="shared" si="6"/>
        <v>2.0874999999999999</v>
      </c>
      <c r="G31" s="16">
        <f t="shared" si="6"/>
        <v>0.75340000000000007</v>
      </c>
      <c r="H31" s="15">
        <f t="shared" si="6"/>
        <v>2.3332999999999999</v>
      </c>
      <c r="I31" s="16">
        <f t="shared" si="6"/>
        <v>1.0674000000000001</v>
      </c>
      <c r="J31" s="16">
        <f t="shared" si="6"/>
        <v>1.7391000000000001</v>
      </c>
      <c r="K31" s="57">
        <f t="shared" si="6"/>
        <v>1259.5756000000001</v>
      </c>
    </row>
    <row r="32" spans="1:11" ht="15.75" thickBot="1" x14ac:dyDescent="0.3">
      <c r="A32" s="17" t="s">
        <v>10</v>
      </c>
      <c r="B32" s="18">
        <f>B31/5</f>
        <v>0.19178000000000001</v>
      </c>
      <c r="C32" s="19">
        <f>C31/5</f>
        <v>0.13328000000000001</v>
      </c>
      <c r="D32" s="19">
        <f t="shared" ref="D32:K32" si="7">D31/5</f>
        <v>23.449300000000001</v>
      </c>
      <c r="E32" s="19">
        <f t="shared" si="7"/>
        <v>0.37752000000000002</v>
      </c>
      <c r="F32" s="19">
        <f t="shared" si="7"/>
        <v>0.41749999999999998</v>
      </c>
      <c r="G32" s="19">
        <f t="shared" si="7"/>
        <v>0.15068000000000001</v>
      </c>
      <c r="H32" s="19">
        <f t="shared" si="7"/>
        <v>0.46665999999999996</v>
      </c>
      <c r="I32" s="19">
        <f t="shared" si="7"/>
        <v>0.21348000000000003</v>
      </c>
      <c r="J32" s="19">
        <f t="shared" si="7"/>
        <v>0.34782000000000002</v>
      </c>
      <c r="K32" s="19">
        <f t="shared" si="7"/>
        <v>251.91512000000003</v>
      </c>
    </row>
    <row r="33" spans="1:11" ht="15.75" thickTop="1" x14ac:dyDescent="0.25">
      <c r="A33" s="8">
        <v>37011</v>
      </c>
      <c r="B33" s="9">
        <v>0.1915</v>
      </c>
      <c r="C33" s="10">
        <v>0.1333</v>
      </c>
      <c r="D33" s="9">
        <v>23.694299999999998</v>
      </c>
      <c r="E33" s="10">
        <v>0.37530000000000002</v>
      </c>
      <c r="F33" s="9">
        <v>0.41970000000000002</v>
      </c>
      <c r="G33" s="10">
        <v>0.15049999999999999</v>
      </c>
      <c r="H33" s="9">
        <v>0.46450000000000002</v>
      </c>
      <c r="I33" s="10">
        <v>0.21460000000000001</v>
      </c>
      <c r="J33" s="32">
        <v>0.3483</v>
      </c>
      <c r="K33" s="55">
        <v>254.16839999999999</v>
      </c>
    </row>
    <row r="34" spans="1:11" x14ac:dyDescent="0.25">
      <c r="A34" s="20"/>
      <c r="B34" s="9"/>
      <c r="C34" s="10"/>
      <c r="D34" s="9"/>
      <c r="E34" s="10"/>
      <c r="F34" s="9"/>
      <c r="G34" s="10"/>
      <c r="H34" s="9"/>
      <c r="I34" s="10"/>
      <c r="J34" s="32"/>
      <c r="K34" s="55"/>
    </row>
    <row r="35" spans="1:11" ht="20.25" x14ac:dyDescent="0.3">
      <c r="A35" s="20"/>
      <c r="B35" s="9"/>
      <c r="C35" s="60"/>
      <c r="D35" s="9"/>
      <c r="E35" s="22" t="s">
        <v>11</v>
      </c>
      <c r="F35" s="9"/>
      <c r="G35" s="10"/>
      <c r="H35" s="9"/>
      <c r="I35" s="10"/>
      <c r="J35" s="32"/>
      <c r="K35" s="55"/>
    </row>
    <row r="36" spans="1:11" ht="15.75" thickBot="1" x14ac:dyDescent="0.3">
      <c r="A36" s="23"/>
      <c r="B36" s="24"/>
      <c r="C36" s="25"/>
      <c r="D36" s="24"/>
      <c r="E36" s="25"/>
      <c r="F36" s="24"/>
      <c r="G36" s="25"/>
      <c r="H36" s="24"/>
      <c r="I36" s="25"/>
      <c r="J36" s="36"/>
      <c r="K36" s="59"/>
    </row>
    <row r="37" spans="1:11" x14ac:dyDescent="0.25">
      <c r="A37" s="26" t="s">
        <v>12</v>
      </c>
      <c r="B37" s="27">
        <f>SUM(B5:B9,B12:B15,B20:B23,B26:B30,B33)</f>
        <v>3.6499999999999995</v>
      </c>
      <c r="C37" s="37">
        <f>SUM(C5:C9,C12:C15,C20:C23,C26:C30,C33)</f>
        <v>2.5453000000000006</v>
      </c>
      <c r="D37" s="37">
        <f t="shared" ref="D37:K37" si="8">SUM(D5:D9,D12:D16,D19:D22,D27:D30,D33)</f>
        <v>404.95440000000002</v>
      </c>
      <c r="E37" s="37">
        <f t="shared" si="8"/>
        <v>6.5793999999999997</v>
      </c>
      <c r="F37" s="37">
        <f t="shared" si="8"/>
        <v>7.1638000000000002</v>
      </c>
      <c r="G37" s="37">
        <f t="shared" si="8"/>
        <v>2.5772999999999997</v>
      </c>
      <c r="H37" s="37">
        <f t="shared" si="8"/>
        <v>8.0447000000000006</v>
      </c>
      <c r="I37" s="37">
        <f t="shared" si="8"/>
        <v>3.6631</v>
      </c>
      <c r="J37" s="37">
        <f t="shared" si="8"/>
        <v>5.9173999999999998</v>
      </c>
      <c r="K37" s="37">
        <f t="shared" si="8"/>
        <v>4348.7434999999996</v>
      </c>
    </row>
    <row r="38" spans="1:11" x14ac:dyDescent="0.25">
      <c r="A38" s="26" t="s">
        <v>13</v>
      </c>
      <c r="B38" s="27">
        <f>B37/19</f>
        <v>0.1921052631578947</v>
      </c>
      <c r="C38" s="28">
        <f>C37/19</f>
        <v>0.13396315789473687</v>
      </c>
      <c r="D38" s="28">
        <f t="shared" ref="D38:K38" si="9">D37/18</f>
        <v>22.497466666666668</v>
      </c>
      <c r="E38" s="28">
        <f t="shared" si="9"/>
        <v>0.36552222222222219</v>
      </c>
      <c r="F38" s="28">
        <f t="shared" si="9"/>
        <v>0.39798888888888889</v>
      </c>
      <c r="G38" s="28">
        <f t="shared" si="9"/>
        <v>0.14318333333333333</v>
      </c>
      <c r="H38" s="28">
        <f t="shared" si="9"/>
        <v>0.44692777777777781</v>
      </c>
      <c r="I38" s="28">
        <f t="shared" si="9"/>
        <v>0.20350555555555555</v>
      </c>
      <c r="J38" s="28">
        <f t="shared" si="9"/>
        <v>0.32874444444444445</v>
      </c>
      <c r="K38" s="28">
        <f t="shared" si="9"/>
        <v>241.59686111111108</v>
      </c>
    </row>
    <row r="39" spans="1:11" x14ac:dyDescent="0.25">
      <c r="A39" s="26" t="s">
        <v>14</v>
      </c>
      <c r="B39" s="27">
        <f>1/B38</f>
        <v>5.2054794520547958</v>
      </c>
      <c r="C39" s="28">
        <f>1/C38</f>
        <v>7.4647389305779264</v>
      </c>
      <c r="D39" s="28">
        <f>100/D38</f>
        <v>4.4449449123160534</v>
      </c>
      <c r="E39" s="28">
        <f t="shared" ref="D39:K39" si="10">1/E38</f>
        <v>2.7358117761498013</v>
      </c>
      <c r="F39" s="28">
        <f t="shared" si="10"/>
        <v>2.5126329601608086</v>
      </c>
      <c r="G39" s="28">
        <f t="shared" si="10"/>
        <v>6.9840530788033988</v>
      </c>
      <c r="H39" s="28">
        <f t="shared" si="10"/>
        <v>2.2374979800365455</v>
      </c>
      <c r="I39" s="28">
        <f t="shared" si="10"/>
        <v>4.9138707651988751</v>
      </c>
      <c r="J39" s="28">
        <f t="shared" si="10"/>
        <v>3.0418764998141077</v>
      </c>
      <c r="K39" s="28">
        <f>1000/K38</f>
        <v>4.1391266235867903</v>
      </c>
    </row>
    <row r="40" spans="1:11" ht="15.75" thickBot="1" x14ac:dyDescent="0.3">
      <c r="A40" s="29"/>
      <c r="B40" s="30"/>
      <c r="C40" s="31"/>
      <c r="D40" s="30"/>
      <c r="E40" s="31"/>
      <c r="F40" s="31"/>
      <c r="G40" s="30"/>
      <c r="H40" s="31"/>
      <c r="I40" s="30"/>
      <c r="J40" s="31"/>
      <c r="K40" s="50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26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3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18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4" t="s">
        <v>3</v>
      </c>
    </row>
    <row r="6" spans="1:11" x14ac:dyDescent="0.25">
      <c r="A6" s="8">
        <v>37012</v>
      </c>
      <c r="B6" s="9">
        <v>0.1915</v>
      </c>
      <c r="C6" s="10">
        <v>0.1338</v>
      </c>
      <c r="D6" s="9">
        <v>23.666499999999999</v>
      </c>
      <c r="E6" s="10">
        <v>0.3755</v>
      </c>
      <c r="F6" s="9">
        <v>0.42230000000000001</v>
      </c>
      <c r="G6" s="10">
        <v>0.15129999999999999</v>
      </c>
      <c r="H6" s="9">
        <v>0.46489999999999998</v>
      </c>
      <c r="I6" s="10">
        <v>0.21590000000000001</v>
      </c>
      <c r="J6" s="10">
        <v>0.3488</v>
      </c>
      <c r="K6" s="55">
        <v>252.39699999999999</v>
      </c>
    </row>
    <row r="7" spans="1:11" x14ac:dyDescent="0.25">
      <c r="A7" s="8">
        <v>37013</v>
      </c>
      <c r="B7" s="9">
        <v>0.1915</v>
      </c>
      <c r="C7" s="10">
        <v>0.1336</v>
      </c>
      <c r="D7" s="9">
        <v>23.3659</v>
      </c>
      <c r="E7" s="10">
        <v>0.37009999999999998</v>
      </c>
      <c r="F7" s="9">
        <v>0.41970000000000002</v>
      </c>
      <c r="G7" s="10">
        <v>0.15129999999999999</v>
      </c>
      <c r="H7" s="9">
        <v>0.45739999999999997</v>
      </c>
      <c r="I7" s="10">
        <v>0.21460000000000001</v>
      </c>
      <c r="J7" s="10">
        <v>0.3473</v>
      </c>
      <c r="K7" s="55">
        <v>252.39699999999999</v>
      </c>
    </row>
    <row r="8" spans="1:11" x14ac:dyDescent="0.25">
      <c r="A8" s="8">
        <v>37014</v>
      </c>
      <c r="B8" s="9">
        <v>0.1915</v>
      </c>
      <c r="C8" s="10">
        <v>0.13350000000000001</v>
      </c>
      <c r="D8" s="9">
        <v>23.336200000000002</v>
      </c>
      <c r="E8" s="10">
        <v>0.36770000000000003</v>
      </c>
      <c r="F8" s="9">
        <v>0.41980000000000001</v>
      </c>
      <c r="G8" s="10">
        <v>0.15090000000000001</v>
      </c>
      <c r="H8" s="9">
        <v>0.45229999999999998</v>
      </c>
      <c r="I8" s="10">
        <v>0.2147</v>
      </c>
      <c r="J8" s="10">
        <v>0.3478</v>
      </c>
      <c r="K8" s="55">
        <v>250.5299</v>
      </c>
    </row>
    <row r="9" spans="1:11" ht="15.75" thickBot="1" x14ac:dyDescent="0.3">
      <c r="A9" s="11">
        <v>37015</v>
      </c>
      <c r="B9" s="12">
        <v>0.1915</v>
      </c>
      <c r="C9" s="13">
        <v>0.13370000000000001</v>
      </c>
      <c r="D9" s="12">
        <v>23.192599999999999</v>
      </c>
      <c r="E9" s="13">
        <v>0.3679</v>
      </c>
      <c r="F9" s="12">
        <v>0.42020000000000002</v>
      </c>
      <c r="G9" s="13">
        <v>0.15090000000000001</v>
      </c>
      <c r="H9" s="12">
        <v>0.45250000000000001</v>
      </c>
      <c r="I9" s="13">
        <v>0.21479999999999999</v>
      </c>
      <c r="J9" s="13">
        <v>0.34860000000000002</v>
      </c>
      <c r="K9" s="56">
        <v>248.0883</v>
      </c>
    </row>
    <row r="10" spans="1:11" ht="15.75" thickTop="1" x14ac:dyDescent="0.25">
      <c r="A10" s="14" t="s">
        <v>9</v>
      </c>
      <c r="B10" s="15">
        <f>SUM(B6:B9)</f>
        <v>0.76600000000000001</v>
      </c>
      <c r="C10" s="16">
        <f>SUM(C6:C9)</f>
        <v>0.53459999999999996</v>
      </c>
      <c r="D10" s="15">
        <f>SUM(D6:D9)</f>
        <v>93.561199999999999</v>
      </c>
      <c r="E10" s="16">
        <f>SUM(E6:E9)</f>
        <v>1.4812000000000003</v>
      </c>
      <c r="F10" s="15">
        <f>SUM(F6:F9)</f>
        <v>1.6819999999999999</v>
      </c>
      <c r="G10" s="16">
        <f>SUM(G6:G9)</f>
        <v>0.60440000000000005</v>
      </c>
      <c r="H10" s="15">
        <f>SUM(H6:H9)</f>
        <v>1.8270999999999997</v>
      </c>
      <c r="I10" s="16">
        <f>SUM(I6:I9)</f>
        <v>0.86</v>
      </c>
      <c r="J10" s="16">
        <f>SUM(J6:J9)</f>
        <v>1.3924999999999998</v>
      </c>
      <c r="K10" s="57">
        <f>SUM(K6:K9)</f>
        <v>1003.4122</v>
      </c>
    </row>
    <row r="11" spans="1:11" ht="15.75" thickBot="1" x14ac:dyDescent="0.3">
      <c r="A11" s="17" t="s">
        <v>10</v>
      </c>
      <c r="B11" s="18">
        <f>B10/4</f>
        <v>0.1915</v>
      </c>
      <c r="C11" s="19">
        <f>C10/4</f>
        <v>0.13364999999999999</v>
      </c>
      <c r="D11" s="19">
        <f t="shared" ref="D11:K11" si="0">D10/4</f>
        <v>23.3903</v>
      </c>
      <c r="E11" s="19">
        <f t="shared" si="0"/>
        <v>0.37030000000000007</v>
      </c>
      <c r="F11" s="19">
        <f t="shared" si="0"/>
        <v>0.42049999999999998</v>
      </c>
      <c r="G11" s="19">
        <f t="shared" si="0"/>
        <v>0.15110000000000001</v>
      </c>
      <c r="H11" s="19">
        <f t="shared" si="0"/>
        <v>0.45677499999999993</v>
      </c>
      <c r="I11" s="19">
        <f t="shared" si="0"/>
        <v>0.215</v>
      </c>
      <c r="J11" s="19">
        <f t="shared" si="0"/>
        <v>0.34812499999999996</v>
      </c>
      <c r="K11" s="19">
        <f t="shared" si="0"/>
        <v>250.85305</v>
      </c>
    </row>
    <row r="12" spans="1:11" ht="15.75" thickTop="1" x14ac:dyDescent="0.25">
      <c r="A12" s="8">
        <v>37018</v>
      </c>
      <c r="B12" s="9">
        <v>0.1915</v>
      </c>
      <c r="C12" s="10">
        <v>0.1333</v>
      </c>
      <c r="D12" s="9">
        <v>23.1782</v>
      </c>
      <c r="E12" s="10">
        <v>0.36890000000000001</v>
      </c>
      <c r="F12" s="9">
        <v>0.41880000000000001</v>
      </c>
      <c r="G12" s="10">
        <v>0.1507</v>
      </c>
      <c r="H12" s="9">
        <v>0.45369999999999999</v>
      </c>
      <c r="I12" s="10">
        <v>0.2142</v>
      </c>
      <c r="J12" s="10">
        <v>0.34910000000000002</v>
      </c>
      <c r="K12" s="55">
        <v>248.2319</v>
      </c>
    </row>
    <row r="13" spans="1:11" x14ac:dyDescent="0.25">
      <c r="A13" s="8">
        <v>37019</v>
      </c>
      <c r="B13" s="9">
        <v>0.1915</v>
      </c>
      <c r="C13" s="10">
        <v>0.13300000000000001</v>
      </c>
      <c r="D13" s="9">
        <v>23.236599999999999</v>
      </c>
      <c r="E13" s="10">
        <v>0.36930000000000002</v>
      </c>
      <c r="F13" s="9">
        <v>0.42009999999999997</v>
      </c>
      <c r="G13" s="10">
        <v>0.15060000000000001</v>
      </c>
      <c r="H13" s="9">
        <v>0.45490000000000003</v>
      </c>
      <c r="I13" s="10">
        <v>0.21479999999999999</v>
      </c>
      <c r="J13" s="10">
        <v>0.34960000000000002</v>
      </c>
      <c r="K13" s="55">
        <v>248.3947</v>
      </c>
    </row>
    <row r="14" spans="1:11" x14ac:dyDescent="0.25">
      <c r="A14" s="8">
        <v>37020</v>
      </c>
      <c r="B14" s="9">
        <v>0.19139999999999999</v>
      </c>
      <c r="C14" s="10">
        <v>0.13370000000000001</v>
      </c>
      <c r="D14" s="9">
        <v>23.303000000000001</v>
      </c>
      <c r="E14" s="10">
        <v>0.36899999999999999</v>
      </c>
      <c r="F14" s="9">
        <v>0.42299999999999999</v>
      </c>
      <c r="G14" s="10">
        <v>0.15090000000000001</v>
      </c>
      <c r="H14" s="9">
        <v>0.4541</v>
      </c>
      <c r="I14" s="10">
        <v>0.21629999999999999</v>
      </c>
      <c r="J14" s="10">
        <v>0.3493</v>
      </c>
      <c r="K14" s="55">
        <v>249.48990000000001</v>
      </c>
    </row>
    <row r="15" spans="1:11" x14ac:dyDescent="0.25">
      <c r="A15" s="8">
        <v>37021</v>
      </c>
      <c r="B15" s="9">
        <v>0.1913</v>
      </c>
      <c r="C15" s="10">
        <v>0.1346</v>
      </c>
      <c r="D15" s="9">
        <v>23.376899999999999</v>
      </c>
      <c r="E15" s="10">
        <v>0.36620000000000003</v>
      </c>
      <c r="F15" s="9">
        <v>0.42309999999999998</v>
      </c>
      <c r="G15" s="10">
        <v>0.1512</v>
      </c>
      <c r="H15" s="9">
        <v>0.4511</v>
      </c>
      <c r="I15" s="10">
        <v>0.21629999999999999</v>
      </c>
      <c r="J15" s="10">
        <v>0.34870000000000001</v>
      </c>
      <c r="K15" s="55">
        <v>249.04390000000001</v>
      </c>
    </row>
    <row r="16" spans="1:11" ht="15.75" thickBot="1" x14ac:dyDescent="0.3">
      <c r="A16" s="11">
        <v>37022</v>
      </c>
      <c r="B16" s="12">
        <v>0.19120000000000001</v>
      </c>
      <c r="C16" s="13">
        <v>0.1346</v>
      </c>
      <c r="D16" s="12">
        <v>23.464099999999998</v>
      </c>
      <c r="E16" s="13">
        <v>0.36399999999999999</v>
      </c>
      <c r="F16" s="12">
        <v>0.4244</v>
      </c>
      <c r="G16" s="13">
        <v>0.151</v>
      </c>
      <c r="H16" s="12">
        <v>0.4481</v>
      </c>
      <c r="I16" s="13">
        <v>0.217</v>
      </c>
      <c r="J16" s="13">
        <v>0.3473</v>
      </c>
      <c r="K16" s="56">
        <v>249.80279999999999</v>
      </c>
    </row>
    <row r="17" spans="1:11" ht="15.75" thickTop="1" x14ac:dyDescent="0.25">
      <c r="A17" s="14" t="s">
        <v>9</v>
      </c>
      <c r="B17" s="15">
        <f t="shared" ref="B17:K17" si="1">SUM(B12:B16)</f>
        <v>0.95690000000000008</v>
      </c>
      <c r="C17" s="16">
        <f t="shared" si="1"/>
        <v>0.66920000000000002</v>
      </c>
      <c r="D17" s="15">
        <f t="shared" si="1"/>
        <v>116.55879999999999</v>
      </c>
      <c r="E17" s="16">
        <f t="shared" si="1"/>
        <v>1.8374000000000001</v>
      </c>
      <c r="F17" s="15">
        <f t="shared" si="1"/>
        <v>2.1093999999999999</v>
      </c>
      <c r="G17" s="16">
        <f t="shared" si="1"/>
        <v>0.75440000000000007</v>
      </c>
      <c r="H17" s="15">
        <f t="shared" si="1"/>
        <v>2.2619000000000002</v>
      </c>
      <c r="I17" s="16">
        <f t="shared" si="1"/>
        <v>1.0786</v>
      </c>
      <c r="J17" s="16">
        <f t="shared" si="1"/>
        <v>1.744</v>
      </c>
      <c r="K17" s="57">
        <f t="shared" si="1"/>
        <v>1244.9631999999999</v>
      </c>
    </row>
    <row r="18" spans="1:11" ht="15.75" thickBot="1" x14ac:dyDescent="0.3">
      <c r="A18" s="17" t="s">
        <v>10</v>
      </c>
      <c r="B18" s="18">
        <f>B17/5</f>
        <v>0.19138000000000002</v>
      </c>
      <c r="C18" s="19">
        <f>C17/5</f>
        <v>0.13384000000000001</v>
      </c>
      <c r="D18" s="19">
        <f t="shared" ref="D18:K18" si="2">D17/5</f>
        <v>23.31176</v>
      </c>
      <c r="E18" s="19">
        <f t="shared" si="2"/>
        <v>0.36748000000000003</v>
      </c>
      <c r="F18" s="19">
        <f t="shared" si="2"/>
        <v>0.42187999999999998</v>
      </c>
      <c r="G18" s="19">
        <f t="shared" si="2"/>
        <v>0.15088000000000001</v>
      </c>
      <c r="H18" s="19">
        <f t="shared" si="2"/>
        <v>0.45238000000000006</v>
      </c>
      <c r="I18" s="19">
        <f t="shared" si="2"/>
        <v>0.21572</v>
      </c>
      <c r="J18" s="19">
        <f t="shared" si="2"/>
        <v>0.3488</v>
      </c>
      <c r="K18" s="19">
        <f t="shared" si="2"/>
        <v>248.99263999999999</v>
      </c>
    </row>
    <row r="19" spans="1:11" ht="15.75" thickTop="1" x14ac:dyDescent="0.25">
      <c r="A19" s="8">
        <v>37025</v>
      </c>
      <c r="B19" s="9">
        <v>0.19120000000000001</v>
      </c>
      <c r="C19" s="10">
        <v>0.1348</v>
      </c>
      <c r="D19" s="9">
        <v>23.401</v>
      </c>
      <c r="E19" s="10">
        <v>0.36699999999999999</v>
      </c>
      <c r="F19" s="9">
        <v>0.4269</v>
      </c>
      <c r="G19" s="10">
        <v>0.15160000000000001</v>
      </c>
      <c r="H19" s="9">
        <v>0.45319999999999999</v>
      </c>
      <c r="I19" s="10">
        <v>0.21829999999999999</v>
      </c>
      <c r="J19" s="10">
        <v>0.34660000000000002</v>
      </c>
      <c r="K19" s="55">
        <v>248.08199999999999</v>
      </c>
    </row>
    <row r="20" spans="1:11" x14ac:dyDescent="0.25">
      <c r="A20" s="8">
        <v>37026</v>
      </c>
      <c r="B20" s="9">
        <v>0.191</v>
      </c>
      <c r="C20" s="10">
        <v>0.13469999999999999</v>
      </c>
      <c r="D20" s="9">
        <v>23.5274</v>
      </c>
      <c r="E20" s="10">
        <v>0.36880000000000002</v>
      </c>
      <c r="F20" s="9">
        <v>0.42720000000000002</v>
      </c>
      <c r="G20" s="10">
        <v>0.15160000000000001</v>
      </c>
      <c r="H20" s="9">
        <v>0.45600000000000002</v>
      </c>
      <c r="I20" s="10">
        <v>0.21840000000000001</v>
      </c>
      <c r="J20" s="10">
        <v>0.3473</v>
      </c>
      <c r="K20" s="55">
        <v>247.87029999999999</v>
      </c>
    </row>
    <row r="21" spans="1:11" x14ac:dyDescent="0.25">
      <c r="A21" s="8">
        <v>37027</v>
      </c>
      <c r="B21" s="9">
        <v>0.191</v>
      </c>
      <c r="C21" s="10">
        <v>0.1343</v>
      </c>
      <c r="D21" s="9">
        <v>23.552199999999999</v>
      </c>
      <c r="E21" s="10">
        <v>0.33429999999999999</v>
      </c>
      <c r="F21" s="9">
        <v>0.42520000000000002</v>
      </c>
      <c r="G21" s="10">
        <v>0.15160000000000001</v>
      </c>
      <c r="H21" s="9">
        <v>0.45669999999999999</v>
      </c>
      <c r="I21" s="10">
        <v>0.21740000000000001</v>
      </c>
      <c r="J21" s="10">
        <v>0.34739999999999999</v>
      </c>
      <c r="K21" s="55">
        <v>248.98759999999999</v>
      </c>
    </row>
    <row r="22" spans="1:11" x14ac:dyDescent="0.25">
      <c r="A22" s="8">
        <v>37028</v>
      </c>
      <c r="B22" s="9">
        <v>0.191</v>
      </c>
      <c r="C22" s="10">
        <v>0.1336</v>
      </c>
      <c r="D22" s="9">
        <v>23.609500000000001</v>
      </c>
      <c r="E22" s="10">
        <v>0.36559999999999998</v>
      </c>
      <c r="F22" s="9">
        <v>0.42249999999999999</v>
      </c>
      <c r="G22" s="10">
        <v>0.1512</v>
      </c>
      <c r="H22" s="9">
        <v>0.45290000000000002</v>
      </c>
      <c r="I22" s="10">
        <v>0.216</v>
      </c>
      <c r="J22" s="10">
        <v>0.34620000000000001</v>
      </c>
      <c r="K22" s="55">
        <v>250.11449999999999</v>
      </c>
    </row>
    <row r="23" spans="1:11" ht="15.75" thickBot="1" x14ac:dyDescent="0.3">
      <c r="A23" s="11">
        <v>37029</v>
      </c>
      <c r="B23" s="12">
        <v>0.191</v>
      </c>
      <c r="C23" s="13">
        <v>0.13350000000000001</v>
      </c>
      <c r="D23" s="12">
        <v>23.4634</v>
      </c>
      <c r="E23" s="13">
        <v>0.3619</v>
      </c>
      <c r="F23" s="12">
        <v>0.42349999999999999</v>
      </c>
      <c r="G23" s="13">
        <v>0.15110000000000001</v>
      </c>
      <c r="H23" s="12">
        <v>0.44850000000000001</v>
      </c>
      <c r="I23" s="13">
        <v>0.21659999999999999</v>
      </c>
      <c r="J23" s="13">
        <v>0.34539999999999998</v>
      </c>
      <c r="K23" s="56">
        <v>248.69159999999999</v>
      </c>
    </row>
    <row r="24" spans="1:11" ht="15.75" thickTop="1" x14ac:dyDescent="0.25">
      <c r="A24" s="14" t="s">
        <v>9</v>
      </c>
      <c r="B24" s="15">
        <f t="shared" ref="B24:K24" si="3">SUM(B19:B23)</f>
        <v>0.95520000000000005</v>
      </c>
      <c r="C24" s="16">
        <f t="shared" si="3"/>
        <v>0.67089999999999983</v>
      </c>
      <c r="D24" s="15">
        <f t="shared" si="3"/>
        <v>117.55349999999999</v>
      </c>
      <c r="E24" s="16">
        <f t="shared" si="3"/>
        <v>1.7976000000000001</v>
      </c>
      <c r="F24" s="15">
        <f t="shared" si="3"/>
        <v>2.1253000000000002</v>
      </c>
      <c r="G24" s="16">
        <f t="shared" si="3"/>
        <v>0.75710000000000011</v>
      </c>
      <c r="H24" s="15">
        <f t="shared" si="3"/>
        <v>2.2673000000000001</v>
      </c>
      <c r="I24" s="16">
        <f t="shared" si="3"/>
        <v>1.0867</v>
      </c>
      <c r="J24" s="16">
        <f t="shared" si="3"/>
        <v>1.7328999999999999</v>
      </c>
      <c r="K24" s="57">
        <f t="shared" si="3"/>
        <v>1243.7460000000001</v>
      </c>
    </row>
    <row r="25" spans="1:11" ht="15.75" thickBot="1" x14ac:dyDescent="0.3">
      <c r="A25" s="17" t="s">
        <v>10</v>
      </c>
      <c r="B25" s="18">
        <f>B24/5</f>
        <v>0.19104000000000002</v>
      </c>
      <c r="C25" s="19">
        <f>C24/5</f>
        <v>0.13417999999999997</v>
      </c>
      <c r="D25" s="19">
        <f t="shared" ref="D25:K25" si="4">D24/5</f>
        <v>23.510699999999996</v>
      </c>
      <c r="E25" s="19">
        <f t="shared" si="4"/>
        <v>0.35952000000000001</v>
      </c>
      <c r="F25" s="19">
        <f t="shared" si="4"/>
        <v>0.42506000000000005</v>
      </c>
      <c r="G25" s="19">
        <f t="shared" si="4"/>
        <v>0.15142000000000003</v>
      </c>
      <c r="H25" s="19">
        <f t="shared" si="4"/>
        <v>0.45346000000000003</v>
      </c>
      <c r="I25" s="19">
        <f t="shared" si="4"/>
        <v>0.21734000000000001</v>
      </c>
      <c r="J25" s="19">
        <f t="shared" si="4"/>
        <v>0.34658</v>
      </c>
      <c r="K25" s="19">
        <f t="shared" si="4"/>
        <v>248.74920000000003</v>
      </c>
    </row>
    <row r="26" spans="1:11" ht="15.75" thickTop="1" x14ac:dyDescent="0.25">
      <c r="A26" s="8">
        <v>37032</v>
      </c>
      <c r="B26" s="9">
        <v>0.19</v>
      </c>
      <c r="C26" s="10">
        <v>0.13270000000000001</v>
      </c>
      <c r="D26" s="9">
        <v>23.501100000000001</v>
      </c>
      <c r="E26" s="10">
        <v>0.36199999999999999</v>
      </c>
      <c r="F26" s="9">
        <v>0.42380000000000001</v>
      </c>
      <c r="G26" s="10">
        <v>0.15060000000000001</v>
      </c>
      <c r="H26" s="9">
        <v>0.44579999999999997</v>
      </c>
      <c r="I26" s="10">
        <v>0.21659999999999999</v>
      </c>
      <c r="J26" s="10">
        <v>0.34399999999999997</v>
      </c>
      <c r="K26" s="55">
        <v>247.76949999999999</v>
      </c>
    </row>
    <row r="27" spans="1:11" x14ac:dyDescent="0.25">
      <c r="A27" s="8">
        <v>37033</v>
      </c>
      <c r="B27" s="9">
        <v>0.19089999999999999</v>
      </c>
      <c r="C27" s="10">
        <v>0.1328</v>
      </c>
      <c r="D27" s="9">
        <v>23.468299999999999</v>
      </c>
      <c r="E27" s="10">
        <v>0.3604</v>
      </c>
      <c r="F27" s="9">
        <v>0.4264</v>
      </c>
      <c r="G27" s="10">
        <v>0.15140000000000001</v>
      </c>
      <c r="H27" s="9">
        <v>0.44629999999999997</v>
      </c>
      <c r="I27" s="10">
        <v>0.218</v>
      </c>
      <c r="J27" s="10">
        <v>0.34570000000000001</v>
      </c>
      <c r="K27" s="55">
        <v>248.6473</v>
      </c>
    </row>
    <row r="28" spans="1:11" x14ac:dyDescent="0.25">
      <c r="A28" s="8">
        <v>37034</v>
      </c>
      <c r="B28" s="9">
        <v>0.19070000000000001</v>
      </c>
      <c r="C28" s="10">
        <v>0.13350000000000001</v>
      </c>
      <c r="D28" s="9">
        <v>23.403700000000001</v>
      </c>
      <c r="E28" s="10">
        <v>0.36459999999999998</v>
      </c>
      <c r="F28" s="9">
        <v>0.43070000000000003</v>
      </c>
      <c r="G28" s="10">
        <v>0.15140000000000001</v>
      </c>
      <c r="H28" s="9">
        <v>0.4496</v>
      </c>
      <c r="I28" s="10">
        <v>0.22020000000000001</v>
      </c>
      <c r="J28" s="10">
        <v>0.34499999999999997</v>
      </c>
      <c r="K28" s="55">
        <v>248.38679999999999</v>
      </c>
    </row>
    <row r="29" spans="1:11" x14ac:dyDescent="0.25">
      <c r="A29" s="8">
        <v>37035</v>
      </c>
      <c r="B29" s="9">
        <v>0.19059999999999999</v>
      </c>
      <c r="C29" s="10">
        <v>0.1338</v>
      </c>
      <c r="D29" s="9">
        <v>22.954899999999999</v>
      </c>
      <c r="E29" s="10">
        <v>0.36720000000000003</v>
      </c>
      <c r="F29" s="9">
        <v>0.43330000000000002</v>
      </c>
      <c r="G29" s="10">
        <v>0.1517</v>
      </c>
      <c r="H29" s="9">
        <v>0.45229999999999998</v>
      </c>
      <c r="I29" s="10">
        <v>0.22159999999999999</v>
      </c>
      <c r="J29" s="10">
        <v>0.34389999999999998</v>
      </c>
      <c r="K29" s="55">
        <v>245.25460000000001</v>
      </c>
    </row>
    <row r="30" spans="1:11" ht="15.75" thickBot="1" x14ac:dyDescent="0.3">
      <c r="A30" s="11">
        <v>37036</v>
      </c>
      <c r="B30" s="12">
        <v>0.19059999999999999</v>
      </c>
      <c r="C30" s="13">
        <v>0.13519999999999999</v>
      </c>
      <c r="D30" s="12">
        <v>22.873899999999999</v>
      </c>
      <c r="E30" s="13">
        <v>0.36809999999999998</v>
      </c>
      <c r="F30" s="12">
        <v>0.43480000000000002</v>
      </c>
      <c r="G30" s="13">
        <v>0.1515</v>
      </c>
      <c r="H30" s="12">
        <v>0.45100000000000001</v>
      </c>
      <c r="I30" s="13">
        <v>0.2223</v>
      </c>
      <c r="J30" s="13">
        <v>0.34320000000000001</v>
      </c>
      <c r="K30" s="56">
        <v>245.0163</v>
      </c>
    </row>
    <row r="31" spans="1:11" ht="15.75" thickTop="1" x14ac:dyDescent="0.25">
      <c r="A31" s="14" t="s">
        <v>9</v>
      </c>
      <c r="B31" s="15">
        <f t="shared" ref="B31:K31" si="5">SUM(B26:B30)</f>
        <v>0.95279999999999998</v>
      </c>
      <c r="C31" s="16">
        <f t="shared" si="5"/>
        <v>0.66800000000000004</v>
      </c>
      <c r="D31" s="15">
        <f t="shared" si="5"/>
        <v>116.20189999999999</v>
      </c>
      <c r="E31" s="16">
        <f t="shared" si="5"/>
        <v>1.8222999999999998</v>
      </c>
      <c r="F31" s="15">
        <f t="shared" si="5"/>
        <v>2.149</v>
      </c>
      <c r="G31" s="16">
        <f t="shared" si="5"/>
        <v>0.75659999999999994</v>
      </c>
      <c r="H31" s="15">
        <f t="shared" si="5"/>
        <v>2.2449999999999997</v>
      </c>
      <c r="I31" s="16">
        <f t="shared" si="5"/>
        <v>1.0987</v>
      </c>
      <c r="J31" s="16">
        <f t="shared" si="5"/>
        <v>1.7218</v>
      </c>
      <c r="K31" s="57">
        <f t="shared" si="5"/>
        <v>1235.0744999999999</v>
      </c>
    </row>
    <row r="32" spans="1:11" ht="15.75" thickBot="1" x14ac:dyDescent="0.3">
      <c r="A32" s="17" t="s">
        <v>10</v>
      </c>
      <c r="B32" s="18">
        <f>B31/5</f>
        <v>0.19056000000000001</v>
      </c>
      <c r="C32" s="19">
        <f>C31/5</f>
        <v>0.1336</v>
      </c>
      <c r="D32" s="19">
        <f t="shared" ref="D32:K32" si="6">D31/5</f>
        <v>23.240379999999998</v>
      </c>
      <c r="E32" s="19">
        <f t="shared" si="6"/>
        <v>0.36445999999999995</v>
      </c>
      <c r="F32" s="19">
        <f t="shared" si="6"/>
        <v>0.42980000000000002</v>
      </c>
      <c r="G32" s="19">
        <f t="shared" si="6"/>
        <v>0.15131999999999998</v>
      </c>
      <c r="H32" s="19">
        <f t="shared" si="6"/>
        <v>0.44899999999999995</v>
      </c>
      <c r="I32" s="19">
        <f t="shared" si="6"/>
        <v>0.21973999999999999</v>
      </c>
      <c r="J32" s="19">
        <f t="shared" si="6"/>
        <v>0.34436</v>
      </c>
      <c r="K32" s="19">
        <f t="shared" si="6"/>
        <v>247.01489999999998</v>
      </c>
    </row>
    <row r="33" spans="1:11" ht="15.75" thickTop="1" x14ac:dyDescent="0.25">
      <c r="A33" s="8">
        <v>37039</v>
      </c>
      <c r="B33" s="9">
        <v>0.19059999999999999</v>
      </c>
      <c r="C33" s="10">
        <v>0.13420000000000001</v>
      </c>
      <c r="D33" s="9">
        <v>23.006399999999999</v>
      </c>
      <c r="E33" s="10">
        <v>0.36699999999999999</v>
      </c>
      <c r="F33" s="9">
        <v>0.43480000000000002</v>
      </c>
      <c r="G33" s="10">
        <v>0.15179999999999999</v>
      </c>
      <c r="H33" s="9">
        <v>0.44929999999999998</v>
      </c>
      <c r="I33" s="10">
        <v>0.2223</v>
      </c>
      <c r="J33" s="10">
        <v>0.34489999999999998</v>
      </c>
      <c r="K33" s="55">
        <v>245.72149999999999</v>
      </c>
    </row>
    <row r="34" spans="1:11" x14ac:dyDescent="0.25">
      <c r="A34" s="8">
        <v>37040</v>
      </c>
      <c r="B34" s="9">
        <v>0.19059999999999999</v>
      </c>
      <c r="C34" s="10">
        <v>0.13420000000000001</v>
      </c>
      <c r="D34" s="9">
        <v>23.006399999999999</v>
      </c>
      <c r="E34" s="10">
        <v>0.36699999999999999</v>
      </c>
      <c r="F34" s="9">
        <v>0.43480000000000002</v>
      </c>
      <c r="G34" s="10">
        <v>0.15179999999999999</v>
      </c>
      <c r="H34" s="9">
        <v>0.44929999999999998</v>
      </c>
      <c r="I34" s="10">
        <v>0.2223</v>
      </c>
      <c r="J34" s="10">
        <v>0.34489999999999998</v>
      </c>
      <c r="K34" s="55">
        <v>245.72149999999999</v>
      </c>
    </row>
    <row r="35" spans="1:11" x14ac:dyDescent="0.25">
      <c r="A35" s="8">
        <v>37041</v>
      </c>
      <c r="B35" s="9">
        <v>0.1905</v>
      </c>
      <c r="C35" s="10">
        <v>0.1343</v>
      </c>
      <c r="D35" s="9">
        <v>22.8752</v>
      </c>
      <c r="E35" s="10">
        <v>0.36919999999999997</v>
      </c>
      <c r="F35" s="9">
        <v>0.43609999999999999</v>
      </c>
      <c r="G35" s="10">
        <v>0.15179999999999999</v>
      </c>
      <c r="H35" s="9">
        <v>0.45140000000000002</v>
      </c>
      <c r="I35" s="10">
        <v>0.22289999999999999</v>
      </c>
      <c r="J35" s="10">
        <v>0.34449999999999997</v>
      </c>
      <c r="K35" s="55">
        <v>245.69739999999999</v>
      </c>
    </row>
    <row r="36" spans="1:11" ht="15.75" thickBot="1" x14ac:dyDescent="0.3">
      <c r="A36" s="11">
        <v>37042</v>
      </c>
      <c r="B36" s="12">
        <v>0.19040000000000001</v>
      </c>
      <c r="C36" s="13">
        <v>0.13370000000000001</v>
      </c>
      <c r="D36" s="12">
        <v>22.904199999999999</v>
      </c>
      <c r="E36" s="13">
        <v>0.37080000000000002</v>
      </c>
      <c r="F36" s="12">
        <v>0.43440000000000001</v>
      </c>
      <c r="G36" s="13">
        <v>0.15160000000000001</v>
      </c>
      <c r="H36" s="12">
        <v>0.45639999999999997</v>
      </c>
      <c r="I36" s="13">
        <v>0.22209999999999999</v>
      </c>
      <c r="J36" s="13">
        <v>0.3448</v>
      </c>
      <c r="K36" s="56">
        <v>245.52080000000001</v>
      </c>
    </row>
    <row r="37" spans="1:11" ht="15.75" thickTop="1" x14ac:dyDescent="0.25">
      <c r="A37" s="14" t="s">
        <v>9</v>
      </c>
      <c r="B37" s="15">
        <f>SUM(B33:B36)</f>
        <v>0.7621</v>
      </c>
      <c r="C37" s="16">
        <f>SUM(C33:C36)</f>
        <v>0.5364000000000001</v>
      </c>
      <c r="D37" s="15">
        <f>SUM(D33:D36)</f>
        <v>91.792200000000008</v>
      </c>
      <c r="E37" s="16">
        <f>SUM(E33:E36)</f>
        <v>1.474</v>
      </c>
      <c r="F37" s="15">
        <f>SUM(F33:F36)</f>
        <v>1.7401</v>
      </c>
      <c r="G37" s="16">
        <f>SUM(G33:G36)</f>
        <v>0.60699999999999998</v>
      </c>
      <c r="H37" s="15">
        <f>SUM(H33:H36)</f>
        <v>1.8064</v>
      </c>
      <c r="I37" s="16">
        <f>SUM(I33:I36)</f>
        <v>0.88959999999999995</v>
      </c>
      <c r="J37" s="16">
        <f>SUM(J33:J36)</f>
        <v>1.3791</v>
      </c>
      <c r="K37" s="57">
        <f>SUM(K33:K36)</f>
        <v>982.66120000000001</v>
      </c>
    </row>
    <row r="38" spans="1:11" ht="15.75" thickBot="1" x14ac:dyDescent="0.3">
      <c r="A38" s="17" t="s">
        <v>10</v>
      </c>
      <c r="B38" s="18">
        <f>B37/4</f>
        <v>0.190525</v>
      </c>
      <c r="C38" s="19">
        <f>C37/4</f>
        <v>0.13410000000000002</v>
      </c>
      <c r="D38" s="19">
        <f t="shared" ref="D38:K38" si="7">D37/4</f>
        <v>22.948050000000002</v>
      </c>
      <c r="E38" s="19">
        <f t="shared" si="7"/>
        <v>0.36849999999999999</v>
      </c>
      <c r="F38" s="19">
        <f t="shared" si="7"/>
        <v>0.435025</v>
      </c>
      <c r="G38" s="19">
        <f t="shared" si="7"/>
        <v>0.15175</v>
      </c>
      <c r="H38" s="19">
        <f t="shared" si="7"/>
        <v>0.4516</v>
      </c>
      <c r="I38" s="19">
        <f t="shared" si="7"/>
        <v>0.22239999999999999</v>
      </c>
      <c r="J38" s="19">
        <f t="shared" si="7"/>
        <v>0.344775</v>
      </c>
      <c r="K38" s="19">
        <f t="shared" si="7"/>
        <v>245.6653</v>
      </c>
    </row>
    <row r="39" spans="1:11" ht="21" thickTop="1" x14ac:dyDescent="0.3">
      <c r="A39" s="20"/>
      <c r="B39" s="9"/>
      <c r="C39" s="60"/>
      <c r="D39" s="9"/>
      <c r="E39" s="22" t="s">
        <v>11</v>
      </c>
      <c r="F39" s="9"/>
      <c r="G39" s="10"/>
      <c r="H39" s="9"/>
      <c r="I39" s="10"/>
      <c r="J39" s="10"/>
      <c r="K39" s="55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9"/>
    </row>
    <row r="41" spans="1:11" x14ac:dyDescent="0.25">
      <c r="A41" s="26" t="s">
        <v>12</v>
      </c>
      <c r="B41" s="27">
        <f>SUM(B6:B9,B12:B16,B19:B23,B26:B30,B33:B36)</f>
        <v>4.3929999999999998</v>
      </c>
      <c r="C41" s="37">
        <f>SUM(C6:C9,C12:C16,C19:C23,C26:C30,C33:C36)</f>
        <v>3.0790999999999999</v>
      </c>
      <c r="D41" s="37">
        <f t="shared" ref="D41:K41" si="8">SUM(D6:D9,D12:D16,D19:D23,D26:D30,D33:D36)</f>
        <v>535.66759999999988</v>
      </c>
      <c r="E41" s="37">
        <f t="shared" si="8"/>
        <v>8.4125000000000014</v>
      </c>
      <c r="F41" s="37">
        <f t="shared" si="8"/>
        <v>9.8057999999999979</v>
      </c>
      <c r="G41" s="37">
        <f t="shared" si="8"/>
        <v>3.4795000000000007</v>
      </c>
      <c r="H41" s="37">
        <f t="shared" si="8"/>
        <v>10.407699999999998</v>
      </c>
      <c r="I41" s="37">
        <f t="shared" si="8"/>
        <v>5.0136000000000003</v>
      </c>
      <c r="J41" s="37">
        <f t="shared" si="8"/>
        <v>7.9702999999999999</v>
      </c>
      <c r="K41" s="37">
        <f t="shared" si="8"/>
        <v>5709.8571000000002</v>
      </c>
    </row>
    <row r="42" spans="1:11" x14ac:dyDescent="0.25">
      <c r="A42" s="26" t="s">
        <v>13</v>
      </c>
      <c r="B42" s="27">
        <f>B41/23</f>
        <v>0.191</v>
      </c>
      <c r="C42" s="28">
        <f>C41/23</f>
        <v>0.13387391304347826</v>
      </c>
      <c r="D42" s="28">
        <f t="shared" ref="D42:K42" si="9">D41/23</f>
        <v>23.289895652173907</v>
      </c>
      <c r="E42" s="28">
        <f t="shared" si="9"/>
        <v>0.36576086956521747</v>
      </c>
      <c r="F42" s="28">
        <f t="shared" si="9"/>
        <v>0.4263391304347825</v>
      </c>
      <c r="G42" s="28">
        <f t="shared" si="9"/>
        <v>0.15128260869565222</v>
      </c>
      <c r="H42" s="28">
        <f t="shared" si="9"/>
        <v>0.45250869565217383</v>
      </c>
      <c r="I42" s="28">
        <f t="shared" si="9"/>
        <v>0.2179826086956522</v>
      </c>
      <c r="J42" s="28">
        <f t="shared" si="9"/>
        <v>0.34653478260869564</v>
      </c>
      <c r="K42" s="28">
        <f t="shared" si="9"/>
        <v>248.25465652173915</v>
      </c>
    </row>
    <row r="43" spans="1:11" x14ac:dyDescent="0.25">
      <c r="A43" s="26" t="s">
        <v>14</v>
      </c>
      <c r="B43" s="27">
        <f>1/B42</f>
        <v>5.2356020942408374</v>
      </c>
      <c r="C43" s="28">
        <f>1/C42</f>
        <v>7.4697151765126177</v>
      </c>
      <c r="D43" s="28">
        <f>100/D42</f>
        <v>4.2937075156309632</v>
      </c>
      <c r="E43" s="28">
        <f t="shared" ref="D43:K43" si="10">1/E42</f>
        <v>2.7340267459138183</v>
      </c>
      <c r="F43" s="28">
        <f t="shared" si="10"/>
        <v>2.3455505925064766</v>
      </c>
      <c r="G43" s="28">
        <f t="shared" si="10"/>
        <v>6.6101451357953707</v>
      </c>
      <c r="H43" s="28">
        <f t="shared" si="10"/>
        <v>2.2099022838859694</v>
      </c>
      <c r="I43" s="28">
        <f t="shared" si="10"/>
        <v>4.5875219403223229</v>
      </c>
      <c r="J43" s="28">
        <f t="shared" si="10"/>
        <v>2.8857132102932135</v>
      </c>
      <c r="K43" s="28">
        <f>1000/K42</f>
        <v>4.0281218246249981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5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27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3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18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4" t="s">
        <v>3</v>
      </c>
    </row>
    <row r="6" spans="1:11" x14ac:dyDescent="0.25">
      <c r="A6" s="72">
        <v>37043</v>
      </c>
      <c r="B6" s="41">
        <v>0.1903</v>
      </c>
      <c r="C6" s="40">
        <v>0.1341</v>
      </c>
      <c r="D6" s="41">
        <v>22.613399999999999</v>
      </c>
      <c r="E6" s="40">
        <v>0.3755</v>
      </c>
      <c r="F6" s="41">
        <v>0.43990000000000001</v>
      </c>
      <c r="G6" s="41">
        <v>0.1517</v>
      </c>
      <c r="H6" s="40">
        <v>0.46629999999999999</v>
      </c>
      <c r="I6" s="41">
        <v>0.22489999999999999</v>
      </c>
      <c r="J6" s="40">
        <v>0.34429999999999999</v>
      </c>
      <c r="K6" s="41">
        <v>243.86949999999999</v>
      </c>
    </row>
    <row r="7" spans="1:11" ht="15.75" thickBot="1" x14ac:dyDescent="0.3">
      <c r="A7" s="75"/>
      <c r="B7" s="13"/>
      <c r="C7" s="12"/>
      <c r="D7" s="13"/>
      <c r="E7" s="12"/>
      <c r="F7" s="13"/>
      <c r="G7" s="13"/>
      <c r="H7" s="12"/>
      <c r="I7" s="13"/>
      <c r="J7" s="12"/>
      <c r="K7" s="13"/>
    </row>
    <row r="8" spans="1:11" ht="15.75" thickTop="1" x14ac:dyDescent="0.25">
      <c r="A8" s="14" t="s">
        <v>9</v>
      </c>
      <c r="B8" s="15">
        <f>SUM(B6:B7)</f>
        <v>0.1903</v>
      </c>
      <c r="C8" s="16">
        <f>SUM(C6:C7)</f>
        <v>0.1341</v>
      </c>
      <c r="D8" s="15">
        <f>SUM(D6:D7)</f>
        <v>22.613399999999999</v>
      </c>
      <c r="E8" s="16">
        <f>SUM(E6:E7)</f>
        <v>0.3755</v>
      </c>
      <c r="F8" s="15">
        <f>SUM(F6:F7)</f>
        <v>0.43990000000000001</v>
      </c>
      <c r="G8" s="16">
        <f>SUM(G6:G7)</f>
        <v>0.1517</v>
      </c>
      <c r="H8" s="15">
        <f>SUM(H6:H7)</f>
        <v>0.46629999999999999</v>
      </c>
      <c r="I8" s="16">
        <f>SUM(I6:I7)</f>
        <v>0.22489999999999999</v>
      </c>
      <c r="J8" s="16">
        <f>SUM(J6:J7)</f>
        <v>0.34429999999999999</v>
      </c>
      <c r="K8" s="57">
        <f>SUM(K6:K7)</f>
        <v>243.86949999999999</v>
      </c>
    </row>
    <row r="9" spans="1:11" ht="15.75" thickBot="1" x14ac:dyDescent="0.3">
      <c r="A9" s="17" t="s">
        <v>10</v>
      </c>
      <c r="B9" s="18">
        <f>B8/1</f>
        <v>0.1903</v>
      </c>
      <c r="C9" s="19">
        <f>C8/1</f>
        <v>0.1341</v>
      </c>
      <c r="D9" s="19">
        <f t="shared" ref="D9:K9" si="0">D8/1</f>
        <v>22.613399999999999</v>
      </c>
      <c r="E9" s="19">
        <f t="shared" si="0"/>
        <v>0.3755</v>
      </c>
      <c r="F9" s="19">
        <f t="shared" si="0"/>
        <v>0.43990000000000001</v>
      </c>
      <c r="G9" s="19">
        <f t="shared" si="0"/>
        <v>0.1517</v>
      </c>
      <c r="H9" s="19">
        <f t="shared" si="0"/>
        <v>0.46629999999999999</v>
      </c>
      <c r="I9" s="19">
        <f t="shared" si="0"/>
        <v>0.22489999999999999</v>
      </c>
      <c r="J9" s="19">
        <f t="shared" si="0"/>
        <v>0.34429999999999999</v>
      </c>
      <c r="K9" s="19">
        <f t="shared" si="0"/>
        <v>243.86949999999999</v>
      </c>
    </row>
    <row r="10" spans="1:11" ht="15.75" thickTop="1" x14ac:dyDescent="0.25">
      <c r="A10" s="8">
        <v>37047</v>
      </c>
      <c r="B10" s="9">
        <v>0.19009999999999999</v>
      </c>
      <c r="C10" s="10">
        <v>0.13450000000000001</v>
      </c>
      <c r="D10" s="9">
        <v>22.731200000000001</v>
      </c>
      <c r="E10" s="10">
        <v>0.375</v>
      </c>
      <c r="F10" s="9">
        <v>0.43940000000000001</v>
      </c>
      <c r="G10" s="10">
        <v>0.15140000000000001</v>
      </c>
      <c r="H10" s="9">
        <v>0.46489999999999998</v>
      </c>
      <c r="I10" s="10">
        <v>0.22459999999999999</v>
      </c>
      <c r="J10" s="10">
        <v>0.34520000000000001</v>
      </c>
      <c r="K10" s="55">
        <v>244.23099999999999</v>
      </c>
    </row>
    <row r="11" spans="1:11" x14ac:dyDescent="0.25">
      <c r="A11" s="8">
        <v>37048</v>
      </c>
      <c r="B11" s="9">
        <v>0.19</v>
      </c>
      <c r="C11" s="10">
        <v>0.13469999999999999</v>
      </c>
      <c r="D11" s="9">
        <v>22.846599999999999</v>
      </c>
      <c r="E11" s="10">
        <v>0.37340000000000001</v>
      </c>
      <c r="F11" s="9">
        <v>0.43759999999999999</v>
      </c>
      <c r="G11" s="10">
        <v>0.15190000000000001</v>
      </c>
      <c r="H11" s="9">
        <v>0.46329999999999999</v>
      </c>
      <c r="I11" s="10">
        <v>0.22370000000000001</v>
      </c>
      <c r="J11" s="10">
        <v>0.34429999999999999</v>
      </c>
      <c r="K11" s="55">
        <v>244.23099999999999</v>
      </c>
    </row>
    <row r="12" spans="1:11" x14ac:dyDescent="0.25">
      <c r="A12" s="8">
        <v>37049</v>
      </c>
      <c r="B12" s="9">
        <v>0.19</v>
      </c>
      <c r="C12" s="10">
        <v>0.13650000000000001</v>
      </c>
      <c r="D12" s="9">
        <v>22.873200000000001</v>
      </c>
      <c r="E12" s="10">
        <v>0.69799999999999995</v>
      </c>
      <c r="F12" s="9">
        <v>0.43930000000000002</v>
      </c>
      <c r="G12" s="10">
        <v>0.1517</v>
      </c>
      <c r="H12" s="9">
        <v>0.46079999999999999</v>
      </c>
      <c r="I12" s="10">
        <v>0.22459999999999999</v>
      </c>
      <c r="J12" s="10">
        <v>0.34460000000000002</v>
      </c>
      <c r="K12" s="55">
        <v>244.29349999999999</v>
      </c>
    </row>
    <row r="13" spans="1:11" ht="15.75" thickBot="1" x14ac:dyDescent="0.3">
      <c r="A13" s="11">
        <v>37050</v>
      </c>
      <c r="B13" s="12">
        <v>0.19</v>
      </c>
      <c r="C13" s="13">
        <v>0.1368</v>
      </c>
      <c r="D13" s="12">
        <v>22.7896</v>
      </c>
      <c r="E13" s="13">
        <v>0.3659</v>
      </c>
      <c r="F13" s="12">
        <v>0.435</v>
      </c>
      <c r="G13" s="13">
        <v>0.15210000000000001</v>
      </c>
      <c r="H13" s="12">
        <v>0.4546</v>
      </c>
      <c r="I13" s="13">
        <v>0.22339999999999999</v>
      </c>
      <c r="J13" s="13">
        <v>0.34379999999999999</v>
      </c>
      <c r="K13" s="56">
        <v>244.29249999999999</v>
      </c>
    </row>
    <row r="14" spans="1:11" ht="15.75" thickTop="1" x14ac:dyDescent="0.25">
      <c r="A14" s="14" t="s">
        <v>9</v>
      </c>
      <c r="B14" s="15">
        <f>SUM(B10:B13)</f>
        <v>0.7601</v>
      </c>
      <c r="C14" s="16">
        <f>SUM(C10:C13)</f>
        <v>0.54249999999999998</v>
      </c>
      <c r="D14" s="15">
        <f>SUM(D10:D13)</f>
        <v>91.240600000000001</v>
      </c>
      <c r="E14" s="16">
        <f>SUM(E10:E13)</f>
        <v>1.8123</v>
      </c>
      <c r="F14" s="15">
        <f>SUM(F10:F13)</f>
        <v>1.7513000000000001</v>
      </c>
      <c r="G14" s="16">
        <f>SUM(G10:G13)</f>
        <v>0.60709999999999997</v>
      </c>
      <c r="H14" s="15">
        <f>SUM(H10:H13)</f>
        <v>1.8435999999999999</v>
      </c>
      <c r="I14" s="16">
        <f>SUM(I10:I13)</f>
        <v>0.8963000000000001</v>
      </c>
      <c r="J14" s="16">
        <f>SUM(J10:J13)</f>
        <v>1.3778999999999999</v>
      </c>
      <c r="K14" s="57">
        <f>SUM(K10:K13)</f>
        <v>977.048</v>
      </c>
    </row>
    <row r="15" spans="1:11" ht="15.75" thickBot="1" x14ac:dyDescent="0.3">
      <c r="A15" s="17" t="s">
        <v>10</v>
      </c>
      <c r="B15" s="18">
        <f>B14/4</f>
        <v>0.190025</v>
      </c>
      <c r="C15" s="19">
        <f>C14/4</f>
        <v>0.135625</v>
      </c>
      <c r="D15" s="19">
        <f t="shared" ref="D15:K15" si="1">D14/4</f>
        <v>22.81015</v>
      </c>
      <c r="E15" s="19">
        <f t="shared" si="1"/>
        <v>0.45307500000000001</v>
      </c>
      <c r="F15" s="19">
        <f t="shared" si="1"/>
        <v>0.43782500000000002</v>
      </c>
      <c r="G15" s="19">
        <f t="shared" si="1"/>
        <v>0.15177499999999999</v>
      </c>
      <c r="H15" s="19">
        <f t="shared" si="1"/>
        <v>0.46089999999999998</v>
      </c>
      <c r="I15" s="19">
        <f t="shared" si="1"/>
        <v>0.22407500000000002</v>
      </c>
      <c r="J15" s="19">
        <f t="shared" si="1"/>
        <v>0.34447499999999998</v>
      </c>
      <c r="K15" s="19">
        <f t="shared" si="1"/>
        <v>244.262</v>
      </c>
    </row>
    <row r="16" spans="1:11" ht="15.75" thickTop="1" x14ac:dyDescent="0.25">
      <c r="A16" s="8">
        <v>37053</v>
      </c>
      <c r="B16" s="9">
        <v>0.19</v>
      </c>
      <c r="C16" s="10">
        <v>0.1376</v>
      </c>
      <c r="D16" s="9">
        <v>22.9207</v>
      </c>
      <c r="E16" s="80">
        <v>0.36270000000000002</v>
      </c>
      <c r="F16" s="9">
        <v>0.4375</v>
      </c>
      <c r="G16" s="10">
        <v>0.1522</v>
      </c>
      <c r="H16" s="9">
        <v>0.45400000000000001</v>
      </c>
      <c r="I16" s="10">
        <v>0.22370000000000001</v>
      </c>
      <c r="J16" s="10">
        <v>0.34379999999999999</v>
      </c>
      <c r="K16" s="55">
        <v>244.29259999999999</v>
      </c>
    </row>
    <row r="17" spans="1:11" x14ac:dyDescent="0.25">
      <c r="A17" s="8">
        <v>37054</v>
      </c>
      <c r="B17" s="9">
        <v>0.1898</v>
      </c>
      <c r="C17" s="10">
        <v>0.13830000000000001</v>
      </c>
      <c r="D17" s="9">
        <v>23.146100000000001</v>
      </c>
      <c r="E17" s="10">
        <v>0.3634</v>
      </c>
      <c r="F17" s="9">
        <v>0.44090000000000001</v>
      </c>
      <c r="G17" s="10">
        <v>0.1522</v>
      </c>
      <c r="H17" s="9">
        <v>0.4546</v>
      </c>
      <c r="I17" s="10">
        <v>0.22539999999999999</v>
      </c>
      <c r="J17" s="10">
        <v>0.34429999999999999</v>
      </c>
      <c r="K17" s="55">
        <v>244.5573</v>
      </c>
    </row>
    <row r="18" spans="1:11" x14ac:dyDescent="0.25">
      <c r="A18" s="8">
        <v>37055</v>
      </c>
      <c r="B18" s="9">
        <v>0.1898</v>
      </c>
      <c r="C18" s="10">
        <v>0.13769999999999999</v>
      </c>
      <c r="D18" s="9">
        <v>23.124300000000002</v>
      </c>
      <c r="E18" s="10">
        <v>0.3624</v>
      </c>
      <c r="F18" s="9">
        <v>0.4375</v>
      </c>
      <c r="G18" s="10">
        <v>0.15240000000000001</v>
      </c>
      <c r="H18" s="9">
        <v>0.45340000000000003</v>
      </c>
      <c r="I18" s="10">
        <v>0.22370000000000001</v>
      </c>
      <c r="J18" s="10">
        <v>0.34470000000000001</v>
      </c>
      <c r="K18" s="55">
        <v>244.93690000000001</v>
      </c>
    </row>
    <row r="19" spans="1:11" ht="15.75" thickBot="1" x14ac:dyDescent="0.3">
      <c r="A19" s="11">
        <v>37056</v>
      </c>
      <c r="B19" s="12">
        <v>0.1898</v>
      </c>
      <c r="C19" s="13">
        <v>0.1366</v>
      </c>
      <c r="D19" s="12">
        <v>23.117599999999999</v>
      </c>
      <c r="E19" s="13">
        <v>0.35949999999999999</v>
      </c>
      <c r="F19" s="12">
        <v>0.4355</v>
      </c>
      <c r="G19" s="13">
        <v>0.152</v>
      </c>
      <c r="H19" s="12">
        <v>0.44950000000000001</v>
      </c>
      <c r="I19" s="13">
        <v>0.22259999999999999</v>
      </c>
      <c r="J19" s="13">
        <v>0.34470000000000001</v>
      </c>
      <c r="K19" s="56">
        <v>245.31649999999999</v>
      </c>
    </row>
    <row r="20" spans="1:11" ht="15.75" thickTop="1" x14ac:dyDescent="0.25">
      <c r="A20" s="14" t="s">
        <v>9</v>
      </c>
      <c r="B20" s="15">
        <f>SUM(B16:B19)</f>
        <v>0.75939999999999996</v>
      </c>
      <c r="C20" s="16">
        <f>SUM(C16:C19)</f>
        <v>0.55020000000000002</v>
      </c>
      <c r="D20" s="15">
        <f>SUM(D16:D19)</f>
        <v>92.308700000000002</v>
      </c>
      <c r="E20" s="16">
        <f>SUM(E16:E19)</f>
        <v>1.448</v>
      </c>
      <c r="F20" s="15">
        <f>SUM(F16:F19)</f>
        <v>1.7514000000000001</v>
      </c>
      <c r="G20" s="16">
        <f>SUM(G16:G19)</f>
        <v>0.60880000000000001</v>
      </c>
      <c r="H20" s="15">
        <f>SUM(H16:H19)</f>
        <v>1.8115000000000001</v>
      </c>
      <c r="I20" s="16">
        <f>SUM(I16:I19)</f>
        <v>0.89540000000000008</v>
      </c>
      <c r="J20" s="16">
        <f>SUM(J16:J19)</f>
        <v>1.3774999999999999</v>
      </c>
      <c r="K20" s="57">
        <f>SUM(K16:K19)</f>
        <v>979.10329999999999</v>
      </c>
    </row>
    <row r="21" spans="1:11" ht="15.75" thickBot="1" x14ac:dyDescent="0.3">
      <c r="A21" s="17" t="s">
        <v>10</v>
      </c>
      <c r="B21" s="18">
        <f>B20/4</f>
        <v>0.18984999999999999</v>
      </c>
      <c r="C21" s="19">
        <f>C20/4</f>
        <v>0.13755000000000001</v>
      </c>
      <c r="D21" s="19">
        <f t="shared" ref="D21:K21" si="2">D20/4</f>
        <v>23.077175</v>
      </c>
      <c r="E21" s="19">
        <f t="shared" si="2"/>
        <v>0.36199999999999999</v>
      </c>
      <c r="F21" s="19">
        <f t="shared" si="2"/>
        <v>0.43785000000000002</v>
      </c>
      <c r="G21" s="19">
        <f t="shared" si="2"/>
        <v>0.1522</v>
      </c>
      <c r="H21" s="19">
        <f t="shared" si="2"/>
        <v>0.45287500000000003</v>
      </c>
      <c r="I21" s="19">
        <f t="shared" si="2"/>
        <v>0.22385000000000002</v>
      </c>
      <c r="J21" s="19">
        <f t="shared" si="2"/>
        <v>0.34437499999999999</v>
      </c>
      <c r="K21" s="19">
        <f t="shared" si="2"/>
        <v>244.775825</v>
      </c>
    </row>
    <row r="22" spans="1:11" ht="15.75" thickTop="1" x14ac:dyDescent="0.25">
      <c r="A22" s="8">
        <v>37060</v>
      </c>
      <c r="B22" s="9">
        <v>0.1898</v>
      </c>
      <c r="C22" s="10">
        <v>0.1353</v>
      </c>
      <c r="D22" s="9">
        <v>23.184100000000001</v>
      </c>
      <c r="E22" s="10">
        <v>0.36020000000000002</v>
      </c>
      <c r="F22" s="9">
        <v>0.43109999999999998</v>
      </c>
      <c r="G22" s="10">
        <v>0.15140000000000001</v>
      </c>
      <c r="H22" s="9">
        <v>0.45600000000000002</v>
      </c>
      <c r="I22" s="10">
        <v>0.22040000000000001</v>
      </c>
      <c r="J22" s="10">
        <v>0.34460000000000002</v>
      </c>
      <c r="K22" s="55">
        <v>245.31649999999999</v>
      </c>
    </row>
    <row r="23" spans="1:11" x14ac:dyDescent="0.25">
      <c r="A23" s="8">
        <v>37061</v>
      </c>
      <c r="B23" s="9">
        <v>0.18959999999999999</v>
      </c>
      <c r="C23" s="10">
        <v>0.1351</v>
      </c>
      <c r="D23" s="9">
        <v>23.341699999999999</v>
      </c>
      <c r="E23" s="10">
        <v>0.36220000000000002</v>
      </c>
      <c r="F23" s="9">
        <v>0.43059999999999998</v>
      </c>
      <c r="G23" s="10">
        <v>0.1515</v>
      </c>
      <c r="H23" s="9">
        <v>0.45689999999999997</v>
      </c>
      <c r="I23" s="10">
        <v>0.22020000000000001</v>
      </c>
      <c r="J23" s="10">
        <v>0.34449999999999997</v>
      </c>
      <c r="K23" s="55">
        <v>245.05799999999999</v>
      </c>
    </row>
    <row r="24" spans="1:11" x14ac:dyDescent="0.25">
      <c r="A24" s="8">
        <v>37062</v>
      </c>
      <c r="B24" s="9">
        <v>0.18959999999999999</v>
      </c>
      <c r="C24" s="10">
        <v>0.1353</v>
      </c>
      <c r="D24" s="9">
        <v>23.308499999999999</v>
      </c>
      <c r="E24" s="10">
        <v>0.36399999999999999</v>
      </c>
      <c r="F24" s="9">
        <v>0.43340000000000001</v>
      </c>
      <c r="G24" s="10">
        <v>0.1517</v>
      </c>
      <c r="H24" s="9">
        <v>0.45789999999999997</v>
      </c>
      <c r="I24" s="10">
        <v>0.2213</v>
      </c>
      <c r="J24" s="10">
        <v>0.34460000000000002</v>
      </c>
      <c r="K24" s="55">
        <v>247.33320000000001</v>
      </c>
    </row>
    <row r="25" spans="1:11" x14ac:dyDescent="0.25">
      <c r="A25" s="8">
        <v>37063</v>
      </c>
      <c r="B25" s="9">
        <v>0.1895</v>
      </c>
      <c r="C25" s="10">
        <v>0.1358</v>
      </c>
      <c r="D25" s="9">
        <v>23.366299999999999</v>
      </c>
      <c r="E25" s="10">
        <v>0.36570000000000003</v>
      </c>
      <c r="F25" s="9">
        <v>0.43540000000000001</v>
      </c>
      <c r="G25" s="10">
        <v>0.15190000000000001</v>
      </c>
      <c r="H25" s="9">
        <v>0.45800000000000002</v>
      </c>
      <c r="I25" s="10">
        <v>0.22259999999999999</v>
      </c>
      <c r="J25" s="10">
        <v>0.34489999999999998</v>
      </c>
      <c r="K25" s="55">
        <v>247.2028</v>
      </c>
    </row>
    <row r="26" spans="1:11" ht="15.75" thickBot="1" x14ac:dyDescent="0.3">
      <c r="A26" s="11">
        <v>37064</v>
      </c>
      <c r="B26" s="12">
        <v>0.1895</v>
      </c>
      <c r="C26" s="13">
        <v>0.13389999999999999</v>
      </c>
      <c r="D26" s="12">
        <v>23.577000000000002</v>
      </c>
      <c r="E26" s="13">
        <v>0.3659</v>
      </c>
      <c r="F26" s="12">
        <v>0.434</v>
      </c>
      <c r="G26" s="13">
        <v>0.1517</v>
      </c>
      <c r="H26" s="12">
        <v>0.4587</v>
      </c>
      <c r="I26" s="13">
        <v>0.22189999999999999</v>
      </c>
      <c r="J26" s="13">
        <v>0.34549999999999997</v>
      </c>
      <c r="K26" s="56">
        <v>246.82380000000001</v>
      </c>
    </row>
    <row r="27" spans="1:11" ht="15.75" thickTop="1" x14ac:dyDescent="0.25">
      <c r="A27" s="14" t="s">
        <v>9</v>
      </c>
      <c r="B27" s="15">
        <f t="shared" ref="B27:K27" si="3">SUM(B22:B26)</f>
        <v>0.94799999999999995</v>
      </c>
      <c r="C27" s="16">
        <f t="shared" si="3"/>
        <v>0.6754</v>
      </c>
      <c r="D27" s="15">
        <f t="shared" si="3"/>
        <v>116.77759999999999</v>
      </c>
      <c r="E27" s="16">
        <f t="shared" si="3"/>
        <v>1.8180000000000001</v>
      </c>
      <c r="F27" s="15">
        <f t="shared" si="3"/>
        <v>2.1644999999999999</v>
      </c>
      <c r="G27" s="16">
        <f t="shared" si="3"/>
        <v>0.75819999999999999</v>
      </c>
      <c r="H27" s="15">
        <f t="shared" si="3"/>
        <v>2.2875000000000001</v>
      </c>
      <c r="I27" s="16">
        <f t="shared" si="3"/>
        <v>1.1063999999999998</v>
      </c>
      <c r="J27" s="16">
        <f t="shared" si="3"/>
        <v>1.7241</v>
      </c>
      <c r="K27" s="57">
        <f t="shared" si="3"/>
        <v>1231.7343000000001</v>
      </c>
    </row>
    <row r="28" spans="1:11" ht="15.75" thickBot="1" x14ac:dyDescent="0.3">
      <c r="A28" s="17" t="s">
        <v>10</v>
      </c>
      <c r="B28" s="18">
        <f>B27/5</f>
        <v>0.18959999999999999</v>
      </c>
      <c r="C28" s="19">
        <f>C27/5</f>
        <v>0.13508000000000001</v>
      </c>
      <c r="D28" s="19">
        <f t="shared" ref="D28:K28" si="4">D27/5</f>
        <v>23.355519999999999</v>
      </c>
      <c r="E28" s="19">
        <f t="shared" si="4"/>
        <v>0.36360000000000003</v>
      </c>
      <c r="F28" s="19">
        <f t="shared" si="4"/>
        <v>0.43289999999999995</v>
      </c>
      <c r="G28" s="19">
        <f t="shared" si="4"/>
        <v>0.15164</v>
      </c>
      <c r="H28" s="19">
        <f t="shared" si="4"/>
        <v>0.45750000000000002</v>
      </c>
      <c r="I28" s="19">
        <f t="shared" si="4"/>
        <v>0.22127999999999998</v>
      </c>
      <c r="J28" s="19">
        <f t="shared" si="4"/>
        <v>0.34482000000000002</v>
      </c>
      <c r="K28" s="19">
        <f t="shared" si="4"/>
        <v>246.34686000000002</v>
      </c>
    </row>
    <row r="29" spans="1:11" ht="15.75" thickTop="1" x14ac:dyDescent="0.25">
      <c r="A29" s="14">
        <v>37067</v>
      </c>
      <c r="B29" s="38">
        <v>0.18940000000000001</v>
      </c>
      <c r="C29" s="34">
        <v>0.1341</v>
      </c>
      <c r="D29" s="38">
        <v>23.542400000000001</v>
      </c>
      <c r="E29" s="34">
        <v>0.3664</v>
      </c>
      <c r="F29" s="38">
        <v>0.433</v>
      </c>
      <c r="G29" s="34">
        <v>0.1517</v>
      </c>
      <c r="H29" s="38">
        <v>0.45860000000000001</v>
      </c>
      <c r="I29" s="34">
        <v>0.22140000000000001</v>
      </c>
      <c r="J29" s="34">
        <v>0.34489999999999998</v>
      </c>
      <c r="K29" s="61">
        <v>246.88290000000001</v>
      </c>
    </row>
    <row r="30" spans="1:11" x14ac:dyDescent="0.25">
      <c r="A30" s="14">
        <v>37068</v>
      </c>
      <c r="B30" s="38">
        <v>0.18940000000000001</v>
      </c>
      <c r="C30" s="34">
        <v>0.13400000000000001</v>
      </c>
      <c r="D30" s="38">
        <v>23.471399999999999</v>
      </c>
      <c r="E30" s="34">
        <v>0.36709999999999998</v>
      </c>
      <c r="F30" s="38">
        <v>0.43009999999999998</v>
      </c>
      <c r="G30" s="34">
        <v>0.15090000000000001</v>
      </c>
      <c r="H30" s="38">
        <v>0.45829999999999999</v>
      </c>
      <c r="I30" s="34">
        <v>0.21990000000000001</v>
      </c>
      <c r="J30" s="34">
        <v>0.34449999999999997</v>
      </c>
      <c r="K30" s="61">
        <v>246.6935</v>
      </c>
    </row>
    <row r="31" spans="1:11" x14ac:dyDescent="0.25">
      <c r="A31" s="14">
        <v>37069</v>
      </c>
      <c r="B31" s="38">
        <v>0.18940000000000001</v>
      </c>
      <c r="C31" s="34">
        <v>0.1338</v>
      </c>
      <c r="D31" s="38">
        <v>23.465699999999998</v>
      </c>
      <c r="E31" s="34">
        <v>0.36470000000000002</v>
      </c>
      <c r="F31" s="38">
        <v>0.42970000000000003</v>
      </c>
      <c r="G31" s="34">
        <v>0.1512</v>
      </c>
      <c r="H31" s="38">
        <v>0.45550000000000002</v>
      </c>
      <c r="I31" s="34">
        <v>0.21970000000000001</v>
      </c>
      <c r="J31" s="34">
        <v>0.3448</v>
      </c>
      <c r="K31" s="61">
        <v>246.26740000000001</v>
      </c>
    </row>
    <row r="32" spans="1:11" x14ac:dyDescent="0.25">
      <c r="A32" s="14">
        <v>37070</v>
      </c>
      <c r="B32" s="38">
        <v>0.18940000000000001</v>
      </c>
      <c r="C32" s="34">
        <v>0.13370000000000001</v>
      </c>
      <c r="D32" s="38">
        <v>23.515000000000001</v>
      </c>
      <c r="E32" s="34">
        <v>0.3659</v>
      </c>
      <c r="F32" s="38">
        <v>0.43020000000000003</v>
      </c>
      <c r="G32" s="34">
        <v>0.1512</v>
      </c>
      <c r="H32" s="38">
        <v>0.45550000000000002</v>
      </c>
      <c r="I32" s="34">
        <v>0.21990000000000001</v>
      </c>
      <c r="J32" s="34">
        <v>0.34489999999999998</v>
      </c>
      <c r="K32" s="61">
        <v>245.98330000000001</v>
      </c>
    </row>
    <row r="33" spans="1:11" ht="15.75" thickBot="1" x14ac:dyDescent="0.3">
      <c r="A33" s="17">
        <v>37071</v>
      </c>
      <c r="B33" s="51">
        <v>0.18920000000000001</v>
      </c>
      <c r="C33" s="35">
        <v>0.13439999999999999</v>
      </c>
      <c r="D33" s="51">
        <v>23.604600000000001</v>
      </c>
      <c r="E33" s="35">
        <v>0.37030000000000002</v>
      </c>
      <c r="F33" s="51">
        <v>0.4365</v>
      </c>
      <c r="G33" s="35">
        <v>0.1517</v>
      </c>
      <c r="H33" s="51">
        <v>0.46010000000000001</v>
      </c>
      <c r="I33" s="35">
        <v>0.22320000000000001</v>
      </c>
      <c r="J33" s="35">
        <v>0.34489999999999998</v>
      </c>
      <c r="K33" s="62">
        <v>246.62219999999999</v>
      </c>
    </row>
    <row r="34" spans="1:11" ht="15.75" thickTop="1" x14ac:dyDescent="0.25">
      <c r="A34" s="14" t="s">
        <v>9</v>
      </c>
      <c r="B34" s="15">
        <f t="shared" ref="B34:K34" si="5">SUM(B29:B33)</f>
        <v>0.94680000000000009</v>
      </c>
      <c r="C34" s="16">
        <f t="shared" si="5"/>
        <v>0.67</v>
      </c>
      <c r="D34" s="15">
        <f t="shared" si="5"/>
        <v>117.59910000000001</v>
      </c>
      <c r="E34" s="16">
        <f t="shared" si="5"/>
        <v>1.8344000000000003</v>
      </c>
      <c r="F34" s="15">
        <f t="shared" si="5"/>
        <v>2.1595</v>
      </c>
      <c r="G34" s="16">
        <f t="shared" si="5"/>
        <v>0.75669999999999993</v>
      </c>
      <c r="H34" s="15">
        <f t="shared" si="5"/>
        <v>2.2880000000000003</v>
      </c>
      <c r="I34" s="16">
        <f t="shared" si="5"/>
        <v>1.1041000000000001</v>
      </c>
      <c r="J34" s="16">
        <f t="shared" si="5"/>
        <v>1.724</v>
      </c>
      <c r="K34" s="57">
        <f t="shared" si="5"/>
        <v>1232.4493</v>
      </c>
    </row>
    <row r="35" spans="1:11" ht="15.75" thickBot="1" x14ac:dyDescent="0.3">
      <c r="A35" s="17" t="s">
        <v>10</v>
      </c>
      <c r="B35" s="18">
        <f>B34/5</f>
        <v>0.18936000000000003</v>
      </c>
      <c r="C35" s="19">
        <f>C34/5</f>
        <v>0.13400000000000001</v>
      </c>
      <c r="D35" s="19">
        <f t="shared" ref="D35:K35" si="6">D34/5</f>
        <v>23.519820000000003</v>
      </c>
      <c r="E35" s="19">
        <f t="shared" si="6"/>
        <v>0.36688000000000004</v>
      </c>
      <c r="F35" s="19">
        <f t="shared" si="6"/>
        <v>0.43190000000000001</v>
      </c>
      <c r="G35" s="19">
        <f t="shared" si="6"/>
        <v>0.15133999999999997</v>
      </c>
      <c r="H35" s="19">
        <f t="shared" si="6"/>
        <v>0.45760000000000006</v>
      </c>
      <c r="I35" s="19">
        <f t="shared" si="6"/>
        <v>0.22082000000000002</v>
      </c>
      <c r="J35" s="19">
        <f t="shared" si="6"/>
        <v>0.3448</v>
      </c>
      <c r="K35" s="19">
        <f t="shared" si="6"/>
        <v>246.48985999999999</v>
      </c>
    </row>
    <row r="36" spans="1:11" ht="21" thickTop="1" x14ac:dyDescent="0.3">
      <c r="A36" s="20"/>
      <c r="B36" s="9"/>
      <c r="C36" s="52"/>
      <c r="D36" s="9"/>
      <c r="E36" s="22" t="s">
        <v>11</v>
      </c>
      <c r="F36" s="9"/>
      <c r="G36" s="10"/>
      <c r="H36" s="9"/>
      <c r="I36" s="10"/>
      <c r="J36" s="10"/>
      <c r="K36" s="55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25"/>
      <c r="K37" s="59"/>
    </row>
    <row r="38" spans="1:11" x14ac:dyDescent="0.25">
      <c r="A38" s="26" t="s">
        <v>12</v>
      </c>
      <c r="B38" s="27">
        <f>SUM(B6,B10:B13,B16:B19,B22:B26,B29:B33)</f>
        <v>3.6046</v>
      </c>
      <c r="C38" s="37">
        <f>SUM(C6,C10:C13,C16:C19,C22:C26,C29:C33)</f>
        <v>2.5721999999999996</v>
      </c>
      <c r="D38" s="37">
        <f t="shared" ref="D38:K38" si="7">SUM(D6,D10:D13,D16:D19,D22:D26,D29:D33)</f>
        <v>440.5394</v>
      </c>
      <c r="E38" s="37">
        <f t="shared" si="7"/>
        <v>7.2881999999999989</v>
      </c>
      <c r="F38" s="37">
        <f t="shared" si="7"/>
        <v>8.2666000000000004</v>
      </c>
      <c r="G38" s="37">
        <f t="shared" si="7"/>
        <v>2.8825000000000003</v>
      </c>
      <c r="H38" s="37">
        <f t="shared" si="7"/>
        <v>8.696900000000003</v>
      </c>
      <c r="I38" s="37">
        <f t="shared" si="7"/>
        <v>4.227100000000001</v>
      </c>
      <c r="J38" s="37">
        <f t="shared" si="7"/>
        <v>6.5478000000000005</v>
      </c>
      <c r="K38" s="37">
        <f t="shared" si="7"/>
        <v>4664.2043999999996</v>
      </c>
    </row>
    <row r="39" spans="1:11" x14ac:dyDescent="0.25">
      <c r="A39" s="26" t="s">
        <v>13</v>
      </c>
      <c r="B39" s="27">
        <f>B38/19</f>
        <v>0.1897157894736842</v>
      </c>
      <c r="C39" s="28">
        <f>C38/19</f>
        <v>0.13537894736842104</v>
      </c>
      <c r="D39" s="28">
        <f t="shared" ref="D39:K39" si="8">D38/19</f>
        <v>23.186284210526317</v>
      </c>
      <c r="E39" s="28">
        <f t="shared" si="8"/>
        <v>0.38358947368421048</v>
      </c>
      <c r="F39" s="28">
        <f t="shared" si="8"/>
        <v>0.4350842105263158</v>
      </c>
      <c r="G39" s="28">
        <f t="shared" si="8"/>
        <v>0.15171052631578949</v>
      </c>
      <c r="H39" s="28">
        <f t="shared" si="8"/>
        <v>0.4577315789473686</v>
      </c>
      <c r="I39" s="28">
        <f t="shared" si="8"/>
        <v>0.22247894736842111</v>
      </c>
      <c r="J39" s="28">
        <f t="shared" si="8"/>
        <v>0.34462105263157899</v>
      </c>
      <c r="K39" s="28">
        <f t="shared" si="8"/>
        <v>245.48444210526313</v>
      </c>
    </row>
    <row r="40" spans="1:11" x14ac:dyDescent="0.25">
      <c r="A40" s="26" t="s">
        <v>14</v>
      </c>
      <c r="B40" s="27">
        <f>1/B39</f>
        <v>5.2710425567330637</v>
      </c>
      <c r="C40" s="28">
        <f>1/C39</f>
        <v>7.3866728870227822</v>
      </c>
      <c r="D40" s="28">
        <f>100/D39</f>
        <v>4.3128946014817284</v>
      </c>
      <c r="E40" s="28">
        <f t="shared" ref="D40:K40" si="9">1/E39</f>
        <v>2.6069537059905055</v>
      </c>
      <c r="F40" s="28">
        <f t="shared" si="9"/>
        <v>2.2984056323034863</v>
      </c>
      <c r="G40" s="28">
        <f t="shared" si="9"/>
        <v>6.5915004336513432</v>
      </c>
      <c r="H40" s="28">
        <f t="shared" si="9"/>
        <v>2.1846864974876095</v>
      </c>
      <c r="I40" s="28">
        <f t="shared" si="9"/>
        <v>4.4948073147074812</v>
      </c>
      <c r="J40" s="28">
        <f t="shared" si="9"/>
        <v>2.9017379883319583</v>
      </c>
      <c r="K40" s="28">
        <f>1000/K39</f>
        <v>4.0735779075205203</v>
      </c>
    </row>
    <row r="41" spans="1:11" ht="15.75" thickBot="1" x14ac:dyDescent="0.3">
      <c r="A41" s="29"/>
      <c r="B41" s="30"/>
      <c r="C41" s="31"/>
      <c r="D41" s="30"/>
      <c r="E41" s="31"/>
      <c r="F41" s="31"/>
      <c r="G41" s="30"/>
      <c r="H41" s="31"/>
      <c r="I41" s="30"/>
      <c r="J41" s="31"/>
      <c r="K41" s="5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28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3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18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4" t="s">
        <v>3</v>
      </c>
    </row>
    <row r="6" spans="1:11" x14ac:dyDescent="0.25">
      <c r="A6" s="8">
        <v>37074</v>
      </c>
      <c r="B6" s="9">
        <v>0.18920000000000001</v>
      </c>
      <c r="C6" s="10">
        <v>0.13450000000000001</v>
      </c>
      <c r="D6" s="9">
        <v>23.6008</v>
      </c>
      <c r="E6" s="10">
        <v>0.37159999999999999</v>
      </c>
      <c r="F6" s="9">
        <v>0.43680000000000002</v>
      </c>
      <c r="G6" s="10">
        <v>0.15190000000000001</v>
      </c>
      <c r="H6" s="9">
        <v>0.46939999999999998</v>
      </c>
      <c r="I6" s="10">
        <v>0.2233</v>
      </c>
      <c r="J6" s="10">
        <v>0.34489999999999998</v>
      </c>
      <c r="K6" s="55">
        <v>246.2911</v>
      </c>
    </row>
    <row r="7" spans="1:11" x14ac:dyDescent="0.25">
      <c r="A7" s="8">
        <v>37075</v>
      </c>
      <c r="B7" s="9">
        <v>0.18920000000000001</v>
      </c>
      <c r="C7" s="10">
        <v>0.1336</v>
      </c>
      <c r="D7" s="9">
        <v>23.5139</v>
      </c>
      <c r="E7" s="10">
        <v>0.37069999999999997</v>
      </c>
      <c r="F7" s="9">
        <v>0.4375</v>
      </c>
      <c r="G7" s="10">
        <v>0.15190000000000001</v>
      </c>
      <c r="H7" s="9">
        <v>0.46710000000000002</v>
      </c>
      <c r="I7" s="10">
        <v>0.22370000000000001</v>
      </c>
      <c r="J7" s="10">
        <v>0.3448</v>
      </c>
      <c r="K7" s="55">
        <v>246.24379999999999</v>
      </c>
    </row>
    <row r="8" spans="1:11" x14ac:dyDescent="0.25">
      <c r="A8" s="8">
        <v>37076</v>
      </c>
      <c r="B8" s="9">
        <v>0.18920000000000001</v>
      </c>
      <c r="C8" s="10">
        <v>0.13450000000000001</v>
      </c>
      <c r="D8" s="9">
        <v>23.5564</v>
      </c>
      <c r="E8" s="10">
        <v>0.3669</v>
      </c>
      <c r="F8" s="9">
        <v>0.43680000000000002</v>
      </c>
      <c r="G8" s="10">
        <v>0.15190000000000001</v>
      </c>
      <c r="H8" s="9">
        <v>0.46439999999999998</v>
      </c>
      <c r="I8" s="10">
        <v>0.23330000000000001</v>
      </c>
      <c r="J8" s="10">
        <v>0.34489999999999998</v>
      </c>
      <c r="K8" s="55">
        <v>244.7775</v>
      </c>
    </row>
    <row r="9" spans="1:11" x14ac:dyDescent="0.25">
      <c r="A9" s="8">
        <v>37077</v>
      </c>
      <c r="B9" s="9">
        <v>0.18920000000000001</v>
      </c>
      <c r="C9" s="10">
        <v>0.13450000000000001</v>
      </c>
      <c r="D9" s="9">
        <v>23.547799999999999</v>
      </c>
      <c r="E9" s="10">
        <v>0.36459999999999998</v>
      </c>
      <c r="F9" s="9">
        <v>0.4375</v>
      </c>
      <c r="G9" s="10">
        <v>0.15210000000000001</v>
      </c>
      <c r="H9" s="9">
        <v>0.46539999999999998</v>
      </c>
      <c r="I9" s="10">
        <v>0.22370000000000001</v>
      </c>
      <c r="J9" s="10">
        <v>0.34510000000000002</v>
      </c>
      <c r="K9" s="55">
        <v>245.1086</v>
      </c>
    </row>
    <row r="10" spans="1:11" ht="16.5" thickBot="1" x14ac:dyDescent="0.3">
      <c r="A10" s="11">
        <v>37078</v>
      </c>
      <c r="B10" s="12"/>
      <c r="C10" s="13"/>
      <c r="D10" s="12"/>
      <c r="E10" s="74" t="s">
        <v>21</v>
      </c>
      <c r="F10" s="12"/>
      <c r="G10" s="13"/>
      <c r="H10" s="12"/>
      <c r="I10" s="13"/>
      <c r="J10" s="13"/>
      <c r="K10" s="56"/>
    </row>
    <row r="11" spans="1:11" ht="15.75" thickTop="1" x14ac:dyDescent="0.25">
      <c r="A11" s="14" t="s">
        <v>9</v>
      </c>
      <c r="B11" s="15">
        <f t="shared" ref="B11:K11" si="0">SUM(B6:B10)</f>
        <v>0.75680000000000003</v>
      </c>
      <c r="C11" s="16">
        <f t="shared" si="0"/>
        <v>0.53710000000000002</v>
      </c>
      <c r="D11" s="15">
        <f t="shared" si="0"/>
        <v>94.218899999999991</v>
      </c>
      <c r="E11" s="16">
        <f t="shared" si="0"/>
        <v>1.4738</v>
      </c>
      <c r="F11" s="15">
        <f t="shared" si="0"/>
        <v>1.7486000000000002</v>
      </c>
      <c r="G11" s="16">
        <f t="shared" si="0"/>
        <v>0.60780000000000001</v>
      </c>
      <c r="H11" s="15">
        <f t="shared" si="0"/>
        <v>1.8663000000000001</v>
      </c>
      <c r="I11" s="16">
        <f t="shared" si="0"/>
        <v>0.90400000000000003</v>
      </c>
      <c r="J11" s="16">
        <f t="shared" si="0"/>
        <v>1.3796999999999999</v>
      </c>
      <c r="K11" s="57">
        <f t="shared" si="0"/>
        <v>982.42100000000005</v>
      </c>
    </row>
    <row r="12" spans="1:11" ht="15.75" thickBot="1" x14ac:dyDescent="0.3">
      <c r="A12" s="17" t="s">
        <v>10</v>
      </c>
      <c r="B12" s="18">
        <f>B11/4</f>
        <v>0.18920000000000001</v>
      </c>
      <c r="C12" s="19">
        <f>C11/4</f>
        <v>0.13427500000000001</v>
      </c>
      <c r="D12" s="19">
        <f t="shared" ref="D12:K12" si="1">D11/4</f>
        <v>23.554724999999998</v>
      </c>
      <c r="E12" s="19">
        <f t="shared" si="1"/>
        <v>0.36845</v>
      </c>
      <c r="F12" s="19">
        <f t="shared" si="1"/>
        <v>0.43715000000000004</v>
      </c>
      <c r="G12" s="19">
        <f t="shared" si="1"/>
        <v>0.15195</v>
      </c>
      <c r="H12" s="19">
        <f t="shared" si="1"/>
        <v>0.46657500000000002</v>
      </c>
      <c r="I12" s="19">
        <f t="shared" si="1"/>
        <v>0.22600000000000001</v>
      </c>
      <c r="J12" s="19">
        <f t="shared" si="1"/>
        <v>0.34492499999999998</v>
      </c>
      <c r="K12" s="19">
        <f t="shared" si="1"/>
        <v>245.60525000000001</v>
      </c>
    </row>
    <row r="13" spans="1:11" ht="15.75" thickTop="1" x14ac:dyDescent="0.25">
      <c r="A13" s="8">
        <v>37081</v>
      </c>
      <c r="B13" s="76">
        <v>0.18920000000000001</v>
      </c>
      <c r="C13" s="10">
        <v>0.13469999999999999</v>
      </c>
      <c r="D13" s="9">
        <v>23.798500000000001</v>
      </c>
      <c r="E13" s="10">
        <v>0.36909999999999998</v>
      </c>
      <c r="F13" s="9">
        <v>0.43980000000000002</v>
      </c>
      <c r="G13" s="10">
        <v>0.15240000000000001</v>
      </c>
      <c r="H13" s="9">
        <v>0.46789999999999998</v>
      </c>
      <c r="I13" s="10">
        <v>0.2248</v>
      </c>
      <c r="J13" s="10">
        <v>0.34549999999999997</v>
      </c>
      <c r="K13" s="55">
        <v>245.43969999999999</v>
      </c>
    </row>
    <row r="14" spans="1:11" x14ac:dyDescent="0.25">
      <c r="A14" s="8">
        <v>37082</v>
      </c>
      <c r="B14" s="9">
        <v>0.18920000000000001</v>
      </c>
      <c r="C14" s="10">
        <v>0.1343</v>
      </c>
      <c r="D14" s="9">
        <v>23.7257</v>
      </c>
      <c r="E14" s="10">
        <v>0.372</v>
      </c>
      <c r="F14" s="9">
        <v>0.43630000000000002</v>
      </c>
      <c r="G14" s="10">
        <v>0.1522</v>
      </c>
      <c r="H14" s="9">
        <v>0.46639999999999998</v>
      </c>
      <c r="I14" s="10">
        <v>0.22309999999999999</v>
      </c>
      <c r="J14" s="10">
        <v>0.34589999999999999</v>
      </c>
      <c r="K14" s="55">
        <v>245.25049999999999</v>
      </c>
    </row>
    <row r="15" spans="1:11" x14ac:dyDescent="0.25">
      <c r="A15" s="8">
        <v>37083</v>
      </c>
      <c r="B15" s="9">
        <v>0.18920000000000001</v>
      </c>
      <c r="C15" s="10">
        <v>0.1341</v>
      </c>
      <c r="D15" s="9">
        <v>23.742699999999999</v>
      </c>
      <c r="E15" s="10">
        <v>0.3705</v>
      </c>
      <c r="F15" s="9">
        <v>0.43240000000000001</v>
      </c>
      <c r="G15" s="10">
        <v>0.15179999999999999</v>
      </c>
      <c r="H15" s="9">
        <v>0.46550000000000002</v>
      </c>
      <c r="I15" s="10">
        <v>0.22109999999999999</v>
      </c>
      <c r="J15" s="10">
        <v>0.34710000000000002</v>
      </c>
      <c r="K15" s="55">
        <v>245.7235</v>
      </c>
    </row>
    <row r="16" spans="1:11" x14ac:dyDescent="0.25">
      <c r="A16" s="8">
        <v>37084</v>
      </c>
      <c r="B16" s="9">
        <v>0.189</v>
      </c>
      <c r="C16" s="10">
        <v>0.13370000000000001</v>
      </c>
      <c r="D16" s="9">
        <v>23.457699999999999</v>
      </c>
      <c r="E16" s="10">
        <v>0.373</v>
      </c>
      <c r="F16" s="9">
        <v>0.42920000000000003</v>
      </c>
      <c r="G16" s="10">
        <v>0.151</v>
      </c>
      <c r="H16" s="9">
        <v>0.46600000000000003</v>
      </c>
      <c r="I16" s="10">
        <v>0.21940000000000001</v>
      </c>
      <c r="J16" s="10">
        <v>0.34699999999999998</v>
      </c>
      <c r="K16" s="55">
        <v>247.16480000000001</v>
      </c>
    </row>
    <row r="17" spans="1:11" ht="15.75" thickBot="1" x14ac:dyDescent="0.3">
      <c r="A17" s="11">
        <v>37085</v>
      </c>
      <c r="B17" s="12">
        <v>0.189</v>
      </c>
      <c r="C17" s="13">
        <v>0.13439999999999999</v>
      </c>
      <c r="D17" s="12">
        <v>23.433199999999999</v>
      </c>
      <c r="E17" s="13">
        <v>0.37469999999999998</v>
      </c>
      <c r="F17" s="12">
        <v>0.4335</v>
      </c>
      <c r="G17" s="13">
        <v>0.15140000000000001</v>
      </c>
      <c r="H17" s="12">
        <v>0.46750000000000003</v>
      </c>
      <c r="I17" s="13">
        <v>0.22170000000000001</v>
      </c>
      <c r="J17" s="13">
        <v>0.34660000000000002</v>
      </c>
      <c r="K17" s="56">
        <v>245.60550000000001</v>
      </c>
    </row>
    <row r="18" spans="1:11" ht="15.75" thickTop="1" x14ac:dyDescent="0.25">
      <c r="A18" s="14" t="s">
        <v>9</v>
      </c>
      <c r="B18" s="15">
        <f t="shared" ref="B18:K18" si="2">SUM(B13:B17)</f>
        <v>0.9456</v>
      </c>
      <c r="C18" s="16">
        <f t="shared" si="2"/>
        <v>0.67120000000000002</v>
      </c>
      <c r="D18" s="15">
        <f t="shared" si="2"/>
        <v>118.15779999999999</v>
      </c>
      <c r="E18" s="16">
        <f t="shared" si="2"/>
        <v>1.8593</v>
      </c>
      <c r="F18" s="15">
        <f t="shared" si="2"/>
        <v>2.1711999999999998</v>
      </c>
      <c r="G18" s="16">
        <f t="shared" si="2"/>
        <v>0.75879999999999992</v>
      </c>
      <c r="H18" s="15">
        <f t="shared" si="2"/>
        <v>2.3332999999999999</v>
      </c>
      <c r="I18" s="16">
        <f t="shared" si="2"/>
        <v>1.1101000000000001</v>
      </c>
      <c r="J18" s="16">
        <f t="shared" si="2"/>
        <v>1.7321</v>
      </c>
      <c r="K18" s="57">
        <f t="shared" si="2"/>
        <v>1229.1840000000002</v>
      </c>
    </row>
    <row r="19" spans="1:11" ht="15.75" thickBot="1" x14ac:dyDescent="0.3">
      <c r="A19" s="17" t="s">
        <v>10</v>
      </c>
      <c r="B19" s="18">
        <f>B18/5</f>
        <v>0.18912000000000001</v>
      </c>
      <c r="C19" s="19">
        <f>C18/5</f>
        <v>0.13424</v>
      </c>
      <c r="D19" s="19">
        <f t="shared" ref="D19:K19" si="3">D18/5</f>
        <v>23.63156</v>
      </c>
      <c r="E19" s="19">
        <f t="shared" si="3"/>
        <v>0.37185999999999997</v>
      </c>
      <c r="F19" s="19">
        <f t="shared" si="3"/>
        <v>0.43423999999999996</v>
      </c>
      <c r="G19" s="19">
        <f t="shared" si="3"/>
        <v>0.15175999999999998</v>
      </c>
      <c r="H19" s="19">
        <f t="shared" si="3"/>
        <v>0.46665999999999996</v>
      </c>
      <c r="I19" s="19">
        <f t="shared" si="3"/>
        <v>0.22202000000000002</v>
      </c>
      <c r="J19" s="19">
        <f t="shared" si="3"/>
        <v>0.34642000000000001</v>
      </c>
      <c r="K19" s="19">
        <f t="shared" si="3"/>
        <v>245.83680000000004</v>
      </c>
    </row>
    <row r="20" spans="1:11" ht="15" customHeight="1" thickTop="1" x14ac:dyDescent="0.25">
      <c r="A20" s="8">
        <v>37088</v>
      </c>
      <c r="B20" s="9">
        <v>0.189</v>
      </c>
      <c r="C20" s="10">
        <v>0.13500000000000001</v>
      </c>
      <c r="D20" s="9">
        <v>23.285299999999999</v>
      </c>
      <c r="E20" s="10">
        <v>0.37230000000000002</v>
      </c>
      <c r="F20" s="9">
        <v>0.43380000000000002</v>
      </c>
      <c r="G20" s="10">
        <v>0.15140000000000001</v>
      </c>
      <c r="H20" s="9">
        <v>0.4647</v>
      </c>
      <c r="I20" s="10">
        <v>0.2238</v>
      </c>
      <c r="J20" s="10">
        <v>0.34720000000000001</v>
      </c>
      <c r="K20" s="55">
        <v>246.73949999999999</v>
      </c>
    </row>
    <row r="21" spans="1:11" x14ac:dyDescent="0.25">
      <c r="A21" s="8">
        <v>37089</v>
      </c>
      <c r="B21" s="9">
        <v>0.189</v>
      </c>
      <c r="C21" s="10">
        <v>0.13489999999999999</v>
      </c>
      <c r="D21" s="9">
        <v>23.650500000000001</v>
      </c>
      <c r="E21" s="10">
        <v>0.37209999999999999</v>
      </c>
      <c r="F21" s="9">
        <v>0.43319999999999997</v>
      </c>
      <c r="G21" s="10">
        <v>0.15140000000000001</v>
      </c>
      <c r="H21" s="9">
        <v>0.46439999999999998</v>
      </c>
      <c r="I21" s="10">
        <v>0.2215</v>
      </c>
      <c r="J21" s="10">
        <v>0.34710000000000002</v>
      </c>
      <c r="K21" s="55">
        <v>247.40100000000001</v>
      </c>
    </row>
    <row r="22" spans="1:11" x14ac:dyDescent="0.25">
      <c r="A22" s="8">
        <v>37090</v>
      </c>
      <c r="B22" s="9">
        <v>0.189</v>
      </c>
      <c r="C22" s="10">
        <v>0.1348</v>
      </c>
      <c r="D22" s="9">
        <v>23.625</v>
      </c>
      <c r="E22" s="10">
        <v>0.37340000000000001</v>
      </c>
      <c r="F22" s="9">
        <v>0.43319999999999997</v>
      </c>
      <c r="G22" s="10">
        <v>0.15179999999999999</v>
      </c>
      <c r="H22" s="9">
        <v>0.46579999999999999</v>
      </c>
      <c r="I22" s="10">
        <v>0.2215</v>
      </c>
      <c r="J22" s="10">
        <v>0.34660000000000002</v>
      </c>
      <c r="K22" s="55">
        <v>248.25149999999999</v>
      </c>
    </row>
    <row r="23" spans="1:11" x14ac:dyDescent="0.25">
      <c r="A23" s="8">
        <v>37091</v>
      </c>
      <c r="B23" s="9">
        <v>0.189</v>
      </c>
      <c r="C23" s="10">
        <v>0.13350000000000001</v>
      </c>
      <c r="D23" s="9">
        <v>23.504999999999999</v>
      </c>
      <c r="E23" s="10">
        <v>0.36749999999999999</v>
      </c>
      <c r="F23" s="9">
        <v>0.42449999999999999</v>
      </c>
      <c r="G23" s="10">
        <v>0.151</v>
      </c>
      <c r="H23" s="9">
        <v>0.46039999999999998</v>
      </c>
      <c r="I23" s="10">
        <v>0.21709999999999999</v>
      </c>
      <c r="J23" s="10">
        <v>0.34589999999999999</v>
      </c>
      <c r="K23" s="55">
        <v>247.49549999999999</v>
      </c>
    </row>
    <row r="24" spans="1:11" ht="15.75" thickBot="1" x14ac:dyDescent="0.3">
      <c r="A24" s="11">
        <v>37092</v>
      </c>
      <c r="B24" s="12">
        <v>0.189</v>
      </c>
      <c r="C24" s="13">
        <v>0.1333</v>
      </c>
      <c r="D24" s="12">
        <v>23.3443</v>
      </c>
      <c r="E24" s="13">
        <v>0.36859999999999998</v>
      </c>
      <c r="F24" s="12">
        <v>0.42530000000000001</v>
      </c>
      <c r="G24" s="13">
        <v>0.15010000000000001</v>
      </c>
      <c r="H24" s="12">
        <v>0.45710000000000001</v>
      </c>
      <c r="I24" s="13">
        <v>0.2175</v>
      </c>
      <c r="J24" s="13">
        <v>0.34510000000000002</v>
      </c>
      <c r="K24" s="56">
        <v>246.17250000000001</v>
      </c>
    </row>
    <row r="25" spans="1:11" ht="15.75" thickTop="1" x14ac:dyDescent="0.25">
      <c r="A25" s="14" t="s">
        <v>9</v>
      </c>
      <c r="B25" s="15">
        <f t="shared" ref="B25:K25" si="4">SUM(B20:B24)</f>
        <v>0.94500000000000006</v>
      </c>
      <c r="C25" s="16">
        <f t="shared" si="4"/>
        <v>0.67149999999999999</v>
      </c>
      <c r="D25" s="15">
        <f t="shared" si="4"/>
        <v>117.4101</v>
      </c>
      <c r="E25" s="16">
        <f t="shared" si="4"/>
        <v>1.8538999999999999</v>
      </c>
      <c r="F25" s="15">
        <f t="shared" si="4"/>
        <v>2.15</v>
      </c>
      <c r="G25" s="16">
        <f t="shared" si="4"/>
        <v>0.75570000000000004</v>
      </c>
      <c r="H25" s="15">
        <f t="shared" si="4"/>
        <v>2.3123999999999998</v>
      </c>
      <c r="I25" s="16">
        <f t="shared" si="4"/>
        <v>1.1013999999999999</v>
      </c>
      <c r="J25" s="16">
        <f t="shared" si="4"/>
        <v>1.7319</v>
      </c>
      <c r="K25" s="57">
        <f t="shared" si="4"/>
        <v>1236.06</v>
      </c>
    </row>
    <row r="26" spans="1:11" ht="15.75" thickBot="1" x14ac:dyDescent="0.3">
      <c r="A26" s="17" t="s">
        <v>10</v>
      </c>
      <c r="B26" s="18">
        <f>B25/5</f>
        <v>0.189</v>
      </c>
      <c r="C26" s="19">
        <f>C25/5</f>
        <v>0.1343</v>
      </c>
      <c r="D26" s="19">
        <f t="shared" ref="D26:K26" si="5">D25/5</f>
        <v>23.482019999999999</v>
      </c>
      <c r="E26" s="19">
        <f t="shared" si="5"/>
        <v>0.37078</v>
      </c>
      <c r="F26" s="19">
        <f t="shared" si="5"/>
        <v>0.43</v>
      </c>
      <c r="G26" s="19">
        <f t="shared" si="5"/>
        <v>0.15114</v>
      </c>
      <c r="H26" s="19">
        <f t="shared" si="5"/>
        <v>0.46247999999999995</v>
      </c>
      <c r="I26" s="19">
        <f t="shared" si="5"/>
        <v>0.22027999999999998</v>
      </c>
      <c r="J26" s="19">
        <f t="shared" si="5"/>
        <v>0.34638000000000002</v>
      </c>
      <c r="K26" s="19">
        <f t="shared" si="5"/>
        <v>247.21199999999999</v>
      </c>
    </row>
    <row r="27" spans="1:11" ht="15.75" thickTop="1" x14ac:dyDescent="0.25">
      <c r="A27" s="8">
        <v>37095</v>
      </c>
      <c r="B27" s="9">
        <v>0.189</v>
      </c>
      <c r="C27" s="10">
        <v>0.1323</v>
      </c>
      <c r="D27" s="9">
        <v>23.243200000000002</v>
      </c>
      <c r="E27" s="10">
        <v>0.37359999999999999</v>
      </c>
      <c r="F27" s="9">
        <v>0.4239</v>
      </c>
      <c r="G27" s="10">
        <v>0.15</v>
      </c>
      <c r="H27" s="9">
        <v>0.46260000000000001</v>
      </c>
      <c r="I27" s="10">
        <v>0.2167</v>
      </c>
      <c r="J27" s="10">
        <v>0.34470000000000001</v>
      </c>
      <c r="K27" s="55">
        <v>246.17250000000001</v>
      </c>
    </row>
    <row r="28" spans="1:11" x14ac:dyDescent="0.25">
      <c r="A28" s="8">
        <v>37096</v>
      </c>
      <c r="B28" s="9">
        <v>0.18920000000000001</v>
      </c>
      <c r="C28" s="10">
        <v>0.13339999999999999</v>
      </c>
      <c r="D28" s="9">
        <v>23.499600000000001</v>
      </c>
      <c r="E28" s="10">
        <v>0.37259999999999999</v>
      </c>
      <c r="F28" s="9">
        <v>0.4264</v>
      </c>
      <c r="G28" s="10">
        <v>0.15</v>
      </c>
      <c r="H28" s="9">
        <v>0.46229999999999999</v>
      </c>
      <c r="I28" s="10">
        <v>0.218</v>
      </c>
      <c r="J28" s="10">
        <v>0.34549999999999997</v>
      </c>
      <c r="K28" s="55">
        <v>248.32499999999999</v>
      </c>
    </row>
    <row r="29" spans="1:11" x14ac:dyDescent="0.25">
      <c r="A29" s="8">
        <v>37097</v>
      </c>
      <c r="B29" s="9">
        <v>0.18909999999999999</v>
      </c>
      <c r="C29" s="10">
        <v>0.1331</v>
      </c>
      <c r="D29" s="9">
        <v>23.454999999999998</v>
      </c>
      <c r="E29" s="10">
        <v>0.37240000000000001</v>
      </c>
      <c r="F29" s="9">
        <v>0.42280000000000001</v>
      </c>
      <c r="G29" s="10">
        <v>0.15040000000000001</v>
      </c>
      <c r="H29" s="9">
        <v>0.46079999999999999</v>
      </c>
      <c r="I29" s="10">
        <v>0.2162</v>
      </c>
      <c r="J29" s="10">
        <v>0.34389999999999998</v>
      </c>
      <c r="K29" s="55">
        <v>248.32499999999999</v>
      </c>
    </row>
    <row r="30" spans="1:11" x14ac:dyDescent="0.25">
      <c r="A30" s="8">
        <v>37098</v>
      </c>
      <c r="B30" s="9">
        <v>0.189</v>
      </c>
      <c r="C30" s="10">
        <v>0.13239999999999999</v>
      </c>
      <c r="D30" s="9">
        <v>23.3642</v>
      </c>
      <c r="E30" s="10">
        <v>0.37230000000000002</v>
      </c>
      <c r="F30" s="9">
        <v>0.4204</v>
      </c>
      <c r="G30" s="10">
        <v>0.15010000000000001</v>
      </c>
      <c r="H30" s="9">
        <v>0.4587</v>
      </c>
      <c r="I30" s="10">
        <v>0.21490000000000001</v>
      </c>
      <c r="J30" s="10">
        <v>0.34350000000000003</v>
      </c>
      <c r="K30" s="55">
        <v>247.11750000000001</v>
      </c>
    </row>
    <row r="31" spans="1:11" ht="15.75" thickBot="1" x14ac:dyDescent="0.3">
      <c r="A31" s="11">
        <v>37099</v>
      </c>
      <c r="B31" s="12">
        <v>0.189</v>
      </c>
      <c r="C31" s="13">
        <v>0.13250000000000001</v>
      </c>
      <c r="D31" s="12">
        <v>23.4039</v>
      </c>
      <c r="E31" s="13">
        <v>0.37219999999999998</v>
      </c>
      <c r="F31" s="12">
        <v>0.42170000000000002</v>
      </c>
      <c r="G31" s="13">
        <v>0.14979999999999999</v>
      </c>
      <c r="H31" s="12">
        <v>0.45910000000000001</v>
      </c>
      <c r="I31" s="13">
        <v>0.21560000000000001</v>
      </c>
      <c r="J31" s="13">
        <v>0.34079999999999999</v>
      </c>
      <c r="K31" s="56">
        <v>245.22749999999999</v>
      </c>
    </row>
    <row r="32" spans="1:11" ht="15.75" thickTop="1" x14ac:dyDescent="0.25">
      <c r="A32" s="14" t="s">
        <v>9</v>
      </c>
      <c r="B32" s="15">
        <f t="shared" ref="B32:K32" si="6">SUM(B27:B31)</f>
        <v>0.94530000000000003</v>
      </c>
      <c r="C32" s="16">
        <f t="shared" si="6"/>
        <v>0.66369999999999996</v>
      </c>
      <c r="D32" s="15">
        <f t="shared" si="6"/>
        <v>116.9659</v>
      </c>
      <c r="E32" s="16">
        <f t="shared" si="6"/>
        <v>1.8631000000000002</v>
      </c>
      <c r="F32" s="15">
        <f t="shared" si="6"/>
        <v>2.1152000000000002</v>
      </c>
      <c r="G32" s="16">
        <f t="shared" si="6"/>
        <v>0.75029999999999997</v>
      </c>
      <c r="H32" s="15">
        <f t="shared" si="6"/>
        <v>2.3034999999999997</v>
      </c>
      <c r="I32" s="16">
        <f t="shared" si="6"/>
        <v>1.0813999999999999</v>
      </c>
      <c r="J32" s="16">
        <f t="shared" si="6"/>
        <v>1.7184000000000001</v>
      </c>
      <c r="K32" s="57">
        <f t="shared" si="6"/>
        <v>1235.1675</v>
      </c>
    </row>
    <row r="33" spans="1:11" ht="15.75" thickBot="1" x14ac:dyDescent="0.3">
      <c r="A33" s="17" t="s">
        <v>10</v>
      </c>
      <c r="B33" s="18">
        <f>B32/5</f>
        <v>0.18906000000000001</v>
      </c>
      <c r="C33" s="19">
        <f>C32/5</f>
        <v>0.13274</v>
      </c>
      <c r="D33" s="19">
        <f t="shared" ref="D33:K33" si="7">D32/5</f>
        <v>23.393180000000001</v>
      </c>
      <c r="E33" s="19">
        <f t="shared" si="7"/>
        <v>0.37262000000000006</v>
      </c>
      <c r="F33" s="19">
        <f t="shared" si="7"/>
        <v>0.42304000000000003</v>
      </c>
      <c r="G33" s="19">
        <f t="shared" si="7"/>
        <v>0.15006</v>
      </c>
      <c r="H33" s="19">
        <f t="shared" si="7"/>
        <v>0.46069999999999994</v>
      </c>
      <c r="I33" s="19">
        <f t="shared" si="7"/>
        <v>0.21627999999999997</v>
      </c>
      <c r="J33" s="19">
        <f t="shared" si="7"/>
        <v>0.34368000000000004</v>
      </c>
      <c r="K33" s="19">
        <f t="shared" si="7"/>
        <v>247.0335</v>
      </c>
    </row>
    <row r="34" spans="1:11" ht="15.75" thickTop="1" x14ac:dyDescent="0.25">
      <c r="A34" s="8">
        <v>37102</v>
      </c>
      <c r="B34" s="9">
        <v>0.189</v>
      </c>
      <c r="C34" s="10">
        <v>0.13270000000000001</v>
      </c>
      <c r="D34" s="9">
        <v>23.3462</v>
      </c>
      <c r="E34" s="10">
        <v>0.37380000000000002</v>
      </c>
      <c r="F34" s="9">
        <v>0.4229</v>
      </c>
      <c r="G34" s="10">
        <v>0.15</v>
      </c>
      <c r="H34" s="9">
        <v>0.45960000000000001</v>
      </c>
      <c r="I34" s="10">
        <v>0.2162</v>
      </c>
      <c r="J34" s="10">
        <v>0.33939999999999998</v>
      </c>
      <c r="K34" s="55">
        <v>245.22749999999999</v>
      </c>
    </row>
    <row r="35" spans="1:11" ht="15.75" thickBot="1" x14ac:dyDescent="0.3">
      <c r="A35" s="11">
        <v>37103</v>
      </c>
      <c r="B35" s="12">
        <v>0.189</v>
      </c>
      <c r="C35" s="13">
        <v>0.1326</v>
      </c>
      <c r="D35" s="12">
        <v>23.6571</v>
      </c>
      <c r="E35" s="13">
        <v>0.37380000000000002</v>
      </c>
      <c r="F35" s="12">
        <v>0.4224</v>
      </c>
      <c r="G35" s="13">
        <v>0.15029999999999999</v>
      </c>
      <c r="H35" s="12">
        <v>0.4587</v>
      </c>
      <c r="I35" s="13">
        <v>0.216</v>
      </c>
      <c r="J35" s="13">
        <v>0.34110000000000001</v>
      </c>
      <c r="K35" s="56">
        <v>246.17250000000001</v>
      </c>
    </row>
    <row r="36" spans="1:11" ht="15.75" thickTop="1" x14ac:dyDescent="0.25">
      <c r="A36" s="14" t="s">
        <v>9</v>
      </c>
      <c r="B36" s="15">
        <f>SUM(B34:B35)</f>
        <v>0.378</v>
      </c>
      <c r="C36" s="16">
        <f>SUM(C34:C35)</f>
        <v>0.26529999999999998</v>
      </c>
      <c r="D36" s="15">
        <f>SUM(D34:D35)</f>
        <v>47.003299999999996</v>
      </c>
      <c r="E36" s="16">
        <f>SUM(E34:E35)</f>
        <v>0.74760000000000004</v>
      </c>
      <c r="F36" s="15">
        <f>SUM(F34:F35)</f>
        <v>0.84529999999999994</v>
      </c>
      <c r="G36" s="16">
        <f>SUM(G34:G35)</f>
        <v>0.30030000000000001</v>
      </c>
      <c r="H36" s="15">
        <f>SUM(H34:H35)</f>
        <v>0.91830000000000001</v>
      </c>
      <c r="I36" s="16">
        <f>SUM(I34:I35)</f>
        <v>0.43220000000000003</v>
      </c>
      <c r="J36" s="16">
        <f>SUM(J34:J35)</f>
        <v>0.68049999999999999</v>
      </c>
      <c r="K36" s="57">
        <f>SUM(K34:K35)</f>
        <v>491.4</v>
      </c>
    </row>
    <row r="37" spans="1:11" ht="15.75" thickBot="1" x14ac:dyDescent="0.3">
      <c r="A37" s="17" t="s">
        <v>10</v>
      </c>
      <c r="B37" s="18">
        <f>B36/2</f>
        <v>0.189</v>
      </c>
      <c r="C37" s="19">
        <f>C36/2</f>
        <v>0.13264999999999999</v>
      </c>
      <c r="D37" s="19">
        <f t="shared" ref="D37:K37" si="8">D36/2</f>
        <v>23.501649999999998</v>
      </c>
      <c r="E37" s="19">
        <f t="shared" si="8"/>
        <v>0.37380000000000002</v>
      </c>
      <c r="F37" s="19">
        <f t="shared" si="8"/>
        <v>0.42264999999999997</v>
      </c>
      <c r="G37" s="19">
        <f t="shared" si="8"/>
        <v>0.15015000000000001</v>
      </c>
      <c r="H37" s="19">
        <f t="shared" si="8"/>
        <v>0.45915</v>
      </c>
      <c r="I37" s="19">
        <f t="shared" si="8"/>
        <v>0.21610000000000001</v>
      </c>
      <c r="J37" s="19">
        <f t="shared" si="8"/>
        <v>0.34025</v>
      </c>
      <c r="K37" s="19">
        <f t="shared" si="8"/>
        <v>245.7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5"/>
    </row>
    <row r="39" spans="1:11" ht="20.25" x14ac:dyDescent="0.3">
      <c r="A39" s="20"/>
      <c r="B39" s="9"/>
      <c r="C39" s="60"/>
      <c r="D39" s="9"/>
      <c r="E39" s="22" t="s">
        <v>11</v>
      </c>
      <c r="F39" s="9"/>
      <c r="G39" s="10"/>
      <c r="H39" s="9"/>
      <c r="I39" s="10"/>
      <c r="J39" s="10"/>
      <c r="K39" s="55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9"/>
    </row>
    <row r="41" spans="1:11" x14ac:dyDescent="0.25">
      <c r="A41" s="26" t="s">
        <v>12</v>
      </c>
      <c r="B41" s="27">
        <f>SUM(B6:B9,B13:B17,B20:B24,B27:B31,B34:B35)</f>
        <v>3.9707000000000003</v>
      </c>
      <c r="C41" s="37">
        <f>SUM(C6:C9,C13:C17,C20:C24,C27:C31,C34:C35)</f>
        <v>2.8087999999999997</v>
      </c>
      <c r="D41" s="37">
        <f t="shared" ref="D41:K41" si="9">SUM(D6:D9,D13:D17,D20:D24,D27:D31,D34:D35)</f>
        <v>493.75599999999997</v>
      </c>
      <c r="E41" s="37">
        <f t="shared" si="9"/>
        <v>7.7976999999999999</v>
      </c>
      <c r="F41" s="37">
        <f t="shared" si="9"/>
        <v>9.0303000000000004</v>
      </c>
      <c r="G41" s="37">
        <f t="shared" si="9"/>
        <v>3.1728999999999998</v>
      </c>
      <c r="H41" s="37">
        <f t="shared" si="9"/>
        <v>9.7337999999999987</v>
      </c>
      <c r="I41" s="37">
        <f t="shared" si="9"/>
        <v>4.6290999999999993</v>
      </c>
      <c r="J41" s="37">
        <f t="shared" si="9"/>
        <v>7.2426000000000013</v>
      </c>
      <c r="K41" s="37">
        <f t="shared" si="9"/>
        <v>5174.2325000000001</v>
      </c>
    </row>
    <row r="42" spans="1:11" x14ac:dyDescent="0.25">
      <c r="A42" s="26" t="s">
        <v>13</v>
      </c>
      <c r="B42" s="27">
        <f>B41/21</f>
        <v>0.18908095238095241</v>
      </c>
      <c r="C42" s="28">
        <f>C41/21</f>
        <v>0.13375238095238093</v>
      </c>
      <c r="D42" s="28">
        <f t="shared" ref="D42:K42" si="10">D41/21</f>
        <v>23.512190476190476</v>
      </c>
      <c r="E42" s="28">
        <f t="shared" si="10"/>
        <v>0.3713190476190476</v>
      </c>
      <c r="F42" s="28">
        <f t="shared" si="10"/>
        <v>0.43001428571428574</v>
      </c>
      <c r="G42" s="28">
        <f t="shared" si="10"/>
        <v>0.15109047619047619</v>
      </c>
      <c r="H42" s="28">
        <f t="shared" si="10"/>
        <v>0.46351428571428566</v>
      </c>
      <c r="I42" s="28">
        <f t="shared" si="10"/>
        <v>0.22043333333333331</v>
      </c>
      <c r="J42" s="28">
        <f t="shared" si="10"/>
        <v>0.34488571428571435</v>
      </c>
      <c r="K42" s="28">
        <f t="shared" si="10"/>
        <v>246.39202380952381</v>
      </c>
    </row>
    <row r="43" spans="1:11" x14ac:dyDescent="0.25">
      <c r="A43" s="26" t="s">
        <v>14</v>
      </c>
      <c r="B43" s="27">
        <f>1/B42</f>
        <v>5.2887400206512698</v>
      </c>
      <c r="C43" s="28">
        <f>1/C42</f>
        <v>7.4765024209626905</v>
      </c>
      <c r="D43" s="28">
        <f>100/D42</f>
        <v>4.2531128735650805</v>
      </c>
      <c r="E43" s="28">
        <f t="shared" ref="D43:K43" si="11">1/E42</f>
        <v>2.6931018120727908</v>
      </c>
      <c r="F43" s="28">
        <f t="shared" si="11"/>
        <v>2.3255041360752133</v>
      </c>
      <c r="G43" s="28">
        <f t="shared" si="11"/>
        <v>6.6185508525323833</v>
      </c>
      <c r="H43" s="28">
        <f t="shared" si="11"/>
        <v>2.1574308081119402</v>
      </c>
      <c r="I43" s="28">
        <f t="shared" si="11"/>
        <v>4.5365189777710571</v>
      </c>
      <c r="J43" s="28">
        <f t="shared" si="11"/>
        <v>2.8995112252505999</v>
      </c>
      <c r="K43" s="28">
        <f>1000/K42</f>
        <v>4.0585729381120776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5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29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3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18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4" t="s">
        <v>3</v>
      </c>
    </row>
    <row r="6" spans="1:11" x14ac:dyDescent="0.25">
      <c r="A6" s="39">
        <v>37104</v>
      </c>
      <c r="B6" s="40">
        <v>0.189</v>
      </c>
      <c r="C6" s="41">
        <v>0.1326</v>
      </c>
      <c r="D6" s="40">
        <v>23.619299999999999</v>
      </c>
      <c r="E6" s="41">
        <v>0.37230000000000002</v>
      </c>
      <c r="F6" s="40">
        <v>0.42249999999999999</v>
      </c>
      <c r="G6" s="41">
        <v>0.1502</v>
      </c>
      <c r="H6" s="40">
        <v>0.45929999999999999</v>
      </c>
      <c r="I6" s="41">
        <v>0.216</v>
      </c>
      <c r="J6" s="41">
        <v>0.3407</v>
      </c>
      <c r="K6" s="63">
        <v>245.7945</v>
      </c>
    </row>
    <row r="7" spans="1:11" x14ac:dyDescent="0.25">
      <c r="A7" s="8">
        <v>37105</v>
      </c>
      <c r="B7" s="9">
        <v>0.189</v>
      </c>
      <c r="C7" s="10">
        <v>0.13189999999999999</v>
      </c>
      <c r="D7" s="9">
        <v>23.59</v>
      </c>
      <c r="E7" s="10">
        <v>0.36620000000000003</v>
      </c>
      <c r="F7" s="9">
        <v>0.42049999999999998</v>
      </c>
      <c r="G7" s="10">
        <v>0.14979999999999999</v>
      </c>
      <c r="H7" s="9">
        <v>0.45500000000000002</v>
      </c>
      <c r="I7" s="10">
        <v>0.215</v>
      </c>
      <c r="J7" s="10">
        <v>0.34110000000000001</v>
      </c>
      <c r="K7" s="55">
        <v>244.66052999999999</v>
      </c>
    </row>
    <row r="8" spans="1:11" ht="15.75" thickBot="1" x14ac:dyDescent="0.3">
      <c r="A8" s="11">
        <v>37106</v>
      </c>
      <c r="B8" s="12">
        <v>0.189</v>
      </c>
      <c r="C8" s="13">
        <v>0.1321</v>
      </c>
      <c r="D8" s="12">
        <v>23.380199999999999</v>
      </c>
      <c r="E8" s="13">
        <v>0.36380000000000001</v>
      </c>
      <c r="F8" s="12">
        <v>0.41930000000000001</v>
      </c>
      <c r="G8" s="13">
        <v>0.1497</v>
      </c>
      <c r="H8" s="12">
        <v>0.45219999999999999</v>
      </c>
      <c r="I8" s="13">
        <v>0.21440000000000001</v>
      </c>
      <c r="J8" s="13">
        <v>0.33639999999999998</v>
      </c>
      <c r="K8" s="56">
        <v>243.14850000000001</v>
      </c>
    </row>
    <row r="9" spans="1:11" ht="15.75" thickTop="1" x14ac:dyDescent="0.25">
      <c r="A9" s="14" t="s">
        <v>9</v>
      </c>
      <c r="B9" s="15">
        <f>SUM(B6:B8)</f>
        <v>0.56699999999999995</v>
      </c>
      <c r="C9" s="16">
        <f>SUM(C6:C8)</f>
        <v>0.39659999999999995</v>
      </c>
      <c r="D9" s="15">
        <f>SUM(D6:D8)</f>
        <v>70.589500000000001</v>
      </c>
      <c r="E9" s="16">
        <f>SUM(E6:E8)</f>
        <v>1.1023000000000001</v>
      </c>
      <c r="F9" s="15">
        <f>SUM(F6:F8)</f>
        <v>1.2623</v>
      </c>
      <c r="G9" s="16">
        <f>SUM(G6:G8)</f>
        <v>0.44969999999999999</v>
      </c>
      <c r="H9" s="15">
        <f>SUM(H6:H8)</f>
        <v>1.3665</v>
      </c>
      <c r="I9" s="16">
        <f>SUM(I6:I8)</f>
        <v>0.64539999999999997</v>
      </c>
      <c r="J9" s="16">
        <f>SUM(J6:J8)</f>
        <v>1.0182</v>
      </c>
      <c r="K9" s="57">
        <f>SUM(K6:K8)</f>
        <v>733.60352999999998</v>
      </c>
    </row>
    <row r="10" spans="1:11" ht="15.75" thickBot="1" x14ac:dyDescent="0.3">
      <c r="A10" s="17" t="s">
        <v>10</v>
      </c>
      <c r="B10" s="18">
        <f>B9/3</f>
        <v>0.18899999999999997</v>
      </c>
      <c r="C10" s="19">
        <f>C9/3</f>
        <v>0.13219999999999998</v>
      </c>
      <c r="D10" s="19">
        <f t="shared" ref="D10:K10" si="0">D9/3</f>
        <v>23.529833333333332</v>
      </c>
      <c r="E10" s="19">
        <f t="shared" si="0"/>
        <v>0.36743333333333333</v>
      </c>
      <c r="F10" s="19">
        <f t="shared" si="0"/>
        <v>0.42076666666666668</v>
      </c>
      <c r="G10" s="19">
        <f t="shared" si="0"/>
        <v>0.14990000000000001</v>
      </c>
      <c r="H10" s="19">
        <f t="shared" si="0"/>
        <v>0.45550000000000002</v>
      </c>
      <c r="I10" s="19">
        <f t="shared" si="0"/>
        <v>0.21513333333333332</v>
      </c>
      <c r="J10" s="19">
        <f t="shared" si="0"/>
        <v>0.33939999999999998</v>
      </c>
      <c r="K10" s="19">
        <f t="shared" si="0"/>
        <v>244.53450999999998</v>
      </c>
    </row>
    <row r="11" spans="1:11" ht="15.75" thickTop="1" x14ac:dyDescent="0.25">
      <c r="A11" s="8">
        <v>37109</v>
      </c>
      <c r="B11" s="9">
        <v>0.189</v>
      </c>
      <c r="C11" s="10">
        <v>0.1323</v>
      </c>
      <c r="D11" s="9">
        <v>23.330200000000001</v>
      </c>
      <c r="E11" s="10">
        <v>0.36480000000000001</v>
      </c>
      <c r="F11" s="9">
        <v>0.41770000000000002</v>
      </c>
      <c r="G11" s="10">
        <v>0.1497</v>
      </c>
      <c r="H11" s="9">
        <v>0.4506</v>
      </c>
      <c r="I11" s="10">
        <v>0.21360000000000001</v>
      </c>
      <c r="J11" s="10">
        <v>0.33560000000000001</v>
      </c>
      <c r="K11" s="55">
        <v>242.7705</v>
      </c>
    </row>
    <row r="12" spans="1:11" x14ac:dyDescent="0.25">
      <c r="A12" s="8">
        <v>37110</v>
      </c>
      <c r="B12" s="9">
        <v>0.189</v>
      </c>
      <c r="C12" s="10">
        <v>0.1333</v>
      </c>
      <c r="D12" s="9">
        <v>23.4114</v>
      </c>
      <c r="E12" s="10">
        <v>0.36559999999999998</v>
      </c>
      <c r="F12" s="9">
        <v>0.42</v>
      </c>
      <c r="G12" s="10">
        <v>0.14979999999999999</v>
      </c>
      <c r="H12" s="9">
        <v>0.4516</v>
      </c>
      <c r="I12" s="10">
        <v>0.2147</v>
      </c>
      <c r="J12" s="10">
        <v>0.3367</v>
      </c>
      <c r="K12" s="55">
        <v>244.09350000000001</v>
      </c>
    </row>
    <row r="13" spans="1:11" x14ac:dyDescent="0.25">
      <c r="A13" s="8">
        <v>37111</v>
      </c>
      <c r="B13" s="9">
        <v>0.189</v>
      </c>
      <c r="C13" s="10">
        <v>0.13339999999999999</v>
      </c>
      <c r="D13" s="9">
        <v>23.402000000000001</v>
      </c>
      <c r="E13" s="10">
        <v>0.36659999999999998</v>
      </c>
      <c r="F13" s="9">
        <v>0.42149999999999999</v>
      </c>
      <c r="G13" s="10">
        <v>0.1502</v>
      </c>
      <c r="H13" s="9">
        <v>0.45169999999999999</v>
      </c>
      <c r="I13" s="10">
        <v>0.2155</v>
      </c>
      <c r="J13" s="10">
        <v>0.33650000000000002</v>
      </c>
      <c r="K13" s="55">
        <v>243.33750000000001</v>
      </c>
    </row>
    <row r="14" spans="1:11" x14ac:dyDescent="0.25">
      <c r="A14" s="8">
        <v>37112</v>
      </c>
      <c r="B14" s="9">
        <v>0.189</v>
      </c>
      <c r="C14" s="10">
        <v>0.13370000000000001</v>
      </c>
      <c r="D14" s="9">
        <v>23.270600000000002</v>
      </c>
      <c r="E14" s="10">
        <v>0.3649</v>
      </c>
      <c r="F14" s="9">
        <v>0.42149999999999999</v>
      </c>
      <c r="G14" s="10">
        <v>0.15010000000000001</v>
      </c>
      <c r="H14" s="9">
        <v>0.44790000000000002</v>
      </c>
      <c r="I14" s="10">
        <v>0.2155</v>
      </c>
      <c r="J14" s="10">
        <v>0.3357</v>
      </c>
      <c r="K14" s="55">
        <v>242.39250000000001</v>
      </c>
    </row>
    <row r="15" spans="1:11" ht="15.75" thickBot="1" x14ac:dyDescent="0.3">
      <c r="A15" s="11">
        <v>37113</v>
      </c>
      <c r="B15" s="12">
        <v>0.189</v>
      </c>
      <c r="C15" s="13">
        <v>0.13300000000000001</v>
      </c>
      <c r="D15" s="12">
        <v>23.257400000000001</v>
      </c>
      <c r="E15" s="13">
        <v>0.36940000000000001</v>
      </c>
      <c r="F15" s="12">
        <v>0.41599999999999998</v>
      </c>
      <c r="G15" s="13">
        <v>0.14949999999999999</v>
      </c>
      <c r="H15" s="12">
        <v>0.4466</v>
      </c>
      <c r="I15" s="13">
        <v>0.2127</v>
      </c>
      <c r="J15" s="13">
        <v>0.3357</v>
      </c>
      <c r="K15" s="56">
        <v>243.14850000000001</v>
      </c>
    </row>
    <row r="16" spans="1:11" ht="15.75" thickTop="1" x14ac:dyDescent="0.25">
      <c r="A16" s="14" t="s">
        <v>9</v>
      </c>
      <c r="B16" s="15">
        <f>SUM(B11:B15)</f>
        <v>0.94500000000000006</v>
      </c>
      <c r="C16" s="16">
        <f>SUM(C11:C15)</f>
        <v>0.66570000000000007</v>
      </c>
      <c r="D16" s="15">
        <f>SUM(D11:D15)</f>
        <v>116.67160000000001</v>
      </c>
      <c r="E16" s="16">
        <f>SUM(E11:E15)</f>
        <v>1.8312999999999999</v>
      </c>
      <c r="F16" s="15">
        <f>SUM(F11:F15)</f>
        <v>2.0966999999999998</v>
      </c>
      <c r="G16" s="16">
        <f>SUM(G11:G15)</f>
        <v>0.74929999999999997</v>
      </c>
      <c r="H16" s="15">
        <f>SUM(H11:H15)</f>
        <v>2.2483999999999997</v>
      </c>
      <c r="I16" s="16">
        <f>SUM(I11:I15)</f>
        <v>1.0720000000000001</v>
      </c>
      <c r="J16" s="16">
        <f>SUM(J11:J15)</f>
        <v>1.6802000000000001</v>
      </c>
      <c r="K16" s="57">
        <f>SUM(K11:K15)</f>
        <v>1215.7425000000001</v>
      </c>
    </row>
    <row r="17" spans="1:11" ht="15.75" thickBot="1" x14ac:dyDescent="0.3">
      <c r="A17" s="17" t="s">
        <v>10</v>
      </c>
      <c r="B17" s="18">
        <f>B16/5</f>
        <v>0.189</v>
      </c>
      <c r="C17" s="19">
        <f>C16/5</f>
        <v>0.13314000000000001</v>
      </c>
      <c r="D17" s="19">
        <f t="shared" ref="D17:K17" si="1">D16/5</f>
        <v>23.334320000000002</v>
      </c>
      <c r="E17" s="19">
        <f t="shared" si="1"/>
        <v>0.36625999999999997</v>
      </c>
      <c r="F17" s="19">
        <f t="shared" si="1"/>
        <v>0.41933999999999994</v>
      </c>
      <c r="G17" s="19">
        <f t="shared" si="1"/>
        <v>0.14985999999999999</v>
      </c>
      <c r="H17" s="19">
        <f t="shared" si="1"/>
        <v>0.44967999999999997</v>
      </c>
      <c r="I17" s="19">
        <f t="shared" si="1"/>
        <v>0.21440000000000001</v>
      </c>
      <c r="J17" s="19">
        <f t="shared" si="1"/>
        <v>0.33604000000000001</v>
      </c>
      <c r="K17" s="19">
        <f t="shared" si="1"/>
        <v>243.14850000000001</v>
      </c>
    </row>
    <row r="18" spans="1:11" ht="15" customHeight="1" thickTop="1" x14ac:dyDescent="0.25">
      <c r="A18" s="8">
        <v>37116</v>
      </c>
      <c r="B18" s="9">
        <v>0.189</v>
      </c>
      <c r="C18" s="10">
        <v>0.13250000000000001</v>
      </c>
      <c r="D18" s="9">
        <v>23.044799999999999</v>
      </c>
      <c r="E18" s="10">
        <v>0.3679</v>
      </c>
      <c r="F18" s="9">
        <v>0.41310000000000002</v>
      </c>
      <c r="G18" s="10">
        <v>0.1489</v>
      </c>
      <c r="H18" s="9">
        <v>0.44400000000000001</v>
      </c>
      <c r="I18" s="10">
        <v>0.2112</v>
      </c>
      <c r="J18" s="10">
        <v>0.3327</v>
      </c>
      <c r="K18" s="55">
        <v>242.20349999999999</v>
      </c>
    </row>
    <row r="19" spans="1:11" x14ac:dyDescent="0.25">
      <c r="A19" s="8">
        <v>37117</v>
      </c>
      <c r="B19" s="9">
        <v>0.189</v>
      </c>
      <c r="C19" s="10">
        <v>0.13289999999999999</v>
      </c>
      <c r="D19" s="9">
        <v>23.124199999999998</v>
      </c>
      <c r="E19" s="10">
        <v>0.3654</v>
      </c>
      <c r="F19" s="9">
        <v>0.41149999999999998</v>
      </c>
      <c r="G19" s="10">
        <v>0.14860000000000001</v>
      </c>
      <c r="H19" s="9">
        <v>0.44140000000000001</v>
      </c>
      <c r="I19" s="10">
        <v>0.2104</v>
      </c>
      <c r="J19" s="10">
        <v>0.33229999999999998</v>
      </c>
      <c r="K19" s="55">
        <v>242.20349999999999</v>
      </c>
    </row>
    <row r="20" spans="1:11" x14ac:dyDescent="0.25">
      <c r="A20" s="8">
        <v>37118</v>
      </c>
      <c r="B20" s="9">
        <v>0.189</v>
      </c>
      <c r="C20" s="10">
        <v>0.13270000000000001</v>
      </c>
      <c r="D20" s="9">
        <v>22.9985</v>
      </c>
      <c r="E20" s="10">
        <v>0.36480000000000001</v>
      </c>
      <c r="F20" s="9">
        <v>0.41060000000000002</v>
      </c>
      <c r="G20" s="10">
        <v>0.1489</v>
      </c>
      <c r="H20" s="9">
        <v>0.44069999999999998</v>
      </c>
      <c r="I20" s="10">
        <v>0.2099</v>
      </c>
      <c r="J20" s="10">
        <v>0.3322</v>
      </c>
      <c r="K20" s="55">
        <v>243.57380000000001</v>
      </c>
    </row>
    <row r="21" spans="1:11" x14ac:dyDescent="0.25">
      <c r="A21" s="8">
        <v>37119</v>
      </c>
      <c r="B21" s="9">
        <v>0.189</v>
      </c>
      <c r="C21" s="10">
        <v>0.13139999999999999</v>
      </c>
      <c r="D21" s="9">
        <v>22.664899999999999</v>
      </c>
      <c r="E21" s="10">
        <v>0.35880000000000001</v>
      </c>
      <c r="F21" s="9">
        <v>0.40560000000000002</v>
      </c>
      <c r="G21" s="10">
        <v>0.14760000000000001</v>
      </c>
      <c r="H21" s="9">
        <v>0.43569999999999998</v>
      </c>
      <c r="I21" s="10">
        <v>0.2074</v>
      </c>
      <c r="J21" s="10">
        <v>0.3301</v>
      </c>
      <c r="K21" s="55">
        <v>242.67599999999999</v>
      </c>
    </row>
    <row r="22" spans="1:11" ht="15.75" thickBot="1" x14ac:dyDescent="0.3">
      <c r="A22" s="11">
        <v>37120</v>
      </c>
      <c r="B22" s="12">
        <v>0.189</v>
      </c>
      <c r="C22" s="13">
        <v>0.13089999999999999</v>
      </c>
      <c r="D22" s="12">
        <v>22.706499999999998</v>
      </c>
      <c r="E22" s="13">
        <v>0.35830000000000001</v>
      </c>
      <c r="F22" s="12">
        <v>0.4047</v>
      </c>
      <c r="G22" s="13">
        <v>0.14699999999999999</v>
      </c>
      <c r="H22" s="12">
        <v>0.43419999999999997</v>
      </c>
      <c r="I22" s="13">
        <v>0.2069</v>
      </c>
      <c r="J22" s="13">
        <v>0.3301</v>
      </c>
      <c r="K22" s="56">
        <v>242.20349999999999</v>
      </c>
    </row>
    <row r="23" spans="1:11" ht="15.75" thickTop="1" x14ac:dyDescent="0.25">
      <c r="A23" s="14" t="s">
        <v>9</v>
      </c>
      <c r="B23" s="15">
        <f t="shared" ref="B23:K23" si="2">SUM(B18:B22)</f>
        <v>0.94500000000000006</v>
      </c>
      <c r="C23" s="16">
        <f t="shared" si="2"/>
        <v>0.66039999999999999</v>
      </c>
      <c r="D23" s="15">
        <f t="shared" si="2"/>
        <v>114.53889999999998</v>
      </c>
      <c r="E23" s="16">
        <f t="shared" si="2"/>
        <v>1.8152000000000001</v>
      </c>
      <c r="F23" s="15">
        <f t="shared" si="2"/>
        <v>2.0455000000000001</v>
      </c>
      <c r="G23" s="16">
        <f t="shared" si="2"/>
        <v>0.7410000000000001</v>
      </c>
      <c r="H23" s="15">
        <f t="shared" si="2"/>
        <v>2.1959999999999997</v>
      </c>
      <c r="I23" s="16">
        <f t="shared" si="2"/>
        <v>1.0458000000000001</v>
      </c>
      <c r="J23" s="16">
        <f t="shared" si="2"/>
        <v>1.6574000000000002</v>
      </c>
      <c r="K23" s="57">
        <f t="shared" si="2"/>
        <v>1212.8603000000001</v>
      </c>
    </row>
    <row r="24" spans="1:11" ht="15.75" thickBot="1" x14ac:dyDescent="0.3">
      <c r="A24" s="17" t="s">
        <v>10</v>
      </c>
      <c r="B24" s="18">
        <f>B23/5</f>
        <v>0.189</v>
      </c>
      <c r="C24" s="19">
        <f>C23/5</f>
        <v>0.13208</v>
      </c>
      <c r="D24" s="19">
        <f t="shared" ref="D24:K24" si="3">D23/5</f>
        <v>22.907779999999995</v>
      </c>
      <c r="E24" s="19">
        <f t="shared" si="3"/>
        <v>0.36304000000000003</v>
      </c>
      <c r="F24" s="19">
        <f t="shared" si="3"/>
        <v>0.40910000000000002</v>
      </c>
      <c r="G24" s="19">
        <f t="shared" si="3"/>
        <v>0.14820000000000003</v>
      </c>
      <c r="H24" s="19">
        <f t="shared" si="3"/>
        <v>0.43919999999999992</v>
      </c>
      <c r="I24" s="19">
        <f t="shared" si="3"/>
        <v>0.20916000000000001</v>
      </c>
      <c r="J24" s="19">
        <f t="shared" si="3"/>
        <v>0.33148000000000005</v>
      </c>
      <c r="K24" s="19">
        <f t="shared" si="3"/>
        <v>242.57206000000002</v>
      </c>
    </row>
    <row r="25" spans="1:11" ht="15.75" thickTop="1" x14ac:dyDescent="0.25">
      <c r="A25" s="8">
        <v>37123</v>
      </c>
      <c r="B25" s="9">
        <v>0.189</v>
      </c>
      <c r="C25" s="10">
        <v>0.1308</v>
      </c>
      <c r="D25" s="9">
        <v>22.733899999999998</v>
      </c>
      <c r="E25" s="10">
        <v>0.35299999999999998</v>
      </c>
      <c r="F25" s="9">
        <v>0.40329999999999999</v>
      </c>
      <c r="G25" s="10">
        <v>0.14729999999999999</v>
      </c>
      <c r="H25" s="9">
        <v>0.42920000000000003</v>
      </c>
      <c r="I25" s="10">
        <v>0.20619999999999999</v>
      </c>
      <c r="J25" s="10">
        <v>0.33110000000000001</v>
      </c>
      <c r="K25" s="55">
        <v>242.20349999999999</v>
      </c>
    </row>
    <row r="26" spans="1:11" x14ac:dyDescent="0.25">
      <c r="A26" s="8">
        <v>37124</v>
      </c>
      <c r="B26" s="9">
        <v>0.189</v>
      </c>
      <c r="C26" s="10">
        <v>0.13089999999999999</v>
      </c>
      <c r="D26" s="9">
        <v>22.817</v>
      </c>
      <c r="E26" s="10">
        <v>0.35539999999999999</v>
      </c>
      <c r="F26" s="9">
        <v>0.40510000000000002</v>
      </c>
      <c r="G26" s="10">
        <v>0.14729999999999999</v>
      </c>
      <c r="H26" s="9">
        <v>0.43259999999999998</v>
      </c>
      <c r="I26" s="10">
        <v>0.20710000000000001</v>
      </c>
      <c r="J26" s="10">
        <v>0.33229999999999998</v>
      </c>
      <c r="K26" s="55">
        <v>242.10900000000001</v>
      </c>
    </row>
    <row r="27" spans="1:11" x14ac:dyDescent="0.25">
      <c r="A27" s="8">
        <v>37125</v>
      </c>
      <c r="B27" s="9">
        <v>0.189</v>
      </c>
      <c r="C27" s="10">
        <v>0.13059999999999999</v>
      </c>
      <c r="D27" s="9">
        <v>22.6526</v>
      </c>
      <c r="E27" s="10">
        <v>0.35630000000000001</v>
      </c>
      <c r="F27" s="9">
        <v>0.40529999999999999</v>
      </c>
      <c r="G27" s="10">
        <v>0.1472</v>
      </c>
      <c r="H27" s="9">
        <v>0.43359999999999999</v>
      </c>
      <c r="I27" s="10">
        <v>0.2072</v>
      </c>
      <c r="J27" s="10">
        <v>0.33189999999999997</v>
      </c>
      <c r="K27" s="55">
        <v>242.20349999999999</v>
      </c>
    </row>
    <row r="28" spans="1:11" x14ac:dyDescent="0.25">
      <c r="A28" s="8">
        <v>37126</v>
      </c>
      <c r="B28" s="9">
        <v>0.189</v>
      </c>
      <c r="C28" s="10">
        <v>0.12989999999999999</v>
      </c>
      <c r="D28" s="9">
        <v>22.65</v>
      </c>
      <c r="E28" s="10">
        <v>0.3523</v>
      </c>
      <c r="F28" s="9">
        <v>0.40179999999999999</v>
      </c>
      <c r="G28" s="10">
        <v>0.1467</v>
      </c>
      <c r="H28" s="9">
        <v>0.42559999999999998</v>
      </c>
      <c r="I28" s="10">
        <v>0.2054</v>
      </c>
      <c r="J28" s="10">
        <v>0.33119999999999999</v>
      </c>
      <c r="K28" s="55">
        <v>242</v>
      </c>
    </row>
    <row r="29" spans="1:11" ht="15.75" thickBot="1" x14ac:dyDescent="0.3">
      <c r="A29" s="11">
        <v>37127</v>
      </c>
      <c r="B29" s="12">
        <v>0.189</v>
      </c>
      <c r="C29" s="13">
        <v>0.13059999999999999</v>
      </c>
      <c r="D29" s="12">
        <v>22.680900000000001</v>
      </c>
      <c r="E29" s="13">
        <v>0.35420000000000001</v>
      </c>
      <c r="F29" s="12">
        <v>0.40410000000000001</v>
      </c>
      <c r="G29" s="13">
        <v>0.14749999999999999</v>
      </c>
      <c r="H29" s="12">
        <v>0.42859999999999998</v>
      </c>
      <c r="I29" s="13">
        <v>0.20660000000000001</v>
      </c>
      <c r="J29" s="13">
        <v>0.33169999999999999</v>
      </c>
      <c r="K29" s="56">
        <v>242.20349999999999</v>
      </c>
    </row>
    <row r="30" spans="1:11" ht="15.75" thickTop="1" x14ac:dyDescent="0.25">
      <c r="A30" s="14" t="s">
        <v>9</v>
      </c>
      <c r="B30" s="15">
        <f t="shared" ref="B30:K30" si="4">SUM(B25:B29)</f>
        <v>0.94500000000000006</v>
      </c>
      <c r="C30" s="16">
        <f t="shared" si="4"/>
        <v>0.65280000000000005</v>
      </c>
      <c r="D30" s="15">
        <f t="shared" si="4"/>
        <v>113.53440000000001</v>
      </c>
      <c r="E30" s="16">
        <f t="shared" si="4"/>
        <v>1.7712000000000001</v>
      </c>
      <c r="F30" s="15">
        <f t="shared" si="4"/>
        <v>2.0196000000000001</v>
      </c>
      <c r="G30" s="16">
        <f t="shared" si="4"/>
        <v>0.73599999999999999</v>
      </c>
      <c r="H30" s="15">
        <f t="shared" si="4"/>
        <v>2.1496</v>
      </c>
      <c r="I30" s="16">
        <f t="shared" si="4"/>
        <v>1.0325000000000002</v>
      </c>
      <c r="J30" s="16">
        <f t="shared" si="4"/>
        <v>1.6581999999999999</v>
      </c>
      <c r="K30" s="57">
        <f t="shared" si="4"/>
        <v>1210.7194999999999</v>
      </c>
    </row>
    <row r="31" spans="1:11" ht="15.75" thickBot="1" x14ac:dyDescent="0.3">
      <c r="A31" s="17" t="s">
        <v>10</v>
      </c>
      <c r="B31" s="18">
        <f>B30/5</f>
        <v>0.189</v>
      </c>
      <c r="C31" s="19">
        <f>C30/5</f>
        <v>0.13056000000000001</v>
      </c>
      <c r="D31" s="19">
        <f t="shared" ref="D31:K31" si="5">D30/5</f>
        <v>22.706880000000002</v>
      </c>
      <c r="E31" s="19">
        <f t="shared" si="5"/>
        <v>0.35424</v>
      </c>
      <c r="F31" s="19">
        <f t="shared" si="5"/>
        <v>0.40392</v>
      </c>
      <c r="G31" s="19">
        <f t="shared" si="5"/>
        <v>0.1472</v>
      </c>
      <c r="H31" s="19">
        <f t="shared" si="5"/>
        <v>0.42991999999999997</v>
      </c>
      <c r="I31" s="19">
        <f t="shared" si="5"/>
        <v>0.20650000000000004</v>
      </c>
      <c r="J31" s="19">
        <f t="shared" si="5"/>
        <v>0.33163999999999999</v>
      </c>
      <c r="K31" s="19">
        <f t="shared" si="5"/>
        <v>242.14389999999997</v>
      </c>
    </row>
    <row r="32" spans="1:11" ht="15.75" thickTop="1" x14ac:dyDescent="0.25">
      <c r="A32" s="8">
        <v>37130</v>
      </c>
      <c r="B32" s="9">
        <v>0.189</v>
      </c>
      <c r="C32" s="10">
        <v>0.1308</v>
      </c>
      <c r="D32" s="9">
        <v>22.693200000000001</v>
      </c>
      <c r="E32" s="10">
        <v>0.35630000000000001</v>
      </c>
      <c r="F32" s="9">
        <v>0.4052</v>
      </c>
      <c r="G32" s="10">
        <v>0.14749999999999999</v>
      </c>
      <c r="H32" s="9">
        <v>0.43070000000000003</v>
      </c>
      <c r="I32" s="10">
        <v>0.2072</v>
      </c>
      <c r="J32" s="10">
        <v>0.33069999999999999</v>
      </c>
      <c r="K32" s="55">
        <v>241.63650000000001</v>
      </c>
    </row>
    <row r="33" spans="1:11" x14ac:dyDescent="0.25">
      <c r="A33" s="8">
        <v>37131</v>
      </c>
      <c r="B33" s="9">
        <v>0.18890000000000001</v>
      </c>
      <c r="C33" s="10">
        <v>0.13089999999999999</v>
      </c>
      <c r="D33" s="9">
        <v>22.690799999999999</v>
      </c>
      <c r="E33" s="10">
        <v>0.35510000000000003</v>
      </c>
      <c r="F33" s="9">
        <v>0.40610000000000002</v>
      </c>
      <c r="G33" s="10">
        <v>0.1474</v>
      </c>
      <c r="H33" s="9">
        <v>0.43130000000000002</v>
      </c>
      <c r="I33" s="10">
        <v>0.20760000000000001</v>
      </c>
      <c r="J33" s="10">
        <v>0.33029999999999998</v>
      </c>
      <c r="K33" s="55">
        <v>241.98089999999999</v>
      </c>
    </row>
    <row r="34" spans="1:11" x14ac:dyDescent="0.25">
      <c r="A34" s="8">
        <v>37132</v>
      </c>
      <c r="B34" s="9">
        <v>0.18890000000000001</v>
      </c>
      <c r="C34" s="10">
        <v>0.13039999999999999</v>
      </c>
      <c r="D34" s="9">
        <v>22.776599999999998</v>
      </c>
      <c r="E34" s="10">
        <v>0.3574</v>
      </c>
      <c r="F34" s="9">
        <v>0.40610000000000002</v>
      </c>
      <c r="G34" s="10">
        <v>0.14779999999999999</v>
      </c>
      <c r="H34" s="9">
        <v>0.43090000000000001</v>
      </c>
      <c r="I34" s="10">
        <v>0.20760000000000001</v>
      </c>
      <c r="J34" s="10">
        <v>0.33119999999999999</v>
      </c>
      <c r="K34" s="55">
        <v>241.5087</v>
      </c>
    </row>
    <row r="35" spans="1:11" x14ac:dyDescent="0.25">
      <c r="A35" s="8">
        <v>37133</v>
      </c>
      <c r="B35" s="9">
        <v>0.1888</v>
      </c>
      <c r="C35" s="10">
        <v>0.13009999999999999</v>
      </c>
      <c r="D35" s="9">
        <v>22.5899</v>
      </c>
      <c r="E35" s="10">
        <v>0.35649999999999998</v>
      </c>
      <c r="F35" s="9">
        <v>0.40579999999999999</v>
      </c>
      <c r="G35" s="10">
        <v>0.14699999999999999</v>
      </c>
      <c r="H35" s="9">
        <v>0.42820000000000003</v>
      </c>
      <c r="I35" s="10">
        <v>0.20749999999999999</v>
      </c>
      <c r="J35" s="10">
        <v>0.32990000000000003</v>
      </c>
      <c r="K35" s="55">
        <v>241.56960000000001</v>
      </c>
    </row>
    <row r="36" spans="1:11" ht="15.75" thickBot="1" x14ac:dyDescent="0.3">
      <c r="A36" s="11">
        <v>37134</v>
      </c>
      <c r="B36" s="12">
        <v>0.1888</v>
      </c>
      <c r="C36" s="13">
        <v>0.12989999999999999</v>
      </c>
      <c r="D36" s="12">
        <v>22.5946</v>
      </c>
      <c r="E36" s="13">
        <v>0.3548</v>
      </c>
      <c r="F36" s="12">
        <v>0.40479999999999999</v>
      </c>
      <c r="G36" s="13">
        <v>0.1472</v>
      </c>
      <c r="H36" s="12">
        <v>0.42799999999999999</v>
      </c>
      <c r="I36" s="13">
        <v>0.20699999999999999</v>
      </c>
      <c r="J36" s="13">
        <v>0.33019999999999999</v>
      </c>
      <c r="K36" s="56">
        <v>241.94720000000001</v>
      </c>
    </row>
    <row r="37" spans="1:11" ht="15.75" thickTop="1" x14ac:dyDescent="0.25">
      <c r="A37" s="14" t="s">
        <v>9</v>
      </c>
      <c r="B37" s="15">
        <f>SUM(B32:B36)</f>
        <v>0.94439999999999991</v>
      </c>
      <c r="C37" s="16">
        <f>SUM(C32:C36)</f>
        <v>0.65210000000000001</v>
      </c>
      <c r="D37" s="15">
        <f>SUM(D32:D36)</f>
        <v>113.3451</v>
      </c>
      <c r="E37" s="16">
        <f>SUM(E32:E36)</f>
        <v>1.7801</v>
      </c>
      <c r="F37" s="15">
        <f>SUM(F32:F36)</f>
        <v>2.028</v>
      </c>
      <c r="G37" s="16">
        <f>SUM(G32:G36)</f>
        <v>0.7369</v>
      </c>
      <c r="H37" s="15">
        <f>SUM(H32:H36)</f>
        <v>2.1491000000000002</v>
      </c>
      <c r="I37" s="16">
        <f>SUM(I32:I36)</f>
        <v>1.0369000000000002</v>
      </c>
      <c r="J37" s="16">
        <f>SUM(J32:J36)</f>
        <v>1.6523000000000001</v>
      </c>
      <c r="K37" s="57">
        <f>SUM(K32:K36)</f>
        <v>1208.6429000000001</v>
      </c>
    </row>
    <row r="38" spans="1:11" ht="15.75" thickBot="1" x14ac:dyDescent="0.3">
      <c r="A38" s="17" t="s">
        <v>10</v>
      </c>
      <c r="B38" s="18">
        <f>B37/5</f>
        <v>0.18887999999999999</v>
      </c>
      <c r="C38" s="19">
        <f>C37/5</f>
        <v>0.13042000000000001</v>
      </c>
      <c r="D38" s="19">
        <f t="shared" ref="D38:K38" si="6">D37/5</f>
        <v>22.66902</v>
      </c>
      <c r="E38" s="19">
        <f t="shared" si="6"/>
        <v>0.35602</v>
      </c>
      <c r="F38" s="19">
        <f t="shared" si="6"/>
        <v>0.40560000000000002</v>
      </c>
      <c r="G38" s="19">
        <f t="shared" si="6"/>
        <v>0.14738000000000001</v>
      </c>
      <c r="H38" s="19">
        <f t="shared" si="6"/>
        <v>0.42982000000000004</v>
      </c>
      <c r="I38" s="19">
        <f t="shared" si="6"/>
        <v>0.20738000000000004</v>
      </c>
      <c r="J38" s="19">
        <f t="shared" si="6"/>
        <v>0.33046000000000003</v>
      </c>
      <c r="K38" s="19">
        <f t="shared" si="6"/>
        <v>241.72858000000002</v>
      </c>
    </row>
    <row r="39" spans="1:11" ht="15.75" thickTop="1" x14ac:dyDescent="0.25">
      <c r="A39" s="20"/>
      <c r="B39" s="9"/>
      <c r="C39" s="10"/>
      <c r="D39" s="9"/>
      <c r="E39" s="10"/>
      <c r="F39" s="9"/>
      <c r="G39" s="10"/>
      <c r="H39" s="9"/>
      <c r="I39" s="10"/>
      <c r="J39" s="10"/>
      <c r="K39" s="55"/>
    </row>
    <row r="40" spans="1:11" ht="20.25" x14ac:dyDescent="0.3">
      <c r="A40" s="20"/>
      <c r="B40" s="9"/>
      <c r="C40" s="60"/>
      <c r="D40" s="9"/>
      <c r="E40" s="22" t="s">
        <v>11</v>
      </c>
      <c r="F40" s="9"/>
      <c r="G40" s="10"/>
      <c r="H40" s="9"/>
      <c r="I40" s="10"/>
      <c r="J40" s="10"/>
      <c r="K40" s="55"/>
    </row>
    <row r="41" spans="1:11" ht="15.75" thickBot="1" x14ac:dyDescent="0.3">
      <c r="A41" s="23"/>
      <c r="B41" s="24"/>
      <c r="C41" s="25"/>
      <c r="D41" s="24"/>
      <c r="E41" s="25"/>
      <c r="F41" s="24"/>
      <c r="G41" s="25"/>
      <c r="H41" s="24"/>
      <c r="I41" s="25"/>
      <c r="J41" s="25"/>
      <c r="K41" s="59"/>
    </row>
    <row r="42" spans="1:11" x14ac:dyDescent="0.25">
      <c r="A42" s="26" t="s">
        <v>12</v>
      </c>
      <c r="B42" s="27">
        <f>SUM(B6:B8,B11:B15,B18:B22,B25:B29,B32:B36)</f>
        <v>4.3464</v>
      </c>
      <c r="C42" s="37">
        <f>SUM(C6:C8,C11:C15,C18:C22,C25:C29,C32:C36)</f>
        <v>3.0276000000000001</v>
      </c>
      <c r="D42" s="37">
        <f t="shared" ref="D42:K42" si="7">SUM(D6:D8,D11:D15,D18:D22,D25:D29,D32:D36)</f>
        <v>528.67949999999996</v>
      </c>
      <c r="E42" s="37">
        <f t="shared" si="7"/>
        <v>8.3001000000000005</v>
      </c>
      <c r="F42" s="37">
        <f t="shared" si="7"/>
        <v>9.4520999999999979</v>
      </c>
      <c r="G42" s="37">
        <f t="shared" si="7"/>
        <v>3.4129000000000005</v>
      </c>
      <c r="H42" s="37">
        <f t="shared" si="7"/>
        <v>10.1096</v>
      </c>
      <c r="I42" s="37">
        <f t="shared" si="7"/>
        <v>4.8326000000000002</v>
      </c>
      <c r="J42" s="37">
        <f t="shared" si="7"/>
        <v>7.6663000000000006</v>
      </c>
      <c r="K42" s="37">
        <f t="shared" si="7"/>
        <v>5581.5687299999991</v>
      </c>
    </row>
    <row r="43" spans="1:11" x14ac:dyDescent="0.25">
      <c r="A43" s="26" t="s">
        <v>13</v>
      </c>
      <c r="B43" s="27">
        <f>B42/23</f>
        <v>0.18897391304347827</v>
      </c>
      <c r="C43" s="28">
        <f>C42/23</f>
        <v>0.13163478260869566</v>
      </c>
      <c r="D43" s="28">
        <f t="shared" ref="D43:K43" si="8">D42/23</f>
        <v>22.986065217391303</v>
      </c>
      <c r="E43" s="28">
        <f t="shared" si="8"/>
        <v>0.36087391304347827</v>
      </c>
      <c r="F43" s="28">
        <f t="shared" si="8"/>
        <v>0.41096086956521732</v>
      </c>
      <c r="G43" s="28">
        <f t="shared" si="8"/>
        <v>0.14838695652173914</v>
      </c>
      <c r="H43" s="28">
        <f t="shared" si="8"/>
        <v>0.43954782608695653</v>
      </c>
      <c r="I43" s="28">
        <f t="shared" si="8"/>
        <v>0.21011304347826087</v>
      </c>
      <c r="J43" s="28">
        <f t="shared" si="8"/>
        <v>0.33331739130434784</v>
      </c>
      <c r="K43" s="28">
        <f t="shared" si="8"/>
        <v>242.67690130434778</v>
      </c>
    </row>
    <row r="44" spans="1:11" x14ac:dyDescent="0.25">
      <c r="A44" s="26" t="s">
        <v>14</v>
      </c>
      <c r="B44" s="27">
        <f>1/B43</f>
        <v>5.2917356893060923</v>
      </c>
      <c r="C44" s="28">
        <f>1/C43</f>
        <v>7.5967763244814375</v>
      </c>
      <c r="D44" s="28">
        <f>100/D43</f>
        <v>4.3504618582714105</v>
      </c>
      <c r="E44" s="28">
        <f t="shared" ref="D44:K44" si="9">1/E43</f>
        <v>2.771050951193359</v>
      </c>
      <c r="F44" s="28">
        <f t="shared" si="9"/>
        <v>2.4333216957078325</v>
      </c>
      <c r="G44" s="28">
        <f t="shared" si="9"/>
        <v>6.7391368044771305</v>
      </c>
      <c r="H44" s="28">
        <f t="shared" si="9"/>
        <v>2.2750652844820762</v>
      </c>
      <c r="I44" s="28">
        <f t="shared" si="9"/>
        <v>4.7593427968381405</v>
      </c>
      <c r="J44" s="28">
        <f t="shared" si="9"/>
        <v>3.0001434851232012</v>
      </c>
      <c r="K44" s="28">
        <f>1000/K43</f>
        <v>4.1207053272279612</v>
      </c>
    </row>
    <row r="45" spans="1:11" ht="15.75" thickBot="1" x14ac:dyDescent="0.3">
      <c r="A45" s="29"/>
      <c r="B45" s="30"/>
      <c r="C45" s="31"/>
      <c r="D45" s="30"/>
      <c r="E45" s="31"/>
      <c r="F45" s="31"/>
      <c r="G45" s="30"/>
      <c r="H45" s="31"/>
      <c r="I45" s="30"/>
      <c r="J45" s="31"/>
      <c r="K45" s="5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30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3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18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4" t="s">
        <v>3</v>
      </c>
    </row>
    <row r="6" spans="1:11" x14ac:dyDescent="0.25">
      <c r="A6" s="8">
        <v>37137</v>
      </c>
      <c r="B6" s="67">
        <v>0.1888</v>
      </c>
      <c r="C6" s="68">
        <v>0.13009999999999999</v>
      </c>
      <c r="D6" s="67">
        <v>22.447399999999998</v>
      </c>
      <c r="E6" s="68">
        <v>0.3584</v>
      </c>
      <c r="F6" s="67">
        <v>0.40639999999999998</v>
      </c>
      <c r="G6" s="68">
        <v>0.14660000000000001</v>
      </c>
      <c r="H6" s="67">
        <v>0.43180000000000002</v>
      </c>
      <c r="I6" s="68">
        <v>0.20780000000000001</v>
      </c>
      <c r="J6" s="67">
        <v>0.32879999999999998</v>
      </c>
      <c r="K6" s="67">
        <v>241.94720000000001</v>
      </c>
    </row>
    <row r="7" spans="1:11" x14ac:dyDescent="0.25">
      <c r="A7" s="8">
        <v>37138</v>
      </c>
      <c r="B7" s="20">
        <v>0.18870000000000001</v>
      </c>
      <c r="C7" s="81">
        <v>0.13</v>
      </c>
      <c r="D7" s="20">
        <v>22.4072</v>
      </c>
      <c r="E7" s="68">
        <v>0.3579</v>
      </c>
      <c r="F7" s="20">
        <v>0.40660000000000002</v>
      </c>
      <c r="G7" s="68">
        <v>0.14680000000000001</v>
      </c>
      <c r="H7" s="20">
        <v>0.43180000000000002</v>
      </c>
      <c r="I7" s="68">
        <v>0.2079</v>
      </c>
      <c r="J7" s="20">
        <v>0.32850000000000001</v>
      </c>
      <c r="K7" s="20">
        <v>241.86619999999999</v>
      </c>
    </row>
    <row r="8" spans="1:11" x14ac:dyDescent="0.25">
      <c r="A8" s="8">
        <v>37139</v>
      </c>
      <c r="B8" s="20">
        <v>0.18870000000000001</v>
      </c>
      <c r="C8" s="68">
        <v>0.13059999999999999</v>
      </c>
      <c r="D8" s="20">
        <v>22.4893</v>
      </c>
      <c r="E8" s="68">
        <v>0.36180000000000001</v>
      </c>
      <c r="F8" s="20">
        <v>0.4153</v>
      </c>
      <c r="G8" s="68">
        <v>0.1477</v>
      </c>
      <c r="H8" s="20">
        <v>0.43680000000000002</v>
      </c>
      <c r="I8" s="68">
        <v>0.21229999999999999</v>
      </c>
      <c r="J8" s="20">
        <v>0.32940000000000003</v>
      </c>
      <c r="K8" s="20">
        <v>241.25299999999999</v>
      </c>
    </row>
    <row r="9" spans="1:11" x14ac:dyDescent="0.25">
      <c r="A9" s="8">
        <v>37140</v>
      </c>
      <c r="B9" s="20">
        <v>0.18859999999999999</v>
      </c>
      <c r="C9" s="68">
        <v>0.12970000000000001</v>
      </c>
      <c r="D9" s="20">
        <v>22.7395</v>
      </c>
      <c r="E9" s="68">
        <v>0.36270000000000002</v>
      </c>
      <c r="F9" s="20">
        <v>0.41489999999999999</v>
      </c>
      <c r="G9" s="68">
        <v>0.14810000000000001</v>
      </c>
      <c r="H9" s="20">
        <v>0.43640000000000001</v>
      </c>
      <c r="I9" s="68">
        <v>0.2122</v>
      </c>
      <c r="J9" s="20">
        <v>0.32990000000000003</v>
      </c>
      <c r="K9" s="20">
        <v>241.31370000000001</v>
      </c>
    </row>
    <row r="10" spans="1:11" ht="15.75" thickBot="1" x14ac:dyDescent="0.3">
      <c r="A10" s="11">
        <v>37141</v>
      </c>
      <c r="B10" s="77">
        <v>0.18859999999999999</v>
      </c>
      <c r="C10" s="78">
        <v>0.12970000000000001</v>
      </c>
      <c r="D10" s="77">
        <v>22.839500000000001</v>
      </c>
      <c r="E10" s="78">
        <v>0.36109999999999998</v>
      </c>
      <c r="F10" s="77">
        <v>0.41320000000000001</v>
      </c>
      <c r="G10" s="78">
        <v>0.14799999999999999</v>
      </c>
      <c r="H10" s="77">
        <v>0.43330000000000002</v>
      </c>
      <c r="I10" s="78">
        <v>0.21129999999999999</v>
      </c>
      <c r="J10" s="77">
        <v>0.33019999999999999</v>
      </c>
      <c r="K10" s="77">
        <v>241.31370000000001</v>
      </c>
    </row>
    <row r="11" spans="1:11" ht="15.75" thickTop="1" x14ac:dyDescent="0.25">
      <c r="A11" s="14" t="s">
        <v>9</v>
      </c>
      <c r="B11" s="15">
        <f>SUM(B6:B10)</f>
        <v>0.94340000000000002</v>
      </c>
      <c r="C11" s="16">
        <f>SUM(C6:C10)</f>
        <v>0.65010000000000001</v>
      </c>
      <c r="D11" s="15">
        <f>SUM(D6:D10)</f>
        <v>112.92289999999998</v>
      </c>
      <c r="E11" s="16">
        <f>SUM(E6:E10)</f>
        <v>1.8019000000000001</v>
      </c>
      <c r="F11" s="15">
        <f>SUM(F6:F10)</f>
        <v>2.0564</v>
      </c>
      <c r="G11" s="16">
        <f>SUM(G6:G10)</f>
        <v>0.73719999999999997</v>
      </c>
      <c r="H11" s="15">
        <f>SUM(H6:H10)</f>
        <v>2.1701000000000001</v>
      </c>
      <c r="I11" s="16">
        <f>SUM(I6:I10)</f>
        <v>1.0515000000000001</v>
      </c>
      <c r="J11" s="16">
        <f>SUM(J6:J10)</f>
        <v>1.6468</v>
      </c>
      <c r="K11" s="57">
        <f>SUM(K6:K10)</f>
        <v>1207.6938</v>
      </c>
    </row>
    <row r="12" spans="1:11" ht="15.75" thickBot="1" x14ac:dyDescent="0.3">
      <c r="A12" s="17" t="s">
        <v>10</v>
      </c>
      <c r="B12" s="18">
        <f>B11/5</f>
        <v>0.18868000000000001</v>
      </c>
      <c r="C12" s="19">
        <f>C11/5</f>
        <v>0.13002</v>
      </c>
      <c r="D12" s="19">
        <f t="shared" ref="D12:K12" si="0">D11/5</f>
        <v>22.584579999999995</v>
      </c>
      <c r="E12" s="19">
        <f t="shared" si="0"/>
        <v>0.36038000000000003</v>
      </c>
      <c r="F12" s="19">
        <f t="shared" si="0"/>
        <v>0.41127999999999998</v>
      </c>
      <c r="G12" s="19">
        <f t="shared" si="0"/>
        <v>0.14743999999999999</v>
      </c>
      <c r="H12" s="19">
        <f t="shared" si="0"/>
        <v>0.43402000000000002</v>
      </c>
      <c r="I12" s="19">
        <f t="shared" si="0"/>
        <v>0.21030000000000001</v>
      </c>
      <c r="J12" s="19">
        <f t="shared" si="0"/>
        <v>0.32935999999999999</v>
      </c>
      <c r="K12" s="19">
        <f t="shared" si="0"/>
        <v>241.53876</v>
      </c>
    </row>
    <row r="13" spans="1:11" ht="15.75" thickTop="1" x14ac:dyDescent="0.25">
      <c r="A13" s="8">
        <v>37144</v>
      </c>
      <c r="B13" s="9">
        <v>0.1885</v>
      </c>
      <c r="C13" s="10">
        <v>0.12889999999999999</v>
      </c>
      <c r="D13" s="9">
        <v>22.6464</v>
      </c>
      <c r="E13" s="10">
        <v>0.3629</v>
      </c>
      <c r="F13" s="9">
        <v>0.40789999999999998</v>
      </c>
      <c r="G13" s="10">
        <v>0.1479</v>
      </c>
      <c r="H13" s="9">
        <v>0.43280000000000002</v>
      </c>
      <c r="I13" s="10">
        <v>0.20849999999999999</v>
      </c>
      <c r="J13" s="10">
        <v>0.3296</v>
      </c>
      <c r="K13" s="55">
        <v>242.69380000000001</v>
      </c>
    </row>
    <row r="14" spans="1:11" x14ac:dyDescent="0.25">
      <c r="A14" s="8">
        <v>37145</v>
      </c>
      <c r="B14" s="9">
        <v>0.18840000000000001</v>
      </c>
      <c r="C14" s="10">
        <v>0.12920000000000001</v>
      </c>
      <c r="D14" s="9">
        <v>22.794499999999999</v>
      </c>
      <c r="E14" s="10">
        <v>0.3674</v>
      </c>
      <c r="F14" s="9">
        <v>0.40989999999999999</v>
      </c>
      <c r="G14" s="10">
        <v>0.14699999999999999</v>
      </c>
      <c r="H14" s="9">
        <v>0.43740000000000001</v>
      </c>
      <c r="I14" s="10">
        <v>0.20960000000000001</v>
      </c>
      <c r="J14" s="10">
        <v>0.32990000000000003</v>
      </c>
      <c r="K14" s="55">
        <v>242.565</v>
      </c>
    </row>
    <row r="15" spans="1:11" x14ac:dyDescent="0.25">
      <c r="A15" s="8">
        <v>37146</v>
      </c>
      <c r="B15" s="9">
        <v>0.18820000000000001</v>
      </c>
      <c r="C15" s="10">
        <v>0.12859999999999999</v>
      </c>
      <c r="D15" s="9">
        <v>22.577400000000001</v>
      </c>
      <c r="E15" s="10">
        <v>0.36409999999999998</v>
      </c>
      <c r="F15" s="9">
        <v>0.40749999999999997</v>
      </c>
      <c r="G15" s="10">
        <v>0.1477</v>
      </c>
      <c r="H15" s="9">
        <v>0.43559999999999999</v>
      </c>
      <c r="I15" s="10">
        <v>0.20830000000000001</v>
      </c>
      <c r="J15" s="10">
        <v>0.32950000000000002</v>
      </c>
      <c r="K15" s="55">
        <v>241.79939999999999</v>
      </c>
    </row>
    <row r="16" spans="1:11" x14ac:dyDescent="0.25">
      <c r="A16" s="8">
        <v>37147</v>
      </c>
      <c r="B16" s="9">
        <v>0.18820000000000001</v>
      </c>
      <c r="C16" s="10">
        <v>0.12859999999999999</v>
      </c>
      <c r="D16" s="9">
        <v>22.482399999999998</v>
      </c>
      <c r="E16" s="10">
        <v>0.36399999999999999</v>
      </c>
      <c r="F16" s="9">
        <v>0.40639999999999998</v>
      </c>
      <c r="G16" s="10">
        <v>0.1467</v>
      </c>
      <c r="H16" s="9">
        <v>0.44109999999999999</v>
      </c>
      <c r="I16" s="10">
        <v>0.20730000000000001</v>
      </c>
      <c r="J16" s="10">
        <v>0.32719999999999999</v>
      </c>
      <c r="K16" s="55">
        <v>241.79939999999999</v>
      </c>
    </row>
    <row r="17" spans="1:11" ht="15.75" thickBot="1" x14ac:dyDescent="0.3">
      <c r="A17" s="11">
        <v>37148</v>
      </c>
      <c r="B17" s="12">
        <v>0.188</v>
      </c>
      <c r="C17" s="13">
        <v>0.128</v>
      </c>
      <c r="D17" s="12">
        <v>22.373899999999999</v>
      </c>
      <c r="E17" s="13">
        <v>0.36509999999999998</v>
      </c>
      <c r="F17" s="12">
        <v>0.40479999999999999</v>
      </c>
      <c r="G17" s="13">
        <v>0.14649999999999999</v>
      </c>
      <c r="H17" s="12">
        <v>0.44269999999999998</v>
      </c>
      <c r="I17" s="13">
        <v>0.20699999999999999</v>
      </c>
      <c r="J17" s="13">
        <v>0.32669999999999999</v>
      </c>
      <c r="K17" s="56">
        <v>242.57640000000001</v>
      </c>
    </row>
    <row r="18" spans="1:11" ht="15.75" thickTop="1" x14ac:dyDescent="0.25">
      <c r="A18" s="14" t="s">
        <v>9</v>
      </c>
      <c r="B18" s="15">
        <f t="shared" ref="B18:K18" si="1">SUM(B13:B17)</f>
        <v>0.94130000000000003</v>
      </c>
      <c r="C18" s="16">
        <f t="shared" si="1"/>
        <v>0.64329999999999998</v>
      </c>
      <c r="D18" s="15">
        <f t="shared" si="1"/>
        <v>112.87459999999999</v>
      </c>
      <c r="E18" s="16">
        <f t="shared" si="1"/>
        <v>1.8234999999999997</v>
      </c>
      <c r="F18" s="15">
        <f t="shared" si="1"/>
        <v>2.0364999999999998</v>
      </c>
      <c r="G18" s="16">
        <f t="shared" si="1"/>
        <v>0.7357999999999999</v>
      </c>
      <c r="H18" s="15">
        <f t="shared" si="1"/>
        <v>2.1896</v>
      </c>
      <c r="I18" s="16">
        <f t="shared" si="1"/>
        <v>1.0407000000000002</v>
      </c>
      <c r="J18" s="16">
        <f t="shared" si="1"/>
        <v>1.6429</v>
      </c>
      <c r="K18" s="57">
        <f t="shared" si="1"/>
        <v>1211.434</v>
      </c>
    </row>
    <row r="19" spans="1:11" ht="15.75" thickBot="1" x14ac:dyDescent="0.3">
      <c r="A19" s="17" t="s">
        <v>10</v>
      </c>
      <c r="B19" s="18">
        <f>B18/5</f>
        <v>0.18826000000000001</v>
      </c>
      <c r="C19" s="19">
        <f>C18/5</f>
        <v>0.12866</v>
      </c>
      <c r="D19" s="19">
        <f t="shared" ref="D19:K19" si="2">D18/5</f>
        <v>22.574919999999999</v>
      </c>
      <c r="E19" s="19">
        <f t="shared" si="2"/>
        <v>0.36469999999999991</v>
      </c>
      <c r="F19" s="19">
        <f t="shared" si="2"/>
        <v>0.40729999999999994</v>
      </c>
      <c r="G19" s="19">
        <f t="shared" si="2"/>
        <v>0.14715999999999999</v>
      </c>
      <c r="H19" s="19">
        <f t="shared" si="2"/>
        <v>0.43791999999999998</v>
      </c>
      <c r="I19" s="19">
        <f t="shared" si="2"/>
        <v>0.20814000000000005</v>
      </c>
      <c r="J19" s="19">
        <f t="shared" si="2"/>
        <v>0.32857999999999998</v>
      </c>
      <c r="K19" s="19">
        <f t="shared" si="2"/>
        <v>242.2868</v>
      </c>
    </row>
    <row r="20" spans="1:11" ht="15" customHeight="1" thickTop="1" x14ac:dyDescent="0.25">
      <c r="A20" s="8">
        <v>37151</v>
      </c>
      <c r="B20" s="9">
        <v>0.188</v>
      </c>
      <c r="C20" s="10">
        <v>0.128</v>
      </c>
      <c r="D20" s="9">
        <v>22.0505</v>
      </c>
      <c r="E20" s="10">
        <v>0.36509999999999998</v>
      </c>
      <c r="F20" s="9">
        <v>0.39939999999999998</v>
      </c>
      <c r="G20" s="10">
        <v>0.14580000000000001</v>
      </c>
      <c r="H20" s="9">
        <v>0.44379999999999997</v>
      </c>
      <c r="I20" s="10">
        <v>0.20419999999999999</v>
      </c>
      <c r="J20" s="10">
        <v>0.32569999999999999</v>
      </c>
      <c r="K20" s="55">
        <v>243.93</v>
      </c>
    </row>
    <row r="21" spans="1:11" x14ac:dyDescent="0.25">
      <c r="A21" s="8">
        <v>37152</v>
      </c>
      <c r="B21" s="9">
        <v>0.18779999999999999</v>
      </c>
      <c r="C21" s="10">
        <v>0.12809999999999999</v>
      </c>
      <c r="D21" s="9">
        <v>22.087199999999999</v>
      </c>
      <c r="E21" s="10">
        <v>0.37330000000000002</v>
      </c>
      <c r="F21" s="9">
        <v>0.39939999999999998</v>
      </c>
      <c r="G21" s="10">
        <v>0.14480000000000001</v>
      </c>
      <c r="H21" s="9">
        <v>0.45569999999999999</v>
      </c>
      <c r="I21" s="10">
        <v>0.20419999999999999</v>
      </c>
      <c r="J21" s="10">
        <v>0.32550000000000001</v>
      </c>
      <c r="K21" s="55">
        <v>243.88650000000001</v>
      </c>
    </row>
    <row r="22" spans="1:11" x14ac:dyDescent="0.25">
      <c r="A22" s="8">
        <v>37153</v>
      </c>
      <c r="B22" s="9">
        <v>0.1875</v>
      </c>
      <c r="C22" s="10">
        <v>0.12820000000000001</v>
      </c>
      <c r="D22" s="9">
        <v>22.0059</v>
      </c>
      <c r="E22" s="10">
        <v>0.37840000000000001</v>
      </c>
      <c r="F22" s="9">
        <v>0.39750000000000002</v>
      </c>
      <c r="G22" s="10">
        <v>0.14480000000000001</v>
      </c>
      <c r="H22" s="9">
        <v>0.4572</v>
      </c>
      <c r="I22" s="10">
        <v>0.20319999999999999</v>
      </c>
      <c r="J22" s="10">
        <v>0.32540000000000002</v>
      </c>
      <c r="K22" s="55">
        <v>243.09379999999999</v>
      </c>
    </row>
    <row r="23" spans="1:11" x14ac:dyDescent="0.25">
      <c r="A23" s="8">
        <v>37154</v>
      </c>
      <c r="B23" s="9">
        <v>0.18729999999999999</v>
      </c>
      <c r="C23" s="10">
        <v>0.12759999999999999</v>
      </c>
      <c r="D23" s="9">
        <v>21.964700000000001</v>
      </c>
      <c r="E23" s="10">
        <v>0.379</v>
      </c>
      <c r="F23" s="9">
        <v>0.39410000000000001</v>
      </c>
      <c r="G23" s="10">
        <v>0.14460000000000001</v>
      </c>
      <c r="H23" s="9">
        <v>0.45540000000000003</v>
      </c>
      <c r="I23" s="10">
        <v>0.20150000000000001</v>
      </c>
      <c r="J23" s="10">
        <v>0.3261</v>
      </c>
      <c r="K23" s="55">
        <v>242.83449999999999</v>
      </c>
    </row>
    <row r="24" spans="1:11" ht="15.75" thickBot="1" x14ac:dyDescent="0.3">
      <c r="A24" s="11">
        <v>37155</v>
      </c>
      <c r="B24" s="12">
        <v>0.187</v>
      </c>
      <c r="C24" s="13">
        <v>0.12759999999999999</v>
      </c>
      <c r="D24" s="12">
        <v>21.729399999999998</v>
      </c>
      <c r="E24" s="13">
        <v>0.37890000000000001</v>
      </c>
      <c r="F24" s="12">
        <v>0.39450000000000002</v>
      </c>
      <c r="G24" s="13">
        <v>0.14449999999999999</v>
      </c>
      <c r="H24" s="12">
        <v>0.45369999999999999</v>
      </c>
      <c r="I24" s="13">
        <v>0.20169999999999999</v>
      </c>
      <c r="J24" s="13">
        <v>0.32469999999999999</v>
      </c>
      <c r="K24" s="56">
        <v>241.791</v>
      </c>
    </row>
    <row r="25" spans="1:11" ht="15.75" thickTop="1" x14ac:dyDescent="0.25">
      <c r="A25" s="14" t="s">
        <v>9</v>
      </c>
      <c r="B25" s="15">
        <f t="shared" ref="B25:K25" si="3">SUM(B20:B24)</f>
        <v>0.93759999999999999</v>
      </c>
      <c r="C25" s="16">
        <f t="shared" si="3"/>
        <v>0.63949999999999996</v>
      </c>
      <c r="D25" s="15">
        <f t="shared" si="3"/>
        <v>109.83769999999998</v>
      </c>
      <c r="E25" s="16">
        <f t="shared" si="3"/>
        <v>1.8747</v>
      </c>
      <c r="F25" s="15">
        <f t="shared" si="3"/>
        <v>1.9848999999999999</v>
      </c>
      <c r="G25" s="16">
        <f t="shared" si="3"/>
        <v>0.72450000000000003</v>
      </c>
      <c r="H25" s="15">
        <f t="shared" si="3"/>
        <v>2.2658</v>
      </c>
      <c r="I25" s="16">
        <f t="shared" si="3"/>
        <v>1.0147999999999999</v>
      </c>
      <c r="J25" s="16">
        <f t="shared" si="3"/>
        <v>1.6274</v>
      </c>
      <c r="K25" s="57">
        <f t="shared" si="3"/>
        <v>1215.5357999999999</v>
      </c>
    </row>
    <row r="26" spans="1:11" ht="15.75" thickBot="1" x14ac:dyDescent="0.3">
      <c r="A26" s="17" t="s">
        <v>10</v>
      </c>
      <c r="B26" s="18">
        <f>B25/5</f>
        <v>0.18751999999999999</v>
      </c>
      <c r="C26" s="19">
        <f>C25/5</f>
        <v>0.12789999999999999</v>
      </c>
      <c r="D26" s="19">
        <f t="shared" ref="D26:K26" si="4">D25/5</f>
        <v>21.967539999999996</v>
      </c>
      <c r="E26" s="19">
        <f t="shared" si="4"/>
        <v>0.37494</v>
      </c>
      <c r="F26" s="19">
        <f t="shared" si="4"/>
        <v>0.39698</v>
      </c>
      <c r="G26" s="19">
        <f t="shared" si="4"/>
        <v>0.1449</v>
      </c>
      <c r="H26" s="19">
        <f t="shared" si="4"/>
        <v>0.45316000000000001</v>
      </c>
      <c r="I26" s="19">
        <f t="shared" si="4"/>
        <v>0.20295999999999997</v>
      </c>
      <c r="J26" s="19">
        <f t="shared" si="4"/>
        <v>0.32547999999999999</v>
      </c>
      <c r="K26" s="19">
        <f t="shared" si="4"/>
        <v>243.10715999999996</v>
      </c>
    </row>
    <row r="27" spans="1:11" ht="15.75" thickTop="1" x14ac:dyDescent="0.25">
      <c r="A27" s="8">
        <v>37158</v>
      </c>
      <c r="B27" s="9">
        <v>0.187</v>
      </c>
      <c r="C27" s="10">
        <v>0.12839999999999999</v>
      </c>
      <c r="D27" s="9">
        <v>21.818200000000001</v>
      </c>
      <c r="E27" s="10">
        <v>0.3856</v>
      </c>
      <c r="F27" s="9">
        <v>0.4007</v>
      </c>
      <c r="G27" s="10">
        <v>0.1447</v>
      </c>
      <c r="H27" s="9">
        <v>0.4627</v>
      </c>
      <c r="I27" s="10">
        <v>0.2049</v>
      </c>
      <c r="J27" s="10">
        <v>0.32629999999999998</v>
      </c>
      <c r="K27" s="55">
        <v>242.91300000000001</v>
      </c>
    </row>
    <row r="28" spans="1:11" x14ac:dyDescent="0.25">
      <c r="A28" s="8">
        <v>37159</v>
      </c>
      <c r="B28" s="9">
        <v>0.18679999999999999</v>
      </c>
      <c r="C28" s="10">
        <v>0.1278</v>
      </c>
      <c r="D28" s="9">
        <v>21.947099999999999</v>
      </c>
      <c r="E28" s="10">
        <v>0.38080000000000003</v>
      </c>
      <c r="F28" s="9">
        <v>0.39960000000000001</v>
      </c>
      <c r="G28" s="10">
        <v>0.14480000000000001</v>
      </c>
      <c r="H28" s="9">
        <v>0.46300000000000002</v>
      </c>
      <c r="I28" s="10">
        <v>0.20430000000000001</v>
      </c>
      <c r="J28" s="10">
        <v>0.32990000000000003</v>
      </c>
      <c r="K28" s="55">
        <v>243.8674</v>
      </c>
    </row>
    <row r="29" spans="1:11" x14ac:dyDescent="0.25">
      <c r="A29" s="8">
        <v>37160</v>
      </c>
      <c r="B29" s="9">
        <v>0.18679999999999999</v>
      </c>
      <c r="C29" s="10">
        <v>0.12709999999999999</v>
      </c>
      <c r="D29" s="9">
        <v>21.9649</v>
      </c>
      <c r="E29" s="10">
        <v>0.378</v>
      </c>
      <c r="F29" s="9">
        <v>0.39589999999999997</v>
      </c>
      <c r="G29" s="10">
        <v>0.1447</v>
      </c>
      <c r="H29" s="9">
        <v>0.45800000000000002</v>
      </c>
      <c r="I29" s="10">
        <v>0.2024</v>
      </c>
      <c r="J29" s="10">
        <v>0.33119999999999999</v>
      </c>
      <c r="K29" s="55">
        <v>243.8674</v>
      </c>
    </row>
    <row r="30" spans="1:11" x14ac:dyDescent="0.25">
      <c r="A30" s="8">
        <v>37161</v>
      </c>
      <c r="B30" s="9">
        <v>0.1867</v>
      </c>
      <c r="C30" s="10">
        <v>0.12659999999999999</v>
      </c>
      <c r="D30" s="9">
        <v>22.0091</v>
      </c>
      <c r="E30" s="10">
        <v>0.38150000000000001</v>
      </c>
      <c r="F30" s="9">
        <v>0.39600000000000002</v>
      </c>
      <c r="G30" s="10">
        <v>0.14430000000000001</v>
      </c>
      <c r="H30" s="9">
        <v>0.46129999999999999</v>
      </c>
      <c r="I30" s="10">
        <v>0.2024</v>
      </c>
      <c r="J30" s="10">
        <v>0.33019999999999999</v>
      </c>
      <c r="K30" s="55">
        <v>242.71</v>
      </c>
    </row>
    <row r="31" spans="1:11" ht="15.75" thickBot="1" x14ac:dyDescent="0.3">
      <c r="A31" s="11">
        <v>37162</v>
      </c>
      <c r="B31" s="12">
        <v>0.1865</v>
      </c>
      <c r="C31" s="13">
        <v>0.1265</v>
      </c>
      <c r="D31" s="12">
        <v>22.317499999999999</v>
      </c>
      <c r="E31" s="13">
        <v>0.38300000000000001</v>
      </c>
      <c r="F31" s="12">
        <v>0.39679999999999999</v>
      </c>
      <c r="G31" s="13">
        <v>0.14449999999999999</v>
      </c>
      <c r="H31" s="12">
        <v>0.4677</v>
      </c>
      <c r="I31" s="13">
        <v>0.2029</v>
      </c>
      <c r="J31" s="13">
        <v>0.3291</v>
      </c>
      <c r="K31" s="56">
        <v>242.63650000000001</v>
      </c>
    </row>
    <row r="32" spans="1:11" ht="15.75" thickTop="1" x14ac:dyDescent="0.25">
      <c r="A32" s="14" t="s">
        <v>9</v>
      </c>
      <c r="B32" s="15">
        <f t="shared" ref="B32:K32" si="5">SUM(B27:B31)</f>
        <v>0.93379999999999996</v>
      </c>
      <c r="C32" s="16">
        <f t="shared" si="5"/>
        <v>0.63640000000000008</v>
      </c>
      <c r="D32" s="15">
        <f t="shared" si="5"/>
        <v>110.0568</v>
      </c>
      <c r="E32" s="16">
        <f t="shared" si="5"/>
        <v>1.9089</v>
      </c>
      <c r="F32" s="15">
        <f t="shared" si="5"/>
        <v>1.9890000000000001</v>
      </c>
      <c r="G32" s="16">
        <f t="shared" si="5"/>
        <v>0.72299999999999998</v>
      </c>
      <c r="H32" s="15">
        <f t="shared" si="5"/>
        <v>2.3127</v>
      </c>
      <c r="I32" s="16">
        <f t="shared" si="5"/>
        <v>1.0169000000000001</v>
      </c>
      <c r="J32" s="16">
        <f t="shared" si="5"/>
        <v>1.6467000000000001</v>
      </c>
      <c r="K32" s="57">
        <f t="shared" si="5"/>
        <v>1215.9943000000001</v>
      </c>
    </row>
    <row r="33" spans="1:11" ht="15.75" thickBot="1" x14ac:dyDescent="0.3">
      <c r="A33" s="17" t="s">
        <v>10</v>
      </c>
      <c r="B33" s="18">
        <f>B32/5</f>
        <v>0.18675999999999998</v>
      </c>
      <c r="C33" s="19">
        <f>C32/5</f>
        <v>0.12728</v>
      </c>
      <c r="D33" s="19">
        <f t="shared" ref="D33:K33" si="6">D32/5</f>
        <v>22.01136</v>
      </c>
      <c r="E33" s="19">
        <f t="shared" si="6"/>
        <v>0.38178000000000001</v>
      </c>
      <c r="F33" s="19">
        <f t="shared" si="6"/>
        <v>0.39780000000000004</v>
      </c>
      <c r="G33" s="19">
        <f t="shared" si="6"/>
        <v>0.14460000000000001</v>
      </c>
      <c r="H33" s="19">
        <f t="shared" si="6"/>
        <v>0.46254000000000001</v>
      </c>
      <c r="I33" s="19">
        <f t="shared" si="6"/>
        <v>0.20338000000000003</v>
      </c>
      <c r="J33" s="19">
        <f t="shared" si="6"/>
        <v>0.32934000000000002</v>
      </c>
      <c r="K33" s="19">
        <f t="shared" si="6"/>
        <v>243.19886000000002</v>
      </c>
    </row>
    <row r="34" spans="1:11" ht="15.75" thickTop="1" x14ac:dyDescent="0.25">
      <c r="A34" s="8"/>
      <c r="B34" s="9"/>
      <c r="C34" s="10"/>
      <c r="D34" s="9"/>
      <c r="E34" s="10"/>
      <c r="F34" s="9"/>
      <c r="G34" s="10"/>
      <c r="H34" s="9"/>
      <c r="I34" s="10"/>
      <c r="J34" s="10"/>
      <c r="K34" s="55"/>
    </row>
    <row r="35" spans="1:11" ht="20.25" x14ac:dyDescent="0.3">
      <c r="A35" s="20"/>
      <c r="B35" s="9"/>
      <c r="C35" s="52"/>
      <c r="D35" s="10"/>
      <c r="E35" s="22" t="s">
        <v>11</v>
      </c>
      <c r="F35" s="10"/>
      <c r="G35" s="10"/>
      <c r="H35" s="10"/>
      <c r="I35" s="10"/>
      <c r="J35" s="10"/>
      <c r="K35" s="55"/>
    </row>
    <row r="36" spans="1:11" ht="15.75" thickBot="1" x14ac:dyDescent="0.3">
      <c r="A36" s="23"/>
      <c r="B36" s="24"/>
      <c r="C36" s="25"/>
      <c r="D36" s="25"/>
      <c r="E36" s="25"/>
      <c r="F36" s="25"/>
      <c r="G36" s="25"/>
      <c r="H36" s="25"/>
      <c r="I36" s="25"/>
      <c r="J36" s="25"/>
      <c r="K36" s="59"/>
    </row>
    <row r="37" spans="1:11" x14ac:dyDescent="0.25">
      <c r="A37" s="26" t="s">
        <v>12</v>
      </c>
      <c r="B37" s="27">
        <f>SUM(B6:B10,B13:B17,B20:B24,B27:B31)</f>
        <v>3.7560999999999996</v>
      </c>
      <c r="C37" s="37">
        <f>SUM(C6:C10,C13:C17,C20:C24,C27:C31)</f>
        <v>2.5693000000000001</v>
      </c>
      <c r="D37" s="37">
        <f t="shared" ref="D37:K37" si="7">SUM(D6:D10,D13:D17,D20:D24,D27:D31)</f>
        <v>445.69199999999995</v>
      </c>
      <c r="E37" s="37">
        <f t="shared" si="7"/>
        <v>7.4089999999999998</v>
      </c>
      <c r="F37" s="37">
        <f t="shared" si="7"/>
        <v>8.0668000000000006</v>
      </c>
      <c r="G37" s="37">
        <f t="shared" si="7"/>
        <v>2.9204999999999992</v>
      </c>
      <c r="H37" s="37">
        <f t="shared" si="7"/>
        <v>8.9382000000000001</v>
      </c>
      <c r="I37" s="37">
        <f t="shared" si="7"/>
        <v>4.1238999999999999</v>
      </c>
      <c r="J37" s="37">
        <f t="shared" si="7"/>
        <v>6.5637999999999996</v>
      </c>
      <c r="K37" s="37">
        <f t="shared" si="7"/>
        <v>4850.6578999999992</v>
      </c>
    </row>
    <row r="38" spans="1:11" x14ac:dyDescent="0.25">
      <c r="A38" s="26" t="s">
        <v>13</v>
      </c>
      <c r="B38" s="27">
        <f>B37/20</f>
        <v>0.18780499999999997</v>
      </c>
      <c r="C38" s="28">
        <f>C37/20</f>
        <v>0.128465</v>
      </c>
      <c r="D38" s="28">
        <f t="shared" ref="D38:K38" si="8">D37/20</f>
        <v>22.284599999999998</v>
      </c>
      <c r="E38" s="28">
        <f t="shared" si="8"/>
        <v>0.37045</v>
      </c>
      <c r="F38" s="28">
        <f t="shared" si="8"/>
        <v>0.40334000000000003</v>
      </c>
      <c r="G38" s="28">
        <f t="shared" si="8"/>
        <v>0.14602499999999996</v>
      </c>
      <c r="H38" s="28">
        <f t="shared" si="8"/>
        <v>0.44691000000000003</v>
      </c>
      <c r="I38" s="28">
        <f t="shared" si="8"/>
        <v>0.20619499999999999</v>
      </c>
      <c r="J38" s="28">
        <f t="shared" si="8"/>
        <v>0.32818999999999998</v>
      </c>
      <c r="K38" s="28">
        <f t="shared" si="8"/>
        <v>242.53289499999997</v>
      </c>
    </row>
    <row r="39" spans="1:11" x14ac:dyDescent="0.25">
      <c r="A39" s="26" t="s">
        <v>14</v>
      </c>
      <c r="B39" s="27">
        <f>1/B38</f>
        <v>5.3246718670961908</v>
      </c>
      <c r="C39" s="28">
        <f>1/C38</f>
        <v>7.7842213832561402</v>
      </c>
      <c r="D39" s="28">
        <f>100/D38</f>
        <v>4.4874038573723567</v>
      </c>
      <c r="E39" s="28">
        <f t="shared" ref="D39:K39" si="9">1/E38</f>
        <v>2.6994196247806723</v>
      </c>
      <c r="F39" s="28">
        <f t="shared" si="9"/>
        <v>2.4792978628452422</v>
      </c>
      <c r="G39" s="28">
        <f t="shared" si="9"/>
        <v>6.8481424413627821</v>
      </c>
      <c r="H39" s="28">
        <f t="shared" si="9"/>
        <v>2.237586986194088</v>
      </c>
      <c r="I39" s="28">
        <f t="shared" si="9"/>
        <v>4.8497781226508891</v>
      </c>
      <c r="J39" s="28">
        <f t="shared" si="9"/>
        <v>3.0470154483683234</v>
      </c>
      <c r="K39" s="28">
        <f>1000/K38</f>
        <v>4.1231520367577357</v>
      </c>
    </row>
    <row r="40" spans="1:11" ht="15.75" thickBot="1" x14ac:dyDescent="0.3">
      <c r="A40" s="29"/>
      <c r="B40" s="30"/>
      <c r="C40" s="31"/>
      <c r="D40" s="31"/>
      <c r="E40" s="31"/>
      <c r="F40" s="31"/>
      <c r="G40" s="30"/>
      <c r="H40" s="31"/>
      <c r="I40" s="30"/>
      <c r="J40" s="31"/>
      <c r="K40" s="5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31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3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18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4" t="s">
        <v>3</v>
      </c>
    </row>
    <row r="6" spans="1:11" x14ac:dyDescent="0.25">
      <c r="A6" s="39">
        <v>37165</v>
      </c>
      <c r="B6" s="40">
        <v>0.1865</v>
      </c>
      <c r="C6" s="41">
        <v>0.12690000000000001</v>
      </c>
      <c r="D6" s="40">
        <v>22.2271</v>
      </c>
      <c r="E6" s="41">
        <v>0.37769999999999998</v>
      </c>
      <c r="F6" s="40">
        <v>0.40060000000000001</v>
      </c>
      <c r="G6" s="41">
        <v>0.1447</v>
      </c>
      <c r="H6" s="40">
        <v>0.45860000000000001</v>
      </c>
      <c r="I6" s="41">
        <v>0.20480000000000001</v>
      </c>
      <c r="J6" s="41">
        <v>0.32950000000000002</v>
      </c>
      <c r="K6" s="63">
        <v>243.0095</v>
      </c>
    </row>
    <row r="7" spans="1:11" x14ac:dyDescent="0.25">
      <c r="A7" s="8">
        <v>37166</v>
      </c>
      <c r="B7" s="9">
        <v>0.18640000000000001</v>
      </c>
      <c r="C7" s="10">
        <v>0.12609999999999999</v>
      </c>
      <c r="D7" s="9">
        <v>22.406199999999998</v>
      </c>
      <c r="E7" s="10">
        <v>0.3785</v>
      </c>
      <c r="F7" s="9">
        <v>0.39810000000000001</v>
      </c>
      <c r="G7" s="10">
        <v>0.1449</v>
      </c>
      <c r="H7" s="9">
        <v>0.4587</v>
      </c>
      <c r="I7" s="10">
        <v>0.2036</v>
      </c>
      <c r="J7" s="10">
        <v>0.32969999999999999</v>
      </c>
      <c r="K7" s="55">
        <v>243.4384</v>
      </c>
    </row>
    <row r="8" spans="1:11" x14ac:dyDescent="0.25">
      <c r="A8" s="8">
        <v>37167</v>
      </c>
      <c r="B8" s="9">
        <v>0.1862</v>
      </c>
      <c r="C8" s="10">
        <v>0.12720000000000001</v>
      </c>
      <c r="D8" s="9">
        <v>22.491099999999999</v>
      </c>
      <c r="E8" s="10">
        <v>0.37619999999999998</v>
      </c>
      <c r="F8" s="9">
        <v>0.39779999999999999</v>
      </c>
      <c r="G8" s="10">
        <v>0.14480000000000001</v>
      </c>
      <c r="H8" s="9">
        <v>0.45910000000000001</v>
      </c>
      <c r="I8" s="10">
        <v>0.2034</v>
      </c>
      <c r="J8" s="10">
        <v>0.33139999999999997</v>
      </c>
      <c r="K8" s="55">
        <v>243.27029999999999</v>
      </c>
    </row>
    <row r="9" spans="1:11" x14ac:dyDescent="0.25">
      <c r="A9" s="8">
        <v>37168</v>
      </c>
      <c r="B9" s="9">
        <v>0.1862</v>
      </c>
      <c r="C9" s="10">
        <v>0.12609999999999999</v>
      </c>
      <c r="D9" s="9">
        <v>22.4725</v>
      </c>
      <c r="E9" s="10">
        <v>0.37459999999999999</v>
      </c>
      <c r="F9" s="9">
        <v>0.39610000000000001</v>
      </c>
      <c r="G9" s="10">
        <v>0.1447</v>
      </c>
      <c r="H9" s="9">
        <v>0.45550000000000002</v>
      </c>
      <c r="I9" s="10">
        <v>0.20250000000000001</v>
      </c>
      <c r="J9" s="10">
        <v>0.33079999999999998</v>
      </c>
      <c r="K9" s="55">
        <v>243.27029999999999</v>
      </c>
    </row>
    <row r="10" spans="1:11" ht="15.75" thickBot="1" x14ac:dyDescent="0.3">
      <c r="A10" s="11">
        <v>37169</v>
      </c>
      <c r="B10" s="12">
        <v>0.1862</v>
      </c>
      <c r="C10" s="13">
        <v>0.12609999999999999</v>
      </c>
      <c r="D10" s="12">
        <v>22.4557</v>
      </c>
      <c r="E10" s="13">
        <v>0.37430000000000002</v>
      </c>
      <c r="F10" s="12">
        <v>0.39860000000000001</v>
      </c>
      <c r="G10" s="13">
        <v>0.14480000000000001</v>
      </c>
      <c r="H10" s="12">
        <v>0.4551</v>
      </c>
      <c r="I10" s="13">
        <v>0.20369999999999999</v>
      </c>
      <c r="J10" s="13">
        <v>0.33150000000000002</v>
      </c>
      <c r="K10" s="56">
        <v>244.01509999999999</v>
      </c>
    </row>
    <row r="11" spans="1:11" ht="15.75" thickTop="1" x14ac:dyDescent="0.25">
      <c r="A11" s="14" t="s">
        <v>9</v>
      </c>
      <c r="B11" s="15">
        <f t="shared" ref="B11:K11" si="0">SUM(B6:B10)</f>
        <v>0.93150000000000011</v>
      </c>
      <c r="C11" s="16">
        <f t="shared" si="0"/>
        <v>0.63239999999999996</v>
      </c>
      <c r="D11" s="15">
        <f t="shared" si="0"/>
        <v>112.05259999999998</v>
      </c>
      <c r="E11" s="16">
        <f t="shared" si="0"/>
        <v>1.8813000000000002</v>
      </c>
      <c r="F11" s="15">
        <f t="shared" si="0"/>
        <v>1.9912000000000001</v>
      </c>
      <c r="G11" s="16">
        <f t="shared" si="0"/>
        <v>0.72389999999999999</v>
      </c>
      <c r="H11" s="15">
        <f t="shared" si="0"/>
        <v>2.2869999999999999</v>
      </c>
      <c r="I11" s="16">
        <f t="shared" si="0"/>
        <v>1.018</v>
      </c>
      <c r="J11" s="16">
        <f t="shared" si="0"/>
        <v>1.6528999999999998</v>
      </c>
      <c r="K11" s="57">
        <f t="shared" si="0"/>
        <v>1217.0036</v>
      </c>
    </row>
    <row r="12" spans="1:11" ht="15.75" thickBot="1" x14ac:dyDescent="0.3">
      <c r="A12" s="17" t="s">
        <v>10</v>
      </c>
      <c r="B12" s="18">
        <f>B11/5</f>
        <v>0.18630000000000002</v>
      </c>
      <c r="C12" s="19">
        <f>C11/5</f>
        <v>0.12647999999999998</v>
      </c>
      <c r="D12" s="19">
        <f t="shared" ref="D12:K12" si="1">D11/5</f>
        <v>22.410519999999998</v>
      </c>
      <c r="E12" s="19">
        <f t="shared" si="1"/>
        <v>0.37626000000000004</v>
      </c>
      <c r="F12" s="19">
        <f t="shared" si="1"/>
        <v>0.39824000000000004</v>
      </c>
      <c r="G12" s="19">
        <f t="shared" si="1"/>
        <v>0.14477999999999999</v>
      </c>
      <c r="H12" s="19">
        <f t="shared" si="1"/>
        <v>0.45739999999999997</v>
      </c>
      <c r="I12" s="19">
        <f t="shared" si="1"/>
        <v>0.2036</v>
      </c>
      <c r="J12" s="19">
        <f t="shared" si="1"/>
        <v>0.33057999999999998</v>
      </c>
      <c r="K12" s="19">
        <f t="shared" si="1"/>
        <v>243.40072000000001</v>
      </c>
    </row>
    <row r="13" spans="1:11" ht="15.75" thickTop="1" x14ac:dyDescent="0.25">
      <c r="A13" s="8">
        <v>37172</v>
      </c>
      <c r="B13" s="9">
        <v>0.18609999999999999</v>
      </c>
      <c r="C13" s="10">
        <v>0.12570000000000001</v>
      </c>
      <c r="D13" s="9">
        <v>22.394300000000001</v>
      </c>
      <c r="E13" s="10">
        <v>0.36759999999999998</v>
      </c>
      <c r="F13" s="9">
        <v>0.39660000000000001</v>
      </c>
      <c r="G13" s="10">
        <v>0.14449999999999999</v>
      </c>
      <c r="H13" s="9">
        <v>0.44990000000000002</v>
      </c>
      <c r="I13" s="10">
        <v>0.20280000000000001</v>
      </c>
      <c r="J13" s="10">
        <v>0.3332</v>
      </c>
      <c r="K13" s="55">
        <v>243.798</v>
      </c>
    </row>
    <row r="14" spans="1:11" x14ac:dyDescent="0.25">
      <c r="A14" s="8">
        <v>37173</v>
      </c>
      <c r="B14" s="9">
        <v>0.18609999999999999</v>
      </c>
      <c r="C14" s="10">
        <v>0.126</v>
      </c>
      <c r="D14" s="9">
        <v>22.3506</v>
      </c>
      <c r="E14" s="10">
        <v>0.36730000000000002</v>
      </c>
      <c r="F14" s="9">
        <v>0.39660000000000001</v>
      </c>
      <c r="G14" s="10">
        <v>0.14430000000000001</v>
      </c>
      <c r="H14" s="9">
        <v>0.44840000000000002</v>
      </c>
      <c r="I14" s="10">
        <v>0.20280000000000001</v>
      </c>
      <c r="J14" s="10">
        <v>0.3337</v>
      </c>
      <c r="K14" s="55">
        <v>243.5119</v>
      </c>
    </row>
    <row r="15" spans="1:11" x14ac:dyDescent="0.25">
      <c r="A15" s="8">
        <v>37174</v>
      </c>
      <c r="B15" s="9">
        <v>0.18590000000000001</v>
      </c>
      <c r="C15" s="10">
        <v>0.127</v>
      </c>
      <c r="D15" s="9">
        <v>22.331199999999999</v>
      </c>
      <c r="E15" s="10">
        <v>0.37069999999999997</v>
      </c>
      <c r="F15" s="9">
        <v>0.39679999999999999</v>
      </c>
      <c r="G15" s="10">
        <v>0.14419999999999999</v>
      </c>
      <c r="H15" s="9">
        <v>0.44990000000000002</v>
      </c>
      <c r="I15" s="10">
        <v>0.20280000000000001</v>
      </c>
      <c r="J15" s="10">
        <v>0.33550000000000002</v>
      </c>
      <c r="K15" s="55">
        <v>242.50659999999999</v>
      </c>
    </row>
    <row r="16" spans="1:11" x14ac:dyDescent="0.25">
      <c r="A16" s="8">
        <v>37175</v>
      </c>
      <c r="B16" s="9">
        <v>0.18579999999999999</v>
      </c>
      <c r="C16" s="10">
        <v>0.12820000000000001</v>
      </c>
      <c r="D16" s="9">
        <v>22.360900000000001</v>
      </c>
      <c r="E16" s="10">
        <v>0.37030000000000002</v>
      </c>
      <c r="F16" s="9">
        <v>0.39860000000000001</v>
      </c>
      <c r="G16" s="10">
        <v>0.14480000000000001</v>
      </c>
      <c r="H16" s="9">
        <v>0.44929999999999998</v>
      </c>
      <c r="I16" s="10">
        <v>0.20380000000000001</v>
      </c>
      <c r="J16" s="10">
        <v>0.33689999999999998</v>
      </c>
      <c r="K16" s="55">
        <v>242.56190000000001</v>
      </c>
    </row>
    <row r="17" spans="1:11" ht="15.75" thickBot="1" x14ac:dyDescent="0.3">
      <c r="A17" s="11">
        <v>37176</v>
      </c>
      <c r="B17" s="12">
        <v>0.18559999999999999</v>
      </c>
      <c r="C17" s="13">
        <v>0.12859999999999999</v>
      </c>
      <c r="D17" s="12">
        <v>22.544799999999999</v>
      </c>
      <c r="E17" s="13">
        <v>0.37219999999999998</v>
      </c>
      <c r="F17" s="12">
        <v>0.40300000000000002</v>
      </c>
      <c r="G17" s="13">
        <v>0.14510000000000001</v>
      </c>
      <c r="H17" s="12">
        <v>0.44869999999999999</v>
      </c>
      <c r="I17" s="13">
        <v>0.20599999999999999</v>
      </c>
      <c r="J17" s="13">
        <v>0.33760000000000001</v>
      </c>
      <c r="K17" s="56">
        <v>241.18719999999999</v>
      </c>
    </row>
    <row r="18" spans="1:11" ht="15.75" thickTop="1" x14ac:dyDescent="0.25">
      <c r="A18" s="14" t="s">
        <v>9</v>
      </c>
      <c r="B18" s="15">
        <f t="shared" ref="B18:K18" si="2">SUM(B13:B17)</f>
        <v>0.92949999999999999</v>
      </c>
      <c r="C18" s="16">
        <f t="shared" si="2"/>
        <v>0.63549999999999995</v>
      </c>
      <c r="D18" s="15">
        <f t="shared" si="2"/>
        <v>111.98179999999999</v>
      </c>
      <c r="E18" s="16">
        <f t="shared" si="2"/>
        <v>1.8481000000000001</v>
      </c>
      <c r="F18" s="15">
        <f t="shared" si="2"/>
        <v>1.9916</v>
      </c>
      <c r="G18" s="16">
        <f t="shared" si="2"/>
        <v>0.72289999999999999</v>
      </c>
      <c r="H18" s="15">
        <f t="shared" si="2"/>
        <v>2.2462</v>
      </c>
      <c r="I18" s="16">
        <f t="shared" si="2"/>
        <v>1.0182</v>
      </c>
      <c r="J18" s="16">
        <f t="shared" si="2"/>
        <v>1.6769000000000003</v>
      </c>
      <c r="K18" s="57">
        <f t="shared" si="2"/>
        <v>1213.5655999999999</v>
      </c>
    </row>
    <row r="19" spans="1:11" ht="15.75" thickBot="1" x14ac:dyDescent="0.3">
      <c r="A19" s="17" t="s">
        <v>10</v>
      </c>
      <c r="B19" s="18">
        <f>B18/5</f>
        <v>0.18590000000000001</v>
      </c>
      <c r="C19" s="19">
        <f>C18/5</f>
        <v>0.12709999999999999</v>
      </c>
      <c r="D19" s="19">
        <f t="shared" ref="D19:K19" si="3">D18/5</f>
        <v>22.396359999999998</v>
      </c>
      <c r="E19" s="19">
        <f t="shared" si="3"/>
        <v>0.36962</v>
      </c>
      <c r="F19" s="19">
        <f t="shared" si="3"/>
        <v>0.39832000000000001</v>
      </c>
      <c r="G19" s="19">
        <f t="shared" si="3"/>
        <v>0.14457999999999999</v>
      </c>
      <c r="H19" s="19">
        <f t="shared" si="3"/>
        <v>0.44923999999999997</v>
      </c>
      <c r="I19" s="19">
        <f t="shared" si="3"/>
        <v>0.20363999999999999</v>
      </c>
      <c r="J19" s="19">
        <f t="shared" si="3"/>
        <v>0.33538000000000007</v>
      </c>
      <c r="K19" s="19">
        <f t="shared" si="3"/>
        <v>242.71311999999998</v>
      </c>
    </row>
    <row r="20" spans="1:11" ht="15" customHeight="1" thickTop="1" x14ac:dyDescent="0.25">
      <c r="A20" s="8">
        <v>37179</v>
      </c>
      <c r="B20" s="9">
        <v>0.18559999999999999</v>
      </c>
      <c r="C20" s="10">
        <v>0.12790000000000001</v>
      </c>
      <c r="D20" s="9">
        <v>22.491</v>
      </c>
      <c r="E20" s="10">
        <v>0.37040000000000001</v>
      </c>
      <c r="F20" s="9">
        <v>0.40029999999999999</v>
      </c>
      <c r="G20" s="10">
        <v>0.14530000000000001</v>
      </c>
      <c r="H20" s="9">
        <v>0.44829999999999998</v>
      </c>
      <c r="I20" s="10">
        <v>0.20469999999999999</v>
      </c>
      <c r="J20" s="10">
        <v>0.33750000000000002</v>
      </c>
      <c r="K20" s="55">
        <v>240.63040000000001</v>
      </c>
    </row>
    <row r="21" spans="1:11" x14ac:dyDescent="0.25">
      <c r="A21" s="8">
        <v>37180</v>
      </c>
      <c r="B21" s="9">
        <v>0.1855</v>
      </c>
      <c r="C21" s="10">
        <v>0.12820000000000001</v>
      </c>
      <c r="D21" s="9">
        <v>22.442699999999999</v>
      </c>
      <c r="E21" s="10">
        <v>0.36130000000000001</v>
      </c>
      <c r="F21" s="9">
        <v>0.3997</v>
      </c>
      <c r="G21" s="10">
        <v>0.1447</v>
      </c>
      <c r="H21" s="9">
        <v>0.442</v>
      </c>
      <c r="I21" s="10">
        <v>0.2044</v>
      </c>
      <c r="J21" s="10">
        <v>0.33579999999999999</v>
      </c>
      <c r="K21" s="55">
        <v>240.50069999999999</v>
      </c>
    </row>
    <row r="22" spans="1:11" x14ac:dyDescent="0.25">
      <c r="A22" s="8">
        <v>37181</v>
      </c>
      <c r="B22" s="9">
        <v>0.18540000000000001</v>
      </c>
      <c r="C22" s="10">
        <v>0.12809999999999999</v>
      </c>
      <c r="D22" s="9">
        <v>22.479800000000001</v>
      </c>
      <c r="E22" s="10">
        <v>0.36099999999999999</v>
      </c>
      <c r="F22" s="9">
        <v>0.39860000000000001</v>
      </c>
      <c r="G22" s="10">
        <v>0.1452</v>
      </c>
      <c r="H22" s="9">
        <v>0.44240000000000002</v>
      </c>
      <c r="I22" s="10">
        <v>0.2039</v>
      </c>
      <c r="J22" s="10">
        <v>0.33710000000000001</v>
      </c>
      <c r="K22" s="55">
        <v>240.78829999999999</v>
      </c>
    </row>
    <row r="23" spans="1:11" x14ac:dyDescent="0.25">
      <c r="A23" s="8">
        <v>37182</v>
      </c>
      <c r="B23" s="9">
        <v>0.18540000000000001</v>
      </c>
      <c r="C23" s="10">
        <v>0.1278</v>
      </c>
      <c r="D23" s="9">
        <v>22.4316</v>
      </c>
      <c r="E23" s="10">
        <v>0.36080000000000001</v>
      </c>
      <c r="F23" s="9">
        <v>0.4</v>
      </c>
      <c r="G23" s="10">
        <v>0.1452</v>
      </c>
      <c r="H23" s="9">
        <v>0.44019999999999998</v>
      </c>
      <c r="I23" s="10">
        <v>0.20449999999999999</v>
      </c>
      <c r="J23" s="10">
        <v>0.33689999999999998</v>
      </c>
      <c r="K23" s="55">
        <v>240.78829999999999</v>
      </c>
    </row>
    <row r="24" spans="1:11" ht="15.75" thickBot="1" x14ac:dyDescent="0.3">
      <c r="A24" s="11">
        <v>37183</v>
      </c>
      <c r="B24" s="12">
        <v>0.1852</v>
      </c>
      <c r="C24" s="13">
        <v>0.12820000000000001</v>
      </c>
      <c r="D24" s="12">
        <v>22.427700000000002</v>
      </c>
      <c r="E24" s="13">
        <v>0.36359999999999998</v>
      </c>
      <c r="F24" s="12">
        <v>0.40129999999999999</v>
      </c>
      <c r="G24" s="13">
        <v>0.14510000000000001</v>
      </c>
      <c r="H24" s="12">
        <v>0.44419999999999998</v>
      </c>
      <c r="I24" s="13">
        <v>0.20519999999999999</v>
      </c>
      <c r="J24" s="13">
        <v>0.33689999999999998</v>
      </c>
      <c r="K24" s="56">
        <v>240.52850000000001</v>
      </c>
    </row>
    <row r="25" spans="1:11" ht="15.75" thickTop="1" x14ac:dyDescent="0.25">
      <c r="A25" s="14" t="s">
        <v>9</v>
      </c>
      <c r="B25" s="15">
        <f t="shared" ref="B25:K25" si="4">SUM(B20:B24)</f>
        <v>0.92710000000000004</v>
      </c>
      <c r="C25" s="16">
        <f t="shared" si="4"/>
        <v>0.64019999999999999</v>
      </c>
      <c r="D25" s="15">
        <f t="shared" si="4"/>
        <v>112.2728</v>
      </c>
      <c r="E25" s="16">
        <f t="shared" si="4"/>
        <v>1.8170999999999999</v>
      </c>
      <c r="F25" s="15">
        <f t="shared" si="4"/>
        <v>1.9999000000000002</v>
      </c>
      <c r="G25" s="16">
        <f t="shared" si="4"/>
        <v>0.72550000000000003</v>
      </c>
      <c r="H25" s="15">
        <f t="shared" si="4"/>
        <v>2.2170999999999998</v>
      </c>
      <c r="I25" s="16">
        <f t="shared" si="4"/>
        <v>1.0226999999999999</v>
      </c>
      <c r="J25" s="16">
        <f t="shared" si="4"/>
        <v>1.6841999999999999</v>
      </c>
      <c r="K25" s="57">
        <f t="shared" si="4"/>
        <v>1203.2361999999998</v>
      </c>
    </row>
    <row r="26" spans="1:11" ht="15.75" thickBot="1" x14ac:dyDescent="0.3">
      <c r="A26" s="17" t="s">
        <v>10</v>
      </c>
      <c r="B26" s="18">
        <f>B25/5</f>
        <v>0.18542</v>
      </c>
      <c r="C26" s="19">
        <f>C25/5</f>
        <v>0.12803999999999999</v>
      </c>
      <c r="D26" s="19">
        <f t="shared" ref="D26:K26" si="5">D25/5</f>
        <v>22.454560000000001</v>
      </c>
      <c r="E26" s="19">
        <f t="shared" si="5"/>
        <v>0.36341999999999997</v>
      </c>
      <c r="F26" s="19">
        <f t="shared" si="5"/>
        <v>0.39998000000000006</v>
      </c>
      <c r="G26" s="19">
        <f t="shared" si="5"/>
        <v>0.14510000000000001</v>
      </c>
      <c r="H26" s="19">
        <f t="shared" si="5"/>
        <v>0.44341999999999998</v>
      </c>
      <c r="I26" s="19">
        <f t="shared" si="5"/>
        <v>0.20454</v>
      </c>
      <c r="J26" s="19">
        <f t="shared" si="5"/>
        <v>0.33683999999999997</v>
      </c>
      <c r="K26" s="19">
        <f t="shared" si="5"/>
        <v>240.64723999999995</v>
      </c>
    </row>
    <row r="27" spans="1:11" ht="15.75" thickTop="1" x14ac:dyDescent="0.25">
      <c r="A27" s="8">
        <v>37186</v>
      </c>
      <c r="B27" s="9">
        <v>0.18509999999999999</v>
      </c>
      <c r="C27" s="10">
        <v>0.12870000000000001</v>
      </c>
      <c r="D27" s="9">
        <v>22.436900000000001</v>
      </c>
      <c r="E27" s="10">
        <v>0.36459999999999998</v>
      </c>
      <c r="F27" s="9">
        <v>0.4032</v>
      </c>
      <c r="G27" s="10">
        <v>0.14510000000000001</v>
      </c>
      <c r="H27" s="9">
        <v>0.44519999999999998</v>
      </c>
      <c r="I27" s="10">
        <v>0.20610000000000001</v>
      </c>
      <c r="J27" s="10">
        <v>0.33760000000000001</v>
      </c>
      <c r="K27" s="55">
        <v>240.7688</v>
      </c>
    </row>
    <row r="28" spans="1:11" x14ac:dyDescent="0.25">
      <c r="A28" s="8">
        <v>37187</v>
      </c>
      <c r="B28" s="9">
        <v>0.18490000000000001</v>
      </c>
      <c r="C28" s="10">
        <v>0.12959999999999999</v>
      </c>
      <c r="D28" s="9">
        <v>22.6022</v>
      </c>
      <c r="E28" s="10">
        <v>0.36409999999999998</v>
      </c>
      <c r="F28" s="9">
        <v>0.40589999999999998</v>
      </c>
      <c r="G28" s="10">
        <v>0.14530000000000001</v>
      </c>
      <c r="H28" s="9">
        <v>0.44540000000000002</v>
      </c>
      <c r="I28" s="10">
        <v>0.20749999999999999</v>
      </c>
      <c r="J28" s="10">
        <v>0.33810000000000001</v>
      </c>
      <c r="K28" s="55">
        <v>240.6936</v>
      </c>
    </row>
    <row r="29" spans="1:11" x14ac:dyDescent="0.25">
      <c r="A29" s="8">
        <v>37188</v>
      </c>
      <c r="B29" s="9">
        <v>0.1847</v>
      </c>
      <c r="C29" s="10">
        <v>0.13</v>
      </c>
      <c r="D29" s="9">
        <v>22.7043</v>
      </c>
      <c r="E29" s="10">
        <v>0.36320000000000002</v>
      </c>
      <c r="F29" s="9">
        <v>0.40639999999999998</v>
      </c>
      <c r="G29" s="10">
        <v>0.1459</v>
      </c>
      <c r="H29" s="9">
        <v>0.4415</v>
      </c>
      <c r="I29" s="10">
        <v>0.20780000000000001</v>
      </c>
      <c r="J29" s="10">
        <v>0.33739999999999998</v>
      </c>
      <c r="K29" s="55">
        <v>240.6936</v>
      </c>
    </row>
    <row r="30" spans="1:11" x14ac:dyDescent="0.25">
      <c r="A30" s="8">
        <v>37189</v>
      </c>
      <c r="B30" s="9">
        <v>0.18459999999999999</v>
      </c>
      <c r="C30" s="10">
        <v>0.12959999999999999</v>
      </c>
      <c r="D30" s="9">
        <v>22.6846</v>
      </c>
      <c r="E30" s="10">
        <v>0.3634</v>
      </c>
      <c r="F30" s="9">
        <v>0.40460000000000002</v>
      </c>
      <c r="G30" s="10">
        <v>0.14549999999999999</v>
      </c>
      <c r="H30" s="9">
        <v>0.44190000000000002</v>
      </c>
      <c r="I30" s="10">
        <v>0.2069</v>
      </c>
      <c r="J30" s="10">
        <v>0.33760000000000001</v>
      </c>
      <c r="K30" s="55">
        <v>239.01089999999999</v>
      </c>
    </row>
    <row r="31" spans="1:11" ht="15.75" thickBot="1" x14ac:dyDescent="0.3">
      <c r="A31" s="11">
        <v>37190</v>
      </c>
      <c r="B31" s="12">
        <v>0.1845</v>
      </c>
      <c r="C31" s="13">
        <v>0.129</v>
      </c>
      <c r="D31" s="12">
        <v>22.640899999999998</v>
      </c>
      <c r="E31" s="13">
        <v>0.36499999999999999</v>
      </c>
      <c r="F31" s="12">
        <v>0.40260000000000001</v>
      </c>
      <c r="G31" s="13">
        <v>0.14560000000000001</v>
      </c>
      <c r="H31" s="12">
        <v>0.44540000000000002</v>
      </c>
      <c r="I31" s="13">
        <v>0.20580000000000001</v>
      </c>
      <c r="J31" s="13">
        <v>0.33689999999999998</v>
      </c>
      <c r="K31" s="56">
        <v>238.88140000000001</v>
      </c>
    </row>
    <row r="32" spans="1:11" ht="15.75" thickTop="1" x14ac:dyDescent="0.25">
      <c r="A32" s="14" t="s">
        <v>9</v>
      </c>
      <c r="B32" s="15">
        <f t="shared" ref="B32:K32" si="6">SUM(B27:B31)</f>
        <v>0.92379999999999995</v>
      </c>
      <c r="C32" s="16">
        <f t="shared" si="6"/>
        <v>0.64690000000000003</v>
      </c>
      <c r="D32" s="15">
        <f t="shared" si="6"/>
        <v>113.06890000000001</v>
      </c>
      <c r="E32" s="16">
        <f t="shared" si="6"/>
        <v>1.8202999999999998</v>
      </c>
      <c r="F32" s="15">
        <f t="shared" si="6"/>
        <v>2.0226999999999999</v>
      </c>
      <c r="G32" s="16">
        <f t="shared" si="6"/>
        <v>0.72740000000000005</v>
      </c>
      <c r="H32" s="15">
        <f t="shared" si="6"/>
        <v>2.2194000000000003</v>
      </c>
      <c r="I32" s="16">
        <f t="shared" si="6"/>
        <v>1.0341</v>
      </c>
      <c r="J32" s="16">
        <f t="shared" si="6"/>
        <v>1.6875999999999998</v>
      </c>
      <c r="K32" s="57">
        <f t="shared" si="6"/>
        <v>1200.0482999999999</v>
      </c>
    </row>
    <row r="33" spans="1:11" ht="15.75" thickBot="1" x14ac:dyDescent="0.3">
      <c r="A33" s="17" t="s">
        <v>10</v>
      </c>
      <c r="B33" s="18">
        <f>B32/5</f>
        <v>0.18475999999999998</v>
      </c>
      <c r="C33" s="19">
        <f>C32/5</f>
        <v>0.12938</v>
      </c>
      <c r="D33" s="19">
        <f t="shared" ref="D33:K33" si="7">D32/5</f>
        <v>22.613780000000002</v>
      </c>
      <c r="E33" s="19">
        <f t="shared" si="7"/>
        <v>0.36405999999999994</v>
      </c>
      <c r="F33" s="19">
        <f t="shared" si="7"/>
        <v>0.40454000000000001</v>
      </c>
      <c r="G33" s="19">
        <f t="shared" si="7"/>
        <v>0.14548</v>
      </c>
      <c r="H33" s="19">
        <f t="shared" si="7"/>
        <v>0.44388000000000005</v>
      </c>
      <c r="I33" s="19">
        <f t="shared" si="7"/>
        <v>0.20682</v>
      </c>
      <c r="J33" s="19">
        <f t="shared" si="7"/>
        <v>0.33751999999999993</v>
      </c>
      <c r="K33" s="19">
        <f t="shared" si="7"/>
        <v>240.00966</v>
      </c>
    </row>
    <row r="34" spans="1:11" ht="15.75" thickTop="1" x14ac:dyDescent="0.25">
      <c r="A34" s="8">
        <v>37193</v>
      </c>
      <c r="B34" s="9">
        <v>0.18429999999999999</v>
      </c>
      <c r="C34" s="10">
        <v>0.1285</v>
      </c>
      <c r="D34" s="9">
        <v>22.68</v>
      </c>
      <c r="E34" s="10">
        <v>0.3674</v>
      </c>
      <c r="F34" s="9">
        <v>0.40400000000000003</v>
      </c>
      <c r="G34" s="10">
        <v>0.1452</v>
      </c>
      <c r="H34" s="9">
        <v>0.44679999999999997</v>
      </c>
      <c r="I34" s="10">
        <v>0.20660000000000001</v>
      </c>
      <c r="J34" s="10">
        <v>0.33689999999999998</v>
      </c>
      <c r="K34" s="55">
        <v>238.80670000000001</v>
      </c>
    </row>
    <row r="35" spans="1:11" x14ac:dyDescent="0.25">
      <c r="A35" s="8">
        <v>37194</v>
      </c>
      <c r="B35" s="9">
        <v>0.18429999999999999</v>
      </c>
      <c r="C35" s="10">
        <v>0.12690000000000001</v>
      </c>
      <c r="D35" s="9">
        <v>22.490100000000002</v>
      </c>
      <c r="E35" s="10">
        <v>0.36449999999999999</v>
      </c>
      <c r="F35" s="9">
        <v>0.3987</v>
      </c>
      <c r="G35" s="10">
        <v>0.1447</v>
      </c>
      <c r="H35" s="9">
        <v>0.44500000000000001</v>
      </c>
      <c r="I35" s="10">
        <v>0.2039</v>
      </c>
      <c r="J35" s="10">
        <v>0.33700000000000002</v>
      </c>
      <c r="K35" s="55">
        <v>238.25380000000001</v>
      </c>
    </row>
    <row r="36" spans="1:11" ht="15.75" thickBot="1" x14ac:dyDescent="0.3">
      <c r="A36" s="11"/>
      <c r="B36" s="12"/>
      <c r="C36" s="13"/>
      <c r="D36" s="12"/>
      <c r="E36" s="13"/>
      <c r="F36" s="12"/>
      <c r="G36" s="13"/>
      <c r="H36" s="12"/>
      <c r="I36" s="13"/>
      <c r="J36" s="13"/>
      <c r="K36" s="56"/>
    </row>
    <row r="37" spans="1:11" ht="15.75" thickTop="1" x14ac:dyDescent="0.25">
      <c r="A37" s="14" t="s">
        <v>9</v>
      </c>
      <c r="B37" s="15">
        <f>SUM(B34:B36)</f>
        <v>0.36859999999999998</v>
      </c>
      <c r="C37" s="16">
        <f>SUM(C34:C36)</f>
        <v>0.25540000000000002</v>
      </c>
      <c r="D37" s="15">
        <f>SUM(D34:D36)</f>
        <v>45.170100000000005</v>
      </c>
      <c r="E37" s="16">
        <f>SUM(E34:E36)</f>
        <v>0.7319</v>
      </c>
      <c r="F37" s="15">
        <f>SUM(F34:F36)</f>
        <v>0.80269999999999997</v>
      </c>
      <c r="G37" s="16">
        <f>SUM(G34:G36)</f>
        <v>0.28989999999999999</v>
      </c>
      <c r="H37" s="15">
        <f>SUM(H34:H36)</f>
        <v>0.89179999999999993</v>
      </c>
      <c r="I37" s="16">
        <f>SUM(I34:I36)</f>
        <v>0.41049999999999998</v>
      </c>
      <c r="J37" s="16">
        <f>SUM(J34:J36)</f>
        <v>0.67389999999999994</v>
      </c>
      <c r="K37" s="57">
        <f>SUM(K34:K36)</f>
        <v>477.06050000000005</v>
      </c>
    </row>
    <row r="38" spans="1:11" ht="15.75" thickBot="1" x14ac:dyDescent="0.3">
      <c r="A38" s="17" t="s">
        <v>10</v>
      </c>
      <c r="B38" s="18">
        <f>B37/2</f>
        <v>0.18429999999999999</v>
      </c>
      <c r="C38" s="19">
        <f>C37/2</f>
        <v>0.12770000000000001</v>
      </c>
      <c r="D38" s="19">
        <f t="shared" ref="D38:K38" si="8">D37/2</f>
        <v>22.585050000000003</v>
      </c>
      <c r="E38" s="19">
        <f t="shared" si="8"/>
        <v>0.36595</v>
      </c>
      <c r="F38" s="19">
        <f t="shared" si="8"/>
        <v>0.40134999999999998</v>
      </c>
      <c r="G38" s="19">
        <f t="shared" si="8"/>
        <v>0.14495</v>
      </c>
      <c r="H38" s="19">
        <f t="shared" si="8"/>
        <v>0.44589999999999996</v>
      </c>
      <c r="I38" s="19">
        <f t="shared" si="8"/>
        <v>0.20524999999999999</v>
      </c>
      <c r="J38" s="19">
        <f t="shared" si="8"/>
        <v>0.33694999999999997</v>
      </c>
      <c r="K38" s="19">
        <f t="shared" si="8"/>
        <v>238.53025000000002</v>
      </c>
    </row>
    <row r="39" spans="1:11" ht="15.75" thickTop="1" x14ac:dyDescent="0.25">
      <c r="A39" s="20"/>
      <c r="B39" s="9"/>
      <c r="C39" s="10"/>
      <c r="D39" s="9"/>
      <c r="E39" s="10"/>
      <c r="F39" s="9"/>
      <c r="G39" s="10"/>
      <c r="H39" s="9"/>
      <c r="I39" s="10"/>
      <c r="J39" s="10"/>
      <c r="K39" s="55"/>
    </row>
    <row r="40" spans="1:11" ht="20.25" x14ac:dyDescent="0.3">
      <c r="A40" s="20"/>
      <c r="B40" s="9"/>
      <c r="C40" s="60"/>
      <c r="D40" s="9"/>
      <c r="E40" s="22" t="s">
        <v>11</v>
      </c>
      <c r="F40" s="9"/>
      <c r="G40" s="10"/>
      <c r="H40" s="9"/>
      <c r="I40" s="10"/>
      <c r="J40" s="10"/>
      <c r="K40" s="55"/>
    </row>
    <row r="41" spans="1:11" ht="15.75" thickBot="1" x14ac:dyDescent="0.3">
      <c r="A41" s="23"/>
      <c r="B41" s="24"/>
      <c r="C41" s="25"/>
      <c r="D41" s="24"/>
      <c r="E41" s="25"/>
      <c r="F41" s="24"/>
      <c r="G41" s="25"/>
      <c r="H41" s="24"/>
      <c r="I41" s="25"/>
      <c r="J41" s="25"/>
      <c r="K41" s="59"/>
    </row>
    <row r="42" spans="1:11" x14ac:dyDescent="0.25">
      <c r="A42" s="26" t="s">
        <v>12</v>
      </c>
      <c r="B42" s="27">
        <f>SUM(B6:B10,B13:B17,B20:B24,B27:B31,B34:B35)</f>
        <v>4.0804999999999998</v>
      </c>
      <c r="C42" s="37">
        <f>SUM(C6:C10,C13:C17,C20:C24,C27:C31,C34:C35)</f>
        <v>2.8103999999999996</v>
      </c>
      <c r="D42" s="37">
        <f t="shared" ref="D42:K42" si="9">SUM(D6:D10,D13:D17,D20:D24,D27:D31,D34:D35)</f>
        <v>494.54619999999989</v>
      </c>
      <c r="E42" s="37">
        <f t="shared" si="9"/>
        <v>8.0987000000000009</v>
      </c>
      <c r="F42" s="37">
        <f t="shared" si="9"/>
        <v>8.8080999999999996</v>
      </c>
      <c r="G42" s="37">
        <f t="shared" si="9"/>
        <v>3.1896000000000004</v>
      </c>
      <c r="H42" s="37">
        <f t="shared" si="9"/>
        <v>9.8614999999999995</v>
      </c>
      <c r="I42" s="37">
        <f t="shared" si="9"/>
        <v>4.5035000000000007</v>
      </c>
      <c r="J42" s="37">
        <f t="shared" si="9"/>
        <v>7.3754999999999997</v>
      </c>
      <c r="K42" s="37">
        <f t="shared" si="9"/>
        <v>5310.9142000000002</v>
      </c>
    </row>
    <row r="43" spans="1:11" x14ac:dyDescent="0.25">
      <c r="A43" s="26" t="s">
        <v>13</v>
      </c>
      <c r="B43" s="27">
        <f>B42/22</f>
        <v>0.18547727272727271</v>
      </c>
      <c r="C43" s="28">
        <f>C42/22</f>
        <v>0.12774545454545452</v>
      </c>
      <c r="D43" s="28">
        <f t="shared" ref="D43:K43" si="10">D42/22</f>
        <v>22.479372727272722</v>
      </c>
      <c r="E43" s="28">
        <f t="shared" si="10"/>
        <v>0.36812272727272732</v>
      </c>
      <c r="F43" s="28">
        <f t="shared" si="10"/>
        <v>0.40036818181818179</v>
      </c>
      <c r="G43" s="28">
        <f t="shared" si="10"/>
        <v>0.14498181818181821</v>
      </c>
      <c r="H43" s="28">
        <f t="shared" si="10"/>
        <v>0.44824999999999998</v>
      </c>
      <c r="I43" s="28">
        <f t="shared" si="10"/>
        <v>0.2047045454545455</v>
      </c>
      <c r="J43" s="28">
        <f t="shared" si="10"/>
        <v>0.33524999999999999</v>
      </c>
      <c r="K43" s="28">
        <f t="shared" si="10"/>
        <v>241.40519090909092</v>
      </c>
    </row>
    <row r="44" spans="1:11" x14ac:dyDescent="0.25">
      <c r="A44" s="26" t="s">
        <v>14</v>
      </c>
      <c r="B44" s="27">
        <f>1/B43</f>
        <v>5.3914961401788997</v>
      </c>
      <c r="C44" s="28">
        <f>1/C43</f>
        <v>7.8280671790492473</v>
      </c>
      <c r="D44" s="28">
        <f>100/D43</f>
        <v>4.4485227062709214</v>
      </c>
      <c r="E44" s="28">
        <f t="shared" ref="D44:K44" si="11">1/E43</f>
        <v>2.7164853618481977</v>
      </c>
      <c r="F44" s="28">
        <f t="shared" si="11"/>
        <v>2.4977009797799754</v>
      </c>
      <c r="G44" s="28">
        <f t="shared" si="11"/>
        <v>6.8974166039628777</v>
      </c>
      <c r="H44" s="28">
        <f t="shared" si="11"/>
        <v>2.2308979364194088</v>
      </c>
      <c r="I44" s="28">
        <f t="shared" si="11"/>
        <v>4.8850893749306081</v>
      </c>
      <c r="J44" s="28">
        <f t="shared" si="11"/>
        <v>2.9828486204325131</v>
      </c>
      <c r="K44" s="28">
        <f>1000/K43</f>
        <v>4.1424129954876694</v>
      </c>
    </row>
    <row r="45" spans="1:11" ht="15.75" thickBot="1" x14ac:dyDescent="0.3">
      <c r="A45" s="29"/>
      <c r="B45" s="30"/>
      <c r="C45" s="31"/>
      <c r="D45" s="30"/>
      <c r="E45" s="31"/>
      <c r="F45" s="31"/>
      <c r="G45" s="30"/>
      <c r="H45" s="31"/>
      <c r="I45" s="30"/>
      <c r="J45" s="31"/>
      <c r="K45" s="5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ht="22.5" x14ac:dyDescent="0.3">
      <c r="A1" s="1"/>
      <c r="B1" s="1"/>
      <c r="C1" s="2" t="s">
        <v>32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3"/>
    </row>
    <row r="4" spans="1:11" ht="15.75" thickBot="1" x14ac:dyDescent="0.3">
      <c r="A4" s="6" t="s">
        <v>0</v>
      </c>
      <c r="B4" s="7" t="s">
        <v>8</v>
      </c>
      <c r="C4" s="6" t="s">
        <v>7</v>
      </c>
      <c r="D4" s="7" t="s">
        <v>18</v>
      </c>
      <c r="E4" s="6" t="s">
        <v>1</v>
      </c>
      <c r="F4" s="7" t="s">
        <v>15</v>
      </c>
      <c r="G4" s="6" t="s">
        <v>5</v>
      </c>
      <c r="H4" s="7" t="s">
        <v>4</v>
      </c>
      <c r="I4" s="6" t="s">
        <v>2</v>
      </c>
      <c r="J4" s="6" t="s">
        <v>6</v>
      </c>
      <c r="K4" s="54" t="s">
        <v>3</v>
      </c>
    </row>
    <row r="5" spans="1:11" x14ac:dyDescent="0.25">
      <c r="A5" s="39">
        <v>37196</v>
      </c>
      <c r="B5" s="40">
        <v>0.1842</v>
      </c>
      <c r="C5" s="41">
        <v>0.12659999999999999</v>
      </c>
      <c r="D5" s="40">
        <v>22.4863</v>
      </c>
      <c r="E5" s="41">
        <v>0.36480000000000001</v>
      </c>
      <c r="F5" s="40">
        <v>0.39850000000000002</v>
      </c>
      <c r="G5" s="41">
        <v>0.14399999999999999</v>
      </c>
      <c r="H5" s="40">
        <v>0.44500000000000001</v>
      </c>
      <c r="I5" s="41">
        <v>0.20380000000000001</v>
      </c>
      <c r="J5" s="41">
        <v>0.33560000000000001</v>
      </c>
      <c r="K5" s="63">
        <v>238.4469</v>
      </c>
    </row>
    <row r="6" spans="1:11" ht="15.75" thickBot="1" x14ac:dyDescent="0.3">
      <c r="A6" s="11">
        <v>37197</v>
      </c>
      <c r="B6" s="12">
        <v>0.1842</v>
      </c>
      <c r="C6" s="13">
        <v>0.1263</v>
      </c>
      <c r="D6" s="12">
        <v>22.431899999999999</v>
      </c>
      <c r="E6" s="13">
        <v>0.36180000000000001</v>
      </c>
      <c r="F6" s="12">
        <v>0.39800000000000002</v>
      </c>
      <c r="G6" s="13">
        <v>0.14380000000000001</v>
      </c>
      <c r="H6" s="12">
        <v>0.44429999999999997</v>
      </c>
      <c r="I6" s="13">
        <v>3.5000000000000003E-2</v>
      </c>
      <c r="J6" s="13">
        <v>0.33689999999999998</v>
      </c>
      <c r="K6" s="56">
        <v>238.2627</v>
      </c>
    </row>
    <row r="7" spans="1:11" ht="15.75" thickTop="1" x14ac:dyDescent="0.25">
      <c r="A7" s="14" t="s">
        <v>9</v>
      </c>
      <c r="B7" s="15">
        <f>SUM(B5:B6)</f>
        <v>0.36840000000000001</v>
      </c>
      <c r="C7" s="16">
        <f>SUM(C5:C6)</f>
        <v>0.25290000000000001</v>
      </c>
      <c r="D7" s="15">
        <f>SUM(D5:D6)</f>
        <v>44.918199999999999</v>
      </c>
      <c r="E7" s="16">
        <f>SUM(E5:E6)</f>
        <v>0.72660000000000002</v>
      </c>
      <c r="F7" s="15">
        <f>SUM(F5:F6)</f>
        <v>0.79649999999999999</v>
      </c>
      <c r="G7" s="16">
        <f>SUM(G5:G6)</f>
        <v>0.2878</v>
      </c>
      <c r="H7" s="15">
        <f>SUM(H5:H6)</f>
        <v>0.88929999999999998</v>
      </c>
      <c r="I7" s="16">
        <f>SUM(I5:I6)</f>
        <v>0.23880000000000001</v>
      </c>
      <c r="J7" s="16">
        <f>SUM(J5:J6)</f>
        <v>0.67249999999999999</v>
      </c>
      <c r="K7" s="57">
        <f>SUM(K5:K6)</f>
        <v>476.70960000000002</v>
      </c>
    </row>
    <row r="8" spans="1:11" ht="15.75" thickBot="1" x14ac:dyDescent="0.3">
      <c r="A8" s="17" t="s">
        <v>10</v>
      </c>
      <c r="B8" s="18">
        <f>B7/2</f>
        <v>0.1842</v>
      </c>
      <c r="C8" s="19">
        <f>C7/2</f>
        <v>0.12645000000000001</v>
      </c>
      <c r="D8" s="19">
        <f t="shared" ref="D8:K8" si="0">D7/2</f>
        <v>22.459099999999999</v>
      </c>
      <c r="E8" s="19">
        <f t="shared" si="0"/>
        <v>0.36330000000000001</v>
      </c>
      <c r="F8" s="19">
        <f t="shared" si="0"/>
        <v>0.39824999999999999</v>
      </c>
      <c r="G8" s="19">
        <f t="shared" si="0"/>
        <v>0.1439</v>
      </c>
      <c r="H8" s="19">
        <f t="shared" si="0"/>
        <v>0.44464999999999999</v>
      </c>
      <c r="I8" s="19">
        <f t="shared" si="0"/>
        <v>0.11940000000000001</v>
      </c>
      <c r="J8" s="19">
        <f t="shared" si="0"/>
        <v>0.33624999999999999</v>
      </c>
      <c r="K8" s="19">
        <f t="shared" si="0"/>
        <v>238.35480000000001</v>
      </c>
    </row>
    <row r="9" spans="1:11" ht="15.75" thickTop="1" x14ac:dyDescent="0.25">
      <c r="A9" s="8">
        <v>37200</v>
      </c>
      <c r="B9" s="9">
        <v>0.18410000000000001</v>
      </c>
      <c r="C9" s="10">
        <v>0.12590000000000001</v>
      </c>
      <c r="D9" s="9">
        <v>22.393899999999999</v>
      </c>
      <c r="E9" s="10">
        <v>0.36280000000000001</v>
      </c>
      <c r="F9" s="9">
        <v>0.39839999999999998</v>
      </c>
      <c r="G9" s="10">
        <v>0.1439</v>
      </c>
      <c r="H9" s="9">
        <v>0.44379999999999997</v>
      </c>
      <c r="I9" s="10">
        <v>0.20369999999999999</v>
      </c>
      <c r="J9" s="10">
        <v>0.33610000000000001</v>
      </c>
      <c r="K9" s="55">
        <v>238.13339999999999</v>
      </c>
    </row>
    <row r="10" spans="1:11" x14ac:dyDescent="0.25">
      <c r="A10" s="8">
        <v>37201</v>
      </c>
      <c r="B10" s="9">
        <v>0.184</v>
      </c>
      <c r="C10" s="10">
        <v>0.1263</v>
      </c>
      <c r="D10" s="9">
        <v>22.3873</v>
      </c>
      <c r="E10" s="10">
        <v>0.3624</v>
      </c>
      <c r="F10" s="9">
        <v>0.40139999999999998</v>
      </c>
      <c r="G10" s="10">
        <v>0.14449999999999999</v>
      </c>
      <c r="H10" s="9">
        <v>0.44330000000000003</v>
      </c>
      <c r="I10" s="10">
        <v>0.20519999999999999</v>
      </c>
      <c r="J10" s="10">
        <v>0.33510000000000001</v>
      </c>
      <c r="K10" s="55">
        <v>238.00399999999999</v>
      </c>
    </row>
    <row r="11" spans="1:11" x14ac:dyDescent="0.25">
      <c r="A11" s="8">
        <v>37202</v>
      </c>
      <c r="B11" s="9">
        <v>0.184</v>
      </c>
      <c r="C11" s="10">
        <v>0.12609999999999999</v>
      </c>
      <c r="D11" s="9">
        <v>22.284199999999998</v>
      </c>
      <c r="E11" s="10">
        <v>0.35880000000000001</v>
      </c>
      <c r="F11" s="9">
        <v>0.40110000000000001</v>
      </c>
      <c r="G11" s="10">
        <v>0.14419999999999999</v>
      </c>
      <c r="H11" s="9">
        <v>0.43830000000000002</v>
      </c>
      <c r="I11" s="10">
        <v>0.2051</v>
      </c>
      <c r="J11" s="10">
        <v>0.33450000000000002</v>
      </c>
      <c r="K11" s="55">
        <v>237.82</v>
      </c>
    </row>
    <row r="12" spans="1:11" x14ac:dyDescent="0.25">
      <c r="A12" s="8">
        <v>37203</v>
      </c>
      <c r="B12" s="9">
        <v>0.18390000000000001</v>
      </c>
      <c r="C12" s="10">
        <v>0.1255</v>
      </c>
      <c r="D12" s="9">
        <v>22.261099999999999</v>
      </c>
      <c r="E12" s="10">
        <v>0.35699999999999998</v>
      </c>
      <c r="F12" s="9">
        <v>0.3997</v>
      </c>
      <c r="G12" s="10">
        <v>0.14369999999999999</v>
      </c>
      <c r="H12" s="9">
        <v>0.43790000000000001</v>
      </c>
      <c r="I12" s="10">
        <v>0.2044</v>
      </c>
      <c r="J12" s="10">
        <v>0.33360000000000001</v>
      </c>
      <c r="K12" s="55">
        <v>237.59880000000001</v>
      </c>
    </row>
    <row r="13" spans="1:11" ht="15.75" thickBot="1" x14ac:dyDescent="0.3">
      <c r="A13" s="11">
        <v>37204</v>
      </c>
      <c r="B13" s="12">
        <v>0.18379999999999999</v>
      </c>
      <c r="C13" s="13">
        <v>0.126</v>
      </c>
      <c r="D13" s="12">
        <v>22.1525</v>
      </c>
      <c r="E13" s="13">
        <v>0.3569</v>
      </c>
      <c r="F13" s="12">
        <v>0.40150000000000002</v>
      </c>
      <c r="G13" s="13">
        <v>0.14369999999999999</v>
      </c>
      <c r="H13" s="12">
        <v>0.438</v>
      </c>
      <c r="I13" s="13">
        <v>0.20530000000000001</v>
      </c>
      <c r="J13" s="13">
        <v>0.33379999999999999</v>
      </c>
      <c r="K13" s="56">
        <v>236.36680000000001</v>
      </c>
    </row>
    <row r="14" spans="1:11" ht="15.75" thickTop="1" x14ac:dyDescent="0.25">
      <c r="A14" s="14" t="s">
        <v>9</v>
      </c>
      <c r="B14" s="15">
        <f t="shared" ref="B14:K14" si="1">SUM(B9:B13)</f>
        <v>0.91979999999999995</v>
      </c>
      <c r="C14" s="16">
        <f t="shared" si="1"/>
        <v>0.62980000000000003</v>
      </c>
      <c r="D14" s="15">
        <f t="shared" si="1"/>
        <v>111.479</v>
      </c>
      <c r="E14" s="16">
        <f t="shared" si="1"/>
        <v>1.7979000000000001</v>
      </c>
      <c r="F14" s="15">
        <f t="shared" si="1"/>
        <v>2.0021</v>
      </c>
      <c r="G14" s="16">
        <f t="shared" si="1"/>
        <v>0.72</v>
      </c>
      <c r="H14" s="15">
        <f t="shared" si="1"/>
        <v>2.2013000000000003</v>
      </c>
      <c r="I14" s="16">
        <f t="shared" si="1"/>
        <v>1.0237000000000001</v>
      </c>
      <c r="J14" s="16">
        <f t="shared" si="1"/>
        <v>1.6731000000000003</v>
      </c>
      <c r="K14" s="57">
        <f t="shared" si="1"/>
        <v>1187.923</v>
      </c>
    </row>
    <row r="15" spans="1:11" ht="15.75" thickBot="1" x14ac:dyDescent="0.3">
      <c r="A15" s="17" t="s">
        <v>10</v>
      </c>
      <c r="B15" s="18">
        <f>B14/5</f>
        <v>0.18395999999999998</v>
      </c>
      <c r="C15" s="19">
        <f>C14/5</f>
        <v>0.12596000000000002</v>
      </c>
      <c r="D15" s="19">
        <f t="shared" ref="D15:K15" si="2">D14/5</f>
        <v>22.2958</v>
      </c>
      <c r="E15" s="19">
        <f t="shared" si="2"/>
        <v>0.35958000000000001</v>
      </c>
      <c r="F15" s="19">
        <f t="shared" si="2"/>
        <v>0.40042</v>
      </c>
      <c r="G15" s="19">
        <f t="shared" si="2"/>
        <v>0.14399999999999999</v>
      </c>
      <c r="H15" s="19">
        <f t="shared" si="2"/>
        <v>0.44026000000000004</v>
      </c>
      <c r="I15" s="19">
        <f t="shared" si="2"/>
        <v>0.20474000000000001</v>
      </c>
      <c r="J15" s="19">
        <f t="shared" si="2"/>
        <v>0.33462000000000003</v>
      </c>
      <c r="K15" s="19">
        <f t="shared" si="2"/>
        <v>237.58459999999999</v>
      </c>
    </row>
    <row r="16" spans="1:11" ht="15" customHeight="1" thickTop="1" x14ac:dyDescent="0.25">
      <c r="A16" s="8">
        <v>37207</v>
      </c>
      <c r="B16" s="9">
        <v>0.1837</v>
      </c>
      <c r="C16" s="10">
        <v>0.126</v>
      </c>
      <c r="D16" s="9">
        <v>22.083500000000001</v>
      </c>
      <c r="E16" s="10">
        <v>0.3574</v>
      </c>
      <c r="F16" s="9">
        <v>0.40210000000000001</v>
      </c>
      <c r="G16" s="10">
        <v>0.14430000000000001</v>
      </c>
      <c r="H16" s="9">
        <v>0.43840000000000001</v>
      </c>
      <c r="I16" s="10">
        <v>0.2056</v>
      </c>
      <c r="J16" s="10">
        <v>0.33489999999999998</v>
      </c>
      <c r="K16" s="55">
        <v>235.2278</v>
      </c>
    </row>
    <row r="17" spans="1:11" x14ac:dyDescent="0.25">
      <c r="A17" s="8">
        <v>37208</v>
      </c>
      <c r="B17" s="9">
        <v>0.1837</v>
      </c>
      <c r="C17" s="10">
        <v>0.12609999999999999</v>
      </c>
      <c r="D17" s="9">
        <v>22.0899</v>
      </c>
      <c r="E17" s="10">
        <v>0.35709999999999997</v>
      </c>
      <c r="F17" s="9">
        <v>0.40210000000000001</v>
      </c>
      <c r="G17" s="10">
        <v>0.14419999999999999</v>
      </c>
      <c r="H17" s="9">
        <v>0.43780000000000002</v>
      </c>
      <c r="I17" s="10">
        <v>0.2056</v>
      </c>
      <c r="J17" s="10">
        <v>0.33489999999999998</v>
      </c>
      <c r="K17" s="55">
        <v>235.68729999999999</v>
      </c>
    </row>
    <row r="18" spans="1:11" x14ac:dyDescent="0.25">
      <c r="A18" s="8">
        <v>37209</v>
      </c>
      <c r="B18" s="9">
        <v>0.18360000000000001</v>
      </c>
      <c r="C18" s="10">
        <v>0.1273</v>
      </c>
      <c r="D18" s="9">
        <v>22.298200000000001</v>
      </c>
      <c r="E18" s="10">
        <v>0.35310000000000002</v>
      </c>
      <c r="F18" s="9">
        <v>0.40760000000000002</v>
      </c>
      <c r="G18" s="10">
        <v>0.14460000000000001</v>
      </c>
      <c r="H18" s="9">
        <v>0.4345</v>
      </c>
      <c r="I18" s="10">
        <v>0.2084</v>
      </c>
      <c r="J18" s="10">
        <v>0.33539999999999998</v>
      </c>
      <c r="K18" s="55">
        <v>236.4768</v>
      </c>
    </row>
    <row r="19" spans="1:11" x14ac:dyDescent="0.25">
      <c r="A19" s="8">
        <v>37210</v>
      </c>
      <c r="B19" s="9">
        <v>0.18360000000000001</v>
      </c>
      <c r="C19" s="10">
        <v>0.12720000000000001</v>
      </c>
      <c r="D19" s="9">
        <v>22.3184</v>
      </c>
      <c r="E19" s="10">
        <v>0.3538</v>
      </c>
      <c r="F19" s="9">
        <v>0.40689999999999998</v>
      </c>
      <c r="G19" s="10">
        <v>0.14460000000000001</v>
      </c>
      <c r="H19" s="9">
        <v>0.4355</v>
      </c>
      <c r="I19" s="10">
        <v>0.20810000000000001</v>
      </c>
      <c r="J19" s="10">
        <v>0.3352</v>
      </c>
      <c r="K19" s="55">
        <v>235.6506</v>
      </c>
    </row>
    <row r="20" spans="1:11" ht="15.75" thickBot="1" x14ac:dyDescent="0.3">
      <c r="A20" s="11">
        <v>37211</v>
      </c>
      <c r="B20" s="12">
        <v>0.18340000000000001</v>
      </c>
      <c r="C20" s="13">
        <v>0.12809999999999999</v>
      </c>
      <c r="D20" s="12">
        <v>22.45</v>
      </c>
      <c r="E20" s="13">
        <v>0.35410000000000003</v>
      </c>
      <c r="F20" s="12">
        <v>0.40710000000000002</v>
      </c>
      <c r="G20" s="13">
        <v>0.1449</v>
      </c>
      <c r="H20" s="12">
        <v>0.4395</v>
      </c>
      <c r="I20" s="13">
        <v>0.20810000000000001</v>
      </c>
      <c r="J20" s="13">
        <v>0.33629999999999999</v>
      </c>
      <c r="K20" s="56">
        <v>235.84370000000001</v>
      </c>
    </row>
    <row r="21" spans="1:11" ht="15.75" thickTop="1" x14ac:dyDescent="0.25">
      <c r="A21" s="14" t="s">
        <v>9</v>
      </c>
      <c r="B21" s="15">
        <f t="shared" ref="B21:K21" si="3">SUM(B16:B20)</f>
        <v>0.91800000000000004</v>
      </c>
      <c r="C21" s="16">
        <f t="shared" si="3"/>
        <v>0.63469999999999993</v>
      </c>
      <c r="D21" s="15">
        <f t="shared" si="3"/>
        <v>111.24</v>
      </c>
      <c r="E21" s="16">
        <f t="shared" si="3"/>
        <v>1.7754999999999999</v>
      </c>
      <c r="F21" s="15">
        <f t="shared" si="3"/>
        <v>2.0258000000000003</v>
      </c>
      <c r="G21" s="16">
        <f t="shared" si="3"/>
        <v>0.72260000000000002</v>
      </c>
      <c r="H21" s="15">
        <f t="shared" si="3"/>
        <v>2.1857000000000002</v>
      </c>
      <c r="I21" s="16">
        <f t="shared" si="3"/>
        <v>1.0358000000000001</v>
      </c>
      <c r="J21" s="16">
        <f t="shared" si="3"/>
        <v>1.6766999999999999</v>
      </c>
      <c r="K21" s="57">
        <f t="shared" si="3"/>
        <v>1178.8861999999999</v>
      </c>
    </row>
    <row r="22" spans="1:11" ht="15.75" thickBot="1" x14ac:dyDescent="0.3">
      <c r="A22" s="17" t="s">
        <v>10</v>
      </c>
      <c r="B22" s="18">
        <f>B21/5</f>
        <v>0.18360000000000001</v>
      </c>
      <c r="C22" s="19">
        <f>C21/5</f>
        <v>0.12694</v>
      </c>
      <c r="D22" s="19">
        <f t="shared" ref="D22:K22" si="4">D21/5</f>
        <v>22.247999999999998</v>
      </c>
      <c r="E22" s="19">
        <f t="shared" si="4"/>
        <v>0.35509999999999997</v>
      </c>
      <c r="F22" s="19">
        <f t="shared" si="4"/>
        <v>0.40516000000000008</v>
      </c>
      <c r="G22" s="19">
        <f t="shared" si="4"/>
        <v>0.14452000000000001</v>
      </c>
      <c r="H22" s="19">
        <f t="shared" si="4"/>
        <v>0.43714000000000003</v>
      </c>
      <c r="I22" s="19">
        <f t="shared" si="4"/>
        <v>0.20716000000000001</v>
      </c>
      <c r="J22" s="19">
        <f t="shared" si="4"/>
        <v>0.33533999999999997</v>
      </c>
      <c r="K22" s="19">
        <f t="shared" si="4"/>
        <v>235.77723999999998</v>
      </c>
    </row>
    <row r="23" spans="1:11" ht="15.75" thickTop="1" x14ac:dyDescent="0.25">
      <c r="A23" s="8">
        <v>37214</v>
      </c>
      <c r="B23" s="9">
        <v>0.18329999999999999</v>
      </c>
      <c r="C23" s="10">
        <v>0.1283</v>
      </c>
      <c r="D23" s="9">
        <v>22.491800000000001</v>
      </c>
      <c r="E23" s="10">
        <v>0.35199999999999998</v>
      </c>
      <c r="F23" s="9">
        <v>0.40500000000000003</v>
      </c>
      <c r="G23" s="10">
        <v>0.14480000000000001</v>
      </c>
      <c r="H23" s="9">
        <v>0.4425</v>
      </c>
      <c r="I23" s="10">
        <v>0.20710000000000001</v>
      </c>
      <c r="J23" s="10">
        <v>0.33650000000000002</v>
      </c>
      <c r="K23" s="55">
        <v>234.7157</v>
      </c>
    </row>
    <row r="24" spans="1:11" x14ac:dyDescent="0.25">
      <c r="A24" s="8">
        <v>37215</v>
      </c>
      <c r="B24" s="9">
        <v>0.18310000000000001</v>
      </c>
      <c r="C24" s="10">
        <v>0.12959999999999999</v>
      </c>
      <c r="D24" s="9">
        <v>22.573499999999999</v>
      </c>
      <c r="E24" s="10">
        <v>0.35170000000000001</v>
      </c>
      <c r="F24" s="9">
        <v>0.40760000000000002</v>
      </c>
      <c r="G24" s="10">
        <v>0.1452</v>
      </c>
      <c r="H24" s="9">
        <v>0.44109999999999999</v>
      </c>
      <c r="I24" s="10">
        <v>0.2084</v>
      </c>
      <c r="J24" s="10">
        <v>0.33700000000000002</v>
      </c>
      <c r="K24" s="55">
        <v>234.64269999999999</v>
      </c>
    </row>
    <row r="25" spans="1:11" x14ac:dyDescent="0.25">
      <c r="A25" s="8">
        <v>37216</v>
      </c>
      <c r="B25" s="9">
        <v>0.18310000000000001</v>
      </c>
      <c r="C25" s="10">
        <v>0.12920000000000001</v>
      </c>
      <c r="D25" s="9">
        <v>22.453600000000002</v>
      </c>
      <c r="E25" s="10">
        <v>0.35270000000000001</v>
      </c>
      <c r="F25" s="9">
        <v>0.40570000000000001</v>
      </c>
      <c r="G25" s="10">
        <v>0.14480000000000001</v>
      </c>
      <c r="H25" s="9">
        <v>0.4415</v>
      </c>
      <c r="I25" s="10">
        <v>0.2074</v>
      </c>
      <c r="J25" s="10">
        <v>0.33610000000000001</v>
      </c>
      <c r="K25" s="55">
        <v>234.45959999999999</v>
      </c>
    </row>
    <row r="26" spans="1:11" x14ac:dyDescent="0.25">
      <c r="A26" s="8">
        <v>37217</v>
      </c>
      <c r="B26" s="9">
        <v>0.183</v>
      </c>
      <c r="C26" s="10">
        <v>0.12939999999999999</v>
      </c>
      <c r="D26" s="9">
        <v>22.540099999999999</v>
      </c>
      <c r="E26" s="10">
        <v>0.3543</v>
      </c>
      <c r="F26" s="9">
        <v>0.40810000000000002</v>
      </c>
      <c r="G26" s="10">
        <v>0.14499999999999999</v>
      </c>
      <c r="H26" s="9">
        <v>0.44519999999999998</v>
      </c>
      <c r="I26" s="10">
        <v>0.2087</v>
      </c>
      <c r="J26" s="10">
        <v>0.33629999999999999</v>
      </c>
      <c r="K26" s="55">
        <v>233.7825</v>
      </c>
    </row>
    <row r="27" spans="1:11" ht="15.75" thickBot="1" x14ac:dyDescent="0.3">
      <c r="A27" s="11">
        <v>37218</v>
      </c>
      <c r="B27" s="12">
        <v>0.18279999999999999</v>
      </c>
      <c r="C27" s="13">
        <v>0.12909999999999999</v>
      </c>
      <c r="D27" s="12">
        <v>22.468900000000001</v>
      </c>
      <c r="E27" s="13">
        <v>0.35299999999999998</v>
      </c>
      <c r="F27" s="12">
        <v>0.40610000000000002</v>
      </c>
      <c r="G27" s="13">
        <v>0.14460000000000001</v>
      </c>
      <c r="H27" s="12">
        <v>0.44319999999999998</v>
      </c>
      <c r="I27" s="13">
        <v>0.20760000000000001</v>
      </c>
      <c r="J27" s="13">
        <v>0.3362</v>
      </c>
      <c r="K27" s="56">
        <v>233.7646</v>
      </c>
    </row>
    <row r="28" spans="1:11" ht="15.75" thickTop="1" x14ac:dyDescent="0.25">
      <c r="A28" s="14" t="s">
        <v>9</v>
      </c>
      <c r="B28" s="15">
        <f t="shared" ref="B28:K28" si="5">SUM(B23:B27)</f>
        <v>0.91529999999999989</v>
      </c>
      <c r="C28" s="16">
        <f t="shared" si="5"/>
        <v>0.64559999999999995</v>
      </c>
      <c r="D28" s="15">
        <f t="shared" si="5"/>
        <v>112.5279</v>
      </c>
      <c r="E28" s="16">
        <f t="shared" si="5"/>
        <v>1.7637</v>
      </c>
      <c r="F28" s="15">
        <f t="shared" si="5"/>
        <v>2.0324999999999998</v>
      </c>
      <c r="G28" s="16">
        <f t="shared" si="5"/>
        <v>0.72440000000000015</v>
      </c>
      <c r="H28" s="15">
        <f t="shared" si="5"/>
        <v>2.2134999999999998</v>
      </c>
      <c r="I28" s="16">
        <f t="shared" si="5"/>
        <v>1.0392000000000001</v>
      </c>
      <c r="J28" s="16">
        <f t="shared" si="5"/>
        <v>1.6821000000000002</v>
      </c>
      <c r="K28" s="57">
        <f t="shared" si="5"/>
        <v>1171.3651</v>
      </c>
    </row>
    <row r="29" spans="1:11" ht="15.75" thickBot="1" x14ac:dyDescent="0.3">
      <c r="A29" s="17" t="s">
        <v>10</v>
      </c>
      <c r="B29" s="18">
        <f>B28/5</f>
        <v>0.18305999999999997</v>
      </c>
      <c r="C29" s="19">
        <f>C28/5</f>
        <v>0.12911999999999998</v>
      </c>
      <c r="D29" s="19">
        <f t="shared" ref="D29:K29" si="6">D28/5</f>
        <v>22.505580000000002</v>
      </c>
      <c r="E29" s="19">
        <f t="shared" si="6"/>
        <v>0.35274</v>
      </c>
      <c r="F29" s="19">
        <f t="shared" si="6"/>
        <v>0.40649999999999997</v>
      </c>
      <c r="G29" s="19">
        <f t="shared" si="6"/>
        <v>0.14488000000000004</v>
      </c>
      <c r="H29" s="19">
        <f t="shared" si="6"/>
        <v>0.44269999999999998</v>
      </c>
      <c r="I29" s="19">
        <f t="shared" si="6"/>
        <v>0.20784000000000002</v>
      </c>
      <c r="J29" s="19">
        <f t="shared" si="6"/>
        <v>0.33642000000000005</v>
      </c>
      <c r="K29" s="19">
        <f t="shared" si="6"/>
        <v>234.27302</v>
      </c>
    </row>
    <row r="30" spans="1:11" ht="15.75" thickTop="1" x14ac:dyDescent="0.25">
      <c r="A30" s="8">
        <v>37221</v>
      </c>
      <c r="B30" s="9">
        <v>0.1827</v>
      </c>
      <c r="C30" s="10">
        <v>0.12970000000000001</v>
      </c>
      <c r="D30" s="9">
        <v>22.7334</v>
      </c>
      <c r="E30" s="10">
        <v>0.3533</v>
      </c>
      <c r="F30" s="9">
        <v>0.40749999999999997</v>
      </c>
      <c r="G30" s="10">
        <v>0.14499999999999999</v>
      </c>
      <c r="H30" s="9">
        <v>0.44550000000000001</v>
      </c>
      <c r="I30" s="10">
        <v>0.2084</v>
      </c>
      <c r="J30" s="10">
        <v>0.33600000000000002</v>
      </c>
      <c r="K30" s="55">
        <v>231.57230000000001</v>
      </c>
    </row>
    <row r="31" spans="1:11" x14ac:dyDescent="0.25">
      <c r="A31" s="8">
        <v>37222</v>
      </c>
      <c r="B31" s="9">
        <v>0.1827</v>
      </c>
      <c r="C31" s="10">
        <v>0.12939999999999999</v>
      </c>
      <c r="D31" s="9">
        <v>22.697700000000001</v>
      </c>
      <c r="E31" s="10">
        <v>0.35249999999999998</v>
      </c>
      <c r="F31" s="9">
        <v>0.40600000000000003</v>
      </c>
      <c r="G31" s="10">
        <v>0.14480000000000001</v>
      </c>
      <c r="H31" s="9">
        <v>0.44259999999999999</v>
      </c>
      <c r="I31" s="10">
        <v>0.20760000000000001</v>
      </c>
      <c r="J31" s="10">
        <v>0.3352</v>
      </c>
      <c r="K31" s="55">
        <v>231.1155</v>
      </c>
    </row>
    <row r="32" spans="1:11" x14ac:dyDescent="0.25">
      <c r="A32" s="8">
        <v>37223</v>
      </c>
      <c r="B32" s="9">
        <v>0.1827</v>
      </c>
      <c r="C32" s="10">
        <v>0.12920000000000001</v>
      </c>
      <c r="D32" s="9">
        <v>22.665800000000001</v>
      </c>
      <c r="E32" s="10">
        <v>0.34960000000000002</v>
      </c>
      <c r="F32" s="9">
        <v>0.40550000000000003</v>
      </c>
      <c r="G32" s="10">
        <v>0.14510000000000001</v>
      </c>
      <c r="H32" s="9">
        <v>0.441</v>
      </c>
      <c r="I32" s="10">
        <v>0.20730000000000001</v>
      </c>
      <c r="J32" s="10">
        <v>0.3352</v>
      </c>
      <c r="K32" s="55">
        <v>230.65880000000001</v>
      </c>
    </row>
    <row r="33" spans="1:11" x14ac:dyDescent="0.25">
      <c r="A33" s="8">
        <v>37224</v>
      </c>
      <c r="B33" s="9">
        <v>0.1827</v>
      </c>
      <c r="C33" s="10">
        <v>0.1283</v>
      </c>
      <c r="D33" s="9">
        <v>22.5045</v>
      </c>
      <c r="E33" s="10">
        <v>0.35089999999999999</v>
      </c>
      <c r="F33" s="9">
        <v>0.40300000000000002</v>
      </c>
      <c r="G33" s="10">
        <v>0.14460000000000001</v>
      </c>
      <c r="H33" s="9">
        <v>0.44130000000000003</v>
      </c>
      <c r="I33" s="10">
        <v>0.20610000000000001</v>
      </c>
      <c r="J33" s="10">
        <v>0.33460000000000001</v>
      </c>
      <c r="K33" s="55">
        <v>231.8107</v>
      </c>
    </row>
    <row r="34" spans="1:11" ht="15.75" thickBot="1" x14ac:dyDescent="0.3">
      <c r="A34" s="11">
        <v>37225</v>
      </c>
      <c r="B34" s="12">
        <v>0.18260000000000001</v>
      </c>
      <c r="C34" s="13">
        <v>0.1283</v>
      </c>
      <c r="D34" s="12">
        <v>22.6159</v>
      </c>
      <c r="E34" s="13">
        <v>0.35270000000000001</v>
      </c>
      <c r="F34" s="12">
        <v>0.40250000000000002</v>
      </c>
      <c r="G34" s="13">
        <v>0.14410000000000001</v>
      </c>
      <c r="H34" s="12">
        <v>0.44230000000000003</v>
      </c>
      <c r="I34" s="13">
        <v>0.20580000000000001</v>
      </c>
      <c r="J34" s="13">
        <v>0.33479999999999999</v>
      </c>
      <c r="K34" s="56">
        <v>231.2629</v>
      </c>
    </row>
    <row r="35" spans="1:11" ht="15.75" thickTop="1" x14ac:dyDescent="0.25">
      <c r="A35" s="14" t="s">
        <v>9</v>
      </c>
      <c r="B35" s="15">
        <f>SUM(B30:B34)</f>
        <v>0.91339999999999999</v>
      </c>
      <c r="C35" s="16">
        <f>SUM(C30:C34)</f>
        <v>0.64489999999999992</v>
      </c>
      <c r="D35" s="16">
        <f t="shared" ref="D35:K35" si="7">SUM(D30:D34)</f>
        <v>113.21730000000001</v>
      </c>
      <c r="E35" s="16">
        <f t="shared" si="7"/>
        <v>1.7590000000000001</v>
      </c>
      <c r="F35" s="16">
        <f t="shared" si="7"/>
        <v>2.0245000000000002</v>
      </c>
      <c r="G35" s="16">
        <f t="shared" si="7"/>
        <v>0.72360000000000002</v>
      </c>
      <c r="H35" s="16">
        <f t="shared" si="7"/>
        <v>2.2126999999999999</v>
      </c>
      <c r="I35" s="16">
        <f t="shared" si="7"/>
        <v>1.0352000000000001</v>
      </c>
      <c r="J35" s="16">
        <f t="shared" si="7"/>
        <v>1.6758</v>
      </c>
      <c r="K35" s="16">
        <f t="shared" si="7"/>
        <v>1156.4202</v>
      </c>
    </row>
    <row r="36" spans="1:11" ht="15.75" thickBot="1" x14ac:dyDescent="0.3">
      <c r="A36" s="17" t="s">
        <v>10</v>
      </c>
      <c r="B36" s="18">
        <f>B35/5</f>
        <v>0.18268000000000001</v>
      </c>
      <c r="C36" s="19">
        <f>C35/5</f>
        <v>0.12897999999999998</v>
      </c>
      <c r="D36" s="19">
        <f t="shared" ref="D36:K36" si="8">D35/5</f>
        <v>22.643460000000001</v>
      </c>
      <c r="E36" s="19">
        <f t="shared" si="8"/>
        <v>0.3518</v>
      </c>
      <c r="F36" s="19">
        <f t="shared" si="8"/>
        <v>0.40490000000000004</v>
      </c>
      <c r="G36" s="19">
        <f t="shared" si="8"/>
        <v>0.14472000000000002</v>
      </c>
      <c r="H36" s="19">
        <f t="shared" si="8"/>
        <v>0.44253999999999999</v>
      </c>
      <c r="I36" s="19">
        <f t="shared" si="8"/>
        <v>0.20704000000000003</v>
      </c>
      <c r="J36" s="19">
        <f t="shared" si="8"/>
        <v>0.33516000000000001</v>
      </c>
      <c r="K36" s="19">
        <f t="shared" si="8"/>
        <v>231.28404</v>
      </c>
    </row>
    <row r="37" spans="1:11" ht="21" thickTop="1" x14ac:dyDescent="0.3">
      <c r="A37" s="20"/>
      <c r="B37" s="9"/>
      <c r="C37" s="52"/>
      <c r="D37" s="9"/>
      <c r="E37" s="22" t="s">
        <v>11</v>
      </c>
      <c r="F37" s="9"/>
      <c r="G37" s="10"/>
      <c r="H37" s="9"/>
      <c r="I37" s="10"/>
      <c r="J37" s="10"/>
      <c r="K37" s="55"/>
    </row>
    <row r="38" spans="1:11" ht="15.75" thickBot="1" x14ac:dyDescent="0.3">
      <c r="A38" s="23"/>
      <c r="B38" s="24"/>
      <c r="C38" s="25"/>
      <c r="D38" s="24"/>
      <c r="E38" s="25"/>
      <c r="F38" s="24"/>
      <c r="G38" s="25"/>
      <c r="H38" s="24"/>
      <c r="I38" s="25"/>
      <c r="J38" s="25"/>
      <c r="K38" s="59"/>
    </row>
    <row r="39" spans="1:11" x14ac:dyDescent="0.25">
      <c r="A39" s="26" t="s">
        <v>12</v>
      </c>
      <c r="B39" s="27">
        <f>SUM(B5:B6,B9:B13,B16:B20,B23:B27,B30:B34)</f>
        <v>4.0349000000000004</v>
      </c>
      <c r="C39" s="37">
        <f>SUM(C5:C6,C9:C13,C16:C20,C23:C27,C30:C34)</f>
        <v>2.8079000000000001</v>
      </c>
      <c r="D39" s="37">
        <f>SUM(D5:D6,D9:D13,D16:D20,D23:D27,D30:D34)</f>
        <v>493.38240000000008</v>
      </c>
      <c r="E39" s="37">
        <f>SUM(E5:E6,E9:E13,E16:E20,E23:E27,E30:E34)</f>
        <v>7.8227000000000011</v>
      </c>
      <c r="F39" s="37">
        <f>SUM(F5:F6,F9:F13,F16:F20,F23:F27,F30:F34)</f>
        <v>8.8814000000000011</v>
      </c>
      <c r="G39" s="37">
        <f>SUM(G5:G6,G9:G13,G16:G20,G23:G27,G30:G34)</f>
        <v>3.1784000000000003</v>
      </c>
      <c r="H39" s="37">
        <f>SUM(H5:H6,H9:H13,H16:H20,H23:H27,H30:H34)</f>
        <v>9.7025000000000006</v>
      </c>
      <c r="I39" s="37">
        <f>SUM(I5:I6,I9:I13,I16:I20,I23:I27,I30:I34)</f>
        <v>4.3727</v>
      </c>
      <c r="J39" s="37">
        <f>SUM(J5:J6,J9:J13,J16:J20,J23:J27,J30:J34)</f>
        <v>7.3802000000000003</v>
      </c>
      <c r="K39" s="37">
        <f>SUM(K5:K6,K9:K13,K16:K20,K23:K27,K30:K34)</f>
        <v>5171.3040999999994</v>
      </c>
    </row>
    <row r="40" spans="1:11" x14ac:dyDescent="0.25">
      <c r="A40" s="26" t="s">
        <v>13</v>
      </c>
      <c r="B40" s="27">
        <f>B39/22</f>
        <v>0.18340454545454546</v>
      </c>
      <c r="C40" s="28">
        <f>C39/22</f>
        <v>0.12763181818181818</v>
      </c>
      <c r="D40" s="28">
        <f t="shared" ref="D40:K40" si="9">D39/22</f>
        <v>22.426472727272731</v>
      </c>
      <c r="E40" s="28">
        <f t="shared" si="9"/>
        <v>0.3555772727272728</v>
      </c>
      <c r="F40" s="28">
        <f t="shared" si="9"/>
        <v>0.40370000000000006</v>
      </c>
      <c r="G40" s="28">
        <f t="shared" si="9"/>
        <v>0.14447272727272728</v>
      </c>
      <c r="H40" s="28">
        <f t="shared" si="9"/>
        <v>0.44102272727272729</v>
      </c>
      <c r="I40" s="28">
        <f t="shared" si="9"/>
        <v>0.19875909090909091</v>
      </c>
      <c r="J40" s="28">
        <f t="shared" si="9"/>
        <v>0.33546363636363635</v>
      </c>
      <c r="K40" s="28">
        <f t="shared" si="9"/>
        <v>235.05927727272726</v>
      </c>
    </row>
    <row r="41" spans="1:11" x14ac:dyDescent="0.25">
      <c r="A41" s="26" t="s">
        <v>14</v>
      </c>
      <c r="B41" s="27">
        <f>1/B40</f>
        <v>5.4524275694564919</v>
      </c>
      <c r="C41" s="28">
        <f>1/C40</f>
        <v>7.8350368602870475</v>
      </c>
      <c r="D41" s="28">
        <f>100/D40</f>
        <v>4.4590159681415464</v>
      </c>
      <c r="E41" s="28">
        <f t="shared" ref="D41:K41" si="10">1/E40</f>
        <v>2.812328224270392</v>
      </c>
      <c r="F41" s="28">
        <f t="shared" si="10"/>
        <v>2.4770869457517954</v>
      </c>
      <c r="G41" s="28">
        <f t="shared" si="10"/>
        <v>6.9217216209413541</v>
      </c>
      <c r="H41" s="28">
        <f t="shared" si="10"/>
        <v>2.2674568410203557</v>
      </c>
      <c r="I41" s="28">
        <f t="shared" si="10"/>
        <v>5.0312164109131654</v>
      </c>
      <c r="J41" s="28">
        <f t="shared" si="10"/>
        <v>2.9809490257716593</v>
      </c>
      <c r="K41" s="28">
        <f>1000/K40</f>
        <v>4.2542460421153727</v>
      </c>
    </row>
    <row r="42" spans="1:11" ht="15.75" thickBot="1" x14ac:dyDescent="0.3">
      <c r="A42" s="29"/>
      <c r="B42" s="30"/>
      <c r="C42" s="31"/>
      <c r="D42" s="30"/>
      <c r="E42" s="31"/>
      <c r="F42" s="30"/>
      <c r="G42" s="31"/>
      <c r="H42" s="30"/>
      <c r="I42" s="31"/>
      <c r="J42" s="31"/>
      <c r="K42" s="5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/>
  </sheetViews>
  <sheetFormatPr defaultRowHeight="15" x14ac:dyDescent="0.25"/>
  <cols>
    <col min="1" max="1" width="13.85546875" bestFit="1" customWidth="1"/>
    <col min="2" max="4" width="9.28515625" bestFit="1" customWidth="1"/>
    <col min="5" max="5" width="10.85546875" bestFit="1" customWidth="1"/>
    <col min="6" max="10" width="9.28515625" bestFit="1" customWidth="1"/>
    <col min="11" max="11" width="9.5703125" bestFit="1" customWidth="1"/>
  </cols>
  <sheetData>
    <row r="1" spans="1:11" ht="22.5" x14ac:dyDescent="0.3">
      <c r="A1" s="42"/>
      <c r="B1" s="42"/>
      <c r="C1" s="2" t="s">
        <v>33</v>
      </c>
      <c r="D1" s="42"/>
      <c r="E1" s="42"/>
      <c r="F1" s="42"/>
      <c r="G1" s="42"/>
      <c r="H1" s="42"/>
      <c r="I1" s="42"/>
      <c r="J1" s="42"/>
      <c r="K1" s="42"/>
    </row>
    <row r="2" spans="1:11" ht="16.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.75" x14ac:dyDescent="0.25">
      <c r="A3" s="43"/>
      <c r="B3" s="44"/>
      <c r="C3" s="43"/>
      <c r="D3" s="44"/>
      <c r="E3" s="43"/>
      <c r="F3" s="44"/>
      <c r="G3" s="43"/>
      <c r="H3" s="44"/>
      <c r="I3" s="43"/>
      <c r="J3" s="43"/>
      <c r="K3" s="65"/>
    </row>
    <row r="4" spans="1:11" ht="16.5" thickBot="1" x14ac:dyDescent="0.3">
      <c r="A4" s="45" t="s">
        <v>0</v>
      </c>
      <c r="B4" s="46" t="s">
        <v>8</v>
      </c>
      <c r="C4" s="45" t="s">
        <v>7</v>
      </c>
      <c r="D4" s="46" t="s">
        <v>18</v>
      </c>
      <c r="E4" s="45" t="s">
        <v>1</v>
      </c>
      <c r="F4" s="46" t="s">
        <v>15</v>
      </c>
      <c r="G4" s="45" t="s">
        <v>5</v>
      </c>
      <c r="H4" s="46" t="s">
        <v>4</v>
      </c>
      <c r="I4" s="45" t="s">
        <v>2</v>
      </c>
      <c r="J4" s="45" t="s">
        <v>6</v>
      </c>
      <c r="K4" s="66" t="s">
        <v>3</v>
      </c>
    </row>
    <row r="5" spans="1:11" x14ac:dyDescent="0.25">
      <c r="A5" s="8">
        <v>37228</v>
      </c>
      <c r="B5" s="67">
        <v>0.1825</v>
      </c>
      <c r="C5" s="67">
        <v>0.128</v>
      </c>
      <c r="D5" s="68">
        <v>22.481300000000001</v>
      </c>
      <c r="E5" s="67">
        <v>0.3508</v>
      </c>
      <c r="F5" s="68">
        <v>0.39860000000000001</v>
      </c>
      <c r="G5" s="67">
        <v>0.14419999999999999</v>
      </c>
      <c r="H5" s="68">
        <v>0.43859999999999999</v>
      </c>
      <c r="I5" s="70">
        <v>0.20380000000000001</v>
      </c>
      <c r="J5" s="68">
        <v>0.3342</v>
      </c>
      <c r="K5" s="67">
        <v>231.8663</v>
      </c>
    </row>
    <row r="6" spans="1:11" x14ac:dyDescent="0.25">
      <c r="A6" s="8">
        <v>37229</v>
      </c>
      <c r="B6" s="20">
        <v>0.1825</v>
      </c>
      <c r="C6" s="20">
        <v>0.12839999999999999</v>
      </c>
      <c r="D6" s="68">
        <v>22.6038</v>
      </c>
      <c r="E6" s="20">
        <v>0.35220000000000001</v>
      </c>
      <c r="F6" s="68">
        <v>0.40089999999999998</v>
      </c>
      <c r="G6" s="20">
        <v>0.14399999999999999</v>
      </c>
      <c r="H6" s="68">
        <v>0.43969999999999998</v>
      </c>
      <c r="I6" s="71">
        <v>0.20499999999999999</v>
      </c>
      <c r="J6" s="68">
        <v>0.33550000000000002</v>
      </c>
      <c r="K6" s="20">
        <v>232.77879999999999</v>
      </c>
    </row>
    <row r="7" spans="1:11" x14ac:dyDescent="0.25">
      <c r="A7" s="8">
        <v>37231</v>
      </c>
      <c r="B7" s="20">
        <v>0.18229999999999999</v>
      </c>
      <c r="C7" s="20">
        <v>0.12870000000000001</v>
      </c>
      <c r="D7" s="68">
        <v>22.6645</v>
      </c>
      <c r="E7" s="20">
        <v>0.3528</v>
      </c>
      <c r="F7" s="68">
        <v>0.40200000000000002</v>
      </c>
      <c r="G7" s="20">
        <v>0.14399999999999999</v>
      </c>
      <c r="H7" s="68">
        <v>0.43980000000000002</v>
      </c>
      <c r="I7" s="71">
        <v>0.2056</v>
      </c>
      <c r="J7" s="68">
        <v>0.33460000000000001</v>
      </c>
      <c r="K7" s="20">
        <v>231.5848</v>
      </c>
    </row>
    <row r="8" spans="1:11" ht="15.75" thickBot="1" x14ac:dyDescent="0.3">
      <c r="A8" s="11">
        <v>37232</v>
      </c>
      <c r="B8" s="13">
        <v>0.182</v>
      </c>
      <c r="C8" s="13">
        <v>0.12770000000000001</v>
      </c>
      <c r="D8" s="12">
        <v>22.692699999999999</v>
      </c>
      <c r="E8" s="13">
        <v>0.35099999999999998</v>
      </c>
      <c r="F8" s="12">
        <v>0.39929999999999999</v>
      </c>
      <c r="G8" s="13">
        <v>0.14419999999999999</v>
      </c>
      <c r="H8" s="12">
        <v>0.437</v>
      </c>
      <c r="I8" s="69">
        <v>0.20419999999999999</v>
      </c>
      <c r="J8" s="12">
        <v>0.33279999999999998</v>
      </c>
      <c r="K8" s="13">
        <v>231.48580000000001</v>
      </c>
    </row>
    <row r="9" spans="1:11" ht="15.75" thickTop="1" x14ac:dyDescent="0.25">
      <c r="A9" s="47" t="s">
        <v>9</v>
      </c>
      <c r="B9" s="16">
        <f>SUM(B5:B8)</f>
        <v>0.72930000000000006</v>
      </c>
      <c r="C9" s="16">
        <f>SUM(C5:C8)</f>
        <v>0.51280000000000003</v>
      </c>
      <c r="D9" s="15">
        <f>SUM(D5:D8)</f>
        <v>90.442300000000003</v>
      </c>
      <c r="E9" s="16">
        <f>SUM(E5:E8)</f>
        <v>1.4068000000000001</v>
      </c>
      <c r="F9" s="15">
        <f>SUM(F5:F8)</f>
        <v>1.6008</v>
      </c>
      <c r="G9" s="16">
        <f>SUM(G5:G8)</f>
        <v>0.57640000000000002</v>
      </c>
      <c r="H9" s="15">
        <f>SUM(H5:H8)</f>
        <v>1.7551000000000001</v>
      </c>
      <c r="I9" s="16">
        <f>SUM(I5:I8)</f>
        <v>0.81859999999999999</v>
      </c>
      <c r="J9" s="15">
        <f>SUM(J5:J8)</f>
        <v>1.3371</v>
      </c>
      <c r="K9" s="16">
        <f>SUM(K5:K8)</f>
        <v>927.71569999999997</v>
      </c>
    </row>
    <row r="10" spans="1:11" ht="15.75" thickBot="1" x14ac:dyDescent="0.3">
      <c r="A10" s="48" t="s">
        <v>10</v>
      </c>
      <c r="B10" s="19">
        <f>B9/4</f>
        <v>0.18232500000000001</v>
      </c>
      <c r="C10" s="19">
        <f>C9/4</f>
        <v>0.12820000000000001</v>
      </c>
      <c r="D10" s="19">
        <f t="shared" ref="D10:K10" si="0">D9/4</f>
        <v>22.610575000000001</v>
      </c>
      <c r="E10" s="19">
        <f t="shared" si="0"/>
        <v>0.35170000000000001</v>
      </c>
      <c r="F10" s="19">
        <f t="shared" si="0"/>
        <v>0.4002</v>
      </c>
      <c r="G10" s="19">
        <f t="shared" si="0"/>
        <v>0.14410000000000001</v>
      </c>
      <c r="H10" s="19">
        <f t="shared" si="0"/>
        <v>0.43877500000000003</v>
      </c>
      <c r="I10" s="19">
        <f t="shared" si="0"/>
        <v>0.20465</v>
      </c>
      <c r="J10" s="19">
        <f t="shared" si="0"/>
        <v>0.33427499999999999</v>
      </c>
      <c r="K10" s="19">
        <f t="shared" si="0"/>
        <v>231.92892499999999</v>
      </c>
    </row>
    <row r="11" spans="1:11" ht="15.75" thickTop="1" x14ac:dyDescent="0.25">
      <c r="A11" s="8">
        <v>37235</v>
      </c>
      <c r="B11" s="9">
        <v>0.1817</v>
      </c>
      <c r="C11" s="10">
        <v>0.12690000000000001</v>
      </c>
      <c r="D11" s="9">
        <v>22.8279</v>
      </c>
      <c r="E11" s="10">
        <v>0.35220000000000001</v>
      </c>
      <c r="F11" s="9">
        <v>0.39900000000000002</v>
      </c>
      <c r="G11" s="10">
        <v>0.14360000000000001</v>
      </c>
      <c r="H11" s="9">
        <v>0.43730000000000002</v>
      </c>
      <c r="I11" s="10">
        <v>0.20399999999999999</v>
      </c>
      <c r="J11" s="10">
        <v>0.33329999999999999</v>
      </c>
      <c r="K11" s="55">
        <v>231.0316</v>
      </c>
    </row>
    <row r="12" spans="1:11" x14ac:dyDescent="0.25">
      <c r="A12" s="8">
        <v>37236</v>
      </c>
      <c r="B12" s="9">
        <v>0.1817</v>
      </c>
      <c r="C12" s="10">
        <v>0.12670000000000001</v>
      </c>
      <c r="D12" s="9">
        <v>22.934200000000001</v>
      </c>
      <c r="E12" s="10">
        <v>0.35299999999999998</v>
      </c>
      <c r="F12" s="9">
        <v>0.39989999999999998</v>
      </c>
      <c r="G12" s="10">
        <v>0.1439</v>
      </c>
      <c r="H12" s="9">
        <v>0.438</v>
      </c>
      <c r="I12" s="10">
        <v>0.20449999999999999</v>
      </c>
      <c r="J12" s="10">
        <v>0.33310000000000001</v>
      </c>
      <c r="K12" s="55">
        <v>232.5942</v>
      </c>
    </row>
    <row r="13" spans="1:11" x14ac:dyDescent="0.25">
      <c r="A13" s="8">
        <v>37237</v>
      </c>
      <c r="B13" s="9">
        <v>0.18149999999999999</v>
      </c>
      <c r="C13" s="10">
        <v>0.12640000000000001</v>
      </c>
      <c r="D13" s="9">
        <v>22.915299999999998</v>
      </c>
      <c r="E13" s="10">
        <v>0.35270000000000001</v>
      </c>
      <c r="F13" s="9">
        <v>0.39900000000000002</v>
      </c>
      <c r="G13" s="10">
        <v>0.14360000000000001</v>
      </c>
      <c r="H13" s="9">
        <v>0.43540000000000001</v>
      </c>
      <c r="I13" s="10">
        <v>0.20399999999999999</v>
      </c>
      <c r="J13" s="10">
        <v>0.33239999999999997</v>
      </c>
      <c r="K13" s="55">
        <v>231.55770000000001</v>
      </c>
    </row>
    <row r="14" spans="1:11" x14ac:dyDescent="0.25">
      <c r="A14" s="8">
        <v>37238</v>
      </c>
      <c r="B14" s="9">
        <v>0.18149999999999999</v>
      </c>
      <c r="C14" s="10">
        <v>0.12559999999999999</v>
      </c>
      <c r="D14" s="9">
        <v>22.937100000000001</v>
      </c>
      <c r="E14" s="10">
        <v>0.3493</v>
      </c>
      <c r="F14" s="9">
        <v>0.3967</v>
      </c>
      <c r="G14" s="10">
        <v>0.14330000000000001</v>
      </c>
      <c r="H14" s="9">
        <v>0.43230000000000002</v>
      </c>
      <c r="I14" s="10">
        <v>0.20280000000000001</v>
      </c>
      <c r="J14" s="10">
        <v>0.33229999999999998</v>
      </c>
      <c r="K14" s="55">
        <v>230.84989999999999</v>
      </c>
    </row>
    <row r="15" spans="1:11" ht="15.75" thickBot="1" x14ac:dyDescent="0.3">
      <c r="A15" s="11">
        <v>37239</v>
      </c>
      <c r="B15" s="12">
        <v>0.18129999999999999</v>
      </c>
      <c r="C15" s="13">
        <v>0.12540000000000001</v>
      </c>
      <c r="D15" s="12">
        <v>22.907299999999999</v>
      </c>
      <c r="E15" s="13">
        <v>0.34949999999999998</v>
      </c>
      <c r="F15" s="12">
        <v>0.39500000000000002</v>
      </c>
      <c r="G15" s="13">
        <v>0.14299999999999999</v>
      </c>
      <c r="H15" s="12">
        <v>0.4325</v>
      </c>
      <c r="I15" s="13">
        <v>0.20200000000000001</v>
      </c>
      <c r="J15" s="13">
        <v>0.33210000000000001</v>
      </c>
      <c r="K15" s="56">
        <v>230.6317</v>
      </c>
    </row>
    <row r="16" spans="1:11" ht="15.75" thickTop="1" x14ac:dyDescent="0.25">
      <c r="A16" s="14" t="s">
        <v>9</v>
      </c>
      <c r="B16" s="15">
        <f t="shared" ref="B16:K16" si="1">SUM(B11:B15)</f>
        <v>0.90769999999999995</v>
      </c>
      <c r="C16" s="16">
        <f t="shared" si="1"/>
        <v>0.63100000000000001</v>
      </c>
      <c r="D16" s="15">
        <f t="shared" si="1"/>
        <v>114.52180000000001</v>
      </c>
      <c r="E16" s="16">
        <f t="shared" si="1"/>
        <v>1.7566999999999999</v>
      </c>
      <c r="F16" s="15">
        <f t="shared" si="1"/>
        <v>1.9896</v>
      </c>
      <c r="G16" s="16">
        <f t="shared" si="1"/>
        <v>0.71740000000000004</v>
      </c>
      <c r="H16" s="15">
        <f t="shared" si="1"/>
        <v>2.1755</v>
      </c>
      <c r="I16" s="16">
        <f t="shared" si="1"/>
        <v>1.0172999999999999</v>
      </c>
      <c r="J16" s="16">
        <f t="shared" si="1"/>
        <v>1.6632</v>
      </c>
      <c r="K16" s="57">
        <f t="shared" si="1"/>
        <v>1156.6650999999999</v>
      </c>
    </row>
    <row r="17" spans="1:11" ht="15.75" thickBot="1" x14ac:dyDescent="0.3">
      <c r="A17" s="17" t="s">
        <v>10</v>
      </c>
      <c r="B17" s="18">
        <f>B16/5</f>
        <v>0.18153999999999998</v>
      </c>
      <c r="C17" s="19">
        <f>C16/5</f>
        <v>0.12620000000000001</v>
      </c>
      <c r="D17" s="19">
        <f t="shared" ref="D17:K17" si="2">D16/5</f>
        <v>22.904360000000004</v>
      </c>
      <c r="E17" s="19">
        <f t="shared" si="2"/>
        <v>0.35133999999999999</v>
      </c>
      <c r="F17" s="19">
        <f t="shared" si="2"/>
        <v>0.39792</v>
      </c>
      <c r="G17" s="19">
        <f t="shared" si="2"/>
        <v>0.14348</v>
      </c>
      <c r="H17" s="19">
        <f t="shared" si="2"/>
        <v>0.43509999999999999</v>
      </c>
      <c r="I17" s="19">
        <f t="shared" si="2"/>
        <v>0.20345999999999997</v>
      </c>
      <c r="J17" s="19">
        <f t="shared" si="2"/>
        <v>0.33263999999999999</v>
      </c>
      <c r="K17" s="19">
        <f t="shared" si="2"/>
        <v>231.33301999999998</v>
      </c>
    </row>
    <row r="18" spans="1:11" ht="15.75" thickTop="1" x14ac:dyDescent="0.25">
      <c r="A18" s="8">
        <v>37242</v>
      </c>
      <c r="B18" s="9">
        <v>0.18110000000000001</v>
      </c>
      <c r="C18" s="10">
        <v>0.1246</v>
      </c>
      <c r="D18" s="9">
        <v>23.053999999999998</v>
      </c>
      <c r="E18" s="10">
        <v>0.3493</v>
      </c>
      <c r="F18" s="9">
        <v>0.39200000000000002</v>
      </c>
      <c r="G18" s="10">
        <v>0.14269999999999999</v>
      </c>
      <c r="H18" s="9">
        <v>0.43340000000000001</v>
      </c>
      <c r="I18" s="10">
        <v>0.20039999999999999</v>
      </c>
      <c r="J18" s="10">
        <v>0.3327</v>
      </c>
      <c r="K18" s="55">
        <v>233.054</v>
      </c>
    </row>
    <row r="19" spans="1:11" x14ac:dyDescent="0.25">
      <c r="A19" s="8">
        <v>37243</v>
      </c>
      <c r="B19" s="9">
        <v>0.18099999999999999</v>
      </c>
      <c r="C19" s="10">
        <v>0.1241</v>
      </c>
      <c r="D19" s="9">
        <v>23.091100000000001</v>
      </c>
      <c r="E19" s="10">
        <v>0.34960000000000002</v>
      </c>
      <c r="F19" s="9">
        <v>0.39140000000000003</v>
      </c>
      <c r="G19" s="10">
        <v>0.1424</v>
      </c>
      <c r="H19" s="9">
        <v>0.43369999999999997</v>
      </c>
      <c r="I19" s="10">
        <v>0.2001</v>
      </c>
      <c r="J19" s="10">
        <v>0.3327</v>
      </c>
      <c r="K19" s="55">
        <v>233.67099999999999</v>
      </c>
    </row>
    <row r="20" spans="1:11" x14ac:dyDescent="0.25">
      <c r="A20" s="8">
        <v>37244</v>
      </c>
      <c r="B20" s="9">
        <v>0.18079999999999999</v>
      </c>
      <c r="C20" s="10">
        <v>0.1241</v>
      </c>
      <c r="D20" s="9">
        <v>23.131599999999999</v>
      </c>
      <c r="E20" s="10">
        <v>0.35049999999999998</v>
      </c>
      <c r="F20" s="9">
        <v>0.3921</v>
      </c>
      <c r="G20" s="10">
        <v>0.1426</v>
      </c>
      <c r="H20" s="9">
        <v>0.43330000000000002</v>
      </c>
      <c r="I20" s="10">
        <v>0.20050000000000001</v>
      </c>
      <c r="J20" s="10">
        <v>0.33229999999999998</v>
      </c>
      <c r="K20" s="55">
        <v>233.12350000000001</v>
      </c>
    </row>
    <row r="21" spans="1:11" x14ac:dyDescent="0.25">
      <c r="A21" s="8">
        <v>37245</v>
      </c>
      <c r="B21" s="9">
        <v>0.18029999999999999</v>
      </c>
      <c r="C21" s="10">
        <v>0.12429999999999999</v>
      </c>
      <c r="D21" s="9">
        <v>23.105499999999999</v>
      </c>
      <c r="E21" s="10">
        <v>0.35110000000000002</v>
      </c>
      <c r="F21" s="9">
        <v>0.39229999999999998</v>
      </c>
      <c r="G21" s="10">
        <v>0.14249999999999999</v>
      </c>
      <c r="H21" s="9">
        <v>0.434</v>
      </c>
      <c r="I21" s="10">
        <v>0.2006</v>
      </c>
      <c r="J21" s="10">
        <v>0.33050000000000002</v>
      </c>
      <c r="K21" s="55">
        <v>232.53290000000001</v>
      </c>
    </row>
    <row r="22" spans="1:11" ht="15.75" thickBot="1" x14ac:dyDescent="0.3">
      <c r="A22" s="11">
        <v>37246</v>
      </c>
      <c r="B22" s="12">
        <v>0.18</v>
      </c>
      <c r="C22" s="13">
        <v>0.1244</v>
      </c>
      <c r="D22" s="12">
        <v>23.1417</v>
      </c>
      <c r="E22" s="13">
        <v>0.35639999999999999</v>
      </c>
      <c r="F22" s="12">
        <v>0.39240000000000003</v>
      </c>
      <c r="G22" s="13">
        <v>0.14230000000000001</v>
      </c>
      <c r="H22" s="12">
        <v>0.43719999999999998</v>
      </c>
      <c r="I22" s="13">
        <v>0.2006</v>
      </c>
      <c r="J22" s="13">
        <v>0.3306</v>
      </c>
      <c r="K22" s="56">
        <v>233.58600000000001</v>
      </c>
    </row>
    <row r="23" spans="1:11" ht="15.75" thickTop="1" x14ac:dyDescent="0.25">
      <c r="A23" s="14" t="s">
        <v>9</v>
      </c>
      <c r="B23" s="15">
        <f t="shared" ref="B23:K23" si="3">SUM(B18:B22)</f>
        <v>0.9032</v>
      </c>
      <c r="C23" s="16">
        <f t="shared" si="3"/>
        <v>0.62149999999999994</v>
      </c>
      <c r="D23" s="15">
        <f t="shared" si="3"/>
        <v>115.52390000000001</v>
      </c>
      <c r="E23" s="16">
        <f t="shared" si="3"/>
        <v>1.7569000000000001</v>
      </c>
      <c r="F23" s="15">
        <f t="shared" si="3"/>
        <v>1.9602000000000002</v>
      </c>
      <c r="G23" s="16">
        <f t="shared" si="3"/>
        <v>0.71250000000000002</v>
      </c>
      <c r="H23" s="15">
        <f t="shared" si="3"/>
        <v>2.1715999999999998</v>
      </c>
      <c r="I23" s="16">
        <f t="shared" si="3"/>
        <v>1.0022</v>
      </c>
      <c r="J23" s="16">
        <f t="shared" si="3"/>
        <v>1.6588000000000001</v>
      </c>
      <c r="K23" s="57">
        <f t="shared" si="3"/>
        <v>1165.9674</v>
      </c>
    </row>
    <row r="24" spans="1:11" ht="15.75" thickBot="1" x14ac:dyDescent="0.3">
      <c r="A24" s="17" t="s">
        <v>10</v>
      </c>
      <c r="B24" s="18">
        <f>B23/5</f>
        <v>0.18064</v>
      </c>
      <c r="C24" s="19">
        <f>C23/5</f>
        <v>0.12429999999999999</v>
      </c>
      <c r="D24" s="19">
        <f t="shared" ref="D24:K24" si="4">D23/5</f>
        <v>23.104780000000002</v>
      </c>
      <c r="E24" s="19">
        <f t="shared" si="4"/>
        <v>0.35138000000000003</v>
      </c>
      <c r="F24" s="19">
        <f t="shared" si="4"/>
        <v>0.39204000000000006</v>
      </c>
      <c r="G24" s="19">
        <f t="shared" si="4"/>
        <v>0.14250000000000002</v>
      </c>
      <c r="H24" s="19">
        <f t="shared" si="4"/>
        <v>0.43431999999999993</v>
      </c>
      <c r="I24" s="19">
        <f t="shared" si="4"/>
        <v>0.20044000000000001</v>
      </c>
      <c r="J24" s="19">
        <f t="shared" si="4"/>
        <v>0.33176</v>
      </c>
      <c r="K24" s="19">
        <f t="shared" si="4"/>
        <v>233.19347999999999</v>
      </c>
    </row>
    <row r="25" spans="1:11" ht="15.75" thickTop="1" x14ac:dyDescent="0.25">
      <c r="A25" s="8">
        <v>37249</v>
      </c>
      <c r="B25" s="9">
        <v>0.1799</v>
      </c>
      <c r="C25" s="10">
        <v>0.12509999999999999</v>
      </c>
      <c r="D25" s="9">
        <v>23.299800000000001</v>
      </c>
      <c r="E25" s="10">
        <v>0.35489999999999999</v>
      </c>
      <c r="F25" s="9">
        <v>0.39689999999999998</v>
      </c>
      <c r="G25" s="10">
        <v>0.14249999999999999</v>
      </c>
      <c r="H25" s="9">
        <v>0.43419999999999997</v>
      </c>
      <c r="I25" s="10">
        <v>0.2029</v>
      </c>
      <c r="J25" s="10">
        <v>0.33079999999999998</v>
      </c>
      <c r="K25" s="55">
        <v>235.0214</v>
      </c>
    </row>
    <row r="26" spans="1:11" ht="15.75" x14ac:dyDescent="0.25">
      <c r="A26" s="8">
        <v>37250</v>
      </c>
      <c r="B26" s="9"/>
      <c r="C26" s="73" t="s">
        <v>17</v>
      </c>
      <c r="D26" s="9"/>
      <c r="E26" s="10"/>
      <c r="F26" s="10"/>
      <c r="G26" s="9"/>
      <c r="H26" s="10"/>
      <c r="I26" s="9"/>
      <c r="J26" s="10"/>
      <c r="K26" s="10"/>
    </row>
    <row r="27" spans="1:11" ht="15.75" x14ac:dyDescent="0.25">
      <c r="A27" s="8">
        <v>37251</v>
      </c>
      <c r="B27" s="9"/>
      <c r="C27" s="73" t="s">
        <v>16</v>
      </c>
      <c r="D27" s="9"/>
      <c r="E27" s="10"/>
      <c r="F27" s="10"/>
      <c r="G27" s="9"/>
      <c r="H27" s="10"/>
      <c r="I27" s="9"/>
      <c r="J27" s="10"/>
      <c r="K27" s="10"/>
    </row>
    <row r="28" spans="1:11" x14ac:dyDescent="0.25">
      <c r="A28" s="8">
        <v>37252</v>
      </c>
      <c r="B28" s="9">
        <v>0.1799</v>
      </c>
      <c r="C28" s="10">
        <v>0.1246</v>
      </c>
      <c r="D28" s="9">
        <v>23.4176</v>
      </c>
      <c r="E28" s="10">
        <v>0.35470000000000002</v>
      </c>
      <c r="F28" s="9">
        <v>0.39879999999999999</v>
      </c>
      <c r="G28" s="10">
        <v>0.14249999999999999</v>
      </c>
      <c r="H28" s="9">
        <v>0.43369999999999997</v>
      </c>
      <c r="I28" s="10">
        <v>0.2039</v>
      </c>
      <c r="J28" s="10">
        <v>0.33169999999999999</v>
      </c>
      <c r="K28" s="55">
        <v>235.77690000000001</v>
      </c>
    </row>
    <row r="29" spans="1:11" ht="15.75" thickBot="1" x14ac:dyDescent="0.3">
      <c r="A29" s="11">
        <v>37253</v>
      </c>
      <c r="B29" s="12">
        <v>0.17979999999999999</v>
      </c>
      <c r="C29" s="13">
        <v>0.1237</v>
      </c>
      <c r="D29" s="12">
        <v>23.6266</v>
      </c>
      <c r="E29" s="13">
        <v>0.35420000000000001</v>
      </c>
      <c r="F29" s="12">
        <v>0.3972</v>
      </c>
      <c r="G29" s="13">
        <v>0.14330000000000001</v>
      </c>
      <c r="H29" s="12">
        <v>0.43340000000000001</v>
      </c>
      <c r="I29" s="13">
        <v>0.2031</v>
      </c>
      <c r="J29" s="13">
        <v>0.33329999999999999</v>
      </c>
      <c r="K29" s="56">
        <v>238.52269999999999</v>
      </c>
    </row>
    <row r="30" spans="1:11" ht="15.75" thickTop="1" x14ac:dyDescent="0.25">
      <c r="A30" s="14" t="s">
        <v>9</v>
      </c>
      <c r="B30" s="15">
        <f t="shared" ref="B30:K30" si="5">SUM(B25:B29)</f>
        <v>0.53959999999999997</v>
      </c>
      <c r="C30" s="16">
        <f t="shared" si="5"/>
        <v>0.37339999999999995</v>
      </c>
      <c r="D30" s="15">
        <f t="shared" si="5"/>
        <v>70.343999999999994</v>
      </c>
      <c r="E30" s="16">
        <f t="shared" si="5"/>
        <v>1.0638000000000001</v>
      </c>
      <c r="F30" s="15">
        <f t="shared" si="5"/>
        <v>1.1928999999999998</v>
      </c>
      <c r="G30" s="16">
        <f t="shared" si="5"/>
        <v>0.42830000000000001</v>
      </c>
      <c r="H30" s="15">
        <f t="shared" si="5"/>
        <v>1.3012999999999999</v>
      </c>
      <c r="I30" s="16">
        <f t="shared" si="5"/>
        <v>0.6099</v>
      </c>
      <c r="J30" s="16">
        <f t="shared" si="5"/>
        <v>0.99580000000000002</v>
      </c>
      <c r="K30" s="57">
        <f t="shared" si="5"/>
        <v>709.32100000000003</v>
      </c>
    </row>
    <row r="31" spans="1:11" ht="15.75" thickBot="1" x14ac:dyDescent="0.3">
      <c r="A31" s="17" t="s">
        <v>10</v>
      </c>
      <c r="B31" s="18">
        <f>B30/3</f>
        <v>0.17986666666666665</v>
      </c>
      <c r="C31" s="19">
        <f>C30/3</f>
        <v>0.12446666666666666</v>
      </c>
      <c r="D31" s="19">
        <f t="shared" ref="D31:K31" si="6">D30/3</f>
        <v>23.447999999999997</v>
      </c>
      <c r="E31" s="19">
        <f t="shared" si="6"/>
        <v>0.35460000000000003</v>
      </c>
      <c r="F31" s="19">
        <f t="shared" si="6"/>
        <v>0.39763333333333328</v>
      </c>
      <c r="G31" s="19">
        <f t="shared" si="6"/>
        <v>0.14276666666666668</v>
      </c>
      <c r="H31" s="19">
        <f t="shared" si="6"/>
        <v>0.43376666666666663</v>
      </c>
      <c r="I31" s="19">
        <f t="shared" si="6"/>
        <v>0.20330000000000001</v>
      </c>
      <c r="J31" s="19">
        <f t="shared" si="6"/>
        <v>0.33193333333333336</v>
      </c>
      <c r="K31" s="19">
        <f t="shared" si="6"/>
        <v>236.44033333333334</v>
      </c>
    </row>
    <row r="32" spans="1:11" ht="15.75" thickTop="1" x14ac:dyDescent="0.25">
      <c r="A32" s="8">
        <v>37256</v>
      </c>
      <c r="B32" s="9">
        <v>0.1797</v>
      </c>
      <c r="C32" s="80">
        <v>0.1241</v>
      </c>
      <c r="D32" s="9">
        <v>23.586500000000001</v>
      </c>
      <c r="E32" s="10">
        <v>0.35210000000000002</v>
      </c>
      <c r="F32" s="10">
        <v>0.39850000000000002</v>
      </c>
      <c r="G32" s="9">
        <v>0.1431</v>
      </c>
      <c r="H32" s="10">
        <v>0.4335</v>
      </c>
      <c r="I32" s="9">
        <v>0.20369999999999999</v>
      </c>
      <c r="J32" s="10">
        <v>0.33229999999999998</v>
      </c>
      <c r="K32" s="10">
        <v>237.2989</v>
      </c>
    </row>
    <row r="33" spans="1:11" ht="15.75" x14ac:dyDescent="0.25">
      <c r="A33" s="8"/>
      <c r="B33" s="9"/>
      <c r="C33" s="73"/>
      <c r="D33" s="9"/>
      <c r="E33" s="10"/>
      <c r="F33" s="10"/>
      <c r="G33" s="9"/>
      <c r="H33" s="10"/>
      <c r="I33" s="9"/>
      <c r="J33" s="10"/>
      <c r="K33" s="10"/>
    </row>
    <row r="34" spans="1:11" ht="20.25" x14ac:dyDescent="0.3">
      <c r="A34" s="64"/>
      <c r="B34" s="9"/>
      <c r="C34" s="52"/>
      <c r="D34" s="9"/>
      <c r="E34" s="22" t="s">
        <v>11</v>
      </c>
      <c r="F34" s="10"/>
      <c r="G34" s="9"/>
      <c r="H34" s="10"/>
      <c r="I34" s="9"/>
      <c r="J34" s="10"/>
      <c r="K34" s="10"/>
    </row>
    <row r="35" spans="1:11" ht="15.75" thickBot="1" x14ac:dyDescent="0.3">
      <c r="A35" s="29"/>
      <c r="B35" s="9"/>
      <c r="C35" s="10"/>
      <c r="D35" s="9"/>
      <c r="E35" s="10"/>
      <c r="F35" s="10"/>
      <c r="G35" s="9"/>
      <c r="H35" s="10"/>
      <c r="I35" s="9"/>
      <c r="J35" s="10"/>
      <c r="K35" s="10"/>
    </row>
    <row r="36" spans="1:11" x14ac:dyDescent="0.25">
      <c r="A36" s="26" t="s">
        <v>12</v>
      </c>
      <c r="B36" s="79">
        <f>SUM(B5:B8,B11:B15,B18:B22,B25,B28:B29,B32)</f>
        <v>3.2595000000000001</v>
      </c>
      <c r="C36" s="49">
        <f>SUM(C5:C8,C11:C15,C18:C22,C25,C28:C29,C32)</f>
        <v>2.2627999999999999</v>
      </c>
      <c r="D36" s="49">
        <f t="shared" ref="D36:K36" si="7">SUM(D5:D8,D11:D15,D18:D22,D25,D28:D29,D32)</f>
        <v>414.41850000000005</v>
      </c>
      <c r="E36" s="49">
        <f t="shared" si="7"/>
        <v>6.3362999999999996</v>
      </c>
      <c r="F36" s="49">
        <f t="shared" si="7"/>
        <v>7.1419999999999995</v>
      </c>
      <c r="G36" s="49">
        <f t="shared" si="7"/>
        <v>2.5777000000000005</v>
      </c>
      <c r="H36" s="49">
        <f t="shared" si="7"/>
        <v>7.8369999999999997</v>
      </c>
      <c r="I36" s="49">
        <f t="shared" si="7"/>
        <v>3.6516999999999999</v>
      </c>
      <c r="J36" s="49">
        <f t="shared" si="7"/>
        <v>5.9872000000000005</v>
      </c>
      <c r="K36" s="49">
        <f t="shared" si="7"/>
        <v>4196.9681</v>
      </c>
    </row>
    <row r="37" spans="1:11" x14ac:dyDescent="0.25">
      <c r="A37" s="26" t="s">
        <v>13</v>
      </c>
      <c r="B37" s="27">
        <f>B36/18</f>
        <v>0.18108333333333335</v>
      </c>
      <c r="C37" s="28">
        <f>C36/18</f>
        <v>0.12571111111111111</v>
      </c>
      <c r="D37" s="28">
        <f t="shared" ref="D37:K37" si="8">D36/18</f>
        <v>23.023250000000004</v>
      </c>
      <c r="E37" s="28">
        <f t="shared" si="8"/>
        <v>0.35201666666666664</v>
      </c>
      <c r="F37" s="28">
        <f t="shared" si="8"/>
        <v>0.39677777777777773</v>
      </c>
      <c r="G37" s="28">
        <f t="shared" si="8"/>
        <v>0.14320555555555559</v>
      </c>
      <c r="H37" s="28">
        <f t="shared" si="8"/>
        <v>0.43538888888888888</v>
      </c>
      <c r="I37" s="28">
        <f t="shared" si="8"/>
        <v>0.20287222222222223</v>
      </c>
      <c r="J37" s="28">
        <f t="shared" si="8"/>
        <v>0.33262222222222226</v>
      </c>
      <c r="K37" s="28">
        <f t="shared" si="8"/>
        <v>233.16489444444446</v>
      </c>
    </row>
    <row r="38" spans="1:11" x14ac:dyDescent="0.25">
      <c r="A38" s="26" t="s">
        <v>14</v>
      </c>
      <c r="B38" s="27">
        <f>1/B37</f>
        <v>5.5223193741371368</v>
      </c>
      <c r="C38" s="28">
        <f>1/C37</f>
        <v>7.9547463319780807</v>
      </c>
      <c r="D38" s="28">
        <f>100/D37</f>
        <v>4.3434354402614739</v>
      </c>
      <c r="E38" s="28">
        <f t="shared" ref="D38:K38" si="9">1/E37</f>
        <v>2.8407745845367174</v>
      </c>
      <c r="F38" s="28">
        <f t="shared" si="9"/>
        <v>2.5203024362923552</v>
      </c>
      <c r="G38" s="28">
        <f t="shared" si="9"/>
        <v>6.9829693137292921</v>
      </c>
      <c r="H38" s="28">
        <f t="shared" si="9"/>
        <v>2.2967972438433075</v>
      </c>
      <c r="I38" s="28">
        <f t="shared" si="9"/>
        <v>4.9292110523865595</v>
      </c>
      <c r="J38" s="28">
        <f t="shared" si="9"/>
        <v>3.0064136825227146</v>
      </c>
      <c r="K38" s="28">
        <f>1000/K37</f>
        <v>4.2888102961754697</v>
      </c>
    </row>
    <row r="39" spans="1:11" ht="15.75" thickBot="1" x14ac:dyDescent="0.3">
      <c r="A39" s="29"/>
      <c r="B39" s="30"/>
      <c r="C39" s="31"/>
      <c r="D39" s="30"/>
      <c r="E39" s="31"/>
      <c r="F39" s="31"/>
      <c r="G39" s="30"/>
      <c r="H39" s="31"/>
      <c r="I39" s="30"/>
      <c r="J39" s="31"/>
      <c r="K39" s="31"/>
    </row>
  </sheetData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2001</vt:lpstr>
      <vt:lpstr>Feb 2001</vt:lpstr>
      <vt:lpstr>Mar 2001</vt:lpstr>
      <vt:lpstr>Apr 2001</vt:lpstr>
      <vt:lpstr>May 2001</vt:lpstr>
      <vt:lpstr>Jun 2001</vt:lpstr>
      <vt:lpstr>Jul 2001</vt:lpstr>
      <vt:lpstr>Aug 2001</vt:lpstr>
      <vt:lpstr>Sep 2001</vt:lpstr>
      <vt:lpstr>Oct 2001</vt:lpstr>
      <vt:lpstr>Nov 2001</vt:lpstr>
      <vt:lpstr>Dec 2001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R. Iro</dc:creator>
  <cp:lastModifiedBy>Carolyn R. Iro</cp:lastModifiedBy>
  <dcterms:created xsi:type="dcterms:W3CDTF">2015-02-23T02:43:09Z</dcterms:created>
  <dcterms:modified xsi:type="dcterms:W3CDTF">2015-02-26T04:47:15Z</dcterms:modified>
</cp:coreProperties>
</file>