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firstSheet="6" activeTab="11"/>
  </bookViews>
  <sheets>
    <sheet name="Jan 2002" sheetId="4" r:id="rId1"/>
    <sheet name="Feb 2002" sheetId="5" r:id="rId2"/>
    <sheet name="Mar 2002" sheetId="7" r:id="rId3"/>
    <sheet name="Apr 2002" sheetId="6" r:id="rId4"/>
    <sheet name="May 2002" sheetId="8" r:id="rId5"/>
    <sheet name="Jun 2002" sheetId="9" r:id="rId6"/>
    <sheet name="Jul 2002" sheetId="10" r:id="rId7"/>
    <sheet name="Aug 2002" sheetId="11" r:id="rId8"/>
    <sheet name="Sep 2002" sheetId="12" r:id="rId9"/>
    <sheet name="Oct 2002" sheetId="13" r:id="rId10"/>
    <sheet name="Nov 2002" sheetId="14" r:id="rId11"/>
    <sheet name="Dec 2002" sheetId="15" r:id="rId12"/>
  </sheets>
  <calcPr calcId="145621"/>
</workbook>
</file>

<file path=xl/calcChain.xml><?xml version="1.0" encoding="utf-8"?>
<calcChain xmlns="http://schemas.openxmlformats.org/spreadsheetml/2006/main">
  <c r="D37" i="15" l="1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6" i="15"/>
  <c r="B36" i="15"/>
  <c r="B17" i="15"/>
  <c r="C17" i="15"/>
  <c r="D17" i="15"/>
  <c r="E17" i="15"/>
  <c r="F17" i="15"/>
  <c r="G17" i="15"/>
  <c r="H17" i="15"/>
  <c r="I17" i="15"/>
  <c r="J17" i="15"/>
  <c r="K17" i="15"/>
  <c r="D11" i="15"/>
  <c r="E11" i="15"/>
  <c r="F11" i="15"/>
  <c r="G11" i="15"/>
  <c r="H11" i="15"/>
  <c r="I11" i="15"/>
  <c r="J11" i="15"/>
  <c r="K11" i="15"/>
  <c r="C11" i="15"/>
  <c r="B11" i="15"/>
  <c r="D40" i="14"/>
  <c r="E40" i="14"/>
  <c r="F40" i="14"/>
  <c r="G40" i="14"/>
  <c r="H40" i="14"/>
  <c r="I40" i="14"/>
  <c r="J40" i="14"/>
  <c r="K40" i="14"/>
  <c r="D39" i="14"/>
  <c r="E39" i="14"/>
  <c r="F39" i="14"/>
  <c r="G39" i="14"/>
  <c r="H39" i="14"/>
  <c r="I39" i="14"/>
  <c r="J39" i="14"/>
  <c r="K39" i="14"/>
  <c r="C40" i="14"/>
  <c r="C39" i="14"/>
  <c r="B40" i="14"/>
  <c r="B39" i="14"/>
  <c r="D43" i="13"/>
  <c r="E43" i="13"/>
  <c r="F43" i="13"/>
  <c r="G43" i="13"/>
  <c r="H43" i="13"/>
  <c r="I43" i="13"/>
  <c r="J43" i="13"/>
  <c r="K43" i="13"/>
  <c r="D42" i="13"/>
  <c r="E42" i="13"/>
  <c r="F42" i="13"/>
  <c r="G42" i="13"/>
  <c r="H42" i="13"/>
  <c r="I42" i="13"/>
  <c r="J42" i="13"/>
  <c r="K42" i="13"/>
  <c r="C43" i="13"/>
  <c r="C42" i="13"/>
  <c r="B43" i="13"/>
  <c r="B42" i="13"/>
  <c r="D38" i="13"/>
  <c r="E38" i="13"/>
  <c r="F38" i="13"/>
  <c r="G38" i="13"/>
  <c r="H38" i="13"/>
  <c r="I38" i="13"/>
  <c r="J38" i="13"/>
  <c r="K38" i="13"/>
  <c r="C38" i="13"/>
  <c r="B38" i="13"/>
  <c r="D11" i="13"/>
  <c r="E11" i="13"/>
  <c r="F11" i="13"/>
  <c r="G11" i="13"/>
  <c r="H11" i="13"/>
  <c r="I11" i="13"/>
  <c r="J11" i="13"/>
  <c r="K11" i="13"/>
  <c r="C11" i="13"/>
  <c r="B11" i="13"/>
  <c r="D38" i="12"/>
  <c r="E38" i="12"/>
  <c r="F38" i="12"/>
  <c r="G38" i="12"/>
  <c r="H38" i="12"/>
  <c r="I38" i="12"/>
  <c r="J38" i="12"/>
  <c r="K38" i="12"/>
  <c r="C38" i="12"/>
  <c r="D37" i="12"/>
  <c r="E37" i="12"/>
  <c r="F37" i="12"/>
  <c r="G37" i="12"/>
  <c r="H37" i="12"/>
  <c r="I37" i="12"/>
  <c r="J37" i="12"/>
  <c r="K37" i="12"/>
  <c r="C37" i="12"/>
  <c r="B38" i="12"/>
  <c r="B37" i="12"/>
  <c r="B32" i="12"/>
  <c r="C32" i="12"/>
  <c r="D32" i="12"/>
  <c r="E32" i="12"/>
  <c r="F32" i="12"/>
  <c r="G32" i="12"/>
  <c r="H32" i="12"/>
  <c r="I32" i="12"/>
  <c r="J32" i="12"/>
  <c r="K32" i="12"/>
  <c r="D42" i="1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2" i="11"/>
  <c r="C41" i="11"/>
  <c r="B42" i="11"/>
  <c r="B41" i="11"/>
  <c r="D9" i="11"/>
  <c r="E9" i="11"/>
  <c r="F9" i="11"/>
  <c r="G9" i="11"/>
  <c r="H9" i="11"/>
  <c r="I9" i="11"/>
  <c r="J9" i="11"/>
  <c r="K9" i="11"/>
  <c r="C9" i="11"/>
  <c r="B9" i="11"/>
  <c r="K44" i="10"/>
  <c r="D44" i="10"/>
  <c r="E44" i="10"/>
  <c r="F44" i="10"/>
  <c r="G44" i="10"/>
  <c r="H44" i="10"/>
  <c r="I44" i="10"/>
  <c r="J44" i="10"/>
  <c r="D43" i="10"/>
  <c r="E43" i="10"/>
  <c r="F43" i="10"/>
  <c r="G43" i="10"/>
  <c r="H43" i="10"/>
  <c r="I43" i="10"/>
  <c r="J43" i="10"/>
  <c r="K43" i="10"/>
  <c r="D42" i="10"/>
  <c r="E42" i="10"/>
  <c r="F42" i="10"/>
  <c r="G42" i="10"/>
  <c r="H42" i="10"/>
  <c r="I42" i="10"/>
  <c r="J42" i="10"/>
  <c r="K42" i="10"/>
  <c r="C43" i="10"/>
  <c r="C42" i="10"/>
  <c r="B42" i="10"/>
  <c r="B43" i="10"/>
  <c r="D38" i="10"/>
  <c r="E38" i="10"/>
  <c r="F38" i="10"/>
  <c r="G38" i="10"/>
  <c r="H38" i="10"/>
  <c r="I38" i="10"/>
  <c r="J38" i="10"/>
  <c r="K38" i="10"/>
  <c r="C38" i="10"/>
  <c r="B38" i="10"/>
  <c r="D19" i="10"/>
  <c r="E19" i="10"/>
  <c r="F19" i="10"/>
  <c r="G19" i="10"/>
  <c r="H19" i="10"/>
  <c r="I19" i="10"/>
  <c r="J19" i="10"/>
  <c r="K19" i="10"/>
  <c r="C19" i="10"/>
  <c r="B19" i="10"/>
  <c r="D12" i="10"/>
  <c r="E12" i="10"/>
  <c r="F12" i="10"/>
  <c r="G12" i="10"/>
  <c r="H12" i="10"/>
  <c r="I12" i="10"/>
  <c r="J12" i="10"/>
  <c r="K12" i="10"/>
  <c r="C12" i="10"/>
  <c r="B12" i="10"/>
  <c r="D37" i="9"/>
  <c r="E37" i="9"/>
  <c r="F37" i="9"/>
  <c r="G37" i="9"/>
  <c r="H37" i="9"/>
  <c r="I37" i="9"/>
  <c r="J37" i="9"/>
  <c r="K37" i="9"/>
  <c r="C37" i="9"/>
  <c r="D38" i="9" l="1"/>
  <c r="D39" i="9" s="1"/>
  <c r="E38" i="9"/>
  <c r="F38" i="9"/>
  <c r="G38" i="9"/>
  <c r="G39" i="9" s="1"/>
  <c r="H38" i="9"/>
  <c r="H39" i="9" s="1"/>
  <c r="I38" i="9"/>
  <c r="J38" i="9"/>
  <c r="K38" i="9"/>
  <c r="B37" i="9"/>
  <c r="D41" i="8"/>
  <c r="E41" i="8"/>
  <c r="F41" i="8"/>
  <c r="G41" i="8"/>
  <c r="H41" i="8"/>
  <c r="H42" i="8" s="1"/>
  <c r="H43" i="8" s="1"/>
  <c r="I41" i="8"/>
  <c r="J41" i="8"/>
  <c r="K41" i="8"/>
  <c r="D42" i="8"/>
  <c r="D43" i="8" s="1"/>
  <c r="E42" i="8"/>
  <c r="E43" i="8" s="1"/>
  <c r="F42" i="8"/>
  <c r="G42" i="8"/>
  <c r="I42" i="8"/>
  <c r="I43" i="8" s="1"/>
  <c r="J42" i="8"/>
  <c r="K42" i="8"/>
  <c r="C41" i="8"/>
  <c r="B41" i="8"/>
  <c r="D38" i="8"/>
  <c r="E38" i="8"/>
  <c r="F38" i="8"/>
  <c r="G38" i="8"/>
  <c r="H38" i="8"/>
  <c r="I38" i="8"/>
  <c r="J38" i="8"/>
  <c r="K38" i="8"/>
  <c r="C38" i="8"/>
  <c r="B38" i="8"/>
  <c r="D31" i="8"/>
  <c r="E31" i="8"/>
  <c r="F31" i="8"/>
  <c r="G31" i="8"/>
  <c r="H31" i="8"/>
  <c r="I31" i="8"/>
  <c r="J31" i="8"/>
  <c r="K31" i="8"/>
  <c r="C31" i="8"/>
  <c r="B31" i="8"/>
  <c r="D10" i="8"/>
  <c r="E10" i="8"/>
  <c r="F10" i="8"/>
  <c r="G10" i="8"/>
  <c r="H10" i="8"/>
  <c r="I10" i="8"/>
  <c r="J10" i="8"/>
  <c r="K10" i="8"/>
  <c r="C10" i="8"/>
  <c r="B10" i="8"/>
  <c r="D37" i="6"/>
  <c r="E37" i="6"/>
  <c r="F37" i="6"/>
  <c r="G37" i="6"/>
  <c r="H37" i="6"/>
  <c r="I37" i="6"/>
  <c r="J37" i="6"/>
  <c r="K37" i="6"/>
  <c r="D36" i="6"/>
  <c r="E36" i="6"/>
  <c r="F36" i="6"/>
  <c r="G36" i="6"/>
  <c r="H36" i="6"/>
  <c r="I36" i="6"/>
  <c r="J36" i="6"/>
  <c r="K36" i="6"/>
  <c r="C37" i="6"/>
  <c r="C36" i="6"/>
  <c r="B37" i="6"/>
  <c r="B36" i="6"/>
  <c r="D24" i="6"/>
  <c r="E24" i="6"/>
  <c r="F24" i="6"/>
  <c r="G24" i="6"/>
  <c r="H24" i="6"/>
  <c r="I24" i="6"/>
  <c r="J24" i="6"/>
  <c r="K24" i="6"/>
  <c r="C24" i="6"/>
  <c r="B24" i="6"/>
  <c r="D10" i="6"/>
  <c r="E10" i="6"/>
  <c r="F10" i="6"/>
  <c r="G10" i="6"/>
  <c r="H10" i="6"/>
  <c r="I10" i="6"/>
  <c r="J10" i="6"/>
  <c r="K10" i="6"/>
  <c r="C10" i="6"/>
  <c r="B10" i="6"/>
  <c r="B9" i="6"/>
  <c r="C9" i="6"/>
  <c r="D9" i="6"/>
  <c r="E9" i="6"/>
  <c r="F9" i="6"/>
  <c r="G9" i="6"/>
  <c r="H9" i="6"/>
  <c r="I9" i="6"/>
  <c r="J9" i="6"/>
  <c r="K9" i="6"/>
  <c r="D41" i="7"/>
  <c r="E41" i="7"/>
  <c r="F41" i="7"/>
  <c r="G41" i="7"/>
  <c r="H41" i="7"/>
  <c r="I41" i="7"/>
  <c r="J41" i="7"/>
  <c r="K41" i="7"/>
  <c r="D40" i="7"/>
  <c r="D42" i="7" s="1"/>
  <c r="E40" i="7"/>
  <c r="E42" i="7" s="1"/>
  <c r="F40" i="7"/>
  <c r="G40" i="7"/>
  <c r="H40" i="7"/>
  <c r="H42" i="7" s="1"/>
  <c r="I40" i="7"/>
  <c r="I42" i="7" s="1"/>
  <c r="J40" i="7"/>
  <c r="K40" i="7"/>
  <c r="C40" i="7"/>
  <c r="C41" i="7" s="1"/>
  <c r="B40" i="7"/>
  <c r="B41" i="7"/>
  <c r="B36" i="7"/>
  <c r="C36" i="7"/>
  <c r="D36" i="7"/>
  <c r="E36" i="7"/>
  <c r="F36" i="7"/>
  <c r="G36" i="7"/>
  <c r="H36" i="7"/>
  <c r="I36" i="7"/>
  <c r="J36" i="7"/>
  <c r="K36" i="7"/>
  <c r="D16" i="7"/>
  <c r="E16" i="7"/>
  <c r="F16" i="7"/>
  <c r="G16" i="7"/>
  <c r="H16" i="7"/>
  <c r="I16" i="7"/>
  <c r="J16" i="7"/>
  <c r="K16" i="7"/>
  <c r="C16" i="7"/>
  <c r="B16" i="7"/>
  <c r="D9" i="7"/>
  <c r="E9" i="7"/>
  <c r="F9" i="7"/>
  <c r="G9" i="7"/>
  <c r="H9" i="7"/>
  <c r="I9" i="7"/>
  <c r="J9" i="7"/>
  <c r="K9" i="7"/>
  <c r="C9" i="7"/>
  <c r="B9" i="7"/>
  <c r="D41" i="5"/>
  <c r="E41" i="5"/>
  <c r="E42" i="5" s="1"/>
  <c r="F41" i="5"/>
  <c r="G41" i="5"/>
  <c r="H41" i="5"/>
  <c r="I41" i="5"/>
  <c r="J41" i="5"/>
  <c r="K41" i="5"/>
  <c r="D40" i="5"/>
  <c r="E40" i="5"/>
  <c r="F40" i="5"/>
  <c r="F42" i="5" s="1"/>
  <c r="G40" i="5"/>
  <c r="H40" i="5"/>
  <c r="I40" i="5"/>
  <c r="J40" i="5"/>
  <c r="J42" i="5" s="1"/>
  <c r="K40" i="5"/>
  <c r="C40" i="5"/>
  <c r="B40" i="5"/>
  <c r="D36" i="5"/>
  <c r="E36" i="5"/>
  <c r="F36" i="5"/>
  <c r="G36" i="5"/>
  <c r="H36" i="5"/>
  <c r="I36" i="5"/>
  <c r="J36" i="5"/>
  <c r="K36" i="5"/>
  <c r="C36" i="5"/>
  <c r="B36" i="5"/>
  <c r="D9" i="5"/>
  <c r="E9" i="5"/>
  <c r="F9" i="5"/>
  <c r="G9" i="5"/>
  <c r="H9" i="5"/>
  <c r="I9" i="5"/>
  <c r="J9" i="5"/>
  <c r="K9" i="5"/>
  <c r="C9" i="5"/>
  <c r="B9" i="5"/>
  <c r="D42" i="4"/>
  <c r="E42" i="4"/>
  <c r="F42" i="4"/>
  <c r="F43" i="4" s="1"/>
  <c r="G42" i="4"/>
  <c r="H42" i="4"/>
  <c r="I42" i="4"/>
  <c r="I43" i="4" s="1"/>
  <c r="J42" i="4"/>
  <c r="K42" i="4"/>
  <c r="D41" i="4"/>
  <c r="E41" i="4"/>
  <c r="F41" i="4"/>
  <c r="G41" i="4"/>
  <c r="H41" i="4"/>
  <c r="I41" i="4"/>
  <c r="J41" i="4"/>
  <c r="K41" i="4"/>
  <c r="C41" i="4"/>
  <c r="B41" i="4"/>
  <c r="D37" i="4"/>
  <c r="E37" i="4"/>
  <c r="F37" i="4"/>
  <c r="G37" i="4"/>
  <c r="H37" i="4"/>
  <c r="I37" i="4"/>
  <c r="J37" i="4"/>
  <c r="K37" i="4"/>
  <c r="C37" i="4"/>
  <c r="B37" i="4"/>
  <c r="D10" i="4"/>
  <c r="E10" i="4"/>
  <c r="F10" i="4"/>
  <c r="G10" i="4"/>
  <c r="H10" i="4"/>
  <c r="I10" i="4"/>
  <c r="J10" i="4"/>
  <c r="K10" i="4"/>
  <c r="C10" i="4"/>
  <c r="B10" i="4"/>
  <c r="B42" i="4"/>
  <c r="C42" i="4"/>
  <c r="E43" i="4"/>
  <c r="G43" i="4"/>
  <c r="J43" i="4"/>
  <c r="K43" i="4"/>
  <c r="D38" i="15"/>
  <c r="E38" i="15"/>
  <c r="F38" i="15"/>
  <c r="G38" i="15"/>
  <c r="H38" i="15"/>
  <c r="I38" i="15"/>
  <c r="J38" i="15"/>
  <c r="K38" i="15"/>
  <c r="C37" i="15"/>
  <c r="B37" i="15"/>
  <c r="D35" i="14"/>
  <c r="D36" i="14" s="1"/>
  <c r="E35" i="14"/>
  <c r="E36" i="14" s="1"/>
  <c r="F35" i="14"/>
  <c r="F36" i="14" s="1"/>
  <c r="G35" i="14"/>
  <c r="H35" i="14"/>
  <c r="I35" i="14"/>
  <c r="I36" i="14" s="1"/>
  <c r="J35" i="14"/>
  <c r="J36" i="14" s="1"/>
  <c r="K35" i="14"/>
  <c r="G36" i="14"/>
  <c r="H36" i="14"/>
  <c r="K36" i="14"/>
  <c r="D39" i="12"/>
  <c r="E39" i="12"/>
  <c r="F39" i="12"/>
  <c r="G39" i="12"/>
  <c r="H39" i="12"/>
  <c r="I39" i="12"/>
  <c r="J39" i="12"/>
  <c r="K39" i="12"/>
  <c r="D43" i="11"/>
  <c r="E43" i="11"/>
  <c r="F43" i="11"/>
  <c r="G43" i="11"/>
  <c r="H43" i="11"/>
  <c r="I43" i="11"/>
  <c r="J43" i="11"/>
  <c r="K43" i="11"/>
  <c r="E39" i="9"/>
  <c r="F39" i="9"/>
  <c r="I39" i="9"/>
  <c r="J39" i="9"/>
  <c r="C38" i="9"/>
  <c r="B38" i="9"/>
  <c r="G43" i="8"/>
  <c r="K43" i="8"/>
  <c r="G42" i="7"/>
  <c r="K42" i="7"/>
  <c r="D42" i="5"/>
  <c r="G42" i="5"/>
  <c r="H42" i="5"/>
  <c r="I42" i="5"/>
  <c r="K42" i="5"/>
  <c r="C41" i="5"/>
  <c r="B41" i="5"/>
  <c r="K30" i="15"/>
  <c r="K31" i="15" s="1"/>
  <c r="J30" i="15"/>
  <c r="J31" i="15" s="1"/>
  <c r="I30" i="15"/>
  <c r="I31" i="15" s="1"/>
  <c r="H30" i="15"/>
  <c r="H31" i="15" s="1"/>
  <c r="G30" i="15"/>
  <c r="G31" i="15" s="1"/>
  <c r="F30" i="15"/>
  <c r="F31" i="15" s="1"/>
  <c r="E30" i="15"/>
  <c r="E31" i="15" s="1"/>
  <c r="D30" i="15"/>
  <c r="D31" i="15" s="1"/>
  <c r="C30" i="15"/>
  <c r="C31" i="15" s="1"/>
  <c r="B30" i="15"/>
  <c r="B31" i="15" s="1"/>
  <c r="D41" i="14"/>
  <c r="E41" i="14"/>
  <c r="F41" i="14"/>
  <c r="G41" i="14"/>
  <c r="H41" i="14"/>
  <c r="I41" i="14"/>
  <c r="J41" i="14"/>
  <c r="K41" i="14"/>
  <c r="B35" i="14"/>
  <c r="B36" i="14" s="1"/>
  <c r="C35" i="14"/>
  <c r="C36" i="14" s="1"/>
  <c r="K39" i="9" l="1"/>
  <c r="J43" i="8"/>
  <c r="F43" i="8"/>
  <c r="J42" i="7"/>
  <c r="F42" i="7"/>
  <c r="H43" i="4"/>
  <c r="D43" i="4"/>
  <c r="D44" i="13"/>
  <c r="E44" i="13"/>
  <c r="F44" i="13"/>
  <c r="G44" i="13"/>
  <c r="H44" i="13"/>
  <c r="I44" i="13"/>
  <c r="J44" i="13"/>
  <c r="K44" i="13"/>
  <c r="B15" i="11"/>
  <c r="B16" i="11" s="1"/>
  <c r="C15" i="11"/>
  <c r="C16" i="11" s="1"/>
  <c r="D15" i="11"/>
  <c r="D16" i="11" s="1"/>
  <c r="E15" i="11"/>
  <c r="E16" i="11" s="1"/>
  <c r="F15" i="11"/>
  <c r="F16" i="11" s="1"/>
  <c r="G15" i="11"/>
  <c r="G16" i="11" s="1"/>
  <c r="H15" i="11"/>
  <c r="H16" i="11" s="1"/>
  <c r="I15" i="11"/>
  <c r="I16" i="11" s="1"/>
  <c r="J15" i="11"/>
  <c r="J16" i="11" s="1"/>
  <c r="K15" i="11"/>
  <c r="K16" i="11" s="1"/>
  <c r="C42" i="8"/>
  <c r="B42" i="8"/>
  <c r="D38" i="6"/>
  <c r="E38" i="6"/>
  <c r="F38" i="6"/>
  <c r="G38" i="6"/>
  <c r="H38" i="6"/>
  <c r="I38" i="6"/>
  <c r="J38" i="6"/>
  <c r="K38" i="6"/>
  <c r="K37" i="7"/>
  <c r="J37" i="7"/>
  <c r="I37" i="7"/>
  <c r="H37" i="7"/>
  <c r="G37" i="7"/>
  <c r="F37" i="7"/>
  <c r="E37" i="7"/>
  <c r="D37" i="7"/>
  <c r="C37" i="7"/>
  <c r="B37" i="7"/>
  <c r="B11" i="9" l="1"/>
  <c r="B12" i="9" s="1"/>
  <c r="C11" i="9"/>
  <c r="C12" i="9" s="1"/>
  <c r="D11" i="9"/>
  <c r="D12" i="9" s="1"/>
  <c r="E11" i="9"/>
  <c r="E12" i="9" s="1"/>
  <c r="F11" i="9"/>
  <c r="F12" i="9" s="1"/>
  <c r="G11" i="9"/>
  <c r="G12" i="9" s="1"/>
  <c r="H11" i="9"/>
  <c r="H12" i="9" s="1"/>
  <c r="I11" i="9"/>
  <c r="I12" i="9" s="1"/>
  <c r="J11" i="9"/>
  <c r="J12" i="9" s="1"/>
  <c r="K11" i="9"/>
  <c r="K12" i="9" s="1"/>
  <c r="B37" i="8"/>
  <c r="C37" i="8"/>
  <c r="D37" i="8"/>
  <c r="E37" i="8"/>
  <c r="F37" i="8"/>
  <c r="G37" i="8"/>
  <c r="H37" i="8"/>
  <c r="I37" i="8"/>
  <c r="J37" i="8"/>
  <c r="K37" i="8"/>
  <c r="B15" i="7"/>
  <c r="C15" i="7"/>
  <c r="D15" i="7"/>
  <c r="E15" i="7"/>
  <c r="F15" i="7"/>
  <c r="G15" i="7"/>
  <c r="H15" i="7"/>
  <c r="I15" i="7"/>
  <c r="J15" i="7"/>
  <c r="K15" i="7"/>
  <c r="B23" i="6"/>
  <c r="C23" i="6"/>
  <c r="D23" i="6"/>
  <c r="E23" i="6"/>
  <c r="F23" i="6"/>
  <c r="G23" i="6"/>
  <c r="H23" i="6"/>
  <c r="I23" i="6"/>
  <c r="J23" i="6"/>
  <c r="K23" i="6"/>
  <c r="B10" i="15" l="1"/>
  <c r="C10" i="15"/>
  <c r="D10" i="15"/>
  <c r="E10" i="15"/>
  <c r="F10" i="15"/>
  <c r="G10" i="15"/>
  <c r="H10" i="15"/>
  <c r="I10" i="15"/>
  <c r="J10" i="15"/>
  <c r="K10" i="15"/>
  <c r="B11" i="12"/>
  <c r="B12" i="12" s="1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B29" i="7"/>
  <c r="B30" i="7" s="1"/>
  <c r="C29" i="7"/>
  <c r="C30" i="7" s="1"/>
  <c r="D29" i="7"/>
  <c r="D30" i="7" s="1"/>
  <c r="E29" i="7"/>
  <c r="E30" i="7" s="1"/>
  <c r="F29" i="7"/>
  <c r="F30" i="7" s="1"/>
  <c r="G29" i="7"/>
  <c r="G30" i="7" s="1"/>
  <c r="H29" i="7"/>
  <c r="H30" i="7" s="1"/>
  <c r="I29" i="7"/>
  <c r="I30" i="7" s="1"/>
  <c r="J29" i="7"/>
  <c r="J30" i="7" s="1"/>
  <c r="K29" i="7"/>
  <c r="K30" i="7" s="1"/>
  <c r="B22" i="7"/>
  <c r="B23" i="7" s="1"/>
  <c r="C22" i="7"/>
  <c r="C23" i="7" s="1"/>
  <c r="D22" i="7"/>
  <c r="D23" i="7" s="1"/>
  <c r="E22" i="7"/>
  <c r="E23" i="7" s="1"/>
  <c r="F22" i="7"/>
  <c r="F23" i="7" s="1"/>
  <c r="G22" i="7"/>
  <c r="G23" i="7" s="1"/>
  <c r="H22" i="7"/>
  <c r="H23" i="7" s="1"/>
  <c r="I22" i="7"/>
  <c r="I23" i="7" s="1"/>
  <c r="J22" i="7"/>
  <c r="J23" i="7" s="1"/>
  <c r="K22" i="7"/>
  <c r="K23" i="7" s="1"/>
  <c r="B37" i="13" l="1"/>
  <c r="C37" i="13"/>
  <c r="D37" i="13"/>
  <c r="E37" i="13"/>
  <c r="F37" i="13"/>
  <c r="G37" i="13"/>
  <c r="H37" i="13"/>
  <c r="I37" i="13"/>
  <c r="J37" i="13"/>
  <c r="K37" i="13"/>
  <c r="B31" i="13"/>
  <c r="B32" i="13" s="1"/>
  <c r="C31" i="13"/>
  <c r="C32" i="13" s="1"/>
  <c r="D31" i="13"/>
  <c r="D32" i="13" s="1"/>
  <c r="E31" i="13"/>
  <c r="E32" i="13" s="1"/>
  <c r="F31" i="13"/>
  <c r="F32" i="13" s="1"/>
  <c r="G31" i="13"/>
  <c r="G32" i="13" s="1"/>
  <c r="H31" i="13"/>
  <c r="H32" i="13" s="1"/>
  <c r="I31" i="13"/>
  <c r="I32" i="13" s="1"/>
  <c r="J31" i="13"/>
  <c r="J32" i="13" s="1"/>
  <c r="K31" i="13"/>
  <c r="K32" i="13" s="1"/>
  <c r="B24" i="13"/>
  <c r="B25" i="13" s="1"/>
  <c r="C24" i="13"/>
  <c r="C25" i="13" s="1"/>
  <c r="D24" i="13"/>
  <c r="D25" i="13" s="1"/>
  <c r="E24" i="13"/>
  <c r="E25" i="13" s="1"/>
  <c r="F24" i="13"/>
  <c r="F25" i="13" s="1"/>
  <c r="G24" i="13"/>
  <c r="G25" i="13" s="1"/>
  <c r="H24" i="13"/>
  <c r="H25" i="13" s="1"/>
  <c r="I24" i="13"/>
  <c r="I25" i="13" s="1"/>
  <c r="J24" i="13"/>
  <c r="J25" i="13" s="1"/>
  <c r="K24" i="13"/>
  <c r="K25" i="13" s="1"/>
  <c r="B17" i="13"/>
  <c r="B18" i="13" s="1"/>
  <c r="C17" i="13"/>
  <c r="C18" i="13" s="1"/>
  <c r="D17" i="13"/>
  <c r="D18" i="13" s="1"/>
  <c r="E17" i="13"/>
  <c r="E18" i="13" s="1"/>
  <c r="F17" i="13"/>
  <c r="F18" i="13" s="1"/>
  <c r="G17" i="13"/>
  <c r="G18" i="13" s="1"/>
  <c r="H17" i="13"/>
  <c r="H18" i="13" s="1"/>
  <c r="I17" i="13"/>
  <c r="I18" i="13" s="1"/>
  <c r="J17" i="13"/>
  <c r="J18" i="13" s="1"/>
  <c r="K17" i="13"/>
  <c r="K18" i="13" s="1"/>
  <c r="B10" i="13"/>
  <c r="C10" i="13"/>
  <c r="D10" i="13"/>
  <c r="E10" i="13"/>
  <c r="F10" i="13"/>
  <c r="G10" i="13"/>
  <c r="H10" i="13"/>
  <c r="I10" i="13"/>
  <c r="J10" i="13"/>
  <c r="K10" i="13"/>
  <c r="B33" i="12"/>
  <c r="C33" i="12"/>
  <c r="D33" i="12"/>
  <c r="E33" i="12"/>
  <c r="F33" i="12"/>
  <c r="G33" i="12"/>
  <c r="H33" i="12"/>
  <c r="I33" i="12"/>
  <c r="J33" i="12"/>
  <c r="K33" i="12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G19" i="12" s="1"/>
  <c r="H18" i="12"/>
  <c r="H19" i="12" s="1"/>
  <c r="I18" i="12"/>
  <c r="I19" i="12" s="1"/>
  <c r="J18" i="12"/>
  <c r="J19" i="12" s="1"/>
  <c r="K18" i="12"/>
  <c r="K19" i="12" s="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29" i="11"/>
  <c r="B30" i="11" s="1"/>
  <c r="C29" i="11"/>
  <c r="C30" i="11" s="1"/>
  <c r="D29" i="11"/>
  <c r="D30" i="11" s="1"/>
  <c r="E29" i="11"/>
  <c r="E30" i="11" s="1"/>
  <c r="F29" i="11"/>
  <c r="F30" i="11" s="1"/>
  <c r="G29" i="11"/>
  <c r="G30" i="11" s="1"/>
  <c r="H29" i="11"/>
  <c r="H30" i="11" s="1"/>
  <c r="I29" i="11"/>
  <c r="I30" i="11" s="1"/>
  <c r="J29" i="11"/>
  <c r="J30" i="11" s="1"/>
  <c r="K29" i="11"/>
  <c r="K30" i="11" s="1"/>
  <c r="B22" i="11"/>
  <c r="B23" i="11" s="1"/>
  <c r="C22" i="11"/>
  <c r="C23" i="11" s="1"/>
  <c r="D22" i="11"/>
  <c r="D23" i="11" s="1"/>
  <c r="E22" i="11"/>
  <c r="E23" i="11" s="1"/>
  <c r="F22" i="11"/>
  <c r="F23" i="11" s="1"/>
  <c r="G22" i="11"/>
  <c r="G23" i="11" s="1"/>
  <c r="H22" i="11"/>
  <c r="H23" i="11" s="1"/>
  <c r="I22" i="11"/>
  <c r="I23" i="11" s="1"/>
  <c r="J22" i="11"/>
  <c r="J23" i="11" s="1"/>
  <c r="K22" i="11"/>
  <c r="K23" i="11" s="1"/>
  <c r="B8" i="11"/>
  <c r="C8" i="11"/>
  <c r="D8" i="11"/>
  <c r="E8" i="11"/>
  <c r="F8" i="11"/>
  <c r="G8" i="11"/>
  <c r="H8" i="11"/>
  <c r="I8" i="11"/>
  <c r="J8" i="11"/>
  <c r="K8" i="11"/>
  <c r="B37" i="10"/>
  <c r="C37" i="10"/>
  <c r="D37" i="10"/>
  <c r="E37" i="10"/>
  <c r="F37" i="10"/>
  <c r="G37" i="10"/>
  <c r="H37" i="10"/>
  <c r="I37" i="10"/>
  <c r="J37" i="10"/>
  <c r="K37" i="10"/>
  <c r="B32" i="10"/>
  <c r="B33" i="10" s="1"/>
  <c r="C32" i="10"/>
  <c r="C33" i="10" s="1"/>
  <c r="D32" i="10"/>
  <c r="D33" i="10" s="1"/>
  <c r="E32" i="10"/>
  <c r="E33" i="10" s="1"/>
  <c r="F32" i="10"/>
  <c r="F33" i="10" s="1"/>
  <c r="G32" i="10"/>
  <c r="G33" i="10" s="1"/>
  <c r="H32" i="10"/>
  <c r="H33" i="10" s="1"/>
  <c r="I32" i="10"/>
  <c r="I33" i="10" s="1"/>
  <c r="J32" i="10"/>
  <c r="J33" i="10" s="1"/>
  <c r="K32" i="10"/>
  <c r="K33" i="10" s="1"/>
  <c r="B25" i="10"/>
  <c r="B26" i="10" s="1"/>
  <c r="C25" i="10"/>
  <c r="C26" i="10" s="1"/>
  <c r="D25" i="10"/>
  <c r="D26" i="10" s="1"/>
  <c r="E25" i="10"/>
  <c r="E26" i="10" s="1"/>
  <c r="F25" i="10"/>
  <c r="F26" i="10" s="1"/>
  <c r="G25" i="10"/>
  <c r="G26" i="10" s="1"/>
  <c r="H25" i="10"/>
  <c r="H26" i="10" s="1"/>
  <c r="I25" i="10"/>
  <c r="I26" i="10" s="1"/>
  <c r="J25" i="10"/>
  <c r="J26" i="10" s="1"/>
  <c r="K25" i="10"/>
  <c r="K26" i="10" s="1"/>
  <c r="B18" i="10"/>
  <c r="C18" i="10"/>
  <c r="D18" i="10"/>
  <c r="E18" i="10"/>
  <c r="F18" i="10"/>
  <c r="G18" i="10"/>
  <c r="H18" i="10"/>
  <c r="I18" i="10"/>
  <c r="J18" i="10"/>
  <c r="K18" i="10"/>
  <c r="B11" i="10"/>
  <c r="C11" i="10"/>
  <c r="D11" i="10"/>
  <c r="E11" i="10"/>
  <c r="F11" i="10"/>
  <c r="G11" i="10"/>
  <c r="H11" i="10"/>
  <c r="I11" i="10"/>
  <c r="J11" i="10"/>
  <c r="K11" i="10"/>
  <c r="C39" i="9"/>
  <c r="B32" i="9"/>
  <c r="B33" i="9" s="1"/>
  <c r="C32" i="9"/>
  <c r="C33" i="9" s="1"/>
  <c r="D32" i="9"/>
  <c r="D33" i="9" s="1"/>
  <c r="E32" i="9"/>
  <c r="E33" i="9" s="1"/>
  <c r="F32" i="9"/>
  <c r="F33" i="9" s="1"/>
  <c r="G32" i="9"/>
  <c r="G33" i="9" s="1"/>
  <c r="H32" i="9"/>
  <c r="H33" i="9" s="1"/>
  <c r="I32" i="9"/>
  <c r="I33" i="9" s="1"/>
  <c r="J32" i="9"/>
  <c r="J33" i="9" s="1"/>
  <c r="K32" i="9"/>
  <c r="K33" i="9" s="1"/>
  <c r="B25" i="9"/>
  <c r="B26" i="9" s="1"/>
  <c r="C25" i="9"/>
  <c r="C26" i="9" s="1"/>
  <c r="D25" i="9"/>
  <c r="D26" i="9" s="1"/>
  <c r="E25" i="9"/>
  <c r="E26" i="9" s="1"/>
  <c r="F25" i="9"/>
  <c r="F26" i="9" s="1"/>
  <c r="G25" i="9"/>
  <c r="G26" i="9" s="1"/>
  <c r="H25" i="9"/>
  <c r="H26" i="9" s="1"/>
  <c r="I25" i="9"/>
  <c r="I26" i="9" s="1"/>
  <c r="J25" i="9"/>
  <c r="J26" i="9" s="1"/>
  <c r="K25" i="9"/>
  <c r="K26" i="9" s="1"/>
  <c r="B18" i="9"/>
  <c r="B19" i="9" s="1"/>
  <c r="C18" i="9"/>
  <c r="C19" i="9" s="1"/>
  <c r="D18" i="9"/>
  <c r="D19" i="9" s="1"/>
  <c r="E18" i="9"/>
  <c r="E19" i="9" s="1"/>
  <c r="F18" i="9"/>
  <c r="F19" i="9" s="1"/>
  <c r="G18" i="9"/>
  <c r="G19" i="9" s="1"/>
  <c r="H18" i="9"/>
  <c r="H19" i="9" s="1"/>
  <c r="I18" i="9"/>
  <c r="I19" i="9" s="1"/>
  <c r="J18" i="9"/>
  <c r="J19" i="9" s="1"/>
  <c r="K18" i="9"/>
  <c r="K19" i="9" s="1"/>
  <c r="B30" i="8"/>
  <c r="C30" i="8"/>
  <c r="D30" i="8"/>
  <c r="E30" i="8"/>
  <c r="F30" i="8"/>
  <c r="G30" i="8"/>
  <c r="H30" i="8"/>
  <c r="I30" i="8"/>
  <c r="J30" i="8"/>
  <c r="K30" i="8"/>
  <c r="B23" i="8"/>
  <c r="B24" i="8" s="1"/>
  <c r="C23" i="8"/>
  <c r="C24" i="8" s="1"/>
  <c r="D23" i="8"/>
  <c r="D24" i="8" s="1"/>
  <c r="E23" i="8"/>
  <c r="E24" i="8" s="1"/>
  <c r="F23" i="8"/>
  <c r="F24" i="8" s="1"/>
  <c r="G23" i="8"/>
  <c r="G24" i="8" s="1"/>
  <c r="H23" i="8"/>
  <c r="H24" i="8" s="1"/>
  <c r="I23" i="8"/>
  <c r="I24" i="8" s="1"/>
  <c r="J23" i="8"/>
  <c r="J24" i="8" s="1"/>
  <c r="K23" i="8"/>
  <c r="K24" i="8" s="1"/>
  <c r="B16" i="8"/>
  <c r="B17" i="8" s="1"/>
  <c r="C16" i="8"/>
  <c r="C17" i="8" s="1"/>
  <c r="D16" i="8"/>
  <c r="D17" i="8" s="1"/>
  <c r="E16" i="8"/>
  <c r="E17" i="8" s="1"/>
  <c r="F16" i="8"/>
  <c r="F17" i="8" s="1"/>
  <c r="G16" i="8"/>
  <c r="G17" i="8" s="1"/>
  <c r="H16" i="8"/>
  <c r="H17" i="8" s="1"/>
  <c r="I16" i="8"/>
  <c r="I17" i="8" s="1"/>
  <c r="J16" i="8"/>
  <c r="J17" i="8" s="1"/>
  <c r="K16" i="8"/>
  <c r="K17" i="8" s="1"/>
  <c r="B9" i="8"/>
  <c r="C9" i="8"/>
  <c r="D9" i="8"/>
  <c r="E9" i="8"/>
  <c r="F9" i="8"/>
  <c r="G9" i="8"/>
  <c r="H9" i="8"/>
  <c r="I9" i="8"/>
  <c r="J9" i="8"/>
  <c r="K9" i="8"/>
  <c r="B8" i="7"/>
  <c r="C8" i="7"/>
  <c r="D8" i="7"/>
  <c r="E8" i="7"/>
  <c r="F8" i="7"/>
  <c r="G8" i="7"/>
  <c r="H8" i="7"/>
  <c r="I8" i="7"/>
  <c r="J8" i="7"/>
  <c r="K8" i="7"/>
  <c r="B30" i="6"/>
  <c r="B31" i="6" s="1"/>
  <c r="C30" i="6"/>
  <c r="C31" i="6" s="1"/>
  <c r="D30" i="6"/>
  <c r="D31" i="6" s="1"/>
  <c r="E30" i="6"/>
  <c r="E31" i="6" s="1"/>
  <c r="F30" i="6"/>
  <c r="F31" i="6" s="1"/>
  <c r="G30" i="6"/>
  <c r="G31" i="6" s="1"/>
  <c r="H30" i="6"/>
  <c r="H31" i="6" s="1"/>
  <c r="I30" i="6"/>
  <c r="I31" i="6" s="1"/>
  <c r="J30" i="6"/>
  <c r="J31" i="6" s="1"/>
  <c r="K30" i="6"/>
  <c r="K31" i="6" s="1"/>
  <c r="B16" i="6"/>
  <c r="B17" i="6" s="1"/>
  <c r="C16" i="6"/>
  <c r="C17" i="6" s="1"/>
  <c r="D16" i="6"/>
  <c r="D17" i="6" s="1"/>
  <c r="E16" i="6"/>
  <c r="E17" i="6" s="1"/>
  <c r="F16" i="6"/>
  <c r="F17" i="6" s="1"/>
  <c r="G16" i="6"/>
  <c r="G17" i="6" s="1"/>
  <c r="H16" i="6"/>
  <c r="H17" i="6" s="1"/>
  <c r="I16" i="6"/>
  <c r="I17" i="6" s="1"/>
  <c r="J16" i="6"/>
  <c r="J17" i="6" s="1"/>
  <c r="K16" i="6"/>
  <c r="K17" i="6" s="1"/>
  <c r="B35" i="5"/>
  <c r="C35" i="5"/>
  <c r="D35" i="5"/>
  <c r="E35" i="5"/>
  <c r="F35" i="5"/>
  <c r="G35" i="5"/>
  <c r="H35" i="5"/>
  <c r="I35" i="5"/>
  <c r="J35" i="5"/>
  <c r="K35" i="5"/>
  <c r="B29" i="5"/>
  <c r="B30" i="5" s="1"/>
  <c r="C29" i="5"/>
  <c r="C30" i="5" s="1"/>
  <c r="D29" i="5"/>
  <c r="D30" i="5" s="1"/>
  <c r="E29" i="5"/>
  <c r="E30" i="5" s="1"/>
  <c r="F29" i="5"/>
  <c r="F30" i="5" s="1"/>
  <c r="G29" i="5"/>
  <c r="G30" i="5" s="1"/>
  <c r="H29" i="5"/>
  <c r="H30" i="5" s="1"/>
  <c r="I29" i="5"/>
  <c r="I30" i="5" s="1"/>
  <c r="J29" i="5"/>
  <c r="J30" i="5" s="1"/>
  <c r="K29" i="5"/>
  <c r="K30" i="5" s="1"/>
  <c r="B22" i="5"/>
  <c r="B23" i="5" s="1"/>
  <c r="C22" i="5"/>
  <c r="C23" i="5" s="1"/>
  <c r="D22" i="5"/>
  <c r="D23" i="5" s="1"/>
  <c r="E22" i="5"/>
  <c r="E23" i="5" s="1"/>
  <c r="F22" i="5"/>
  <c r="F23" i="5" s="1"/>
  <c r="G22" i="5"/>
  <c r="G23" i="5" s="1"/>
  <c r="H22" i="5"/>
  <c r="H23" i="5" s="1"/>
  <c r="I22" i="5"/>
  <c r="I23" i="5" s="1"/>
  <c r="J22" i="5"/>
  <c r="J23" i="5" s="1"/>
  <c r="K22" i="5"/>
  <c r="K23" i="5" s="1"/>
  <c r="B15" i="5"/>
  <c r="B16" i="5" s="1"/>
  <c r="C15" i="5"/>
  <c r="C16" i="5" s="1"/>
  <c r="D15" i="5"/>
  <c r="D16" i="5" s="1"/>
  <c r="E15" i="5"/>
  <c r="E16" i="5" s="1"/>
  <c r="F15" i="5"/>
  <c r="F16" i="5" s="1"/>
  <c r="G15" i="5"/>
  <c r="G16" i="5" s="1"/>
  <c r="H15" i="5"/>
  <c r="H16" i="5" s="1"/>
  <c r="I15" i="5"/>
  <c r="I16" i="5" s="1"/>
  <c r="J15" i="5"/>
  <c r="J16" i="5" s="1"/>
  <c r="K15" i="5"/>
  <c r="K16" i="5" s="1"/>
  <c r="B8" i="5"/>
  <c r="C8" i="5"/>
  <c r="D8" i="5"/>
  <c r="E8" i="5"/>
  <c r="F8" i="5"/>
  <c r="G8" i="5"/>
  <c r="H8" i="5"/>
  <c r="I8" i="5"/>
  <c r="J8" i="5"/>
  <c r="K8" i="5"/>
  <c r="B36" i="4"/>
  <c r="C36" i="4"/>
  <c r="D36" i="4"/>
  <c r="E36" i="4"/>
  <c r="F36" i="4"/>
  <c r="G36" i="4"/>
  <c r="H36" i="4"/>
  <c r="I36" i="4"/>
  <c r="J36" i="4"/>
  <c r="K36" i="4"/>
  <c r="B30" i="4"/>
  <c r="B31" i="4" s="1"/>
  <c r="C30" i="4"/>
  <c r="C31" i="4" s="1"/>
  <c r="D30" i="4"/>
  <c r="D31" i="4" s="1"/>
  <c r="E30" i="4"/>
  <c r="E31" i="4" s="1"/>
  <c r="F30" i="4"/>
  <c r="F31" i="4" s="1"/>
  <c r="G30" i="4"/>
  <c r="G31" i="4" s="1"/>
  <c r="H30" i="4"/>
  <c r="H31" i="4" s="1"/>
  <c r="I30" i="4"/>
  <c r="I31" i="4" s="1"/>
  <c r="J30" i="4"/>
  <c r="J31" i="4" s="1"/>
  <c r="K30" i="4"/>
  <c r="K31" i="4" s="1"/>
  <c r="B23" i="4"/>
  <c r="B24" i="4" s="1"/>
  <c r="C23" i="4"/>
  <c r="C24" i="4" s="1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J23" i="4"/>
  <c r="J24" i="4" s="1"/>
  <c r="K23" i="4"/>
  <c r="K24" i="4" s="1"/>
  <c r="B16" i="4"/>
  <c r="B17" i="4" s="1"/>
  <c r="C16" i="4"/>
  <c r="C17" i="4" s="1"/>
  <c r="D16" i="4"/>
  <c r="D17" i="4" s="1"/>
  <c r="E16" i="4"/>
  <c r="E17" i="4" s="1"/>
  <c r="F16" i="4"/>
  <c r="F17" i="4" s="1"/>
  <c r="G16" i="4"/>
  <c r="G17" i="4" s="1"/>
  <c r="H16" i="4"/>
  <c r="H17" i="4" s="1"/>
  <c r="I16" i="4"/>
  <c r="I17" i="4" s="1"/>
  <c r="J16" i="4"/>
  <c r="J17" i="4" s="1"/>
  <c r="K16" i="4"/>
  <c r="K17" i="4" s="1"/>
  <c r="B9" i="4"/>
  <c r="C9" i="4"/>
  <c r="D9" i="4"/>
  <c r="E9" i="4"/>
  <c r="F9" i="4"/>
  <c r="G9" i="4"/>
  <c r="H9" i="4"/>
  <c r="I9" i="4"/>
  <c r="J9" i="4"/>
  <c r="K9" i="4"/>
  <c r="K24" i="15" l="1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K18" i="15"/>
  <c r="J18" i="15"/>
  <c r="I18" i="15"/>
  <c r="H18" i="15"/>
  <c r="G18" i="15"/>
  <c r="F18" i="15"/>
  <c r="E18" i="15"/>
  <c r="D18" i="15"/>
  <c r="C18" i="15"/>
  <c r="B18" i="15"/>
  <c r="C41" i="14"/>
  <c r="B41" i="14"/>
  <c r="K28" i="14"/>
  <c r="K29" i="14" s="1"/>
  <c r="J28" i="14"/>
  <c r="J29" i="14" s="1"/>
  <c r="I28" i="14"/>
  <c r="I29" i="14" s="1"/>
  <c r="H28" i="14"/>
  <c r="H29" i="14" s="1"/>
  <c r="G28" i="14"/>
  <c r="G29" i="14" s="1"/>
  <c r="F28" i="14"/>
  <c r="F29" i="14" s="1"/>
  <c r="E28" i="14"/>
  <c r="E29" i="14" s="1"/>
  <c r="D28" i="14"/>
  <c r="D29" i="14" s="1"/>
  <c r="C28" i="14"/>
  <c r="C29" i="14" s="1"/>
  <c r="B28" i="14"/>
  <c r="B29" i="14" s="1"/>
  <c r="K21" i="14"/>
  <c r="K22" i="14" s="1"/>
  <c r="J21" i="14"/>
  <c r="J22" i="14" s="1"/>
  <c r="I21" i="14"/>
  <c r="I22" i="14" s="1"/>
  <c r="H21" i="14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B21" i="14"/>
  <c r="B22" i="14" s="1"/>
  <c r="K14" i="14"/>
  <c r="K15" i="14" s="1"/>
  <c r="J14" i="14"/>
  <c r="J15" i="14" s="1"/>
  <c r="I14" i="14"/>
  <c r="I15" i="14" s="1"/>
  <c r="H14" i="14"/>
  <c r="H15" i="14" s="1"/>
  <c r="G14" i="14"/>
  <c r="G15" i="14" s="1"/>
  <c r="F14" i="14"/>
  <c r="F15" i="14" s="1"/>
  <c r="E14" i="14"/>
  <c r="E15" i="14" s="1"/>
  <c r="D14" i="14"/>
  <c r="D15" i="14" s="1"/>
  <c r="C14" i="14"/>
  <c r="C15" i="14" s="1"/>
  <c r="B14" i="14"/>
  <c r="B15" i="14" s="1"/>
  <c r="K7" i="14"/>
  <c r="K8" i="14" s="1"/>
  <c r="J7" i="14"/>
  <c r="J8" i="14" s="1"/>
  <c r="I7" i="14"/>
  <c r="I8" i="14" s="1"/>
  <c r="H7" i="14"/>
  <c r="H8" i="14" s="1"/>
  <c r="G7" i="14"/>
  <c r="G8" i="14" s="1"/>
  <c r="F7" i="14"/>
  <c r="F8" i="14" s="1"/>
  <c r="E7" i="14"/>
  <c r="E8" i="14" s="1"/>
  <c r="D7" i="14"/>
  <c r="D8" i="14" s="1"/>
  <c r="C7" i="14"/>
  <c r="C8" i="14" s="1"/>
  <c r="B7" i="14"/>
  <c r="B8" i="14" s="1"/>
  <c r="C44" i="13"/>
  <c r="B44" i="13"/>
  <c r="C39" i="12"/>
  <c r="B39" i="12"/>
  <c r="C43" i="11"/>
  <c r="B43" i="11"/>
  <c r="C44" i="10"/>
  <c r="B44" i="10"/>
  <c r="B39" i="9"/>
  <c r="C43" i="8"/>
  <c r="B43" i="8"/>
  <c r="C42" i="7"/>
  <c r="B42" i="7"/>
  <c r="C38" i="6"/>
  <c r="B38" i="6"/>
  <c r="C42" i="5"/>
  <c r="B42" i="5"/>
  <c r="C43" i="4"/>
  <c r="B43" i="4"/>
  <c r="B38" i="15" l="1"/>
  <c r="C38" i="15"/>
</calcChain>
</file>

<file path=xl/sharedStrings.xml><?xml version="1.0" encoding="utf-8"?>
<sst xmlns="http://schemas.openxmlformats.org/spreadsheetml/2006/main" count="321" uniqueCount="45">
  <si>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</si>
  <si>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</si>
  <si>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</si>
  <si>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</si>
  <si>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</si>
  <si>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</si>
  <si>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</si>
  <si>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</si>
  <si>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</si>
  <si>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</si>
  <si>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</si>
  <si>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</si>
  <si>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</si>
  <si>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</si>
  <si>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</si>
  <si>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</si>
  <si>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H</t>
  </si>
  <si>
    <t>I</t>
  </si>
  <si>
    <t>D</t>
  </si>
  <si>
    <t>A</t>
  </si>
  <si>
    <t>Y</t>
  </si>
  <si>
    <t>U</t>
  </si>
  <si>
    <t>B</t>
  </si>
  <si>
    <t>JPY</t>
  </si>
  <si>
    <t>CBSI DAILY MIDRATES FOR JANUARY 2002</t>
  </si>
  <si>
    <t>CBSI DAILY MIDRATES FOR FEBRUARY 2002</t>
  </si>
  <si>
    <t>CBSI DAILY MIDRATES FOR MARCH 2002</t>
  </si>
  <si>
    <t>PEACE WALK - PUBLIC HOLIDAY</t>
  </si>
  <si>
    <t>Devaluation</t>
  </si>
  <si>
    <t>CBSI DAILY MIDRATES FOR APRIL 2002</t>
  </si>
  <si>
    <t>CBSI DAILY MIDRATES FOR MAY 2002</t>
  </si>
  <si>
    <t>P</t>
  </si>
  <si>
    <t>L</t>
  </si>
  <si>
    <t>C</t>
  </si>
  <si>
    <t>CBSI DAILY MIDRATES FOR JUNE 2002</t>
  </si>
  <si>
    <t>QUEEN'S BIRTHDAY - PUBLIC HOLIDAY</t>
  </si>
  <si>
    <t>CBSI DAILY MIDRATES FOR JULY 2002</t>
  </si>
  <si>
    <t>PUBLIC HOLIDAY - INDEPENDENCE DAY</t>
  </si>
  <si>
    <t>CBSI DAILY MIDRATES FOR AUGUST 2002</t>
  </si>
  <si>
    <t>CBSI DAILY MIDRATES FOR SEPTEMBER 2002</t>
  </si>
  <si>
    <t>CBSI DAILY MIDRATES FOR OCTOBER 2002</t>
  </si>
  <si>
    <t>CBSI DAILY MIDRATES FOR NOVEMBER 2002</t>
  </si>
  <si>
    <t>CBSI DAILY MIDRATES FOR DECEMBER 2002</t>
  </si>
  <si>
    <t>PUBLIC HOLIDAY - XMAS DAY</t>
  </si>
  <si>
    <t>PUBLIC HOLIDAY -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</si>
</sst>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sz val="8"/>
      <color rgb="FF0070C0"/>
      <name val="Footlight MT Light"/>
      <family val="1"/>
    </font>
    <font>
      <b/>
      <i/>
      <sz val="9"/>
      <color theme="1"/>
      <name val="Calibri"/>
      <family val="2"/>
      <scheme val="minor"/>
    </font>
    <font>
      <b/>
      <i/>
      <sz val="9"/>
      <color theme="1"/>
      <name val="Cambria"/>
      <family val="1"/>
      <scheme val="major"/>
    </font>
    <font>
      <b/>
      <sz val="14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65" fontId="7" fillId="2" borderId="13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37258</v>
      </c>
      <c r="B6" s="9">
        <v>0.17949999999999999</v>
      </c>
      <c r="C6" s="10">
        <v>0.1235</v>
      </c>
      <c r="D6" s="9">
        <v>23.536899999999999</v>
      </c>
      <c r="E6" s="10">
        <v>0.35149999999999998</v>
      </c>
      <c r="F6" s="9">
        <v>0.39629999999999999</v>
      </c>
      <c r="G6" s="10">
        <v>0.14299999999999999</v>
      </c>
      <c r="H6" s="9">
        <v>0.43230000000000002</v>
      </c>
      <c r="I6" s="10">
        <v>0.2026</v>
      </c>
      <c r="J6" s="10">
        <v>0.33189999999999997</v>
      </c>
      <c r="K6" s="54">
        <v>236.1771</v>
      </c>
    </row>
    <row r="7" spans="1:11" x14ac:dyDescent="0.25">
      <c r="A7" s="8">
        <v>37259</v>
      </c>
      <c r="B7" s="9">
        <v>0.1792</v>
      </c>
      <c r="C7" s="10">
        <v>0.124</v>
      </c>
      <c r="D7" s="9">
        <v>23.666899999999998</v>
      </c>
      <c r="E7" s="10">
        <v>0.3488</v>
      </c>
      <c r="F7" s="9">
        <v>0.38790000000000002</v>
      </c>
      <c r="G7" s="10">
        <v>0.1419</v>
      </c>
      <c r="H7" s="9">
        <v>0.42499999999999999</v>
      </c>
      <c r="I7" s="10">
        <v>0.1983</v>
      </c>
      <c r="J7" s="10">
        <v>0.33189999999999997</v>
      </c>
      <c r="K7" s="54">
        <v>235.6301</v>
      </c>
    </row>
    <row r="8" spans="1:11" ht="15.75" thickBot="1" x14ac:dyDescent="0.3">
      <c r="A8" s="11">
        <v>37260</v>
      </c>
      <c r="B8" s="12">
        <v>0.17879999999999999</v>
      </c>
      <c r="C8" s="13">
        <v>0.1241</v>
      </c>
      <c r="D8" s="12">
        <v>23.551500000000001</v>
      </c>
      <c r="E8" s="13">
        <v>0.34760000000000002</v>
      </c>
      <c r="F8" s="12">
        <v>0.38869999999999999</v>
      </c>
      <c r="G8" s="13">
        <v>0.14149999999999999</v>
      </c>
      <c r="H8" s="12">
        <v>0.4204</v>
      </c>
      <c r="I8" s="13">
        <v>0.19869999999999999</v>
      </c>
      <c r="J8" s="13">
        <v>0.3306</v>
      </c>
      <c r="K8" s="55">
        <v>234.2638</v>
      </c>
    </row>
    <row r="9" spans="1:11" ht="15.75" thickTop="1" x14ac:dyDescent="0.25">
      <c r="A9" s="14" t="s">
        <v>9</v>
      </c>
      <c r="B9" s="15">
        <f t="shared" ref="B9:K9" si="0">SUM(B6:B8)</f>
        <v>0.53749999999999998</v>
      </c>
      <c r="C9" s="16">
        <f t="shared" si="0"/>
        <v>0.37159999999999999</v>
      </c>
      <c r="D9" s="15">
        <f t="shared" si="0"/>
        <v>70.755300000000005</v>
      </c>
      <c r="E9" s="16">
        <f t="shared" si="0"/>
        <v>1.0478999999999998</v>
      </c>
      <c r="F9" s="15">
        <f t="shared" si="0"/>
        <v>1.1729000000000001</v>
      </c>
      <c r="G9" s="16">
        <f t="shared" si="0"/>
        <v>0.4264</v>
      </c>
      <c r="H9" s="15">
        <f t="shared" si="0"/>
        <v>1.2776999999999998</v>
      </c>
      <c r="I9" s="16">
        <f t="shared" si="0"/>
        <v>0.59960000000000002</v>
      </c>
      <c r="J9" s="16">
        <f t="shared" si="0"/>
        <v>0.99439999999999995</v>
      </c>
      <c r="K9" s="56">
        <f t="shared" si="0"/>
        <v>706.07099999999991</v>
      </c>
    </row>
    <row r="10" spans="1:11" ht="15.75" thickBot="1" x14ac:dyDescent="0.3">
      <c r="A10" s="17" t="s">
        <v>10</v>
      </c>
      <c r="B10" s="18">
        <f>B9/3</f>
        <v>0.17916666666666667</v>
      </c>
      <c r="C10" s="19">
        <f>C9/3</f>
        <v>0.12386666666666667</v>
      </c>
      <c r="D10" s="19">
        <f t="shared" ref="D10:K10" si="1">D9/3</f>
        <v>23.585100000000001</v>
      </c>
      <c r="E10" s="19">
        <f t="shared" si="1"/>
        <v>0.34929999999999994</v>
      </c>
      <c r="F10" s="19">
        <f t="shared" si="1"/>
        <v>0.39096666666666668</v>
      </c>
      <c r="G10" s="19">
        <f t="shared" si="1"/>
        <v>0.14213333333333333</v>
      </c>
      <c r="H10" s="19">
        <f t="shared" si="1"/>
        <v>0.42589999999999995</v>
      </c>
      <c r="I10" s="19">
        <f t="shared" si="1"/>
        <v>0.19986666666666666</v>
      </c>
      <c r="J10" s="19">
        <f t="shared" si="1"/>
        <v>0.33146666666666663</v>
      </c>
      <c r="K10" s="19">
        <f t="shared" si="1"/>
        <v>235.35699999999997</v>
      </c>
    </row>
    <row r="11" spans="1:11" ht="15.75" thickTop="1" x14ac:dyDescent="0.25">
      <c r="A11" s="8">
        <v>37263</v>
      </c>
      <c r="B11" s="9">
        <v>0.1784</v>
      </c>
      <c r="C11" s="10">
        <v>0.1236</v>
      </c>
      <c r="D11" s="9">
        <v>23.379300000000001</v>
      </c>
      <c r="E11" s="10">
        <v>0.34379999999999999</v>
      </c>
      <c r="F11" s="9">
        <v>0.39</v>
      </c>
      <c r="G11" s="10">
        <v>0.14149999999999999</v>
      </c>
      <c r="H11" s="9">
        <v>0.41610000000000003</v>
      </c>
      <c r="I11" s="10">
        <v>0.19939999999999999</v>
      </c>
      <c r="J11" s="10">
        <v>0.3291</v>
      </c>
      <c r="K11" s="54">
        <v>233.02610000000001</v>
      </c>
    </row>
    <row r="12" spans="1:11" x14ac:dyDescent="0.25">
      <c r="A12" s="8">
        <v>37264</v>
      </c>
      <c r="B12" s="9">
        <v>0.17799999999999999</v>
      </c>
      <c r="C12" s="10">
        <v>0.12379999999999999</v>
      </c>
      <c r="D12" s="9">
        <v>23.341100000000001</v>
      </c>
      <c r="E12" s="10">
        <v>0.34329999999999999</v>
      </c>
      <c r="F12" s="9">
        <v>0.39</v>
      </c>
      <c r="G12" s="10">
        <v>0.14169999999999999</v>
      </c>
      <c r="H12" s="9">
        <v>0.41620000000000001</v>
      </c>
      <c r="I12" s="10">
        <v>0.19939999999999999</v>
      </c>
      <c r="J12" s="10">
        <v>0.3286</v>
      </c>
      <c r="K12" s="54">
        <v>231.31100000000001</v>
      </c>
    </row>
    <row r="13" spans="1:11" x14ac:dyDescent="0.25">
      <c r="A13" s="8">
        <v>37265</v>
      </c>
      <c r="B13" s="9">
        <v>0.17749999999999999</v>
      </c>
      <c r="C13" s="10">
        <v>0.1231</v>
      </c>
      <c r="D13" s="9">
        <v>23.5259</v>
      </c>
      <c r="E13" s="10">
        <v>0.33929999999999999</v>
      </c>
      <c r="F13" s="9">
        <v>0.41410000000000002</v>
      </c>
      <c r="G13" s="10">
        <v>0.14130000000000001</v>
      </c>
      <c r="H13" s="9">
        <v>0.41160000000000002</v>
      </c>
      <c r="I13" s="10">
        <v>0.1991</v>
      </c>
      <c r="J13" s="10">
        <v>0.3281</v>
      </c>
      <c r="K13" s="54">
        <v>231.99250000000001</v>
      </c>
    </row>
    <row r="14" spans="1:11" x14ac:dyDescent="0.25">
      <c r="A14" s="8">
        <v>37266</v>
      </c>
      <c r="B14" s="9">
        <v>0.17699999999999999</v>
      </c>
      <c r="C14" s="10">
        <v>0.1231</v>
      </c>
      <c r="D14" s="76">
        <v>23.466699999999999</v>
      </c>
      <c r="E14" s="10">
        <v>0.3382</v>
      </c>
      <c r="F14" s="9">
        <v>0.38969999999999999</v>
      </c>
      <c r="G14" s="10">
        <v>0.14069999999999999</v>
      </c>
      <c r="H14" s="9">
        <v>0.41320000000000001</v>
      </c>
      <c r="I14" s="10">
        <v>0.19919999999999999</v>
      </c>
      <c r="J14" s="10">
        <v>0.32700000000000001</v>
      </c>
      <c r="K14" s="54">
        <v>231.7638</v>
      </c>
    </row>
    <row r="15" spans="1:11" ht="15.75" thickBot="1" x14ac:dyDescent="0.3">
      <c r="A15" s="11">
        <v>37267</v>
      </c>
      <c r="B15" s="12">
        <v>0.17649999999999999</v>
      </c>
      <c r="C15" s="13">
        <v>0.1222</v>
      </c>
      <c r="D15" s="12">
        <v>23.4039</v>
      </c>
      <c r="E15" s="13">
        <v>0.33750000000000002</v>
      </c>
      <c r="F15" s="12">
        <v>0.3866</v>
      </c>
      <c r="G15" s="13">
        <v>0.14030000000000001</v>
      </c>
      <c r="H15" s="12">
        <v>0.41370000000000001</v>
      </c>
      <c r="I15" s="13">
        <v>0.19769999999999999</v>
      </c>
      <c r="J15" s="13">
        <v>0.32590000000000002</v>
      </c>
      <c r="K15" s="55">
        <v>231.1797</v>
      </c>
    </row>
    <row r="16" spans="1:11" ht="15.75" thickTop="1" x14ac:dyDescent="0.25">
      <c r="A16" s="14" t="s">
        <v>9</v>
      </c>
      <c r="B16" s="15">
        <f t="shared" ref="B16:K16" si="2">SUM(B11:B15)</f>
        <v>0.88740000000000008</v>
      </c>
      <c r="C16" s="16">
        <f t="shared" si="2"/>
        <v>0.61580000000000001</v>
      </c>
      <c r="D16" s="15">
        <f t="shared" si="2"/>
        <v>117.11689999999999</v>
      </c>
      <c r="E16" s="16">
        <f t="shared" si="2"/>
        <v>1.7021000000000002</v>
      </c>
      <c r="F16" s="15">
        <f t="shared" si="2"/>
        <v>1.9704000000000002</v>
      </c>
      <c r="G16" s="16">
        <f t="shared" si="2"/>
        <v>0.7054999999999999</v>
      </c>
      <c r="H16" s="15">
        <f t="shared" si="2"/>
        <v>2.0708000000000002</v>
      </c>
      <c r="I16" s="16">
        <f t="shared" si="2"/>
        <v>0.99479999999999991</v>
      </c>
      <c r="J16" s="16">
        <f t="shared" si="2"/>
        <v>1.6387</v>
      </c>
      <c r="K16" s="56">
        <f t="shared" si="2"/>
        <v>1159.2730999999999</v>
      </c>
    </row>
    <row r="17" spans="1:11" ht="15.75" thickBot="1" x14ac:dyDescent="0.3">
      <c r="A17" s="17" t="s">
        <v>10</v>
      </c>
      <c r="B17" s="18">
        <f>B16/5</f>
        <v>0.17748000000000003</v>
      </c>
      <c r="C17" s="19">
        <f>C16/5</f>
        <v>0.12316000000000001</v>
      </c>
      <c r="D17" s="19">
        <f t="shared" ref="D17:K17" si="3">D16/5</f>
        <v>23.423379999999998</v>
      </c>
      <c r="E17" s="19">
        <f t="shared" si="3"/>
        <v>0.34042000000000006</v>
      </c>
      <c r="F17" s="19">
        <f t="shared" si="3"/>
        <v>0.39408000000000004</v>
      </c>
      <c r="G17" s="19">
        <f t="shared" si="3"/>
        <v>0.14109999999999998</v>
      </c>
      <c r="H17" s="19">
        <f t="shared" si="3"/>
        <v>0.41416000000000003</v>
      </c>
      <c r="I17" s="19">
        <f t="shared" si="3"/>
        <v>0.19895999999999997</v>
      </c>
      <c r="J17" s="19">
        <f t="shared" si="3"/>
        <v>0.32774000000000003</v>
      </c>
      <c r="K17" s="19">
        <f t="shared" si="3"/>
        <v>231.85461999999998</v>
      </c>
    </row>
    <row r="18" spans="1:11" ht="15.75" thickTop="1" x14ac:dyDescent="0.25">
      <c r="A18" s="8">
        <v>37270</v>
      </c>
      <c r="B18" s="9">
        <v>0.17599999999999999</v>
      </c>
      <c r="C18" s="10">
        <v>0.12189999999999999</v>
      </c>
      <c r="D18" s="9">
        <v>23.247800000000002</v>
      </c>
      <c r="E18" s="10">
        <v>0.33779999999999999</v>
      </c>
      <c r="F18" s="9">
        <v>0.38650000000000001</v>
      </c>
      <c r="G18" s="10">
        <v>0.1399</v>
      </c>
      <c r="H18" s="9">
        <v>0.41539999999999999</v>
      </c>
      <c r="I18" s="10">
        <v>0.1976</v>
      </c>
      <c r="J18" s="10">
        <v>0.32419999999999999</v>
      </c>
      <c r="K18" s="54">
        <v>231.08799999999999</v>
      </c>
    </row>
    <row r="19" spans="1:11" x14ac:dyDescent="0.25">
      <c r="A19" s="8">
        <v>37271</v>
      </c>
      <c r="B19" s="9">
        <v>0.1754</v>
      </c>
      <c r="C19" s="10">
        <v>0.1211</v>
      </c>
      <c r="D19" s="9">
        <v>23.105399999999999</v>
      </c>
      <c r="E19" s="10">
        <v>0.33850000000000002</v>
      </c>
      <c r="F19" s="9">
        <v>0.38369999999999999</v>
      </c>
      <c r="G19" s="10">
        <v>0.13930000000000001</v>
      </c>
      <c r="H19" s="9">
        <v>0.41439999999999999</v>
      </c>
      <c r="I19" s="10">
        <v>0.19620000000000001</v>
      </c>
      <c r="J19" s="10">
        <v>0.3216</v>
      </c>
      <c r="K19" s="54">
        <v>229.7389</v>
      </c>
    </row>
    <row r="20" spans="1:11" x14ac:dyDescent="0.25">
      <c r="A20" s="8">
        <v>37272</v>
      </c>
      <c r="B20" s="9">
        <v>0.17499999999999999</v>
      </c>
      <c r="C20" s="10">
        <v>0.1211</v>
      </c>
      <c r="D20" s="9">
        <v>22.960899999999999</v>
      </c>
      <c r="E20" s="10">
        <v>0.33760000000000001</v>
      </c>
      <c r="F20" s="9">
        <v>0.38400000000000001</v>
      </c>
      <c r="G20" s="10">
        <v>0.13900000000000001</v>
      </c>
      <c r="H20" s="9">
        <v>0.41299999999999998</v>
      </c>
      <c r="I20" s="10">
        <v>0.1963</v>
      </c>
      <c r="J20" s="10">
        <v>0.3196</v>
      </c>
      <c r="K20" s="54">
        <v>230.02</v>
      </c>
    </row>
    <row r="21" spans="1:11" x14ac:dyDescent="0.25">
      <c r="A21" s="8">
        <v>37273</v>
      </c>
      <c r="B21" s="9">
        <v>0.17449999999999999</v>
      </c>
      <c r="C21" s="10">
        <v>0.12139999999999999</v>
      </c>
      <c r="D21" s="9">
        <v>23.000800000000002</v>
      </c>
      <c r="E21" s="10">
        <v>0.33860000000000001</v>
      </c>
      <c r="F21" s="9">
        <v>0.38629999999999998</v>
      </c>
      <c r="G21" s="10">
        <v>0.13919999999999999</v>
      </c>
      <c r="H21" s="9">
        <v>0.41499999999999998</v>
      </c>
      <c r="I21" s="10">
        <v>0.19750000000000001</v>
      </c>
      <c r="J21" s="10">
        <v>0.31979999999999997</v>
      </c>
      <c r="K21" s="54">
        <v>229.17089999999999</v>
      </c>
    </row>
    <row r="22" spans="1:11" ht="15.75" thickBot="1" x14ac:dyDescent="0.3">
      <c r="A22" s="11">
        <v>37274</v>
      </c>
      <c r="B22" s="12">
        <v>0.17399999999999999</v>
      </c>
      <c r="C22" s="13">
        <v>0.1212</v>
      </c>
      <c r="D22" s="12">
        <v>22.983699999999999</v>
      </c>
      <c r="E22" s="13">
        <v>0.33889999999999998</v>
      </c>
      <c r="F22" s="12">
        <v>0.3866</v>
      </c>
      <c r="G22" s="13">
        <v>0.1389</v>
      </c>
      <c r="H22" s="12">
        <v>0.41339999999999999</v>
      </c>
      <c r="I22" s="13">
        <v>0.19769999999999999</v>
      </c>
      <c r="J22" s="13">
        <v>0.31900000000000001</v>
      </c>
      <c r="K22" s="55">
        <v>228.77520000000001</v>
      </c>
    </row>
    <row r="23" spans="1:11" ht="15.75" thickTop="1" x14ac:dyDescent="0.25">
      <c r="A23" s="14" t="s">
        <v>9</v>
      </c>
      <c r="B23" s="15">
        <f t="shared" ref="B23:K23" si="4">SUM(B18:B22)</f>
        <v>0.87490000000000001</v>
      </c>
      <c r="C23" s="16">
        <f t="shared" si="4"/>
        <v>0.60670000000000002</v>
      </c>
      <c r="D23" s="15">
        <f t="shared" si="4"/>
        <v>115.29859999999999</v>
      </c>
      <c r="E23" s="16">
        <f t="shared" si="4"/>
        <v>1.6914</v>
      </c>
      <c r="F23" s="15">
        <f t="shared" si="4"/>
        <v>1.9270999999999998</v>
      </c>
      <c r="G23" s="16">
        <f t="shared" si="4"/>
        <v>0.69630000000000003</v>
      </c>
      <c r="H23" s="15">
        <f t="shared" si="4"/>
        <v>2.0712000000000002</v>
      </c>
      <c r="I23" s="16">
        <f t="shared" si="4"/>
        <v>0.98530000000000006</v>
      </c>
      <c r="J23" s="16">
        <f t="shared" si="4"/>
        <v>1.6041999999999998</v>
      </c>
      <c r="K23" s="56">
        <f t="shared" si="4"/>
        <v>1148.7929999999999</v>
      </c>
    </row>
    <row r="24" spans="1:11" ht="15.75" thickBot="1" x14ac:dyDescent="0.3">
      <c r="A24" s="17" t="s">
        <v>10</v>
      </c>
      <c r="B24" s="18">
        <f>B23/5</f>
        <v>0.17498</v>
      </c>
      <c r="C24" s="19">
        <f>C23/5</f>
        <v>0.12134</v>
      </c>
      <c r="D24" s="19">
        <f t="shared" ref="D24:K24" si="5">D23/5</f>
        <v>23.059719999999999</v>
      </c>
      <c r="E24" s="19">
        <f t="shared" si="5"/>
        <v>0.33828000000000003</v>
      </c>
      <c r="F24" s="19">
        <f t="shared" si="5"/>
        <v>0.38541999999999998</v>
      </c>
      <c r="G24" s="19">
        <f t="shared" si="5"/>
        <v>0.13925999999999999</v>
      </c>
      <c r="H24" s="19">
        <f t="shared" si="5"/>
        <v>0.41424000000000005</v>
      </c>
      <c r="I24" s="19">
        <f t="shared" si="5"/>
        <v>0.19706000000000001</v>
      </c>
      <c r="J24" s="19">
        <f t="shared" si="5"/>
        <v>0.32083999999999996</v>
      </c>
      <c r="K24" s="19">
        <f t="shared" si="5"/>
        <v>229.75859999999997</v>
      </c>
    </row>
    <row r="25" spans="1:11" ht="15.75" thickTop="1" x14ac:dyDescent="0.25">
      <c r="A25" s="8">
        <v>37277</v>
      </c>
      <c r="B25" s="9">
        <v>0.17349999999999999</v>
      </c>
      <c r="C25" s="10">
        <v>0.1208</v>
      </c>
      <c r="D25" s="9">
        <v>23.0243</v>
      </c>
      <c r="E25" s="10">
        <v>0.33700000000000002</v>
      </c>
      <c r="F25" s="9">
        <v>0.38390000000000002</v>
      </c>
      <c r="G25" s="10">
        <v>0.1386</v>
      </c>
      <c r="H25" s="9">
        <v>0.40949999999999998</v>
      </c>
      <c r="I25" s="10">
        <v>0.1963</v>
      </c>
      <c r="J25" s="10">
        <v>0.31840000000000002</v>
      </c>
      <c r="K25" s="54">
        <v>228.673</v>
      </c>
    </row>
    <row r="26" spans="1:11" x14ac:dyDescent="0.25">
      <c r="A26" s="8">
        <v>37278</v>
      </c>
      <c r="B26" s="9">
        <v>0.1734</v>
      </c>
      <c r="C26" s="10">
        <v>0.1207</v>
      </c>
      <c r="D26" s="9">
        <v>22.996300000000002</v>
      </c>
      <c r="E26" s="10">
        <v>0.33610000000000001</v>
      </c>
      <c r="F26" s="9">
        <v>0.38379999999999997</v>
      </c>
      <c r="G26" s="10">
        <v>0.1384</v>
      </c>
      <c r="H26" s="9">
        <v>0.40789999999999998</v>
      </c>
      <c r="I26" s="10">
        <v>0.19620000000000001</v>
      </c>
      <c r="J26" s="10">
        <v>0.318</v>
      </c>
      <c r="K26" s="54">
        <v>228.5325</v>
      </c>
    </row>
    <row r="27" spans="1:11" x14ac:dyDescent="0.25">
      <c r="A27" s="8">
        <v>37279</v>
      </c>
      <c r="B27" s="9">
        <v>0.17299999999999999</v>
      </c>
      <c r="C27" s="10">
        <v>0.1211</v>
      </c>
      <c r="D27" s="9">
        <v>23.195799999999998</v>
      </c>
      <c r="E27" s="10">
        <v>0.33350000000000002</v>
      </c>
      <c r="F27" s="9">
        <v>0.38319999999999999</v>
      </c>
      <c r="G27" s="10">
        <v>0.1384</v>
      </c>
      <c r="H27" s="9">
        <v>0.40260000000000001</v>
      </c>
      <c r="I27" s="10">
        <v>0.19589999999999999</v>
      </c>
      <c r="J27" s="10">
        <v>0.31840000000000002</v>
      </c>
      <c r="K27" s="54">
        <v>227.9967</v>
      </c>
    </row>
    <row r="28" spans="1:11" x14ac:dyDescent="0.25">
      <c r="A28" s="8">
        <v>37280</v>
      </c>
      <c r="B28" s="9">
        <v>0.17299999999999999</v>
      </c>
      <c r="C28" s="10">
        <v>0.12130000000000001</v>
      </c>
      <c r="D28" s="9">
        <v>23.211400000000001</v>
      </c>
      <c r="E28" s="10">
        <v>0.33279999999999998</v>
      </c>
      <c r="F28" s="9">
        <v>0.38290000000000002</v>
      </c>
      <c r="G28" s="10">
        <v>0.13819999999999999</v>
      </c>
      <c r="H28" s="9">
        <v>0.40339999999999998</v>
      </c>
      <c r="I28" s="10">
        <v>0.1958</v>
      </c>
      <c r="J28" s="10">
        <v>0.31809999999999999</v>
      </c>
      <c r="K28" s="54">
        <v>230.30629999999999</v>
      </c>
    </row>
    <row r="29" spans="1:11" ht="15.75" thickBot="1" x14ac:dyDescent="0.3">
      <c r="A29" s="11">
        <v>37281</v>
      </c>
      <c r="B29" s="12">
        <v>0.17280000000000001</v>
      </c>
      <c r="C29" s="13">
        <v>0.1215</v>
      </c>
      <c r="D29" s="12">
        <v>23.243300000000001</v>
      </c>
      <c r="E29" s="13">
        <v>0.33289999999999997</v>
      </c>
      <c r="F29" s="12">
        <v>0.38479999999999998</v>
      </c>
      <c r="G29" s="13">
        <v>0.13869999999999999</v>
      </c>
      <c r="H29" s="12">
        <v>0.40500000000000003</v>
      </c>
      <c r="I29" s="13">
        <v>0.1968</v>
      </c>
      <c r="J29" s="13">
        <v>0.31790000000000002</v>
      </c>
      <c r="K29" s="55">
        <v>229.47839999999999</v>
      </c>
    </row>
    <row r="30" spans="1:11" ht="15.75" thickTop="1" x14ac:dyDescent="0.25">
      <c r="A30" s="14" t="s">
        <v>9</v>
      </c>
      <c r="B30" s="15">
        <f t="shared" ref="B30:K30" si="6">SUM(B25:B29)</f>
        <v>0.86570000000000014</v>
      </c>
      <c r="C30" s="16">
        <f t="shared" si="6"/>
        <v>0.60539999999999994</v>
      </c>
      <c r="D30" s="15">
        <f t="shared" si="6"/>
        <v>115.6711</v>
      </c>
      <c r="E30" s="16">
        <f t="shared" si="6"/>
        <v>1.6723000000000001</v>
      </c>
      <c r="F30" s="15">
        <f t="shared" si="6"/>
        <v>1.9186000000000001</v>
      </c>
      <c r="G30" s="16">
        <f t="shared" si="6"/>
        <v>0.69229999999999992</v>
      </c>
      <c r="H30" s="15">
        <f t="shared" si="6"/>
        <v>2.0284</v>
      </c>
      <c r="I30" s="16">
        <f t="shared" si="6"/>
        <v>0.98099999999999998</v>
      </c>
      <c r="J30" s="16">
        <f t="shared" si="6"/>
        <v>1.5908000000000002</v>
      </c>
      <c r="K30" s="56">
        <f t="shared" si="6"/>
        <v>1144.9869000000001</v>
      </c>
    </row>
    <row r="31" spans="1:11" ht="15.75" thickBot="1" x14ac:dyDescent="0.3">
      <c r="A31" s="17" t="s">
        <v>10</v>
      </c>
      <c r="B31" s="18">
        <f>B30/5</f>
        <v>0.17314000000000002</v>
      </c>
      <c r="C31" s="19">
        <f>C30/5</f>
        <v>0.12107999999999999</v>
      </c>
      <c r="D31" s="19">
        <f t="shared" ref="D31:K31" si="7">D30/5</f>
        <v>23.134219999999999</v>
      </c>
      <c r="E31" s="19">
        <f t="shared" si="7"/>
        <v>0.33446000000000004</v>
      </c>
      <c r="F31" s="19">
        <f t="shared" si="7"/>
        <v>0.38372000000000001</v>
      </c>
      <c r="G31" s="19">
        <f t="shared" si="7"/>
        <v>0.13845999999999997</v>
      </c>
      <c r="H31" s="19">
        <f t="shared" si="7"/>
        <v>0.40567999999999999</v>
      </c>
      <c r="I31" s="19">
        <f t="shared" si="7"/>
        <v>0.19619999999999999</v>
      </c>
      <c r="J31" s="19">
        <f t="shared" si="7"/>
        <v>0.31816000000000005</v>
      </c>
      <c r="K31" s="19">
        <f t="shared" si="7"/>
        <v>228.99738000000002</v>
      </c>
    </row>
    <row r="32" spans="1:11" ht="15.75" thickTop="1" x14ac:dyDescent="0.25">
      <c r="A32" s="8">
        <v>37284</v>
      </c>
      <c r="B32" s="9">
        <v>0.17249999999999999</v>
      </c>
      <c r="C32" s="10">
        <v>0.12239999999999999</v>
      </c>
      <c r="D32" s="9">
        <v>23.1875</v>
      </c>
      <c r="E32" s="10">
        <v>0.33379999999999999</v>
      </c>
      <c r="F32" s="9">
        <v>0.3901</v>
      </c>
      <c r="G32" s="10">
        <v>0.13900000000000001</v>
      </c>
      <c r="H32" s="9">
        <v>0.40710000000000002</v>
      </c>
      <c r="I32" s="10">
        <v>0.19939999999999999</v>
      </c>
      <c r="J32" s="10">
        <v>0.31630000000000003</v>
      </c>
      <c r="K32" s="54">
        <v>228.57980000000001</v>
      </c>
    </row>
    <row r="33" spans="1:11" x14ac:dyDescent="0.25">
      <c r="A33" s="8">
        <v>37285</v>
      </c>
      <c r="B33" s="9">
        <v>0.17150000000000001</v>
      </c>
      <c r="C33" s="10">
        <v>0.12180000000000001</v>
      </c>
      <c r="D33" s="9">
        <v>22.8764</v>
      </c>
      <c r="E33" s="10">
        <v>0.33239999999999997</v>
      </c>
      <c r="F33" s="9">
        <v>0.3896</v>
      </c>
      <c r="G33" s="10">
        <v>0.13850000000000001</v>
      </c>
      <c r="H33" s="9">
        <v>0.40649999999999997</v>
      </c>
      <c r="I33" s="10">
        <v>0.19919999999999999</v>
      </c>
      <c r="J33" s="10">
        <v>0.3145</v>
      </c>
      <c r="K33" s="54">
        <v>226.17420000000001</v>
      </c>
    </row>
    <row r="34" spans="1:11" x14ac:dyDescent="0.25">
      <c r="A34" s="8">
        <v>37286</v>
      </c>
      <c r="B34" s="9">
        <v>0.17130000000000001</v>
      </c>
      <c r="C34" s="10">
        <v>0.12130000000000001</v>
      </c>
      <c r="D34" s="9">
        <v>22.872</v>
      </c>
      <c r="E34" s="10">
        <v>0.3332</v>
      </c>
      <c r="F34" s="9">
        <v>0.38819999999999999</v>
      </c>
      <c r="G34" s="10">
        <v>0.1381</v>
      </c>
      <c r="H34" s="9">
        <v>0.40510000000000002</v>
      </c>
      <c r="I34" s="10">
        <v>0.19850000000000001</v>
      </c>
      <c r="J34" s="10">
        <v>0.31419999999999998</v>
      </c>
      <c r="K34" s="54">
        <v>224.59139999999999</v>
      </c>
    </row>
    <row r="35" spans="1:11" ht="15.75" thickBot="1" x14ac:dyDescent="0.3">
      <c r="A35" s="11">
        <v>37287</v>
      </c>
      <c r="B35" s="12">
        <v>0.17100000000000001</v>
      </c>
      <c r="C35" s="13">
        <v>0.12089999999999999</v>
      </c>
      <c r="D35" s="12">
        <v>22.726800000000001</v>
      </c>
      <c r="E35" s="13">
        <v>0.33789999999999998</v>
      </c>
      <c r="F35" s="12">
        <v>0.38729999999999998</v>
      </c>
      <c r="G35" s="13">
        <v>0.13750000000000001</v>
      </c>
      <c r="H35" s="12">
        <v>0.41160000000000002</v>
      </c>
      <c r="I35" s="13">
        <v>0.19800000000000001</v>
      </c>
      <c r="J35" s="13">
        <v>0.31380000000000002</v>
      </c>
      <c r="K35" s="55">
        <v>223.7535</v>
      </c>
    </row>
    <row r="36" spans="1:11" ht="15.75" thickTop="1" x14ac:dyDescent="0.25">
      <c r="A36" s="14" t="s">
        <v>9</v>
      </c>
      <c r="B36" s="15">
        <f t="shared" ref="B36:K36" si="8">SUM(B32:B35)</f>
        <v>0.68630000000000002</v>
      </c>
      <c r="C36" s="16">
        <f t="shared" si="8"/>
        <v>0.4864</v>
      </c>
      <c r="D36" s="15">
        <f t="shared" si="8"/>
        <v>91.662700000000001</v>
      </c>
      <c r="E36" s="16">
        <f t="shared" si="8"/>
        <v>1.3372999999999999</v>
      </c>
      <c r="F36" s="15">
        <f t="shared" si="8"/>
        <v>1.5551999999999999</v>
      </c>
      <c r="G36" s="16">
        <f t="shared" si="8"/>
        <v>0.55310000000000004</v>
      </c>
      <c r="H36" s="15">
        <f t="shared" si="8"/>
        <v>1.6303000000000001</v>
      </c>
      <c r="I36" s="16">
        <f t="shared" si="8"/>
        <v>0.79509999999999992</v>
      </c>
      <c r="J36" s="16">
        <f t="shared" si="8"/>
        <v>1.2588000000000001</v>
      </c>
      <c r="K36" s="56">
        <f t="shared" si="8"/>
        <v>903.09890000000007</v>
      </c>
    </row>
    <row r="37" spans="1:11" ht="15.75" thickBot="1" x14ac:dyDescent="0.3">
      <c r="A37" s="17" t="s">
        <v>10</v>
      </c>
      <c r="B37" s="18">
        <f>B36/4</f>
        <v>0.17157500000000001</v>
      </c>
      <c r="C37" s="19">
        <f>C36/4</f>
        <v>0.1216</v>
      </c>
      <c r="D37" s="19">
        <f t="shared" ref="D37:K37" si="9">D36/4</f>
        <v>22.915675</v>
      </c>
      <c r="E37" s="19">
        <f t="shared" si="9"/>
        <v>0.33432499999999998</v>
      </c>
      <c r="F37" s="19">
        <f t="shared" si="9"/>
        <v>0.38879999999999998</v>
      </c>
      <c r="G37" s="19">
        <f t="shared" si="9"/>
        <v>0.13827500000000001</v>
      </c>
      <c r="H37" s="19">
        <f t="shared" si="9"/>
        <v>0.40757500000000002</v>
      </c>
      <c r="I37" s="19">
        <f t="shared" si="9"/>
        <v>0.19877499999999998</v>
      </c>
      <c r="J37" s="19">
        <f t="shared" si="9"/>
        <v>0.31470000000000004</v>
      </c>
      <c r="K37" s="19">
        <f t="shared" si="9"/>
        <v>225.77472500000002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7"/>
      <c r="D39" s="21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SUM(B6:B8,B11:B15,B18:B22,B25:B29,B32:B35)</f>
        <v>3.8517999999999999</v>
      </c>
      <c r="C41" s="28">
        <f>SUM(C6:C8,C11:C15,C18:C22,C25:C29,C32:C35)</f>
        <v>2.6858999999999997</v>
      </c>
      <c r="D41" s="28">
        <f t="shared" ref="D41:K41" si="10">SUM(D6:D8,D11:D15,D18:D22,D25:D29,D32:D35)</f>
        <v>510.5046000000001</v>
      </c>
      <c r="E41" s="28">
        <f t="shared" si="10"/>
        <v>7.4509999999999978</v>
      </c>
      <c r="F41" s="28">
        <f t="shared" si="10"/>
        <v>8.5442</v>
      </c>
      <c r="G41" s="28">
        <f t="shared" si="10"/>
        <v>3.0735999999999999</v>
      </c>
      <c r="H41" s="28">
        <f t="shared" si="10"/>
        <v>9.0783999999999985</v>
      </c>
      <c r="I41" s="28">
        <f t="shared" si="10"/>
        <v>4.3558000000000003</v>
      </c>
      <c r="J41" s="28">
        <f t="shared" si="10"/>
        <v>7.0868999999999991</v>
      </c>
      <c r="K41" s="28">
        <f t="shared" si="10"/>
        <v>5062.2229000000007</v>
      </c>
    </row>
    <row r="42" spans="1:11" x14ac:dyDescent="0.25">
      <c r="A42" s="26" t="s">
        <v>13</v>
      </c>
      <c r="B42" s="15">
        <f>B41/22</f>
        <v>0.17508181818181817</v>
      </c>
      <c r="C42" s="16">
        <f>C41/22</f>
        <v>0.12208636363636362</v>
      </c>
      <c r="D42" s="16">
        <f t="shared" ref="D42:K42" si="11">D41/22</f>
        <v>23.204754545454549</v>
      </c>
      <c r="E42" s="16">
        <f t="shared" si="11"/>
        <v>0.33868181818181808</v>
      </c>
      <c r="F42" s="16">
        <f t="shared" si="11"/>
        <v>0.38837272727272726</v>
      </c>
      <c r="G42" s="16">
        <f t="shared" si="11"/>
        <v>0.13970909090909089</v>
      </c>
      <c r="H42" s="16">
        <f t="shared" si="11"/>
        <v>0.41265454545454539</v>
      </c>
      <c r="I42" s="16">
        <f t="shared" si="11"/>
        <v>0.19799090909090911</v>
      </c>
      <c r="J42" s="16">
        <f t="shared" si="11"/>
        <v>0.32213181818181813</v>
      </c>
      <c r="K42" s="16">
        <f t="shared" si="11"/>
        <v>230.10104090909093</v>
      </c>
    </row>
    <row r="43" spans="1:11" x14ac:dyDescent="0.25">
      <c r="A43" s="26" t="s">
        <v>14</v>
      </c>
      <c r="B43" s="27">
        <f>1/B42</f>
        <v>5.7116153486681558</v>
      </c>
      <c r="C43" s="28">
        <f>1/C42</f>
        <v>8.1909229680926323</v>
      </c>
      <c r="D43" s="28">
        <f>100/D42</f>
        <v>4.3094616581319736</v>
      </c>
      <c r="E43" s="28">
        <f t="shared" ref="E43:J43" si="12">1/E42</f>
        <v>2.9526238088847143</v>
      </c>
      <c r="F43" s="28">
        <f t="shared" si="12"/>
        <v>2.5748460944266287</v>
      </c>
      <c r="G43" s="28">
        <f t="shared" si="12"/>
        <v>7.1577303487766795</v>
      </c>
      <c r="H43" s="28">
        <f t="shared" si="12"/>
        <v>2.4233345082833986</v>
      </c>
      <c r="I43" s="28">
        <f t="shared" si="12"/>
        <v>5.0507369484365672</v>
      </c>
      <c r="J43" s="28">
        <f t="shared" si="12"/>
        <v>3.1043192369018899</v>
      </c>
      <c r="K43" s="28">
        <f>1000/K42</f>
        <v>4.3459168895940952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37288</v>
      </c>
      <c r="B6" s="9">
        <v>0.1704</v>
      </c>
      <c r="C6" s="10">
        <v>0.1206</v>
      </c>
      <c r="D6" s="9">
        <v>22.82</v>
      </c>
      <c r="E6" s="10">
        <v>0.33610000000000001</v>
      </c>
      <c r="F6" s="9">
        <v>0.38740000000000002</v>
      </c>
      <c r="G6" s="10">
        <v>0.13719999999999999</v>
      </c>
      <c r="H6" s="9">
        <v>0.4093</v>
      </c>
      <c r="I6" s="10">
        <v>0.1981</v>
      </c>
      <c r="J6" s="10">
        <v>0.31290000000000001</v>
      </c>
      <c r="K6" s="54">
        <v>223.5478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5"/>
    </row>
    <row r="8" spans="1:11" ht="15.75" thickTop="1" x14ac:dyDescent="0.25">
      <c r="A8" s="14" t="s">
        <v>9</v>
      </c>
      <c r="B8" s="15">
        <f t="shared" ref="B8:K8" si="0">SUM(B6:B7)</f>
        <v>0.1704</v>
      </c>
      <c r="C8" s="16">
        <f t="shared" si="0"/>
        <v>0.1206</v>
      </c>
      <c r="D8" s="15">
        <f t="shared" si="0"/>
        <v>22.82</v>
      </c>
      <c r="E8" s="16">
        <f t="shared" si="0"/>
        <v>0.33610000000000001</v>
      </c>
      <c r="F8" s="15">
        <f t="shared" si="0"/>
        <v>0.38740000000000002</v>
      </c>
      <c r="G8" s="16">
        <f t="shared" si="0"/>
        <v>0.13719999999999999</v>
      </c>
      <c r="H8" s="15">
        <f t="shared" si="0"/>
        <v>0.4093</v>
      </c>
      <c r="I8" s="16">
        <f t="shared" si="0"/>
        <v>0.1981</v>
      </c>
      <c r="J8" s="16">
        <f t="shared" si="0"/>
        <v>0.31290000000000001</v>
      </c>
      <c r="K8" s="56">
        <f t="shared" si="0"/>
        <v>223.5478</v>
      </c>
    </row>
    <row r="9" spans="1:11" ht="15.75" thickBot="1" x14ac:dyDescent="0.3">
      <c r="A9" s="17" t="s">
        <v>10</v>
      </c>
      <c r="B9" s="18">
        <f>B8/1</f>
        <v>0.1704</v>
      </c>
      <c r="C9" s="19">
        <f>C8/1</f>
        <v>0.1206</v>
      </c>
      <c r="D9" s="19">
        <f t="shared" ref="D9:K9" si="1">D8/1</f>
        <v>22.82</v>
      </c>
      <c r="E9" s="19">
        <f t="shared" si="1"/>
        <v>0.33610000000000001</v>
      </c>
      <c r="F9" s="19">
        <f t="shared" si="1"/>
        <v>0.38740000000000002</v>
      </c>
      <c r="G9" s="19">
        <f t="shared" si="1"/>
        <v>0.13719999999999999</v>
      </c>
      <c r="H9" s="19">
        <f t="shared" si="1"/>
        <v>0.4093</v>
      </c>
      <c r="I9" s="19">
        <f t="shared" si="1"/>
        <v>0.1981</v>
      </c>
      <c r="J9" s="19">
        <f t="shared" si="1"/>
        <v>0.31290000000000001</v>
      </c>
      <c r="K9" s="19">
        <f t="shared" si="1"/>
        <v>223.5478</v>
      </c>
    </row>
    <row r="10" spans="1:11" ht="15.75" thickTop="1" x14ac:dyDescent="0.25">
      <c r="A10" s="8">
        <v>37291</v>
      </c>
      <c r="B10" s="9">
        <v>0.17</v>
      </c>
      <c r="C10" s="10">
        <v>0.1206</v>
      </c>
      <c r="D10" s="9">
        <v>22.749400000000001</v>
      </c>
      <c r="E10" s="10">
        <v>0.33429999999999999</v>
      </c>
      <c r="F10" s="9">
        <v>0.3861</v>
      </c>
      <c r="G10" s="10">
        <v>0.13719999999999999</v>
      </c>
      <c r="H10" s="9">
        <v>0.40749999999999997</v>
      </c>
      <c r="I10" s="10">
        <v>0.19739999999999999</v>
      </c>
      <c r="J10" s="10">
        <v>0.31209999999999999</v>
      </c>
      <c r="K10" s="54">
        <v>223.56700000000001</v>
      </c>
    </row>
    <row r="11" spans="1:11" x14ac:dyDescent="0.25">
      <c r="A11" s="8">
        <v>37292</v>
      </c>
      <c r="B11" s="9">
        <v>0.17</v>
      </c>
      <c r="C11" s="10">
        <v>0.11990000000000001</v>
      </c>
      <c r="D11" s="9">
        <v>22.582000000000001</v>
      </c>
      <c r="E11" s="10">
        <v>0.3332</v>
      </c>
      <c r="F11" s="9">
        <v>0.38319999999999999</v>
      </c>
      <c r="G11" s="10">
        <v>0.13689999999999999</v>
      </c>
      <c r="H11" s="9">
        <v>0.4078</v>
      </c>
      <c r="I11" s="10">
        <v>0.19589999999999999</v>
      </c>
      <c r="J11" s="10">
        <v>0.31180000000000002</v>
      </c>
      <c r="K11" s="54">
        <v>224.00049999999999</v>
      </c>
    </row>
    <row r="12" spans="1:11" x14ac:dyDescent="0.25">
      <c r="A12" s="8">
        <v>37293</v>
      </c>
      <c r="B12" s="9">
        <v>0.16980000000000001</v>
      </c>
      <c r="C12" s="10">
        <v>0.1198</v>
      </c>
      <c r="D12" s="9">
        <v>22.732800000000001</v>
      </c>
      <c r="E12" s="10">
        <v>0.33360000000000001</v>
      </c>
      <c r="F12" s="9">
        <v>0.38269999999999998</v>
      </c>
      <c r="G12" s="10">
        <v>0.1363</v>
      </c>
      <c r="H12" s="9">
        <v>0.40739999999999998</v>
      </c>
      <c r="I12" s="10">
        <v>0.19570000000000001</v>
      </c>
      <c r="J12" s="10">
        <v>0.31159999999999999</v>
      </c>
      <c r="K12" s="54">
        <v>223.16810000000001</v>
      </c>
    </row>
    <row r="13" spans="1:11" x14ac:dyDescent="0.25">
      <c r="A13" s="8">
        <v>37294</v>
      </c>
      <c r="B13" s="9">
        <v>0.16950000000000001</v>
      </c>
      <c r="C13" s="10">
        <v>0.11990000000000001</v>
      </c>
      <c r="D13" s="9">
        <v>22.6511</v>
      </c>
      <c r="E13" s="10">
        <v>0.33310000000000001</v>
      </c>
      <c r="F13" s="9">
        <v>0.38140000000000002</v>
      </c>
      <c r="G13" s="10">
        <v>0.13639999999999999</v>
      </c>
      <c r="H13" s="9">
        <v>0.40560000000000002</v>
      </c>
      <c r="I13" s="10">
        <v>0.19500000000000001</v>
      </c>
      <c r="J13" s="10">
        <v>0.31059999999999999</v>
      </c>
      <c r="K13" s="54">
        <v>222.7569</v>
      </c>
    </row>
    <row r="14" spans="1:11" ht="15.75" thickBot="1" x14ac:dyDescent="0.3">
      <c r="A14" s="11">
        <v>37295</v>
      </c>
      <c r="B14" s="12">
        <v>0.16900000000000001</v>
      </c>
      <c r="C14" s="13">
        <v>0.11990000000000001</v>
      </c>
      <c r="D14" s="12">
        <v>22.5793</v>
      </c>
      <c r="E14" s="13">
        <v>0.3337</v>
      </c>
      <c r="F14" s="12">
        <v>0.38040000000000002</v>
      </c>
      <c r="G14" s="13">
        <v>0.1361</v>
      </c>
      <c r="H14" s="12">
        <v>0.40639999999999998</v>
      </c>
      <c r="I14" s="13">
        <v>0.19450000000000001</v>
      </c>
      <c r="J14" s="13">
        <v>0.30930000000000002</v>
      </c>
      <c r="K14" s="55">
        <v>222.35329999999999</v>
      </c>
    </row>
    <row r="15" spans="1:11" ht="15.75" thickTop="1" x14ac:dyDescent="0.25">
      <c r="A15" s="14" t="s">
        <v>9</v>
      </c>
      <c r="B15" s="15">
        <f t="shared" ref="B15:K15" si="2">SUM(B10:B14)</f>
        <v>0.84830000000000005</v>
      </c>
      <c r="C15" s="16">
        <f t="shared" si="2"/>
        <v>0.60010000000000008</v>
      </c>
      <c r="D15" s="15">
        <f t="shared" si="2"/>
        <v>113.2946</v>
      </c>
      <c r="E15" s="16">
        <f t="shared" si="2"/>
        <v>1.6678999999999999</v>
      </c>
      <c r="F15" s="15">
        <f t="shared" si="2"/>
        <v>1.9137999999999999</v>
      </c>
      <c r="G15" s="16">
        <f t="shared" si="2"/>
        <v>0.68289999999999995</v>
      </c>
      <c r="H15" s="15">
        <f t="shared" si="2"/>
        <v>2.0347</v>
      </c>
      <c r="I15" s="16">
        <f t="shared" si="2"/>
        <v>0.97850000000000004</v>
      </c>
      <c r="J15" s="16">
        <f t="shared" si="2"/>
        <v>1.5554000000000001</v>
      </c>
      <c r="K15" s="56">
        <f t="shared" si="2"/>
        <v>1115.8458000000001</v>
      </c>
    </row>
    <row r="16" spans="1:11" ht="15.75" thickBot="1" x14ac:dyDescent="0.3">
      <c r="A16" s="17" t="s">
        <v>10</v>
      </c>
      <c r="B16" s="18">
        <f>B15/5</f>
        <v>0.16966000000000001</v>
      </c>
      <c r="C16" s="19">
        <f>C15/5</f>
        <v>0.12002000000000002</v>
      </c>
      <c r="D16" s="19">
        <f t="shared" ref="D16:K16" si="3">D15/5</f>
        <v>22.658920000000002</v>
      </c>
      <c r="E16" s="19">
        <f t="shared" si="3"/>
        <v>0.33357999999999999</v>
      </c>
      <c r="F16" s="19">
        <f t="shared" si="3"/>
        <v>0.38275999999999999</v>
      </c>
      <c r="G16" s="19">
        <f t="shared" si="3"/>
        <v>0.13657999999999998</v>
      </c>
      <c r="H16" s="19">
        <f t="shared" si="3"/>
        <v>0.40693999999999997</v>
      </c>
      <c r="I16" s="19">
        <f t="shared" si="3"/>
        <v>0.19570000000000001</v>
      </c>
      <c r="J16" s="19">
        <f t="shared" si="3"/>
        <v>0.31108000000000002</v>
      </c>
      <c r="K16" s="19">
        <f t="shared" si="3"/>
        <v>223.16916000000001</v>
      </c>
    </row>
    <row r="17" spans="1:11" ht="15.75" thickTop="1" x14ac:dyDescent="0.25">
      <c r="A17" s="8">
        <v>37298</v>
      </c>
      <c r="B17" s="9">
        <v>0.16880000000000001</v>
      </c>
      <c r="C17" s="10">
        <v>0.1191</v>
      </c>
      <c r="D17" s="9">
        <v>22.753399999999999</v>
      </c>
      <c r="E17" s="10">
        <v>0.3306</v>
      </c>
      <c r="F17" s="9">
        <v>0.37830000000000003</v>
      </c>
      <c r="G17" s="10">
        <v>0.1356</v>
      </c>
      <c r="H17" s="9">
        <v>0.40389999999999998</v>
      </c>
      <c r="I17" s="10">
        <v>0.19339999999999999</v>
      </c>
      <c r="J17" s="10">
        <v>0.3095</v>
      </c>
      <c r="K17" s="54">
        <v>222.42779999999999</v>
      </c>
    </row>
    <row r="18" spans="1:11" x14ac:dyDescent="0.25">
      <c r="A18" s="8">
        <v>37299</v>
      </c>
      <c r="B18" s="9">
        <v>0.16880000000000001</v>
      </c>
      <c r="C18" s="10">
        <v>0.1187</v>
      </c>
      <c r="D18" s="9">
        <v>22.555900000000001</v>
      </c>
      <c r="E18" s="10">
        <v>0.32950000000000002</v>
      </c>
      <c r="F18" s="9">
        <v>0.37609999999999999</v>
      </c>
      <c r="G18" s="10">
        <v>0.13539999999999999</v>
      </c>
      <c r="H18" s="9">
        <v>0.4017</v>
      </c>
      <c r="I18" s="10">
        <v>0.1923</v>
      </c>
      <c r="J18" s="10">
        <v>0.30909999999999999</v>
      </c>
      <c r="K18" s="54">
        <v>222.42779999999999</v>
      </c>
    </row>
    <row r="19" spans="1:11" x14ac:dyDescent="0.25">
      <c r="A19" s="8">
        <v>37300</v>
      </c>
      <c r="B19" s="9">
        <v>0.16869999999999999</v>
      </c>
      <c r="C19" s="10">
        <v>0.1179</v>
      </c>
      <c r="D19" s="9">
        <v>22.41</v>
      </c>
      <c r="E19" s="10">
        <v>0.33139999999999997</v>
      </c>
      <c r="F19" s="9">
        <v>0.37640000000000001</v>
      </c>
      <c r="G19" s="10">
        <v>0.1353</v>
      </c>
      <c r="H19" s="9">
        <v>0.40329999999999999</v>
      </c>
      <c r="I19" s="10">
        <v>0.1925</v>
      </c>
      <c r="J19" s="10">
        <v>0.30869999999999997</v>
      </c>
      <c r="K19" s="54">
        <v>222.3</v>
      </c>
    </row>
    <row r="20" spans="1:11" x14ac:dyDescent="0.25">
      <c r="A20" s="8">
        <v>37301</v>
      </c>
      <c r="B20" s="9">
        <v>0.16850000000000001</v>
      </c>
      <c r="C20" s="10">
        <v>0.1178</v>
      </c>
      <c r="D20" s="9">
        <v>22.4358</v>
      </c>
      <c r="E20" s="10">
        <v>0.33119999999999999</v>
      </c>
      <c r="F20" s="9">
        <v>0.37769999999999998</v>
      </c>
      <c r="G20" s="10">
        <v>0.13489999999999999</v>
      </c>
      <c r="H20" s="9">
        <v>0.40339999999999998</v>
      </c>
      <c r="I20" s="10">
        <v>0.19309999999999999</v>
      </c>
      <c r="J20" s="10">
        <v>0.30830000000000002</v>
      </c>
      <c r="K20" s="54">
        <v>222.3947</v>
      </c>
    </row>
    <row r="21" spans="1:11" ht="15.75" thickBot="1" x14ac:dyDescent="0.3">
      <c r="A21" s="11">
        <v>37302</v>
      </c>
      <c r="B21" s="12">
        <v>0.16800000000000001</v>
      </c>
      <c r="C21" s="13">
        <v>0.1176</v>
      </c>
      <c r="D21" s="12">
        <v>22.2272</v>
      </c>
      <c r="E21" s="13">
        <v>0.3256</v>
      </c>
      <c r="F21" s="12">
        <v>0.37740000000000001</v>
      </c>
      <c r="G21" s="13">
        <v>0.13489999999999999</v>
      </c>
      <c r="H21" s="12">
        <v>0.4</v>
      </c>
      <c r="I21" s="13">
        <v>0.1983</v>
      </c>
      <c r="J21" s="13">
        <v>0.30590000000000001</v>
      </c>
      <c r="K21" s="55">
        <v>220.70160000000001</v>
      </c>
    </row>
    <row r="22" spans="1:11" ht="15.75" thickTop="1" x14ac:dyDescent="0.25">
      <c r="A22" s="14" t="s">
        <v>9</v>
      </c>
      <c r="B22" s="15">
        <f t="shared" ref="B22:K22" si="4">SUM(B17:B21)</f>
        <v>0.84279999999999999</v>
      </c>
      <c r="C22" s="16">
        <f t="shared" si="4"/>
        <v>0.59110000000000007</v>
      </c>
      <c r="D22" s="15">
        <f t="shared" si="4"/>
        <v>112.3823</v>
      </c>
      <c r="E22" s="16">
        <f t="shared" si="4"/>
        <v>1.6482999999999999</v>
      </c>
      <c r="F22" s="15">
        <f t="shared" si="4"/>
        <v>1.8858999999999999</v>
      </c>
      <c r="G22" s="16">
        <f t="shared" si="4"/>
        <v>0.67610000000000003</v>
      </c>
      <c r="H22" s="15">
        <f t="shared" si="4"/>
        <v>2.0122999999999998</v>
      </c>
      <c r="I22" s="16">
        <f t="shared" si="4"/>
        <v>0.96960000000000013</v>
      </c>
      <c r="J22" s="16">
        <f t="shared" si="4"/>
        <v>1.5415000000000001</v>
      </c>
      <c r="K22" s="56">
        <f t="shared" si="4"/>
        <v>1110.2519000000002</v>
      </c>
    </row>
    <row r="23" spans="1:11" ht="15.75" thickBot="1" x14ac:dyDescent="0.3">
      <c r="A23" s="17" t="s">
        <v>10</v>
      </c>
      <c r="B23" s="18">
        <f>B22/5</f>
        <v>0.16855999999999999</v>
      </c>
      <c r="C23" s="19">
        <f>C22/5</f>
        <v>0.11822000000000002</v>
      </c>
      <c r="D23" s="19">
        <f t="shared" ref="D23:K23" si="5">D22/5</f>
        <v>22.476459999999999</v>
      </c>
      <c r="E23" s="19">
        <f t="shared" si="5"/>
        <v>0.32965999999999995</v>
      </c>
      <c r="F23" s="19">
        <f t="shared" si="5"/>
        <v>0.37717999999999996</v>
      </c>
      <c r="G23" s="19">
        <f t="shared" si="5"/>
        <v>0.13522000000000001</v>
      </c>
      <c r="H23" s="19">
        <f t="shared" si="5"/>
        <v>0.40245999999999993</v>
      </c>
      <c r="I23" s="19">
        <f t="shared" si="5"/>
        <v>0.19392000000000004</v>
      </c>
      <c r="J23" s="19">
        <f t="shared" si="5"/>
        <v>0.30830000000000002</v>
      </c>
      <c r="K23" s="19">
        <f t="shared" si="5"/>
        <v>222.05038000000005</v>
      </c>
    </row>
    <row r="24" spans="1:11" ht="15.75" thickTop="1" x14ac:dyDescent="0.25">
      <c r="A24" s="8">
        <v>37305</v>
      </c>
      <c r="B24" s="9">
        <v>0.16800000000000001</v>
      </c>
      <c r="C24" s="10">
        <v>0.1173</v>
      </c>
      <c r="D24" s="9">
        <v>20.295300000000001</v>
      </c>
      <c r="E24" s="10">
        <v>0.3251</v>
      </c>
      <c r="F24" s="9">
        <v>0.37630000000000002</v>
      </c>
      <c r="G24" s="10">
        <v>0.1348</v>
      </c>
      <c r="H24" s="9">
        <v>0.3977</v>
      </c>
      <c r="I24" s="10">
        <v>0.19239999999999999</v>
      </c>
      <c r="J24" s="10">
        <v>0.30659999999999998</v>
      </c>
      <c r="K24" s="54">
        <v>220.53360000000001</v>
      </c>
    </row>
    <row r="25" spans="1:11" x14ac:dyDescent="0.25">
      <c r="A25" s="8">
        <v>37306</v>
      </c>
      <c r="B25" s="9">
        <v>0.1678</v>
      </c>
      <c r="C25" s="10">
        <v>0.1173</v>
      </c>
      <c r="D25" s="9">
        <v>22.262</v>
      </c>
      <c r="E25" s="10">
        <v>0.32440000000000002</v>
      </c>
      <c r="F25" s="9">
        <v>0.3765</v>
      </c>
      <c r="G25" s="10">
        <v>0.1346</v>
      </c>
      <c r="H25" s="9">
        <v>0.39750000000000002</v>
      </c>
      <c r="I25" s="10">
        <v>0.1925</v>
      </c>
      <c r="J25" s="10">
        <v>0.3024</v>
      </c>
      <c r="K25" s="54">
        <v>220.38849999999999</v>
      </c>
    </row>
    <row r="26" spans="1:11" x14ac:dyDescent="0.25">
      <c r="A26" s="8">
        <v>37307</v>
      </c>
      <c r="B26" s="9">
        <v>0.16750000000000001</v>
      </c>
      <c r="C26" s="10">
        <v>0.1172</v>
      </c>
      <c r="D26" s="9">
        <v>22.366299999999999</v>
      </c>
      <c r="E26" s="10">
        <v>0.32379999999999998</v>
      </c>
      <c r="F26" s="9">
        <v>0.37440000000000001</v>
      </c>
      <c r="G26" s="10">
        <v>0.13469999999999999</v>
      </c>
      <c r="H26" s="9">
        <v>0.39800000000000002</v>
      </c>
      <c r="I26" s="10">
        <v>0.19139999999999999</v>
      </c>
      <c r="J26" s="10">
        <v>0.30659999999999998</v>
      </c>
      <c r="K26" s="54">
        <v>220.84880000000001</v>
      </c>
    </row>
    <row r="27" spans="1:11" x14ac:dyDescent="0.25">
      <c r="A27" s="8">
        <v>37308</v>
      </c>
      <c r="B27" s="9">
        <v>0.16700000000000001</v>
      </c>
      <c r="C27" s="10">
        <v>0.11700000000000001</v>
      </c>
      <c r="D27" s="9">
        <v>22.347100000000001</v>
      </c>
      <c r="E27" s="10">
        <v>0.3231</v>
      </c>
      <c r="F27" s="9">
        <v>0.37490000000000001</v>
      </c>
      <c r="G27" s="10">
        <v>0.13389999999999999</v>
      </c>
      <c r="H27" s="9">
        <v>0.3972</v>
      </c>
      <c r="I27" s="10">
        <v>0.19170000000000001</v>
      </c>
      <c r="J27" s="10">
        <v>0.3054</v>
      </c>
      <c r="K27" s="54">
        <v>220.02250000000001</v>
      </c>
    </row>
    <row r="28" spans="1:11" ht="15.75" thickBot="1" x14ac:dyDescent="0.3">
      <c r="A28" s="11">
        <v>37309</v>
      </c>
      <c r="B28" s="12">
        <v>0.1668</v>
      </c>
      <c r="C28" s="13">
        <v>0.11700000000000001</v>
      </c>
      <c r="D28" s="12">
        <v>22.4054</v>
      </c>
      <c r="E28" s="13">
        <v>0.3231</v>
      </c>
      <c r="F28" s="12">
        <v>0.37459999999999999</v>
      </c>
      <c r="G28" s="13">
        <v>0.13389999999999999</v>
      </c>
      <c r="H28" s="12">
        <v>0.39879999999999999</v>
      </c>
      <c r="I28" s="13">
        <v>0.1915</v>
      </c>
      <c r="J28" s="13">
        <v>0.3054</v>
      </c>
      <c r="K28" s="55">
        <v>219.55879999999999</v>
      </c>
    </row>
    <row r="29" spans="1:11" ht="15.75" thickTop="1" x14ac:dyDescent="0.25">
      <c r="A29" s="14" t="s">
        <v>9</v>
      </c>
      <c r="B29" s="15">
        <f t="shared" ref="B29:K29" si="6">SUM(B24:B28)</f>
        <v>0.83709999999999996</v>
      </c>
      <c r="C29" s="16">
        <f t="shared" si="6"/>
        <v>0.58579999999999999</v>
      </c>
      <c r="D29" s="15">
        <f t="shared" si="6"/>
        <v>109.67609999999999</v>
      </c>
      <c r="E29" s="16">
        <f t="shared" si="6"/>
        <v>1.6194999999999999</v>
      </c>
      <c r="F29" s="15">
        <f t="shared" si="6"/>
        <v>1.8767</v>
      </c>
      <c r="G29" s="16">
        <f t="shared" si="6"/>
        <v>0.67189999999999994</v>
      </c>
      <c r="H29" s="15">
        <f t="shared" si="6"/>
        <v>1.9892000000000001</v>
      </c>
      <c r="I29" s="16">
        <f t="shared" si="6"/>
        <v>0.95950000000000002</v>
      </c>
      <c r="J29" s="16">
        <f t="shared" si="6"/>
        <v>1.5264000000000002</v>
      </c>
      <c r="K29" s="56">
        <f t="shared" si="6"/>
        <v>1101.3522</v>
      </c>
    </row>
    <row r="30" spans="1:11" ht="15.75" thickBot="1" x14ac:dyDescent="0.3">
      <c r="A30" s="17" t="s">
        <v>10</v>
      </c>
      <c r="B30" s="18">
        <f>B29/5</f>
        <v>0.16741999999999999</v>
      </c>
      <c r="C30" s="19">
        <f>C29/5</f>
        <v>0.11716</v>
      </c>
      <c r="D30" s="19">
        <f t="shared" ref="D30:K30" si="7">D29/5</f>
        <v>21.935219999999997</v>
      </c>
      <c r="E30" s="19">
        <f t="shared" si="7"/>
        <v>0.32389999999999997</v>
      </c>
      <c r="F30" s="19">
        <f t="shared" si="7"/>
        <v>0.37534000000000001</v>
      </c>
      <c r="G30" s="19">
        <f t="shared" si="7"/>
        <v>0.13438</v>
      </c>
      <c r="H30" s="19">
        <f t="shared" si="7"/>
        <v>0.39784000000000003</v>
      </c>
      <c r="I30" s="19">
        <f t="shared" si="7"/>
        <v>0.19190000000000002</v>
      </c>
      <c r="J30" s="19">
        <f t="shared" si="7"/>
        <v>0.30528000000000005</v>
      </c>
      <c r="K30" s="19">
        <f t="shared" si="7"/>
        <v>220.27044000000001</v>
      </c>
    </row>
    <row r="31" spans="1:11" ht="15.75" thickTop="1" x14ac:dyDescent="0.25">
      <c r="A31" s="8">
        <v>37312</v>
      </c>
      <c r="B31" s="9">
        <v>0.16650000000000001</v>
      </c>
      <c r="C31" s="10">
        <v>0.1164</v>
      </c>
      <c r="D31" s="9">
        <v>22.2727</v>
      </c>
      <c r="E31" s="10">
        <v>0.32429999999999998</v>
      </c>
      <c r="F31" s="9">
        <v>0.37159999999999999</v>
      </c>
      <c r="G31" s="10">
        <v>0.1338</v>
      </c>
      <c r="H31" s="9">
        <v>0.3977</v>
      </c>
      <c r="I31" s="10">
        <v>0.19</v>
      </c>
      <c r="J31" s="10">
        <v>0.30509999999999998</v>
      </c>
      <c r="K31" s="54">
        <v>219.6968</v>
      </c>
    </row>
    <row r="32" spans="1:11" x14ac:dyDescent="0.25">
      <c r="A32" s="8">
        <v>37313</v>
      </c>
      <c r="B32" s="9">
        <v>0.16639999999999999</v>
      </c>
      <c r="C32" s="10">
        <v>0.1166</v>
      </c>
      <c r="D32" s="9">
        <v>22.273499999999999</v>
      </c>
      <c r="E32" s="10">
        <v>0.32419999999999999</v>
      </c>
      <c r="F32" s="9">
        <v>0.3735</v>
      </c>
      <c r="G32" s="10">
        <v>0.13350000000000001</v>
      </c>
      <c r="H32" s="9">
        <v>0.39850000000000002</v>
      </c>
      <c r="I32" s="10">
        <v>0.191</v>
      </c>
      <c r="J32" s="10">
        <v>0.30470000000000003</v>
      </c>
      <c r="K32" s="54">
        <v>219.881</v>
      </c>
    </row>
    <row r="33" spans="1:11" x14ac:dyDescent="0.25">
      <c r="A33" s="8">
        <v>37314</v>
      </c>
      <c r="B33" s="9">
        <v>0.16600000000000001</v>
      </c>
      <c r="C33" s="10">
        <v>0.1166</v>
      </c>
      <c r="D33" s="9">
        <v>22.3004</v>
      </c>
      <c r="E33" s="10">
        <v>0.32269999999999999</v>
      </c>
      <c r="F33" s="9">
        <v>0.37380000000000002</v>
      </c>
      <c r="G33" s="10">
        <v>0.13350000000000001</v>
      </c>
      <c r="H33" s="9">
        <v>0.39679999999999999</v>
      </c>
      <c r="I33" s="10">
        <v>0.19109999999999999</v>
      </c>
      <c r="J33" s="10">
        <v>0.30430000000000001</v>
      </c>
      <c r="K33" s="54">
        <v>219.60140000000001</v>
      </c>
    </row>
    <row r="34" spans="1:11" ht="15.75" thickBot="1" x14ac:dyDescent="0.3">
      <c r="A34" s="11">
        <v>37315</v>
      </c>
      <c r="B34" s="12">
        <v>0.16550000000000001</v>
      </c>
      <c r="C34" s="13">
        <v>0.1168</v>
      </c>
      <c r="D34" s="12">
        <v>22.440999999999999</v>
      </c>
      <c r="E34" s="13">
        <v>0.32100000000000001</v>
      </c>
      <c r="F34" s="12">
        <v>0.37459999999999999</v>
      </c>
      <c r="G34" s="13">
        <v>0.13339999999999999</v>
      </c>
      <c r="H34" s="12">
        <v>0.39500000000000002</v>
      </c>
      <c r="I34" s="13">
        <v>0.1915</v>
      </c>
      <c r="J34" s="13">
        <v>0.30399999999999999</v>
      </c>
      <c r="K34" s="55">
        <v>219.2544</v>
      </c>
    </row>
    <row r="35" spans="1:11" ht="15.75" thickTop="1" x14ac:dyDescent="0.25">
      <c r="A35" s="14" t="s">
        <v>9</v>
      </c>
      <c r="B35" s="15">
        <f t="shared" ref="B35:K35" si="8">SUM(B31:B34)</f>
        <v>0.66439999999999999</v>
      </c>
      <c r="C35" s="16">
        <f t="shared" si="8"/>
        <v>0.46639999999999998</v>
      </c>
      <c r="D35" s="15">
        <f t="shared" si="8"/>
        <v>89.287599999999998</v>
      </c>
      <c r="E35" s="16">
        <f t="shared" si="8"/>
        <v>1.2922</v>
      </c>
      <c r="F35" s="15">
        <f t="shared" si="8"/>
        <v>1.4935</v>
      </c>
      <c r="G35" s="16">
        <f t="shared" si="8"/>
        <v>0.53420000000000001</v>
      </c>
      <c r="H35" s="15">
        <f t="shared" si="8"/>
        <v>1.5880000000000001</v>
      </c>
      <c r="I35" s="16">
        <f t="shared" si="8"/>
        <v>0.76360000000000006</v>
      </c>
      <c r="J35" s="16">
        <f t="shared" si="8"/>
        <v>1.2181</v>
      </c>
      <c r="K35" s="56">
        <f t="shared" si="8"/>
        <v>878.43360000000007</v>
      </c>
    </row>
    <row r="36" spans="1:11" ht="15.75" thickBot="1" x14ac:dyDescent="0.3">
      <c r="A36" s="17" t="s">
        <v>10</v>
      </c>
      <c r="B36" s="18">
        <f>B35/4</f>
        <v>0.1661</v>
      </c>
      <c r="C36" s="19">
        <f>C35/4</f>
        <v>0.1166</v>
      </c>
      <c r="D36" s="19">
        <f t="shared" ref="D36:K36" si="9">D35/4</f>
        <v>22.321899999999999</v>
      </c>
      <c r="E36" s="19">
        <f t="shared" si="9"/>
        <v>0.32305</v>
      </c>
      <c r="F36" s="19">
        <f t="shared" si="9"/>
        <v>0.37337500000000001</v>
      </c>
      <c r="G36" s="19">
        <f t="shared" si="9"/>
        <v>0.13355</v>
      </c>
      <c r="H36" s="19">
        <f t="shared" si="9"/>
        <v>0.39700000000000002</v>
      </c>
      <c r="I36" s="19">
        <f t="shared" si="9"/>
        <v>0.19090000000000001</v>
      </c>
      <c r="J36" s="19">
        <f t="shared" si="9"/>
        <v>0.30452499999999999</v>
      </c>
      <c r="K36" s="19">
        <f t="shared" si="9"/>
        <v>219.60840000000002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54"/>
    </row>
    <row r="38" spans="1:11" ht="20.25" x14ac:dyDescent="0.3">
      <c r="A38" s="20"/>
      <c r="B38" s="9"/>
      <c r="C38" s="59"/>
      <c r="D38" s="9"/>
      <c r="E38" s="22" t="s">
        <v>11</v>
      </c>
      <c r="F38" s="9"/>
      <c r="G38" s="10"/>
      <c r="H38" s="9"/>
      <c r="I38" s="10"/>
      <c r="J38" s="10"/>
      <c r="K38" s="5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8"/>
    </row>
    <row r="40" spans="1:11" x14ac:dyDescent="0.25">
      <c r="A40" s="26" t="s">
        <v>12</v>
      </c>
      <c r="B40" s="27">
        <f>SUM(B6,B10:B14,B17:B21,B24:B28,B31:B34)</f>
        <v>3.3630000000000004</v>
      </c>
      <c r="C40" s="28">
        <f>SUM(C6,C10:C14,C17:C21,C24:C28,C31:C34)</f>
        <v>2.3639999999999999</v>
      </c>
      <c r="D40" s="28">
        <f t="shared" ref="D40:K40" si="10">SUM(D6,D10:D14,D17:D21,D24:D28,D31:D34)</f>
        <v>447.46060000000006</v>
      </c>
      <c r="E40" s="28">
        <f t="shared" si="10"/>
        <v>6.5640000000000009</v>
      </c>
      <c r="F40" s="28">
        <f t="shared" si="10"/>
        <v>7.5572999999999997</v>
      </c>
      <c r="G40" s="28">
        <f t="shared" si="10"/>
        <v>2.7023000000000006</v>
      </c>
      <c r="H40" s="28">
        <f t="shared" si="10"/>
        <v>8.0335000000000001</v>
      </c>
      <c r="I40" s="28">
        <f t="shared" si="10"/>
        <v>3.8692999999999995</v>
      </c>
      <c r="J40" s="28">
        <f t="shared" si="10"/>
        <v>6.154300000000001</v>
      </c>
      <c r="K40" s="28">
        <f t="shared" si="10"/>
        <v>4429.4313000000002</v>
      </c>
    </row>
    <row r="41" spans="1:11" x14ac:dyDescent="0.25">
      <c r="A41" s="26" t="s">
        <v>13</v>
      </c>
      <c r="B41" s="27">
        <f>B40/20</f>
        <v>0.16815000000000002</v>
      </c>
      <c r="C41" s="28">
        <f>C40/20</f>
        <v>0.1182</v>
      </c>
      <c r="D41" s="28">
        <f t="shared" ref="D41:K41" si="11">D40/20</f>
        <v>22.373030000000004</v>
      </c>
      <c r="E41" s="28">
        <f t="shared" si="11"/>
        <v>0.32820000000000005</v>
      </c>
      <c r="F41" s="28">
        <f t="shared" si="11"/>
        <v>0.37786500000000001</v>
      </c>
      <c r="G41" s="28">
        <f t="shared" si="11"/>
        <v>0.13511500000000004</v>
      </c>
      <c r="H41" s="28">
        <f t="shared" si="11"/>
        <v>0.401675</v>
      </c>
      <c r="I41" s="28">
        <f t="shared" si="11"/>
        <v>0.19346499999999997</v>
      </c>
      <c r="J41" s="28">
        <f t="shared" si="11"/>
        <v>0.30771500000000007</v>
      </c>
      <c r="K41" s="28">
        <f t="shared" si="11"/>
        <v>221.471565</v>
      </c>
    </row>
    <row r="42" spans="1:11" x14ac:dyDescent="0.25">
      <c r="A42" s="26" t="s">
        <v>14</v>
      </c>
      <c r="B42" s="27">
        <f>1/B41</f>
        <v>5.9470710674992562</v>
      </c>
      <c r="C42" s="28">
        <f>1/C41</f>
        <v>8.4602368866328259</v>
      </c>
      <c r="D42" s="28">
        <f>100/D41</f>
        <v>4.4696672734984926</v>
      </c>
      <c r="E42" s="28">
        <f t="shared" ref="E42:J42" si="12">1/E41</f>
        <v>3.0469226081657523</v>
      </c>
      <c r="F42" s="28">
        <f t="shared" si="12"/>
        <v>2.6464478054331573</v>
      </c>
      <c r="G42" s="28">
        <f t="shared" si="12"/>
        <v>7.4011027643118803</v>
      </c>
      <c r="H42" s="28">
        <f t="shared" si="12"/>
        <v>2.4895749050849569</v>
      </c>
      <c r="I42" s="28">
        <f t="shared" si="12"/>
        <v>5.1688935983252788</v>
      </c>
      <c r="J42" s="28">
        <f t="shared" si="12"/>
        <v>3.2497603301756488</v>
      </c>
      <c r="K42" s="28">
        <f>1000/K41</f>
        <v>4.5152523304741177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37316</v>
      </c>
      <c r="B6" s="9">
        <v>0.16550000000000001</v>
      </c>
      <c r="C6" s="10">
        <v>0.1171</v>
      </c>
      <c r="D6" s="9">
        <v>22.152999999999999</v>
      </c>
      <c r="E6" s="10">
        <v>0.32050000000000001</v>
      </c>
      <c r="F6" s="9">
        <v>0.374</v>
      </c>
      <c r="G6" s="10">
        <v>0.1333</v>
      </c>
      <c r="H6" s="9">
        <v>0.37340000000000001</v>
      </c>
      <c r="I6" s="10">
        <v>0.19120000000000001</v>
      </c>
      <c r="J6" s="10">
        <v>0.30320000000000003</v>
      </c>
      <c r="K6" s="54">
        <v>218.67519999999999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5"/>
    </row>
    <row r="8" spans="1:11" ht="15.75" thickTop="1" x14ac:dyDescent="0.25">
      <c r="A8" s="14" t="s">
        <v>9</v>
      </c>
      <c r="B8" s="15">
        <f t="shared" ref="B8:K8" si="0">SUM(B6:B7)</f>
        <v>0.16550000000000001</v>
      </c>
      <c r="C8" s="16">
        <f t="shared" si="0"/>
        <v>0.1171</v>
      </c>
      <c r="D8" s="15">
        <f t="shared" si="0"/>
        <v>22.152999999999999</v>
      </c>
      <c r="E8" s="16">
        <f t="shared" si="0"/>
        <v>0.32050000000000001</v>
      </c>
      <c r="F8" s="15">
        <f t="shared" si="0"/>
        <v>0.374</v>
      </c>
      <c r="G8" s="16">
        <f t="shared" si="0"/>
        <v>0.1333</v>
      </c>
      <c r="H8" s="15">
        <f t="shared" si="0"/>
        <v>0.37340000000000001</v>
      </c>
      <c r="I8" s="16">
        <f t="shared" si="0"/>
        <v>0.19120000000000001</v>
      </c>
      <c r="J8" s="16">
        <f t="shared" si="0"/>
        <v>0.30320000000000003</v>
      </c>
      <c r="K8" s="56">
        <f t="shared" si="0"/>
        <v>218.67519999999999</v>
      </c>
    </row>
    <row r="9" spans="1:11" ht="15.75" thickBot="1" x14ac:dyDescent="0.3">
      <c r="A9" s="17" t="s">
        <v>10</v>
      </c>
      <c r="B9" s="18">
        <f>B8/1</f>
        <v>0.16550000000000001</v>
      </c>
      <c r="C9" s="19">
        <f>C8/1</f>
        <v>0.1171</v>
      </c>
      <c r="D9" s="19">
        <f t="shared" ref="D9:K9" si="1">D8/1</f>
        <v>22.152999999999999</v>
      </c>
      <c r="E9" s="19">
        <f t="shared" si="1"/>
        <v>0.32050000000000001</v>
      </c>
      <c r="F9" s="19">
        <f t="shared" si="1"/>
        <v>0.374</v>
      </c>
      <c r="G9" s="19">
        <f t="shared" si="1"/>
        <v>0.1333</v>
      </c>
      <c r="H9" s="19">
        <f t="shared" si="1"/>
        <v>0.37340000000000001</v>
      </c>
      <c r="I9" s="19">
        <f t="shared" si="1"/>
        <v>0.19120000000000001</v>
      </c>
      <c r="J9" s="19">
        <f t="shared" si="1"/>
        <v>0.30320000000000003</v>
      </c>
      <c r="K9" s="19">
        <f t="shared" si="1"/>
        <v>218.67519999999999</v>
      </c>
    </row>
    <row r="10" spans="1:11" ht="15.75" thickTop="1" x14ac:dyDescent="0.25">
      <c r="A10" s="8">
        <v>37319</v>
      </c>
      <c r="B10" s="9">
        <v>0.1653</v>
      </c>
      <c r="C10" s="10">
        <v>0.11650000000000001</v>
      </c>
      <c r="D10" s="9">
        <v>22.036100000000001</v>
      </c>
      <c r="E10" s="10">
        <v>0.31929999999999997</v>
      </c>
      <c r="F10" s="9">
        <v>0.39360000000000001</v>
      </c>
      <c r="G10" s="10">
        <v>0.13289999999999999</v>
      </c>
      <c r="H10" s="9">
        <v>0.3911</v>
      </c>
      <c r="I10" s="10">
        <v>0.191</v>
      </c>
      <c r="J10" s="10">
        <v>0.30270000000000002</v>
      </c>
      <c r="K10" s="54">
        <v>218.4109</v>
      </c>
    </row>
    <row r="11" spans="1:11" x14ac:dyDescent="0.25">
      <c r="A11" s="8">
        <v>37320</v>
      </c>
      <c r="B11" s="9">
        <v>0.1653</v>
      </c>
      <c r="C11" s="10">
        <v>0.1162</v>
      </c>
      <c r="D11" s="9">
        <v>21.840299999999999</v>
      </c>
      <c r="E11" s="10">
        <v>0.31769999999999998</v>
      </c>
      <c r="F11" s="9">
        <v>0.37159999999999999</v>
      </c>
      <c r="G11" s="10">
        <v>0.13300000000000001</v>
      </c>
      <c r="H11" s="9">
        <v>0.38779999999999998</v>
      </c>
      <c r="I11" s="10">
        <v>0.19</v>
      </c>
      <c r="J11" s="10">
        <v>0.3019</v>
      </c>
      <c r="K11" s="54">
        <v>217.48519999999999</v>
      </c>
    </row>
    <row r="12" spans="1:11" x14ac:dyDescent="0.25">
      <c r="A12" s="8">
        <v>37321</v>
      </c>
      <c r="B12" s="9">
        <v>0.16500000000000001</v>
      </c>
      <c r="C12" s="10">
        <v>0.11609999999999999</v>
      </c>
      <c r="D12" s="9">
        <v>21.828700000000001</v>
      </c>
      <c r="E12" s="10">
        <v>0.317</v>
      </c>
      <c r="F12" s="9">
        <v>0.37119999999999997</v>
      </c>
      <c r="G12" s="10">
        <v>0.13250000000000001</v>
      </c>
      <c r="H12" s="9">
        <v>0.3871</v>
      </c>
      <c r="I12" s="10">
        <v>0.1898</v>
      </c>
      <c r="J12" s="10">
        <v>0.30070000000000002</v>
      </c>
      <c r="K12" s="54">
        <v>216.381</v>
      </c>
    </row>
    <row r="13" spans="1:11" x14ac:dyDescent="0.25">
      <c r="A13" s="8">
        <v>37322</v>
      </c>
      <c r="B13" s="9">
        <v>0.1648</v>
      </c>
      <c r="C13" s="10">
        <v>0.1158</v>
      </c>
      <c r="D13" s="9">
        <v>21.568999999999999</v>
      </c>
      <c r="E13" s="10">
        <v>0.31609999999999999</v>
      </c>
      <c r="F13" s="9">
        <v>0.3679</v>
      </c>
      <c r="G13" s="10">
        <v>0.13220000000000001</v>
      </c>
      <c r="H13" s="9">
        <v>0.38519999999999999</v>
      </c>
      <c r="I13" s="10">
        <v>0.18809999999999999</v>
      </c>
      <c r="J13" s="10">
        <v>0.30070000000000002</v>
      </c>
      <c r="K13" s="54">
        <v>216.51419999999999</v>
      </c>
    </row>
    <row r="14" spans="1:11" ht="16.5" thickBot="1" x14ac:dyDescent="0.3">
      <c r="A14" s="11">
        <v>37323</v>
      </c>
      <c r="B14" s="12"/>
      <c r="C14" s="13"/>
      <c r="D14" s="82" t="s">
        <v>27</v>
      </c>
      <c r="E14" s="13"/>
      <c r="F14" s="12"/>
      <c r="G14" s="13"/>
      <c r="H14" s="12"/>
      <c r="I14" s="13"/>
      <c r="J14" s="13"/>
      <c r="K14" s="55"/>
    </row>
    <row r="15" spans="1:11" ht="15.75" thickTop="1" x14ac:dyDescent="0.25">
      <c r="A15" s="14" t="s">
        <v>9</v>
      </c>
      <c r="B15" s="15">
        <f t="shared" ref="B15:K15" si="2">SUM(B10:B14)</f>
        <v>0.6604000000000001</v>
      </c>
      <c r="C15" s="16">
        <f t="shared" si="2"/>
        <v>0.46460000000000001</v>
      </c>
      <c r="D15" s="15">
        <f t="shared" si="2"/>
        <v>87.274100000000004</v>
      </c>
      <c r="E15" s="16">
        <f t="shared" si="2"/>
        <v>1.2701</v>
      </c>
      <c r="F15" s="15">
        <f t="shared" si="2"/>
        <v>1.5043000000000002</v>
      </c>
      <c r="G15" s="16">
        <f t="shared" si="2"/>
        <v>0.53060000000000007</v>
      </c>
      <c r="H15" s="15">
        <f t="shared" si="2"/>
        <v>1.5511999999999999</v>
      </c>
      <c r="I15" s="16">
        <f t="shared" si="2"/>
        <v>0.75889999999999991</v>
      </c>
      <c r="J15" s="16">
        <f t="shared" si="2"/>
        <v>1.206</v>
      </c>
      <c r="K15" s="56">
        <f t="shared" si="2"/>
        <v>868.79129999999998</v>
      </c>
    </row>
    <row r="16" spans="1:11" ht="15.75" thickBot="1" x14ac:dyDescent="0.3">
      <c r="A16" s="17" t="s">
        <v>10</v>
      </c>
      <c r="B16" s="18">
        <f>B15/4</f>
        <v>0.16510000000000002</v>
      </c>
      <c r="C16" s="19">
        <f>C15/4</f>
        <v>0.11615</v>
      </c>
      <c r="D16" s="19">
        <f t="shared" ref="D16:K16" si="3">D15/4</f>
        <v>21.818525000000001</v>
      </c>
      <c r="E16" s="19">
        <f t="shared" si="3"/>
        <v>0.317525</v>
      </c>
      <c r="F16" s="19">
        <f t="shared" si="3"/>
        <v>0.37607500000000005</v>
      </c>
      <c r="G16" s="19">
        <f t="shared" si="3"/>
        <v>0.13265000000000002</v>
      </c>
      <c r="H16" s="19">
        <f t="shared" si="3"/>
        <v>0.38779999999999998</v>
      </c>
      <c r="I16" s="19">
        <f t="shared" si="3"/>
        <v>0.18972499999999998</v>
      </c>
      <c r="J16" s="19">
        <f t="shared" si="3"/>
        <v>0.30149999999999999</v>
      </c>
      <c r="K16" s="19">
        <f t="shared" si="3"/>
        <v>217.19782499999999</v>
      </c>
    </row>
    <row r="17" spans="1:12" ht="15.75" thickTop="1" x14ac:dyDescent="0.25">
      <c r="A17" s="8">
        <v>37326</v>
      </c>
      <c r="B17" s="9">
        <v>0.1646</v>
      </c>
      <c r="C17" s="10">
        <v>0.1157</v>
      </c>
      <c r="D17" s="9">
        <v>21.0943</v>
      </c>
      <c r="E17" s="10">
        <v>0.31469999999999998</v>
      </c>
      <c r="F17" s="9">
        <v>0.36759999999999998</v>
      </c>
      <c r="G17" s="10">
        <v>0.13109999999999999</v>
      </c>
      <c r="H17" s="9">
        <v>0.3831</v>
      </c>
      <c r="I17" s="10">
        <v>0.188</v>
      </c>
      <c r="J17" s="10">
        <v>0.29980000000000001</v>
      </c>
      <c r="K17" s="54">
        <v>215.92230000000001</v>
      </c>
    </row>
    <row r="18" spans="1:12" x14ac:dyDescent="0.25">
      <c r="A18" s="8">
        <v>37327</v>
      </c>
      <c r="B18" s="9">
        <v>0.16450000000000001</v>
      </c>
      <c r="C18" s="10">
        <v>0.1157</v>
      </c>
      <c r="D18" s="9">
        <v>21.058499999999999</v>
      </c>
      <c r="E18" s="10">
        <v>0.31559999999999999</v>
      </c>
      <c r="F18" s="9">
        <v>0.36699999999999999</v>
      </c>
      <c r="G18" s="10">
        <v>0.13139999999999999</v>
      </c>
      <c r="H18" s="9">
        <v>0.38450000000000001</v>
      </c>
      <c r="I18" s="10">
        <v>0.18770000000000001</v>
      </c>
      <c r="J18" s="10">
        <v>0.29930000000000001</v>
      </c>
      <c r="K18" s="54">
        <v>216.2353</v>
      </c>
    </row>
    <row r="19" spans="1:12" x14ac:dyDescent="0.25">
      <c r="A19" s="8">
        <v>37328</v>
      </c>
      <c r="B19" s="9">
        <v>0.1643</v>
      </c>
      <c r="C19" s="10">
        <v>0.1163</v>
      </c>
      <c r="D19" s="9">
        <v>21.147099999999998</v>
      </c>
      <c r="E19" s="10">
        <v>0.31580000000000003</v>
      </c>
      <c r="F19" s="9">
        <v>0.3674</v>
      </c>
      <c r="G19" s="10">
        <v>0.1313</v>
      </c>
      <c r="H19" s="9">
        <v>0.38279999999999997</v>
      </c>
      <c r="I19" s="10">
        <v>0.18790000000000001</v>
      </c>
      <c r="J19" s="10">
        <v>0.29930000000000001</v>
      </c>
      <c r="K19" s="54">
        <v>216.215</v>
      </c>
    </row>
    <row r="20" spans="1:12" x14ac:dyDescent="0.25">
      <c r="A20" s="8">
        <v>37329</v>
      </c>
      <c r="B20" s="9">
        <v>0.16400000000000001</v>
      </c>
      <c r="C20" s="10">
        <v>0.11509999999999999</v>
      </c>
      <c r="D20" s="9">
        <v>21.163399999999999</v>
      </c>
      <c r="E20" s="10">
        <v>0.31209999999999999</v>
      </c>
      <c r="F20" s="9">
        <v>0.36320000000000002</v>
      </c>
      <c r="G20" s="10">
        <v>0.13059999999999999</v>
      </c>
      <c r="H20" s="9">
        <v>0.3755</v>
      </c>
      <c r="I20" s="10">
        <v>0.1857</v>
      </c>
      <c r="J20" s="10">
        <v>0.29870000000000002</v>
      </c>
      <c r="K20" s="54">
        <v>216.52930000000001</v>
      </c>
    </row>
    <row r="21" spans="1:12" ht="15.75" thickBot="1" x14ac:dyDescent="0.3">
      <c r="A21" s="11">
        <v>37330</v>
      </c>
      <c r="B21" s="12">
        <v>0.16400000000000001</v>
      </c>
      <c r="C21" s="13">
        <v>0.11550000000000001</v>
      </c>
      <c r="D21" s="12">
        <v>21.132999999999999</v>
      </c>
      <c r="E21" s="13">
        <v>0.31359999999999999</v>
      </c>
      <c r="F21" s="12">
        <v>0.36370000000000002</v>
      </c>
      <c r="G21" s="13">
        <v>0.13070000000000001</v>
      </c>
      <c r="H21" s="12">
        <v>0.38129999999999997</v>
      </c>
      <c r="I21" s="13">
        <v>0.186</v>
      </c>
      <c r="J21" s="13">
        <v>0.29870000000000002</v>
      </c>
      <c r="K21" s="55">
        <v>216.15199999999999</v>
      </c>
    </row>
    <row r="22" spans="1:12" ht="15.75" thickTop="1" x14ac:dyDescent="0.25">
      <c r="A22" s="14" t="s">
        <v>9</v>
      </c>
      <c r="B22" s="15">
        <f t="shared" ref="B22:K22" si="4">SUM(B17:B21)</f>
        <v>0.82140000000000002</v>
      </c>
      <c r="C22" s="16">
        <f t="shared" si="4"/>
        <v>0.57830000000000004</v>
      </c>
      <c r="D22" s="15">
        <f t="shared" si="4"/>
        <v>105.59629999999999</v>
      </c>
      <c r="E22" s="16">
        <f t="shared" si="4"/>
        <v>1.5718000000000001</v>
      </c>
      <c r="F22" s="15">
        <f t="shared" si="4"/>
        <v>1.8289</v>
      </c>
      <c r="G22" s="16">
        <f t="shared" si="4"/>
        <v>0.65510000000000002</v>
      </c>
      <c r="H22" s="15">
        <f t="shared" si="4"/>
        <v>1.9072</v>
      </c>
      <c r="I22" s="16">
        <f t="shared" si="4"/>
        <v>0.93530000000000002</v>
      </c>
      <c r="J22" s="16">
        <f t="shared" si="4"/>
        <v>1.4958</v>
      </c>
      <c r="K22" s="56">
        <f t="shared" si="4"/>
        <v>1081.0539000000001</v>
      </c>
    </row>
    <row r="23" spans="1:12" ht="15.75" thickBot="1" x14ac:dyDescent="0.3">
      <c r="A23" s="17" t="s">
        <v>10</v>
      </c>
      <c r="B23" s="18">
        <f>B22/5</f>
        <v>0.16428000000000001</v>
      </c>
      <c r="C23" s="19">
        <f>C22/5</f>
        <v>0.11566000000000001</v>
      </c>
      <c r="D23" s="19">
        <f t="shared" ref="D23:K23" si="5">D22/5</f>
        <v>21.119259999999997</v>
      </c>
      <c r="E23" s="19">
        <f t="shared" si="5"/>
        <v>0.31436000000000003</v>
      </c>
      <c r="F23" s="19">
        <f t="shared" si="5"/>
        <v>0.36577999999999999</v>
      </c>
      <c r="G23" s="19">
        <f t="shared" si="5"/>
        <v>0.13102</v>
      </c>
      <c r="H23" s="19">
        <f t="shared" si="5"/>
        <v>0.38144</v>
      </c>
      <c r="I23" s="19">
        <f t="shared" si="5"/>
        <v>0.18706</v>
      </c>
      <c r="J23" s="19">
        <f t="shared" si="5"/>
        <v>0.29915999999999998</v>
      </c>
      <c r="K23" s="19">
        <f t="shared" si="5"/>
        <v>216.21078000000003</v>
      </c>
    </row>
    <row r="24" spans="1:12" ht="15.75" thickTop="1" x14ac:dyDescent="0.25">
      <c r="A24" s="8">
        <v>37333</v>
      </c>
      <c r="B24" s="9">
        <v>0.16400000000000001</v>
      </c>
      <c r="C24" s="10">
        <v>0.11509999999999999</v>
      </c>
      <c r="D24" s="9">
        <v>21.163399999999999</v>
      </c>
      <c r="E24" s="10">
        <v>0.31209999999999999</v>
      </c>
      <c r="F24" s="9">
        <v>0.36320000000000002</v>
      </c>
      <c r="G24" s="10">
        <v>0.13059999999999999</v>
      </c>
      <c r="H24" s="9">
        <v>0.3755</v>
      </c>
      <c r="I24" s="10">
        <v>0.1857</v>
      </c>
      <c r="J24" s="10">
        <v>0.29870000000000002</v>
      </c>
      <c r="K24" s="54">
        <v>216.5292</v>
      </c>
    </row>
    <row r="25" spans="1:12" x14ac:dyDescent="0.25">
      <c r="A25" s="8">
        <v>37334</v>
      </c>
      <c r="B25" s="9">
        <v>0.1638</v>
      </c>
      <c r="C25" s="10">
        <v>0.1149</v>
      </c>
      <c r="D25" s="9">
        <v>21.508600000000001</v>
      </c>
      <c r="E25" s="10">
        <v>0.31240000000000001</v>
      </c>
      <c r="F25" s="9">
        <v>0.36330000000000001</v>
      </c>
      <c r="G25" s="10">
        <v>0.13089999999999999</v>
      </c>
      <c r="H25" s="9">
        <v>0.37619999999999998</v>
      </c>
      <c r="I25" s="10">
        <v>0.1857</v>
      </c>
      <c r="J25" s="10">
        <v>0.29930000000000001</v>
      </c>
      <c r="K25" s="54">
        <v>216.70740000000001</v>
      </c>
    </row>
    <row r="26" spans="1:12" x14ac:dyDescent="0.25">
      <c r="A26" s="8">
        <v>37335</v>
      </c>
      <c r="B26" s="9">
        <v>0.16350000000000001</v>
      </c>
      <c r="C26" s="10">
        <v>0.1149</v>
      </c>
      <c r="D26" s="9">
        <v>21.586099999999998</v>
      </c>
      <c r="E26" s="10">
        <v>0.31209999999999999</v>
      </c>
      <c r="F26" s="9">
        <v>0.36270000000000002</v>
      </c>
      <c r="G26" s="10">
        <v>0.13039999999999999</v>
      </c>
      <c r="H26" s="9">
        <v>0.37680000000000002</v>
      </c>
      <c r="I26" s="10">
        <v>0.18540000000000001</v>
      </c>
      <c r="J26" s="10">
        <v>0.29909999999999998</v>
      </c>
      <c r="K26" s="54">
        <v>216.47399999999999</v>
      </c>
    </row>
    <row r="27" spans="1:12" x14ac:dyDescent="0.25">
      <c r="A27" s="8">
        <v>37336</v>
      </c>
      <c r="B27" s="9">
        <v>0.16350000000000001</v>
      </c>
      <c r="C27" s="10">
        <v>0.1147</v>
      </c>
      <c r="D27" s="9">
        <v>21.507999999999999</v>
      </c>
      <c r="E27" s="10">
        <v>0.30790000000000001</v>
      </c>
      <c r="F27" s="9">
        <v>0.36170000000000002</v>
      </c>
      <c r="G27" s="10">
        <v>0.13070000000000001</v>
      </c>
      <c r="H27" s="9">
        <v>0.37009999999999998</v>
      </c>
      <c r="I27" s="10">
        <v>0.18490000000000001</v>
      </c>
      <c r="J27" s="10">
        <v>0.29880000000000001</v>
      </c>
      <c r="K27" s="54">
        <v>216.3596</v>
      </c>
    </row>
    <row r="28" spans="1:12" ht="15.75" thickBot="1" x14ac:dyDescent="0.3">
      <c r="A28" s="11">
        <v>37337</v>
      </c>
      <c r="B28" s="12">
        <v>0.16339999999999999</v>
      </c>
      <c r="C28" s="13">
        <v>0.1145</v>
      </c>
      <c r="D28" s="12">
        <v>21.560600000000001</v>
      </c>
      <c r="E28" s="13">
        <v>0.30680000000000002</v>
      </c>
      <c r="F28" s="12">
        <v>0.36199999999999999</v>
      </c>
      <c r="G28" s="13">
        <v>0.1303</v>
      </c>
      <c r="H28" s="12">
        <v>0.3705</v>
      </c>
      <c r="I28" s="13">
        <v>0.18509999999999999</v>
      </c>
      <c r="J28" s="13">
        <v>0.29880000000000001</v>
      </c>
      <c r="K28" s="55">
        <v>216.39060000000001</v>
      </c>
    </row>
    <row r="29" spans="1:12" ht="15.75" thickTop="1" x14ac:dyDescent="0.25">
      <c r="A29" s="14" t="s">
        <v>9</v>
      </c>
      <c r="B29" s="15">
        <f t="shared" ref="B29:K29" si="6">SUM(B24:B28)</f>
        <v>0.81819999999999993</v>
      </c>
      <c r="C29" s="16">
        <f t="shared" si="6"/>
        <v>0.57410000000000005</v>
      </c>
      <c r="D29" s="15">
        <f t="shared" si="6"/>
        <v>107.32669999999999</v>
      </c>
      <c r="E29" s="16">
        <f t="shared" si="6"/>
        <v>1.5513000000000001</v>
      </c>
      <c r="F29" s="15">
        <f t="shared" si="6"/>
        <v>1.8129</v>
      </c>
      <c r="G29" s="16">
        <f t="shared" si="6"/>
        <v>0.65289999999999992</v>
      </c>
      <c r="H29" s="15">
        <f t="shared" si="6"/>
        <v>1.8691000000000002</v>
      </c>
      <c r="I29" s="16">
        <f t="shared" si="6"/>
        <v>0.92680000000000007</v>
      </c>
      <c r="J29" s="16">
        <f t="shared" si="6"/>
        <v>1.4946999999999999</v>
      </c>
      <c r="K29" s="56">
        <f t="shared" si="6"/>
        <v>1082.4608000000001</v>
      </c>
    </row>
    <row r="30" spans="1:12" ht="15.75" thickBot="1" x14ac:dyDescent="0.3">
      <c r="A30" s="17" t="s">
        <v>10</v>
      </c>
      <c r="B30" s="15">
        <f>B29/5</f>
        <v>0.16363999999999998</v>
      </c>
      <c r="C30" s="19">
        <f>C29/5</f>
        <v>0.11482000000000001</v>
      </c>
      <c r="D30" s="16">
        <f t="shared" ref="D30:K30" si="7">D29/5</f>
        <v>21.465339999999998</v>
      </c>
      <c r="E30" s="19">
        <f t="shared" si="7"/>
        <v>0.31026000000000004</v>
      </c>
      <c r="F30" s="19">
        <f t="shared" si="7"/>
        <v>0.36258000000000001</v>
      </c>
      <c r="G30" s="19">
        <f t="shared" si="7"/>
        <v>0.13057999999999997</v>
      </c>
      <c r="H30" s="19">
        <f t="shared" si="7"/>
        <v>0.37382000000000004</v>
      </c>
      <c r="I30" s="19">
        <f t="shared" si="7"/>
        <v>0.18536000000000002</v>
      </c>
      <c r="J30" s="19">
        <f t="shared" si="7"/>
        <v>0.29893999999999998</v>
      </c>
      <c r="K30" s="19">
        <f t="shared" si="7"/>
        <v>216.49216000000001</v>
      </c>
    </row>
    <row r="31" spans="1:12" ht="15.75" thickTop="1" x14ac:dyDescent="0.25">
      <c r="A31" s="8">
        <v>37340</v>
      </c>
      <c r="B31" s="40">
        <v>0.16320000000000001</v>
      </c>
      <c r="C31" s="9">
        <v>0.1144</v>
      </c>
      <c r="D31" s="40">
        <v>21.686</v>
      </c>
      <c r="E31" s="10">
        <v>0.30640000000000001</v>
      </c>
      <c r="F31" s="9">
        <v>0.36309999999999998</v>
      </c>
      <c r="G31" s="10">
        <v>0.1305</v>
      </c>
      <c r="H31" s="9">
        <v>0.37090000000000001</v>
      </c>
      <c r="I31" s="10">
        <v>0.18559999999999999</v>
      </c>
      <c r="J31" s="10">
        <v>0.29899999999999999</v>
      </c>
      <c r="K31" s="54">
        <v>216.39689999999999</v>
      </c>
    </row>
    <row r="32" spans="1:12" x14ac:dyDescent="0.25">
      <c r="A32" s="83">
        <v>37341</v>
      </c>
      <c r="B32" s="74">
        <v>0.16320000000000001</v>
      </c>
      <c r="C32" s="84">
        <v>0.1144</v>
      </c>
      <c r="D32" s="74">
        <v>21.686</v>
      </c>
      <c r="E32" s="74">
        <v>0.30640000000000001</v>
      </c>
      <c r="F32" s="84">
        <v>0.36309999999999998</v>
      </c>
      <c r="G32" s="74">
        <v>0.1305</v>
      </c>
      <c r="H32" s="84">
        <v>0.37090000000000001</v>
      </c>
      <c r="I32" s="74">
        <v>0.18559999999999999</v>
      </c>
      <c r="J32" s="74">
        <v>0.29899999999999999</v>
      </c>
      <c r="K32" s="85">
        <v>216.39689999999999</v>
      </c>
      <c r="L32" s="87" t="s">
        <v>28</v>
      </c>
    </row>
    <row r="33" spans="1:12" x14ac:dyDescent="0.25">
      <c r="A33" s="83">
        <v>37341</v>
      </c>
      <c r="B33" s="74">
        <v>0.16320000000000001</v>
      </c>
      <c r="C33" s="84">
        <v>0.1144</v>
      </c>
      <c r="D33" s="74">
        <v>21.686</v>
      </c>
      <c r="E33" s="74">
        <v>0.30640000000000001</v>
      </c>
      <c r="F33" s="84">
        <v>0.36309999999999998</v>
      </c>
      <c r="G33" s="74">
        <v>0.1305</v>
      </c>
      <c r="H33" s="84">
        <v>0.37090000000000001</v>
      </c>
      <c r="I33" s="74">
        <v>0.18559999999999999</v>
      </c>
      <c r="J33" s="74">
        <v>0.29899999999999999</v>
      </c>
      <c r="K33" s="85">
        <v>216.39689999999999</v>
      </c>
      <c r="L33" s="86" t="s">
        <v>28</v>
      </c>
    </row>
    <row r="34" spans="1:12" x14ac:dyDescent="0.25">
      <c r="A34" s="8">
        <v>37342</v>
      </c>
      <c r="B34" s="10">
        <v>0.13059999999999999</v>
      </c>
      <c r="C34" s="9">
        <v>9.1499999999999998E-2</v>
      </c>
      <c r="D34" s="10">
        <v>17.3398</v>
      </c>
      <c r="E34" s="10">
        <v>0.24729999999999999</v>
      </c>
      <c r="F34" s="9">
        <v>0.21940000000000001</v>
      </c>
      <c r="G34" s="10">
        <v>0.1047</v>
      </c>
      <c r="H34" s="9">
        <v>0.29920000000000002</v>
      </c>
      <c r="I34" s="10">
        <v>0.14899999999999999</v>
      </c>
      <c r="J34" s="10">
        <v>0.2414</v>
      </c>
      <c r="K34" s="54">
        <v>173.2801</v>
      </c>
    </row>
    <row r="35" spans="1:12" ht="15.75" thickBot="1" x14ac:dyDescent="0.3">
      <c r="A35" s="11">
        <v>37343</v>
      </c>
      <c r="B35" s="13">
        <v>0.1303</v>
      </c>
      <c r="C35" s="12">
        <v>9.1600000000000001E-2</v>
      </c>
      <c r="D35" s="13">
        <v>17.2836</v>
      </c>
      <c r="E35" s="13">
        <v>0.24709999999999999</v>
      </c>
      <c r="F35" s="12">
        <v>0.29199999999999998</v>
      </c>
      <c r="G35" s="13">
        <v>0.10440000000000001</v>
      </c>
      <c r="H35" s="12">
        <v>0.29930000000000001</v>
      </c>
      <c r="I35" s="13">
        <v>0.14929999999999999</v>
      </c>
      <c r="J35" s="13">
        <v>0.24010000000000001</v>
      </c>
      <c r="K35" s="55">
        <v>172.87549999999999</v>
      </c>
    </row>
    <row r="36" spans="1:12" ht="15.75" thickTop="1" x14ac:dyDescent="0.25">
      <c r="A36" s="14" t="s">
        <v>9</v>
      </c>
      <c r="B36" s="15">
        <f t="shared" ref="B36:K36" si="8">SUM(B31:B35)</f>
        <v>0.75050000000000006</v>
      </c>
      <c r="C36" s="16">
        <f t="shared" si="8"/>
        <v>0.52629999999999999</v>
      </c>
      <c r="D36" s="15">
        <f t="shared" si="8"/>
        <v>99.681399999999996</v>
      </c>
      <c r="E36" s="16">
        <f t="shared" si="8"/>
        <v>1.4136000000000002</v>
      </c>
      <c r="F36" s="15">
        <f t="shared" si="8"/>
        <v>1.6007</v>
      </c>
      <c r="G36" s="16">
        <f t="shared" si="8"/>
        <v>0.60060000000000002</v>
      </c>
      <c r="H36" s="15">
        <f t="shared" si="8"/>
        <v>1.7112000000000003</v>
      </c>
      <c r="I36" s="16">
        <f t="shared" si="8"/>
        <v>0.85509999999999997</v>
      </c>
      <c r="J36" s="16">
        <f t="shared" si="8"/>
        <v>1.3785000000000001</v>
      </c>
      <c r="K36" s="56">
        <f t="shared" si="8"/>
        <v>995.34630000000004</v>
      </c>
    </row>
    <row r="37" spans="1:12" ht="15.75" thickBot="1" x14ac:dyDescent="0.3">
      <c r="A37" s="17" t="s">
        <v>10</v>
      </c>
      <c r="B37" s="18">
        <f>B36/5</f>
        <v>0.15010000000000001</v>
      </c>
      <c r="C37" s="19">
        <f>C36/5</f>
        <v>0.10525999999999999</v>
      </c>
      <c r="D37" s="19">
        <f t="shared" ref="D37:K37" si="9">D36/5</f>
        <v>19.93628</v>
      </c>
      <c r="E37" s="19">
        <f t="shared" si="9"/>
        <v>0.28272000000000003</v>
      </c>
      <c r="F37" s="19">
        <f t="shared" si="9"/>
        <v>0.32013999999999998</v>
      </c>
      <c r="G37" s="19">
        <f t="shared" si="9"/>
        <v>0.12012</v>
      </c>
      <c r="H37" s="19">
        <f t="shared" si="9"/>
        <v>0.34224000000000004</v>
      </c>
      <c r="I37" s="19">
        <f t="shared" si="9"/>
        <v>0.17102000000000001</v>
      </c>
      <c r="J37" s="19">
        <f t="shared" si="9"/>
        <v>0.2757</v>
      </c>
      <c r="K37" s="19">
        <f t="shared" si="9"/>
        <v>199.06926000000001</v>
      </c>
    </row>
    <row r="38" spans="1:12" ht="21" thickTop="1" x14ac:dyDescent="0.3">
      <c r="A38" s="20"/>
      <c r="B38" s="10"/>
      <c r="C38" s="59"/>
      <c r="D38" s="10"/>
      <c r="E38" s="22" t="s">
        <v>11</v>
      </c>
      <c r="F38" s="9"/>
      <c r="G38" s="10"/>
      <c r="H38" s="9"/>
      <c r="I38" s="10"/>
      <c r="J38" s="10"/>
      <c r="K38" s="54"/>
    </row>
    <row r="39" spans="1:12" ht="15.75" thickBot="1" x14ac:dyDescent="0.3">
      <c r="A39" s="23"/>
      <c r="B39" s="25"/>
      <c r="C39" s="24"/>
      <c r="D39" s="25"/>
      <c r="E39" s="25"/>
      <c r="F39" s="24"/>
      <c r="G39" s="25"/>
      <c r="H39" s="24"/>
      <c r="I39" s="25"/>
      <c r="J39" s="25"/>
      <c r="K39" s="58"/>
    </row>
    <row r="40" spans="1:12" x14ac:dyDescent="0.25">
      <c r="A40" s="26" t="s">
        <v>12</v>
      </c>
      <c r="B40" s="27">
        <f>SUM(B10:B13,B17:B21,B24:B28,B31:B32,B34:B35,B33)</f>
        <v>3.0504999999999995</v>
      </c>
      <c r="C40" s="36">
        <f>SUM(C6,C10:C13,C17:C21,C24:C28,C31:C35)</f>
        <v>2.2604000000000002</v>
      </c>
      <c r="D40" s="36">
        <f t="shared" ref="D40:K40" si="10">SUM(D6,D10:D13,D17:D21,D24:D28,D31:D35)</f>
        <v>422.03149999999994</v>
      </c>
      <c r="E40" s="36">
        <f t="shared" si="10"/>
        <v>6.1273</v>
      </c>
      <c r="F40" s="36">
        <f t="shared" si="10"/>
        <v>7.1208000000000009</v>
      </c>
      <c r="G40" s="36">
        <f t="shared" si="10"/>
        <v>2.5725000000000002</v>
      </c>
      <c r="H40" s="36">
        <f t="shared" si="10"/>
        <v>7.4120999999999988</v>
      </c>
      <c r="I40" s="36">
        <f t="shared" si="10"/>
        <v>3.6673</v>
      </c>
      <c r="J40" s="36">
        <f t="shared" si="10"/>
        <v>5.8782000000000023</v>
      </c>
      <c r="K40" s="36">
        <f t="shared" si="10"/>
        <v>4246.3275000000003</v>
      </c>
    </row>
    <row r="41" spans="1:12" x14ac:dyDescent="0.25">
      <c r="A41" s="26" t="s">
        <v>13</v>
      </c>
      <c r="B41" s="27">
        <f>B40/19</f>
        <v>0.16055263157894734</v>
      </c>
      <c r="C41" s="28">
        <f>C40/19</f>
        <v>0.11896842105263158</v>
      </c>
      <c r="D41" s="28">
        <f t="shared" ref="D41:K41" si="11">D40/19</f>
        <v>22.212184210526313</v>
      </c>
      <c r="E41" s="28">
        <f t="shared" si="11"/>
        <v>0.32248947368421055</v>
      </c>
      <c r="F41" s="28">
        <f t="shared" si="11"/>
        <v>0.3747789473684211</v>
      </c>
      <c r="G41" s="28">
        <f t="shared" si="11"/>
        <v>0.13539473684210526</v>
      </c>
      <c r="H41" s="28">
        <f t="shared" si="11"/>
        <v>0.39011052631578941</v>
      </c>
      <c r="I41" s="28">
        <f t="shared" si="11"/>
        <v>0.19301578947368422</v>
      </c>
      <c r="J41" s="28">
        <f t="shared" si="11"/>
        <v>0.3093789473684212</v>
      </c>
      <c r="K41" s="28">
        <f t="shared" si="11"/>
        <v>223.49092105263159</v>
      </c>
    </row>
    <row r="42" spans="1:12" x14ac:dyDescent="0.25">
      <c r="A42" s="26" t="s">
        <v>14</v>
      </c>
      <c r="B42" s="27">
        <f>1/B41</f>
        <v>6.2284871332568441</v>
      </c>
      <c r="C42" s="28">
        <f>1/C41</f>
        <v>8.405591930631747</v>
      </c>
      <c r="D42" s="28">
        <f>100/D41</f>
        <v>4.5020336159741632</v>
      </c>
      <c r="E42" s="28">
        <f t="shared" ref="E42:J42" si="12">1/E41</f>
        <v>3.1008764055946338</v>
      </c>
      <c r="F42" s="28">
        <f t="shared" si="12"/>
        <v>2.6682395236490279</v>
      </c>
      <c r="G42" s="28">
        <f t="shared" si="12"/>
        <v>7.3858114674441202</v>
      </c>
      <c r="H42" s="28">
        <f t="shared" si="12"/>
        <v>2.5633761012398648</v>
      </c>
      <c r="I42" s="28">
        <f t="shared" si="12"/>
        <v>5.1809232950672151</v>
      </c>
      <c r="J42" s="28">
        <f t="shared" si="12"/>
        <v>3.232281991085705</v>
      </c>
      <c r="K42" s="28">
        <f>1000/K41</f>
        <v>4.4744546905531895</v>
      </c>
    </row>
    <row r="43" spans="1:12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29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8">
        <v>37348</v>
      </c>
      <c r="B5" s="9">
        <v>0.1303</v>
      </c>
      <c r="C5" s="10">
        <v>9.0999999999999998E-2</v>
      </c>
      <c r="D5" s="9">
        <v>17.321400000000001</v>
      </c>
      <c r="E5" s="40">
        <v>0.24390000000000001</v>
      </c>
      <c r="F5" s="9">
        <v>0.2908</v>
      </c>
      <c r="G5" s="10">
        <v>0.1045</v>
      </c>
      <c r="H5" s="9">
        <v>0.29520000000000002</v>
      </c>
      <c r="I5" s="10">
        <v>0.1487</v>
      </c>
      <c r="J5" s="32">
        <v>0.24049999999999999</v>
      </c>
      <c r="K5" s="54">
        <v>172.61490000000001</v>
      </c>
    </row>
    <row r="6" spans="1:11" x14ac:dyDescent="0.25">
      <c r="A6" s="8">
        <v>37349</v>
      </c>
      <c r="B6" s="9">
        <v>0.13039999999999999</v>
      </c>
      <c r="C6" s="10">
        <v>9.0700000000000003E-2</v>
      </c>
      <c r="D6" s="9">
        <v>17.3888</v>
      </c>
      <c r="E6" s="10">
        <v>0.24399999999999999</v>
      </c>
      <c r="F6" s="9">
        <v>0.28989999999999999</v>
      </c>
      <c r="G6" s="10">
        <v>0.1043</v>
      </c>
      <c r="H6" s="9">
        <v>0.2949</v>
      </c>
      <c r="I6" s="10">
        <v>0.1482</v>
      </c>
      <c r="J6" s="32">
        <v>0.2409</v>
      </c>
      <c r="K6" s="54">
        <v>172.97559999999999</v>
      </c>
    </row>
    <row r="7" spans="1:11" x14ac:dyDescent="0.25">
      <c r="A7" s="8">
        <v>37350</v>
      </c>
      <c r="B7" s="9">
        <v>0.16320000000000001</v>
      </c>
      <c r="C7" s="10">
        <v>0.1137</v>
      </c>
      <c r="D7" s="9">
        <v>21.646899999999999</v>
      </c>
      <c r="E7" s="10">
        <v>0.30719999999999997</v>
      </c>
      <c r="F7" s="9">
        <v>0.36249999999999999</v>
      </c>
      <c r="G7" s="10">
        <v>0.1305</v>
      </c>
      <c r="H7" s="9">
        <v>0.37180000000000002</v>
      </c>
      <c r="I7" s="10">
        <v>0.18529999999999999</v>
      </c>
      <c r="J7" s="32">
        <v>0.30070000000000002</v>
      </c>
      <c r="K7" s="54">
        <v>216.48480000000001</v>
      </c>
    </row>
    <row r="8" spans="1:11" ht="15.75" thickBot="1" x14ac:dyDescent="0.3">
      <c r="A8" s="11">
        <v>37351</v>
      </c>
      <c r="B8" s="12">
        <v>0.16239999999999999</v>
      </c>
      <c r="C8" s="13">
        <v>0.11310000000000001</v>
      </c>
      <c r="D8" s="12">
        <v>21.456299999999999</v>
      </c>
      <c r="E8" s="13">
        <v>0.30580000000000002</v>
      </c>
      <c r="F8" s="12">
        <v>0.3609</v>
      </c>
      <c r="G8" s="13">
        <v>0.12970000000000001</v>
      </c>
      <c r="H8" s="12">
        <v>0.36890000000000001</v>
      </c>
      <c r="I8" s="13">
        <v>0.1845</v>
      </c>
      <c r="J8" s="33">
        <v>0.29880000000000001</v>
      </c>
      <c r="K8" s="55">
        <v>215.66720000000001</v>
      </c>
    </row>
    <row r="9" spans="1:11" ht="15.75" thickTop="1" x14ac:dyDescent="0.25">
      <c r="A9" s="14" t="s">
        <v>9</v>
      </c>
      <c r="B9" s="15">
        <f t="shared" ref="B9:K9" si="0">SUM(B5:B8)</f>
        <v>0.58630000000000004</v>
      </c>
      <c r="C9" s="16">
        <f t="shared" si="0"/>
        <v>0.40849999999999997</v>
      </c>
      <c r="D9" s="15">
        <f t="shared" si="0"/>
        <v>77.813400000000001</v>
      </c>
      <c r="E9" s="16">
        <f t="shared" si="0"/>
        <v>1.1009</v>
      </c>
      <c r="F9" s="15">
        <f t="shared" si="0"/>
        <v>1.3041</v>
      </c>
      <c r="G9" s="16">
        <f t="shared" si="0"/>
        <v>0.46899999999999997</v>
      </c>
      <c r="H9" s="15">
        <f t="shared" si="0"/>
        <v>1.3308</v>
      </c>
      <c r="I9" s="16">
        <f t="shared" si="0"/>
        <v>0.66669999999999996</v>
      </c>
      <c r="J9" s="16">
        <f t="shared" si="0"/>
        <v>1.0809</v>
      </c>
      <c r="K9" s="56">
        <f t="shared" si="0"/>
        <v>777.74249999999995</v>
      </c>
    </row>
    <row r="10" spans="1:11" ht="15.75" thickBot="1" x14ac:dyDescent="0.3">
      <c r="A10" s="17" t="s">
        <v>10</v>
      </c>
      <c r="B10" s="18">
        <f>B9/4</f>
        <v>0.14657500000000001</v>
      </c>
      <c r="C10" s="19">
        <f>C9/4</f>
        <v>0.10212499999999999</v>
      </c>
      <c r="D10" s="19">
        <f t="shared" ref="D10:K10" si="1">D9/4</f>
        <v>19.45335</v>
      </c>
      <c r="E10" s="19">
        <f t="shared" si="1"/>
        <v>0.275225</v>
      </c>
      <c r="F10" s="19">
        <f t="shared" si="1"/>
        <v>0.32602500000000001</v>
      </c>
      <c r="G10" s="19">
        <f t="shared" si="1"/>
        <v>0.11724999999999999</v>
      </c>
      <c r="H10" s="19">
        <f t="shared" si="1"/>
        <v>0.3327</v>
      </c>
      <c r="I10" s="19">
        <f t="shared" si="1"/>
        <v>0.16667499999999999</v>
      </c>
      <c r="J10" s="19">
        <f t="shared" si="1"/>
        <v>0.27022499999999999</v>
      </c>
      <c r="K10" s="19">
        <f t="shared" si="1"/>
        <v>194.43562499999999</v>
      </c>
    </row>
    <row r="11" spans="1:11" ht="15.75" thickTop="1" x14ac:dyDescent="0.25">
      <c r="A11" s="8">
        <v>37354</v>
      </c>
      <c r="B11" s="9">
        <v>0.16189999999999999</v>
      </c>
      <c r="C11" s="10">
        <v>0.1128</v>
      </c>
      <c r="D11" s="9">
        <v>21.3279</v>
      </c>
      <c r="E11" s="10">
        <v>0.3049</v>
      </c>
      <c r="F11" s="9">
        <v>0.3599</v>
      </c>
      <c r="G11" s="10">
        <v>0.12939999999999999</v>
      </c>
      <c r="H11" s="9">
        <v>0.36959999999999998</v>
      </c>
      <c r="I11" s="10">
        <v>0.184</v>
      </c>
      <c r="J11" s="32">
        <v>0.29720000000000002</v>
      </c>
      <c r="K11" s="54">
        <v>215.00319999999999</v>
      </c>
    </row>
    <row r="12" spans="1:11" x14ac:dyDescent="0.25">
      <c r="A12" s="8">
        <v>37355</v>
      </c>
      <c r="B12" s="9">
        <v>0.16139999999999999</v>
      </c>
      <c r="C12" s="10">
        <v>0.11269999999999999</v>
      </c>
      <c r="D12" s="9">
        <v>21.197500000000002</v>
      </c>
      <c r="E12" s="10">
        <v>0.30620000000000003</v>
      </c>
      <c r="F12" s="9">
        <v>0.36080000000000001</v>
      </c>
      <c r="G12" s="10">
        <v>0.12889999999999999</v>
      </c>
      <c r="H12" s="9">
        <v>0.37280000000000002</v>
      </c>
      <c r="I12" s="10">
        <v>0.1845</v>
      </c>
      <c r="J12" s="32">
        <v>0.2964</v>
      </c>
      <c r="K12" s="54">
        <v>213.96799999999999</v>
      </c>
    </row>
    <row r="13" spans="1:11" x14ac:dyDescent="0.25">
      <c r="A13" s="8">
        <v>37356</v>
      </c>
      <c r="B13" s="9">
        <v>0.161</v>
      </c>
      <c r="C13" s="10">
        <v>0.1123</v>
      </c>
      <c r="D13" s="9">
        <v>21.098299999999998</v>
      </c>
      <c r="E13" s="10">
        <v>0.3049</v>
      </c>
      <c r="F13" s="9">
        <v>0.35870000000000002</v>
      </c>
      <c r="G13" s="10">
        <v>0.12870000000000001</v>
      </c>
      <c r="H13" s="9">
        <v>0.36990000000000001</v>
      </c>
      <c r="I13" s="10">
        <v>0.18340000000000001</v>
      </c>
      <c r="J13" s="32">
        <v>0.29570000000000002</v>
      </c>
      <c r="K13" s="54">
        <v>213.66309999999999</v>
      </c>
    </row>
    <row r="14" spans="1:11" x14ac:dyDescent="0.25">
      <c r="A14" s="8">
        <v>37357</v>
      </c>
      <c r="B14" s="9">
        <v>0.1608</v>
      </c>
      <c r="C14" s="10">
        <v>0.1196</v>
      </c>
      <c r="D14" s="9">
        <v>21.027799999999999</v>
      </c>
      <c r="E14" s="10">
        <v>0.30309999999999998</v>
      </c>
      <c r="F14" s="9">
        <v>0.35780000000000001</v>
      </c>
      <c r="G14" s="10">
        <v>0.1288</v>
      </c>
      <c r="H14" s="9">
        <v>0.36759999999999998</v>
      </c>
      <c r="I14" s="10">
        <v>0.12820000000000001</v>
      </c>
      <c r="J14" s="32">
        <v>0.29509999999999997</v>
      </c>
      <c r="K14" s="54">
        <v>213.33330000000001</v>
      </c>
    </row>
    <row r="15" spans="1:11" ht="15.75" thickBot="1" x14ac:dyDescent="0.3">
      <c r="A15" s="11">
        <v>37358</v>
      </c>
      <c r="B15" s="12">
        <v>0.1605</v>
      </c>
      <c r="C15" s="13">
        <v>0.1116</v>
      </c>
      <c r="D15" s="12">
        <v>21.112200000000001</v>
      </c>
      <c r="E15" s="67">
        <v>0.30030000000000001</v>
      </c>
      <c r="F15" s="12">
        <v>0.35539999999999999</v>
      </c>
      <c r="G15" s="13">
        <v>0.12820000000000001</v>
      </c>
      <c r="H15" s="12">
        <v>0.36249999999999999</v>
      </c>
      <c r="I15" s="13">
        <v>0.18179999999999999</v>
      </c>
      <c r="J15" s="33">
        <v>0.2949</v>
      </c>
      <c r="K15" s="55">
        <v>21.063800000000001</v>
      </c>
    </row>
    <row r="16" spans="1:11" ht="15.75" thickTop="1" x14ac:dyDescent="0.25">
      <c r="A16" s="14" t="s">
        <v>9</v>
      </c>
      <c r="B16" s="15">
        <f t="shared" ref="B16:K16" si="2">SUM(B11:B15)</f>
        <v>0.80559999999999998</v>
      </c>
      <c r="C16" s="16">
        <f t="shared" si="2"/>
        <v>0.56899999999999995</v>
      </c>
      <c r="D16" s="15">
        <f t="shared" si="2"/>
        <v>105.7637</v>
      </c>
      <c r="E16" s="16">
        <f t="shared" si="2"/>
        <v>1.5193999999999999</v>
      </c>
      <c r="F16" s="15">
        <f t="shared" si="2"/>
        <v>1.7926000000000002</v>
      </c>
      <c r="G16" s="16">
        <f t="shared" si="2"/>
        <v>0.64400000000000002</v>
      </c>
      <c r="H16" s="15">
        <f t="shared" si="2"/>
        <v>1.8423999999999998</v>
      </c>
      <c r="I16" s="16">
        <f t="shared" si="2"/>
        <v>0.8619</v>
      </c>
      <c r="J16" s="16">
        <f t="shared" si="2"/>
        <v>1.4792999999999998</v>
      </c>
      <c r="K16" s="56">
        <f t="shared" si="2"/>
        <v>877.03139999999996</v>
      </c>
    </row>
    <row r="17" spans="1:11" ht="15.75" thickBot="1" x14ac:dyDescent="0.3">
      <c r="A17" s="17" t="s">
        <v>10</v>
      </c>
      <c r="B17" s="18">
        <f>B16/5</f>
        <v>0.16111999999999999</v>
      </c>
      <c r="C17" s="19">
        <f>C16/5</f>
        <v>0.11379999999999998</v>
      </c>
      <c r="D17" s="88">
        <f t="shared" ref="D17:K17" si="3">D16/5</f>
        <v>21.152740000000001</v>
      </c>
      <c r="E17" s="19">
        <f t="shared" si="3"/>
        <v>0.30387999999999998</v>
      </c>
      <c r="F17" s="89">
        <f t="shared" si="3"/>
        <v>0.35852000000000006</v>
      </c>
      <c r="G17" s="19">
        <f t="shared" si="3"/>
        <v>0.1288</v>
      </c>
      <c r="H17" s="19">
        <f t="shared" si="3"/>
        <v>0.36847999999999997</v>
      </c>
      <c r="I17" s="19">
        <f t="shared" si="3"/>
        <v>0.17238000000000001</v>
      </c>
      <c r="J17" s="19">
        <f t="shared" si="3"/>
        <v>0.29585999999999996</v>
      </c>
      <c r="K17" s="19">
        <f t="shared" si="3"/>
        <v>175.40627999999998</v>
      </c>
    </row>
    <row r="18" spans="1:11" ht="15.75" thickTop="1" x14ac:dyDescent="0.25">
      <c r="A18" s="8">
        <v>37361</v>
      </c>
      <c r="B18" s="9">
        <v>0.16</v>
      </c>
      <c r="C18" s="10">
        <v>0.1114</v>
      </c>
      <c r="D18" s="9">
        <v>21.132000000000001</v>
      </c>
      <c r="E18" s="80">
        <v>0.29949999999999999</v>
      </c>
      <c r="F18" s="9">
        <v>0.35580000000000001</v>
      </c>
      <c r="G18" s="10">
        <v>0.1278</v>
      </c>
      <c r="H18" s="9">
        <v>0.36170000000000002</v>
      </c>
      <c r="I18" s="10">
        <v>0.18190000000000001</v>
      </c>
      <c r="J18" s="32">
        <v>0.29399999999999998</v>
      </c>
      <c r="K18" s="54">
        <v>212.72</v>
      </c>
    </row>
    <row r="19" spans="1:11" x14ac:dyDescent="0.25">
      <c r="A19" s="8">
        <v>37362</v>
      </c>
      <c r="B19" s="9">
        <v>0.1598</v>
      </c>
      <c r="C19" s="10">
        <v>0.11119999999999999</v>
      </c>
      <c r="D19" s="9">
        <v>21.052099999999999</v>
      </c>
      <c r="E19" s="10">
        <v>0.30080000000000001</v>
      </c>
      <c r="F19" s="9">
        <v>0.35489999999999999</v>
      </c>
      <c r="G19" s="10">
        <v>0.1275</v>
      </c>
      <c r="H19" s="9">
        <v>0.36299999999999999</v>
      </c>
      <c r="I19" s="10">
        <v>0.18149999999999999</v>
      </c>
      <c r="J19" s="32">
        <v>0.29349999999999998</v>
      </c>
      <c r="K19" s="54">
        <v>211.7989</v>
      </c>
    </row>
    <row r="20" spans="1:11" x14ac:dyDescent="0.25">
      <c r="A20" s="8">
        <v>37363</v>
      </c>
      <c r="B20" s="9">
        <v>0.1595</v>
      </c>
      <c r="C20" s="10">
        <v>0.1108</v>
      </c>
      <c r="D20" s="9">
        <v>20.918399999999998</v>
      </c>
      <c r="E20" s="10">
        <v>0.3</v>
      </c>
      <c r="F20" s="9">
        <v>0.3533</v>
      </c>
      <c r="G20" s="10">
        <v>0.1273</v>
      </c>
      <c r="H20" s="9">
        <v>0.36280000000000001</v>
      </c>
      <c r="I20" s="10">
        <v>0.18060000000000001</v>
      </c>
      <c r="J20" s="32">
        <v>0.29260000000000003</v>
      </c>
      <c r="K20" s="54">
        <v>211.03450000000001</v>
      </c>
    </row>
    <row r="21" spans="1:11" x14ac:dyDescent="0.25">
      <c r="A21" s="8">
        <v>37364</v>
      </c>
      <c r="B21" s="9">
        <v>0.159</v>
      </c>
      <c r="C21" s="10">
        <v>0.11020000000000001</v>
      </c>
      <c r="D21" s="9">
        <v>20.7837</v>
      </c>
      <c r="E21" s="10">
        <v>0.29609999999999997</v>
      </c>
      <c r="F21" s="9">
        <v>0.35010000000000002</v>
      </c>
      <c r="G21" s="10">
        <v>0.12640000000000001</v>
      </c>
      <c r="H21" s="9">
        <v>0.35799999999999998</v>
      </c>
      <c r="I21" s="10">
        <v>0.17899999999999999</v>
      </c>
      <c r="J21" s="32">
        <v>0.2908</v>
      </c>
      <c r="K21" s="54">
        <v>209.2758</v>
      </c>
    </row>
    <row r="22" spans="1:11" ht="15.75" thickBot="1" x14ac:dyDescent="0.3">
      <c r="A22" s="11">
        <v>37365</v>
      </c>
      <c r="B22" s="12">
        <v>0.159</v>
      </c>
      <c r="C22" s="13">
        <v>0.10979999999999999</v>
      </c>
      <c r="D22" s="12">
        <v>20.648499999999999</v>
      </c>
      <c r="E22" s="67">
        <v>0.29509999999999997</v>
      </c>
      <c r="F22" s="12">
        <v>0.34939999999999999</v>
      </c>
      <c r="G22" s="13">
        <v>0.12640000000000001</v>
      </c>
      <c r="H22" s="12">
        <v>0.35680000000000001</v>
      </c>
      <c r="I22" s="13">
        <v>0.17860000000000001</v>
      </c>
      <c r="J22" s="33">
        <v>0.28999999999999998</v>
      </c>
      <c r="K22" s="55">
        <v>208.40129999999999</v>
      </c>
    </row>
    <row r="23" spans="1:11" ht="15.75" thickTop="1" x14ac:dyDescent="0.25">
      <c r="A23" s="14" t="s">
        <v>9</v>
      </c>
      <c r="B23" s="15">
        <f t="shared" ref="B23:K23" si="4">SUM(B18:B22)</f>
        <v>0.79730000000000001</v>
      </c>
      <c r="C23" s="16">
        <f t="shared" si="4"/>
        <v>0.5534</v>
      </c>
      <c r="D23" s="15">
        <f t="shared" si="4"/>
        <v>104.5347</v>
      </c>
      <c r="E23" s="16">
        <f t="shared" si="4"/>
        <v>1.4915</v>
      </c>
      <c r="F23" s="15">
        <f t="shared" si="4"/>
        <v>1.7635000000000001</v>
      </c>
      <c r="G23" s="16">
        <f t="shared" si="4"/>
        <v>0.63539999999999996</v>
      </c>
      <c r="H23" s="15">
        <f t="shared" si="4"/>
        <v>1.8023</v>
      </c>
      <c r="I23" s="16">
        <f t="shared" si="4"/>
        <v>0.90160000000000007</v>
      </c>
      <c r="J23" s="16">
        <f t="shared" si="4"/>
        <v>1.4608999999999999</v>
      </c>
      <c r="K23" s="56">
        <f t="shared" si="4"/>
        <v>1053.2305000000001</v>
      </c>
    </row>
    <row r="24" spans="1:11" ht="15.75" thickBot="1" x14ac:dyDescent="0.3">
      <c r="A24" s="17" t="s">
        <v>10</v>
      </c>
      <c r="B24" s="18">
        <f>B23/5</f>
        <v>0.15945999999999999</v>
      </c>
      <c r="C24" s="19">
        <f>C23/5</f>
        <v>0.11068</v>
      </c>
      <c r="D24" s="19">
        <f t="shared" ref="D24:K24" si="5">D23/5</f>
        <v>20.906939999999999</v>
      </c>
      <c r="E24" s="19">
        <f t="shared" si="5"/>
        <v>0.29830000000000001</v>
      </c>
      <c r="F24" s="19">
        <f t="shared" si="5"/>
        <v>0.35270000000000001</v>
      </c>
      <c r="G24" s="19">
        <f t="shared" si="5"/>
        <v>0.12708</v>
      </c>
      <c r="H24" s="19">
        <f t="shared" si="5"/>
        <v>0.36046</v>
      </c>
      <c r="I24" s="19">
        <f t="shared" si="5"/>
        <v>0.18032000000000001</v>
      </c>
      <c r="J24" s="19">
        <f t="shared" si="5"/>
        <v>0.29218</v>
      </c>
      <c r="K24" s="19">
        <f t="shared" si="5"/>
        <v>210.64610000000002</v>
      </c>
    </row>
    <row r="25" spans="1:11" ht="15.75" thickTop="1" x14ac:dyDescent="0.25">
      <c r="A25" s="8">
        <v>37368</v>
      </c>
      <c r="B25" s="9">
        <v>0.1588</v>
      </c>
      <c r="C25" s="10">
        <v>0.10970000000000001</v>
      </c>
      <c r="D25" s="9">
        <v>20.725000000000001</v>
      </c>
      <c r="E25" s="80">
        <v>0.29449999999999998</v>
      </c>
      <c r="F25" s="9">
        <v>0.3493</v>
      </c>
      <c r="G25" s="10">
        <v>0.126</v>
      </c>
      <c r="H25" s="9">
        <v>0.3553</v>
      </c>
      <c r="I25" s="10">
        <v>0.17860000000000001</v>
      </c>
      <c r="J25" s="32">
        <v>0.2893</v>
      </c>
      <c r="K25" s="54">
        <v>207.9804</v>
      </c>
    </row>
    <row r="26" spans="1:11" x14ac:dyDescent="0.25">
      <c r="A26" s="8">
        <v>37369</v>
      </c>
      <c r="B26" s="9">
        <v>0.1585</v>
      </c>
      <c r="C26" s="10">
        <v>0.1094</v>
      </c>
      <c r="D26" s="9">
        <v>20.592300000000002</v>
      </c>
      <c r="E26" s="10">
        <v>0.29389999999999999</v>
      </c>
      <c r="F26" s="9">
        <v>0.34899999999999998</v>
      </c>
      <c r="G26" s="10">
        <v>0.12590000000000001</v>
      </c>
      <c r="H26" s="9">
        <v>0.35510000000000003</v>
      </c>
      <c r="I26" s="10">
        <v>0.1784</v>
      </c>
      <c r="J26" s="32">
        <v>0.28810000000000002</v>
      </c>
      <c r="K26" s="54">
        <v>207.31800000000001</v>
      </c>
    </row>
    <row r="27" spans="1:11" x14ac:dyDescent="0.25">
      <c r="A27" s="8">
        <v>37370</v>
      </c>
      <c r="B27" s="9">
        <v>0.1585</v>
      </c>
      <c r="C27" s="10">
        <v>0.1094</v>
      </c>
      <c r="D27" s="9">
        <v>20.585999999999999</v>
      </c>
      <c r="E27" s="10">
        <v>0.29399999999999998</v>
      </c>
      <c r="F27" s="9">
        <v>0.34849999999999998</v>
      </c>
      <c r="G27" s="10">
        <v>0.12590000000000001</v>
      </c>
      <c r="H27" s="9">
        <v>0.3548</v>
      </c>
      <c r="I27" s="10">
        <v>0.1782</v>
      </c>
      <c r="J27" s="32">
        <v>0.28820000000000001</v>
      </c>
      <c r="K27" s="54">
        <v>206.6523</v>
      </c>
    </row>
    <row r="28" spans="1:11" x14ac:dyDescent="0.25">
      <c r="A28" s="8">
        <v>37371</v>
      </c>
      <c r="B28" s="9">
        <v>0.1583</v>
      </c>
      <c r="C28" s="10">
        <v>0.10929999999999999</v>
      </c>
      <c r="D28" s="9">
        <v>20.537800000000001</v>
      </c>
      <c r="E28" s="10">
        <v>0.29199999999999998</v>
      </c>
      <c r="F28" s="9">
        <v>0.34720000000000001</v>
      </c>
      <c r="G28" s="10">
        <v>0.12559999999999999</v>
      </c>
      <c r="H28" s="9">
        <v>0.35360000000000003</v>
      </c>
      <c r="I28" s="10">
        <v>0.17749999999999999</v>
      </c>
      <c r="J28" s="32">
        <v>0.28739999999999999</v>
      </c>
      <c r="K28" s="54">
        <v>206.50239999999999</v>
      </c>
    </row>
    <row r="29" spans="1:11" ht="15.75" thickBot="1" x14ac:dyDescent="0.3">
      <c r="A29" s="11">
        <v>37372</v>
      </c>
      <c r="B29" s="12">
        <v>0.158</v>
      </c>
      <c r="C29" s="13">
        <v>0.1086</v>
      </c>
      <c r="D29" s="12">
        <v>20.2746</v>
      </c>
      <c r="E29" s="13">
        <v>0.29039999999999999</v>
      </c>
      <c r="F29" s="12">
        <v>0.34410000000000002</v>
      </c>
      <c r="G29" s="13">
        <v>0.12479999999999999</v>
      </c>
      <c r="H29" s="12">
        <v>0.35049999999999998</v>
      </c>
      <c r="I29" s="13">
        <v>0.1759</v>
      </c>
      <c r="J29" s="33">
        <v>0.28620000000000001</v>
      </c>
      <c r="K29" s="55">
        <v>205.17089999999999</v>
      </c>
    </row>
    <row r="30" spans="1:11" ht="15.75" thickTop="1" x14ac:dyDescent="0.25">
      <c r="A30" s="14" t="s">
        <v>9</v>
      </c>
      <c r="B30" s="15">
        <f t="shared" ref="B30:K30" si="6">SUM(B25:B29)</f>
        <v>0.79210000000000003</v>
      </c>
      <c r="C30" s="16">
        <f t="shared" si="6"/>
        <v>0.5464</v>
      </c>
      <c r="D30" s="15">
        <f t="shared" si="6"/>
        <v>102.7157</v>
      </c>
      <c r="E30" s="16">
        <f t="shared" si="6"/>
        <v>1.4648000000000001</v>
      </c>
      <c r="F30" s="15">
        <f t="shared" si="6"/>
        <v>1.7381</v>
      </c>
      <c r="G30" s="16">
        <f t="shared" si="6"/>
        <v>0.62820000000000009</v>
      </c>
      <c r="H30" s="15">
        <f t="shared" si="6"/>
        <v>1.7693000000000001</v>
      </c>
      <c r="I30" s="16">
        <f t="shared" si="6"/>
        <v>0.88860000000000006</v>
      </c>
      <c r="J30" s="16">
        <f t="shared" si="6"/>
        <v>1.4392</v>
      </c>
      <c r="K30" s="56">
        <f t="shared" si="6"/>
        <v>1033.624</v>
      </c>
    </row>
    <row r="31" spans="1:11" ht="15.75" thickBot="1" x14ac:dyDescent="0.3">
      <c r="A31" s="17" t="s">
        <v>10</v>
      </c>
      <c r="B31" s="18">
        <f>B30/5</f>
        <v>0.15842000000000001</v>
      </c>
      <c r="C31" s="19">
        <f>C30/5</f>
        <v>0.10928</v>
      </c>
      <c r="D31" s="88">
        <f t="shared" ref="D31:K31" si="7">D30/5</f>
        <v>20.543140000000001</v>
      </c>
      <c r="E31" s="19">
        <f t="shared" si="7"/>
        <v>0.29296</v>
      </c>
      <c r="F31" s="89">
        <f t="shared" si="7"/>
        <v>0.34761999999999998</v>
      </c>
      <c r="G31" s="19">
        <f t="shared" si="7"/>
        <v>0.12564000000000003</v>
      </c>
      <c r="H31" s="19">
        <f t="shared" si="7"/>
        <v>0.35386000000000001</v>
      </c>
      <c r="I31" s="19">
        <f t="shared" si="7"/>
        <v>0.17772000000000002</v>
      </c>
      <c r="J31" s="19">
        <f t="shared" si="7"/>
        <v>0.28783999999999998</v>
      </c>
      <c r="K31" s="19">
        <f t="shared" si="7"/>
        <v>206.72480000000002</v>
      </c>
    </row>
    <row r="32" spans="1:11" ht="15.75" thickTop="1" x14ac:dyDescent="0.25">
      <c r="A32" s="8">
        <v>37375</v>
      </c>
      <c r="B32" s="9">
        <v>0.1578</v>
      </c>
      <c r="C32" s="10">
        <v>0.1085</v>
      </c>
      <c r="D32" s="9">
        <v>20.212599999999998</v>
      </c>
      <c r="E32" s="10">
        <v>0.29060000000000002</v>
      </c>
      <c r="F32" s="9">
        <v>0.34360000000000002</v>
      </c>
      <c r="G32" s="10">
        <v>0.12470000000000001</v>
      </c>
      <c r="H32" s="9">
        <v>0.35089999999999999</v>
      </c>
      <c r="I32" s="10">
        <v>0.1757</v>
      </c>
      <c r="J32" s="32">
        <v>0.28470000000000001</v>
      </c>
      <c r="K32" s="54">
        <v>204.36680000000001</v>
      </c>
    </row>
    <row r="33" spans="1:11" x14ac:dyDescent="0.25">
      <c r="A33" s="8">
        <v>37376</v>
      </c>
      <c r="B33" s="9">
        <v>0.1578</v>
      </c>
      <c r="C33" s="10">
        <v>0.1082</v>
      </c>
      <c r="D33" s="9">
        <v>20.228400000000001</v>
      </c>
      <c r="E33" s="10">
        <v>0.29320000000000002</v>
      </c>
      <c r="F33" s="9">
        <v>0.34210000000000002</v>
      </c>
      <c r="G33" s="10">
        <v>0.12429999999999999</v>
      </c>
      <c r="H33" s="9">
        <v>0.35289999999999999</v>
      </c>
      <c r="I33" s="10">
        <v>0.1749</v>
      </c>
      <c r="J33" s="32">
        <v>0.28539999999999999</v>
      </c>
      <c r="K33" s="54">
        <v>203.73560000000001</v>
      </c>
    </row>
    <row r="34" spans="1:11" ht="20.25" x14ac:dyDescent="0.3">
      <c r="A34" s="20"/>
      <c r="B34" s="9"/>
      <c r="C34" s="59"/>
      <c r="D34" s="9"/>
      <c r="E34" s="22" t="s">
        <v>11</v>
      </c>
      <c r="F34" s="9"/>
      <c r="G34" s="10"/>
      <c r="H34" s="9"/>
      <c r="I34" s="10"/>
      <c r="J34" s="32"/>
      <c r="K34" s="54"/>
    </row>
    <row r="35" spans="1:11" ht="15.75" thickBot="1" x14ac:dyDescent="0.3">
      <c r="A35" s="23"/>
      <c r="B35" s="24"/>
      <c r="C35" s="25"/>
      <c r="D35" s="24"/>
      <c r="E35" s="25"/>
      <c r="F35" s="24"/>
      <c r="G35" s="25"/>
      <c r="H35" s="24"/>
      <c r="I35" s="25"/>
      <c r="J35" s="35"/>
      <c r="K35" s="58"/>
    </row>
    <row r="36" spans="1:11" x14ac:dyDescent="0.25">
      <c r="A36" s="26" t="s">
        <v>12</v>
      </c>
      <c r="B36" s="27">
        <f>SUM(B5:B8,B11:B15,B18:B22,B25:B29,B32:B33)</f>
        <v>3.2968999999999995</v>
      </c>
      <c r="C36" s="36">
        <f>SUM(C5:C8,C11:C15,C18:C22,C25:C29,C32:C33)</f>
        <v>2.2939999999999996</v>
      </c>
      <c r="D36" s="36">
        <f t="shared" ref="D36:K36" si="8">SUM(D5:D8,D11:D15,D18:D22,D25:D29,D32:D33)</f>
        <v>431.26850000000013</v>
      </c>
      <c r="E36" s="36">
        <f t="shared" si="8"/>
        <v>6.1604000000000001</v>
      </c>
      <c r="F36" s="36">
        <f t="shared" si="8"/>
        <v>7.2840000000000007</v>
      </c>
      <c r="G36" s="36">
        <f t="shared" si="8"/>
        <v>2.6255999999999999</v>
      </c>
      <c r="H36" s="36">
        <f t="shared" si="8"/>
        <v>7.4485999999999999</v>
      </c>
      <c r="I36" s="36">
        <f t="shared" si="8"/>
        <v>3.6693999999999991</v>
      </c>
      <c r="J36" s="36">
        <f t="shared" si="8"/>
        <v>6.0303999999999993</v>
      </c>
      <c r="K36" s="36">
        <f t="shared" si="8"/>
        <v>4149.7308000000003</v>
      </c>
    </row>
    <row r="37" spans="1:11" x14ac:dyDescent="0.25">
      <c r="A37" s="26" t="s">
        <v>13</v>
      </c>
      <c r="B37" s="27">
        <f>B36/21</f>
        <v>0.15699523809523808</v>
      </c>
      <c r="C37" s="28">
        <f>C36/21</f>
        <v>0.10923809523809522</v>
      </c>
      <c r="D37" s="28">
        <f t="shared" ref="D37:K37" si="9">D36/21</f>
        <v>20.536595238095245</v>
      </c>
      <c r="E37" s="28">
        <f t="shared" si="9"/>
        <v>0.29335238095238098</v>
      </c>
      <c r="F37" s="28">
        <f t="shared" si="9"/>
        <v>0.34685714285714286</v>
      </c>
      <c r="G37" s="28">
        <f t="shared" si="9"/>
        <v>0.12502857142857143</v>
      </c>
      <c r="H37" s="28">
        <f t="shared" si="9"/>
        <v>0.35469523809523806</v>
      </c>
      <c r="I37" s="28">
        <f t="shared" si="9"/>
        <v>0.1747333333333333</v>
      </c>
      <c r="J37" s="28">
        <f t="shared" si="9"/>
        <v>0.28716190476190473</v>
      </c>
      <c r="K37" s="28">
        <f t="shared" si="9"/>
        <v>197.60622857142857</v>
      </c>
    </row>
    <row r="38" spans="1:11" x14ac:dyDescent="0.25">
      <c r="A38" s="26" t="s">
        <v>14</v>
      </c>
      <c r="B38" s="27">
        <f>1/B37</f>
        <v>6.3696199460098892</v>
      </c>
      <c r="C38" s="28">
        <f>1/C37</f>
        <v>9.1543156059285113</v>
      </c>
      <c r="D38" s="72">
        <f>100/D37</f>
        <v>4.8693563290618238</v>
      </c>
      <c r="E38" s="28">
        <f t="shared" ref="E38:J38" si="10">1/E37</f>
        <v>3.4088695539250695</v>
      </c>
      <c r="F38" s="49">
        <f t="shared" si="10"/>
        <v>2.8830313014827018</v>
      </c>
      <c r="G38" s="28">
        <f t="shared" si="10"/>
        <v>7.9981718464350999</v>
      </c>
      <c r="H38" s="28">
        <f t="shared" si="10"/>
        <v>2.819321751738582</v>
      </c>
      <c r="I38" s="28">
        <f t="shared" si="10"/>
        <v>5.7230064860740191</v>
      </c>
      <c r="J38" s="28">
        <f t="shared" si="10"/>
        <v>3.4823560626160788</v>
      </c>
      <c r="K38" s="28">
        <f>1000/K37</f>
        <v>5.0605692301775331</v>
      </c>
    </row>
    <row r="39" spans="1:11" ht="15.75" thickBot="1" x14ac:dyDescent="0.3">
      <c r="A39" s="29"/>
      <c r="B39" s="30"/>
      <c r="C39" s="31"/>
      <c r="D39" s="30"/>
      <c r="E39" s="31"/>
      <c r="F39" s="50"/>
      <c r="G39" s="30"/>
      <c r="H39" s="31"/>
      <c r="I39" s="30"/>
      <c r="J39" s="31"/>
      <c r="K39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37377</v>
      </c>
      <c r="B6" s="9">
        <v>0.1575</v>
      </c>
      <c r="C6" s="10">
        <v>0.1081</v>
      </c>
      <c r="D6" s="9">
        <v>20.224599999999999</v>
      </c>
      <c r="E6" s="10">
        <v>0.29330000000000001</v>
      </c>
      <c r="F6" s="9">
        <v>0.34200000000000003</v>
      </c>
      <c r="G6" s="10">
        <v>0.1242</v>
      </c>
      <c r="H6" s="9">
        <v>0.35210000000000002</v>
      </c>
      <c r="I6" s="10">
        <v>0.1749</v>
      </c>
      <c r="J6" s="10">
        <v>0.28549999999999998</v>
      </c>
      <c r="K6" s="54">
        <v>203.41130000000001</v>
      </c>
    </row>
    <row r="7" spans="1:11" x14ac:dyDescent="0.25">
      <c r="A7" s="8">
        <v>37378</v>
      </c>
      <c r="B7" s="9">
        <v>0.1575</v>
      </c>
      <c r="C7" s="10">
        <v>0.1077</v>
      </c>
      <c r="D7" s="9">
        <v>20.075700000000001</v>
      </c>
      <c r="E7" s="10">
        <v>0.29239999999999999</v>
      </c>
      <c r="F7" s="9">
        <v>0.34</v>
      </c>
      <c r="G7" s="10">
        <v>0.1242</v>
      </c>
      <c r="H7" s="9">
        <v>0.3513</v>
      </c>
      <c r="I7" s="10">
        <v>0.17380000000000001</v>
      </c>
      <c r="J7" s="10">
        <v>0.2848</v>
      </c>
      <c r="K7" s="54">
        <v>203.41130000000001</v>
      </c>
    </row>
    <row r="8" spans="1:11" ht="15.75" thickBot="1" x14ac:dyDescent="0.3">
      <c r="A8" s="11">
        <v>37379</v>
      </c>
      <c r="B8" s="12">
        <v>0.1573</v>
      </c>
      <c r="C8" s="13">
        <v>0.1075</v>
      </c>
      <c r="D8" s="12">
        <v>20.1328</v>
      </c>
      <c r="E8" s="13">
        <v>0.29330000000000001</v>
      </c>
      <c r="F8" s="12">
        <v>0.3407</v>
      </c>
      <c r="G8" s="13">
        <v>0.1239</v>
      </c>
      <c r="H8" s="12">
        <v>0.35320000000000001</v>
      </c>
      <c r="I8" s="13">
        <v>0.17419999999999999</v>
      </c>
      <c r="J8" s="13">
        <v>0.38490000000000002</v>
      </c>
      <c r="K8" s="55">
        <v>202.20920000000001</v>
      </c>
    </row>
    <row r="9" spans="1:11" ht="15.75" thickTop="1" x14ac:dyDescent="0.25">
      <c r="A9" s="14" t="s">
        <v>9</v>
      </c>
      <c r="B9" s="15">
        <f t="shared" ref="B9:K9" si="0">SUM(B6:B8)</f>
        <v>0.4723</v>
      </c>
      <c r="C9" s="16">
        <f t="shared" si="0"/>
        <v>0.32329999999999998</v>
      </c>
      <c r="D9" s="15">
        <f t="shared" si="0"/>
        <v>60.433099999999996</v>
      </c>
      <c r="E9" s="16">
        <f t="shared" si="0"/>
        <v>0.879</v>
      </c>
      <c r="F9" s="15">
        <f t="shared" si="0"/>
        <v>1.0226999999999999</v>
      </c>
      <c r="G9" s="16">
        <f t="shared" si="0"/>
        <v>0.37230000000000002</v>
      </c>
      <c r="H9" s="15">
        <f t="shared" si="0"/>
        <v>1.0566</v>
      </c>
      <c r="I9" s="16">
        <f t="shared" si="0"/>
        <v>0.52290000000000003</v>
      </c>
      <c r="J9" s="16">
        <f t="shared" si="0"/>
        <v>0.95520000000000005</v>
      </c>
      <c r="K9" s="56">
        <f t="shared" si="0"/>
        <v>609.03179999999998</v>
      </c>
    </row>
    <row r="10" spans="1:11" ht="15.75" thickBot="1" x14ac:dyDescent="0.3">
      <c r="A10" s="17" t="s">
        <v>10</v>
      </c>
      <c r="B10" s="18">
        <f>B9/3</f>
        <v>0.15743333333333334</v>
      </c>
      <c r="C10" s="19">
        <f>C9/3</f>
        <v>0.10776666666666666</v>
      </c>
      <c r="D10" s="19">
        <f t="shared" ref="D10:K10" si="1">D9/3</f>
        <v>20.144366666666667</v>
      </c>
      <c r="E10" s="19">
        <f t="shared" si="1"/>
        <v>0.29299999999999998</v>
      </c>
      <c r="F10" s="19">
        <f t="shared" si="1"/>
        <v>0.34089999999999998</v>
      </c>
      <c r="G10" s="19">
        <f t="shared" si="1"/>
        <v>0.1241</v>
      </c>
      <c r="H10" s="19">
        <f t="shared" si="1"/>
        <v>0.35220000000000001</v>
      </c>
      <c r="I10" s="19">
        <f t="shared" si="1"/>
        <v>0.17430000000000001</v>
      </c>
      <c r="J10" s="19">
        <f t="shared" si="1"/>
        <v>0.31840000000000002</v>
      </c>
      <c r="K10" s="19">
        <f t="shared" si="1"/>
        <v>203.01059999999998</v>
      </c>
    </row>
    <row r="11" spans="1:11" ht="15.75" thickTop="1" x14ac:dyDescent="0.25">
      <c r="A11" s="8">
        <v>37382</v>
      </c>
      <c r="B11" s="9">
        <v>0.1573</v>
      </c>
      <c r="C11" s="10">
        <v>0.1072</v>
      </c>
      <c r="D11" s="9">
        <v>19.992000000000001</v>
      </c>
      <c r="E11" s="10">
        <v>0.29220000000000002</v>
      </c>
      <c r="F11" s="9">
        <v>0.33700000000000002</v>
      </c>
      <c r="G11" s="10">
        <v>0.1237</v>
      </c>
      <c r="H11" s="9">
        <v>0.35149999999999998</v>
      </c>
      <c r="I11" s="10">
        <v>0.17230000000000001</v>
      </c>
      <c r="J11" s="10">
        <v>0.2838</v>
      </c>
      <c r="K11" s="54">
        <v>201.58</v>
      </c>
    </row>
    <row r="12" spans="1:11" x14ac:dyDescent="0.25">
      <c r="A12" s="8">
        <v>37383</v>
      </c>
      <c r="B12" s="9">
        <v>0.157</v>
      </c>
      <c r="C12" s="10">
        <v>0.107</v>
      </c>
      <c r="D12" s="9">
        <v>19.958600000000001</v>
      </c>
      <c r="E12" s="10">
        <v>0.2913</v>
      </c>
      <c r="F12" s="9">
        <v>0.3357</v>
      </c>
      <c r="G12" s="10">
        <v>0.1232</v>
      </c>
      <c r="H12" s="9">
        <v>0.3508</v>
      </c>
      <c r="I12" s="10">
        <v>0.1716</v>
      </c>
      <c r="J12" s="10">
        <v>0.28299999999999997</v>
      </c>
      <c r="K12" s="54">
        <v>200.97569999999999</v>
      </c>
    </row>
    <row r="13" spans="1:11" x14ac:dyDescent="0.25">
      <c r="A13" s="8">
        <v>37384</v>
      </c>
      <c r="B13" s="9">
        <v>0.15670000000000001</v>
      </c>
      <c r="C13" s="10">
        <v>0.1069</v>
      </c>
      <c r="D13" s="9">
        <v>20.035699999999999</v>
      </c>
      <c r="E13" s="10">
        <v>0.28970000000000001</v>
      </c>
      <c r="F13" s="9">
        <v>0.33550000000000002</v>
      </c>
      <c r="G13" s="10">
        <v>0.1229</v>
      </c>
      <c r="H13" s="9">
        <v>0.34910000000000002</v>
      </c>
      <c r="I13" s="10">
        <v>0.17150000000000001</v>
      </c>
      <c r="J13" s="10">
        <v>0.2833</v>
      </c>
      <c r="K13" s="54">
        <v>200.10589999999999</v>
      </c>
    </row>
    <row r="14" spans="1:11" x14ac:dyDescent="0.25">
      <c r="A14" s="8">
        <v>37385</v>
      </c>
      <c r="B14" s="9">
        <v>0.15640000000000001</v>
      </c>
      <c r="C14" s="10">
        <v>0.1074</v>
      </c>
      <c r="D14" s="9">
        <v>20.116199999999999</v>
      </c>
      <c r="E14" s="10">
        <v>0.28939999999999999</v>
      </c>
      <c r="F14" s="9">
        <v>0.33750000000000002</v>
      </c>
      <c r="G14" s="10">
        <v>0.123</v>
      </c>
      <c r="H14" s="9">
        <v>0.3483</v>
      </c>
      <c r="I14" s="10">
        <v>0.1726</v>
      </c>
      <c r="J14" s="10">
        <v>0.2828</v>
      </c>
      <c r="K14" s="54">
        <v>200.64570000000001</v>
      </c>
    </row>
    <row r="15" spans="1:11" ht="15.75" thickBot="1" x14ac:dyDescent="0.3">
      <c r="A15" s="11">
        <v>37386</v>
      </c>
      <c r="B15" s="12">
        <v>0.156</v>
      </c>
      <c r="C15" s="13">
        <v>0.107</v>
      </c>
      <c r="D15" s="12">
        <v>20.032</v>
      </c>
      <c r="E15" s="13">
        <v>0.28749999999999998</v>
      </c>
      <c r="F15" s="12">
        <v>0.33579999999999999</v>
      </c>
      <c r="G15" s="13">
        <v>0.1229</v>
      </c>
      <c r="H15" s="12">
        <v>0.34549999999999997</v>
      </c>
      <c r="I15" s="13">
        <v>0.17169999999999999</v>
      </c>
      <c r="J15" s="13">
        <v>0.2823</v>
      </c>
      <c r="K15" s="55">
        <v>199.6644</v>
      </c>
    </row>
    <row r="16" spans="1:11" ht="15.75" thickTop="1" x14ac:dyDescent="0.25">
      <c r="A16" s="14" t="s">
        <v>9</v>
      </c>
      <c r="B16" s="15">
        <f t="shared" ref="B16:K16" si="2">SUM(B11:B15)</f>
        <v>0.7834000000000001</v>
      </c>
      <c r="C16" s="16">
        <f t="shared" si="2"/>
        <v>0.53549999999999998</v>
      </c>
      <c r="D16" s="15">
        <f t="shared" si="2"/>
        <v>100.13449999999999</v>
      </c>
      <c r="E16" s="16">
        <f t="shared" si="2"/>
        <v>1.4500999999999999</v>
      </c>
      <c r="F16" s="15">
        <f t="shared" si="2"/>
        <v>1.6814999999999998</v>
      </c>
      <c r="G16" s="16">
        <f t="shared" si="2"/>
        <v>0.61570000000000003</v>
      </c>
      <c r="H16" s="15">
        <f t="shared" si="2"/>
        <v>1.7451999999999999</v>
      </c>
      <c r="I16" s="16">
        <f t="shared" si="2"/>
        <v>0.85969999999999991</v>
      </c>
      <c r="J16" s="16">
        <f t="shared" si="2"/>
        <v>1.4152</v>
      </c>
      <c r="K16" s="56">
        <f t="shared" si="2"/>
        <v>1002.9717000000001</v>
      </c>
    </row>
    <row r="17" spans="1:11" ht="15.75" thickBot="1" x14ac:dyDescent="0.3">
      <c r="A17" s="17" t="s">
        <v>10</v>
      </c>
      <c r="B17" s="18">
        <f>B16/5</f>
        <v>0.15668000000000001</v>
      </c>
      <c r="C17" s="19">
        <f>C16/5</f>
        <v>0.1071</v>
      </c>
      <c r="D17" s="19">
        <f t="shared" ref="D17:K17" si="3">D16/5</f>
        <v>20.026899999999998</v>
      </c>
      <c r="E17" s="19">
        <f t="shared" si="3"/>
        <v>0.29002</v>
      </c>
      <c r="F17" s="19">
        <f t="shared" si="3"/>
        <v>0.33629999999999993</v>
      </c>
      <c r="G17" s="19">
        <f t="shared" si="3"/>
        <v>0.12314</v>
      </c>
      <c r="H17" s="19">
        <f t="shared" si="3"/>
        <v>0.34903999999999996</v>
      </c>
      <c r="I17" s="19">
        <f t="shared" si="3"/>
        <v>0.17193999999999998</v>
      </c>
      <c r="J17" s="19">
        <f t="shared" si="3"/>
        <v>0.28304000000000001</v>
      </c>
      <c r="K17" s="19">
        <f t="shared" si="3"/>
        <v>200.59434000000002</v>
      </c>
    </row>
    <row r="18" spans="1:11" ht="15.75" thickTop="1" x14ac:dyDescent="0.25">
      <c r="A18" s="8">
        <v>37389</v>
      </c>
      <c r="B18" s="9">
        <v>0.156</v>
      </c>
      <c r="C18" s="10">
        <v>0.10680000000000001</v>
      </c>
      <c r="D18" s="9">
        <v>19.942299999999999</v>
      </c>
      <c r="E18" s="10">
        <v>0.28649999999999998</v>
      </c>
      <c r="F18" s="9">
        <v>0.33450000000000002</v>
      </c>
      <c r="G18" s="10">
        <v>0.1225</v>
      </c>
      <c r="H18" s="9">
        <v>0.34449999999999997</v>
      </c>
      <c r="I18" s="10">
        <v>0.17100000000000001</v>
      </c>
      <c r="J18" s="10">
        <v>0.28149999999999997</v>
      </c>
      <c r="K18" s="54">
        <v>199.29</v>
      </c>
    </row>
    <row r="19" spans="1:11" x14ac:dyDescent="0.25">
      <c r="A19" s="8">
        <v>37390</v>
      </c>
      <c r="B19" s="9">
        <v>0.15570000000000001</v>
      </c>
      <c r="C19" s="10">
        <v>0.1067</v>
      </c>
      <c r="D19" s="9">
        <v>19.8751</v>
      </c>
      <c r="E19" s="10">
        <v>0.28510000000000002</v>
      </c>
      <c r="F19" s="9">
        <v>0.33439999999999998</v>
      </c>
      <c r="G19" s="10">
        <v>0.1221</v>
      </c>
      <c r="H19" s="9">
        <v>0.34210000000000002</v>
      </c>
      <c r="I19" s="10">
        <v>0.17100000000000001</v>
      </c>
      <c r="J19" s="10">
        <v>0.28060000000000002</v>
      </c>
      <c r="K19" s="54">
        <v>198.50190000000001</v>
      </c>
    </row>
    <row r="20" spans="1:11" x14ac:dyDescent="0.25">
      <c r="A20" s="8">
        <v>37391</v>
      </c>
      <c r="B20" s="9">
        <v>0.1555</v>
      </c>
      <c r="C20" s="10">
        <v>0.1074</v>
      </c>
      <c r="D20" s="9">
        <v>20.012899999999998</v>
      </c>
      <c r="E20" s="10">
        <v>0.2848</v>
      </c>
      <c r="F20" s="9">
        <v>0.3372</v>
      </c>
      <c r="G20" s="10">
        <v>0.1225</v>
      </c>
      <c r="H20" s="9">
        <v>0.34150000000000003</v>
      </c>
      <c r="I20" s="10">
        <v>0.1724</v>
      </c>
      <c r="J20" s="10">
        <v>0.28110000000000002</v>
      </c>
      <c r="K20" s="54">
        <v>198.54239999999999</v>
      </c>
    </row>
    <row r="21" spans="1:11" x14ac:dyDescent="0.25">
      <c r="A21" s="8">
        <v>37392</v>
      </c>
      <c r="B21" s="9">
        <v>0.1555</v>
      </c>
      <c r="C21" s="10">
        <v>0.10680000000000001</v>
      </c>
      <c r="D21" s="9">
        <v>19.888500000000001</v>
      </c>
      <c r="E21" s="10">
        <v>0.28360000000000002</v>
      </c>
      <c r="F21" s="9">
        <v>0.33529999999999999</v>
      </c>
      <c r="G21" s="10">
        <v>0.1227</v>
      </c>
      <c r="H21" s="9">
        <v>0.33960000000000001</v>
      </c>
      <c r="I21" s="10">
        <v>0.1714</v>
      </c>
      <c r="J21" s="10">
        <v>0.28079999999999999</v>
      </c>
      <c r="K21" s="54">
        <v>198.26249999999999</v>
      </c>
    </row>
    <row r="22" spans="1:11" ht="15.75" thickBot="1" x14ac:dyDescent="0.3">
      <c r="A22" s="11">
        <v>37393</v>
      </c>
      <c r="B22" s="12">
        <v>0.1552</v>
      </c>
      <c r="C22" s="13">
        <v>0.1066</v>
      </c>
      <c r="D22" s="12">
        <v>19.8872</v>
      </c>
      <c r="E22" s="13">
        <v>0.28289999999999998</v>
      </c>
      <c r="F22" s="12">
        <v>0.3337</v>
      </c>
      <c r="G22" s="13">
        <v>0.122</v>
      </c>
      <c r="H22" s="12">
        <v>0.33679999999999999</v>
      </c>
      <c r="I22" s="13">
        <v>0.1706</v>
      </c>
      <c r="J22" s="13">
        <v>0.28010000000000002</v>
      </c>
      <c r="K22" s="55">
        <v>196.68879999999999</v>
      </c>
    </row>
    <row r="23" spans="1:11" ht="15.75" thickTop="1" x14ac:dyDescent="0.25">
      <c r="A23" s="14" t="s">
        <v>9</v>
      </c>
      <c r="B23" s="15">
        <f t="shared" ref="B23:K23" si="4">SUM(B18:B22)</f>
        <v>0.77789999999999992</v>
      </c>
      <c r="C23" s="16">
        <f t="shared" si="4"/>
        <v>0.5343</v>
      </c>
      <c r="D23" s="15">
        <f t="shared" si="4"/>
        <v>99.605999999999995</v>
      </c>
      <c r="E23" s="16">
        <f t="shared" si="4"/>
        <v>1.4229000000000001</v>
      </c>
      <c r="F23" s="15">
        <f t="shared" si="4"/>
        <v>1.6751</v>
      </c>
      <c r="G23" s="16">
        <f t="shared" si="4"/>
        <v>0.61180000000000001</v>
      </c>
      <c r="H23" s="15">
        <f t="shared" si="4"/>
        <v>1.7045000000000001</v>
      </c>
      <c r="I23" s="16">
        <f t="shared" si="4"/>
        <v>0.85639999999999994</v>
      </c>
      <c r="J23" s="16">
        <f t="shared" si="4"/>
        <v>1.4041000000000001</v>
      </c>
      <c r="K23" s="56">
        <f t="shared" si="4"/>
        <v>991.28560000000004</v>
      </c>
    </row>
    <row r="24" spans="1:11" ht="15.75" thickBot="1" x14ac:dyDescent="0.3">
      <c r="A24" s="17" t="s">
        <v>10</v>
      </c>
      <c r="B24" s="18">
        <f>B23/5</f>
        <v>0.15558</v>
      </c>
      <c r="C24" s="19">
        <f>C23/5</f>
        <v>0.10686</v>
      </c>
      <c r="D24" s="19">
        <f t="shared" ref="D24:K24" si="5">D23/5</f>
        <v>19.921199999999999</v>
      </c>
      <c r="E24" s="19">
        <f t="shared" si="5"/>
        <v>0.28458</v>
      </c>
      <c r="F24" s="19">
        <f t="shared" si="5"/>
        <v>0.33501999999999998</v>
      </c>
      <c r="G24" s="19">
        <f t="shared" si="5"/>
        <v>0.12236</v>
      </c>
      <c r="H24" s="19">
        <f t="shared" si="5"/>
        <v>0.34090000000000004</v>
      </c>
      <c r="I24" s="19">
        <f t="shared" si="5"/>
        <v>0.17127999999999999</v>
      </c>
      <c r="J24" s="19">
        <f t="shared" si="5"/>
        <v>0.28082000000000001</v>
      </c>
      <c r="K24" s="19">
        <f t="shared" si="5"/>
        <v>198.25712000000001</v>
      </c>
    </row>
    <row r="25" spans="1:11" ht="15.75" thickTop="1" x14ac:dyDescent="0.25">
      <c r="A25" s="8">
        <v>37396</v>
      </c>
      <c r="B25" s="9" t="s">
        <v>31</v>
      </c>
      <c r="C25" s="10" t="s">
        <v>21</v>
      </c>
      <c r="D25" s="9" t="s">
        <v>22</v>
      </c>
      <c r="E25" s="10" t="s">
        <v>32</v>
      </c>
      <c r="F25" s="9" t="s">
        <v>17</v>
      </c>
      <c r="G25" s="10" t="s">
        <v>33</v>
      </c>
      <c r="H25" s="9" t="s">
        <v>16</v>
      </c>
      <c r="I25" s="10" t="s">
        <v>18</v>
      </c>
      <c r="J25" s="10" t="s">
        <v>19</v>
      </c>
      <c r="K25" s="54" t="s">
        <v>20</v>
      </c>
    </row>
    <row r="26" spans="1:11" x14ac:dyDescent="0.25">
      <c r="A26" s="8">
        <v>37397</v>
      </c>
      <c r="B26" s="9">
        <v>0.155</v>
      </c>
      <c r="C26" s="10">
        <v>0.10630000000000001</v>
      </c>
      <c r="D26" s="9">
        <v>19.4758</v>
      </c>
      <c r="E26" s="10">
        <v>0.28060000000000002</v>
      </c>
      <c r="F26" s="9">
        <v>0.3291</v>
      </c>
      <c r="G26" s="10">
        <v>0.1211</v>
      </c>
      <c r="H26" s="9">
        <v>0.3332</v>
      </c>
      <c r="I26" s="10">
        <v>0.16830000000000001</v>
      </c>
      <c r="J26" s="10">
        <v>0.27779999999999999</v>
      </c>
      <c r="K26" s="54">
        <v>193.9205</v>
      </c>
    </row>
    <row r="27" spans="1:11" x14ac:dyDescent="0.25">
      <c r="A27" s="8">
        <v>37398</v>
      </c>
      <c r="B27" s="9">
        <v>0.15479999999999999</v>
      </c>
      <c r="C27" s="10">
        <v>0.10630000000000001</v>
      </c>
      <c r="D27" s="9">
        <v>19.1921</v>
      </c>
      <c r="E27" s="10">
        <v>0.27889999999999998</v>
      </c>
      <c r="F27" s="9">
        <v>0.3296</v>
      </c>
      <c r="G27" s="10">
        <v>0.121</v>
      </c>
      <c r="H27" s="9">
        <v>0.33200000000000002</v>
      </c>
      <c r="I27" s="10">
        <v>0.16850000000000001</v>
      </c>
      <c r="J27" s="10">
        <v>0.27710000000000001</v>
      </c>
      <c r="K27" s="54">
        <v>193.05109999999999</v>
      </c>
    </row>
    <row r="28" spans="1:11" x14ac:dyDescent="0.25">
      <c r="A28" s="8">
        <v>37399</v>
      </c>
      <c r="B28" s="9">
        <v>0.1545</v>
      </c>
      <c r="C28" s="10">
        <v>0.10589999999999999</v>
      </c>
      <c r="D28" s="9">
        <v>19.176500000000001</v>
      </c>
      <c r="E28" s="10">
        <v>0.27689999999999998</v>
      </c>
      <c r="F28" s="9">
        <v>0.3261</v>
      </c>
      <c r="G28" s="10">
        <v>0.1203</v>
      </c>
      <c r="H28" s="9">
        <v>0.3276</v>
      </c>
      <c r="I28" s="10">
        <v>0.16669999999999999</v>
      </c>
      <c r="J28" s="10">
        <v>0.27700000000000002</v>
      </c>
      <c r="K28" s="54">
        <v>191.53370000000001</v>
      </c>
    </row>
    <row r="29" spans="1:11" ht="15.75" thickBot="1" x14ac:dyDescent="0.3">
      <c r="A29" s="11">
        <v>37400</v>
      </c>
      <c r="B29" s="12">
        <v>0.15429999999999999</v>
      </c>
      <c r="C29" s="13">
        <v>0.1062</v>
      </c>
      <c r="D29" s="12">
        <v>19.2852</v>
      </c>
      <c r="E29" s="13">
        <v>0.2767</v>
      </c>
      <c r="F29" s="12">
        <v>0.32729999999999998</v>
      </c>
      <c r="G29" s="13">
        <v>0.1203</v>
      </c>
      <c r="H29" s="12">
        <v>0.32500000000000001</v>
      </c>
      <c r="I29" s="13">
        <v>0.1673</v>
      </c>
      <c r="J29" s="13">
        <v>0.27800000000000002</v>
      </c>
      <c r="K29" s="55">
        <v>191.1163</v>
      </c>
    </row>
    <row r="30" spans="1:11" ht="15.75" thickTop="1" x14ac:dyDescent="0.25">
      <c r="A30" s="14" t="s">
        <v>9</v>
      </c>
      <c r="B30" s="15">
        <f t="shared" ref="B30:K30" si="6">SUM(B25:B29)</f>
        <v>0.61859999999999993</v>
      </c>
      <c r="C30" s="16">
        <f t="shared" si="6"/>
        <v>0.42470000000000002</v>
      </c>
      <c r="D30" s="15">
        <f t="shared" si="6"/>
        <v>77.129600000000011</v>
      </c>
      <c r="E30" s="16">
        <f t="shared" si="6"/>
        <v>1.1131</v>
      </c>
      <c r="F30" s="15">
        <f t="shared" si="6"/>
        <v>1.3121</v>
      </c>
      <c r="G30" s="16">
        <f t="shared" si="6"/>
        <v>0.48270000000000002</v>
      </c>
      <c r="H30" s="15">
        <f t="shared" si="6"/>
        <v>1.3178000000000001</v>
      </c>
      <c r="I30" s="16">
        <f t="shared" si="6"/>
        <v>0.67079999999999995</v>
      </c>
      <c r="J30" s="16">
        <f t="shared" si="6"/>
        <v>1.1099000000000001</v>
      </c>
      <c r="K30" s="56">
        <f t="shared" si="6"/>
        <v>769.62160000000006</v>
      </c>
    </row>
    <row r="31" spans="1:11" ht="15.75" thickBot="1" x14ac:dyDescent="0.3">
      <c r="A31" s="17" t="s">
        <v>10</v>
      </c>
      <c r="B31" s="18">
        <f>B30/4</f>
        <v>0.15464999999999998</v>
      </c>
      <c r="C31" s="19">
        <f>C30/4</f>
        <v>0.10617500000000001</v>
      </c>
      <c r="D31" s="19">
        <f t="shared" ref="D31:K31" si="7">D30/4</f>
        <v>19.282400000000003</v>
      </c>
      <c r="E31" s="19">
        <f t="shared" si="7"/>
        <v>0.27827499999999999</v>
      </c>
      <c r="F31" s="19">
        <f t="shared" si="7"/>
        <v>0.32802500000000001</v>
      </c>
      <c r="G31" s="19">
        <f t="shared" si="7"/>
        <v>0.120675</v>
      </c>
      <c r="H31" s="19">
        <f t="shared" si="7"/>
        <v>0.32945000000000002</v>
      </c>
      <c r="I31" s="19">
        <f t="shared" si="7"/>
        <v>0.16769999999999999</v>
      </c>
      <c r="J31" s="19">
        <f t="shared" si="7"/>
        <v>0.27747500000000003</v>
      </c>
      <c r="K31" s="19">
        <f t="shared" si="7"/>
        <v>192.40540000000001</v>
      </c>
    </row>
    <row r="32" spans="1:11" ht="15.75" thickTop="1" x14ac:dyDescent="0.25">
      <c r="A32" s="8">
        <v>37403</v>
      </c>
      <c r="B32" s="9">
        <v>0.154</v>
      </c>
      <c r="C32" s="10">
        <v>0.1057</v>
      </c>
      <c r="D32" s="9">
        <v>19.212299999999999</v>
      </c>
      <c r="E32" s="10">
        <v>0.27700000000000002</v>
      </c>
      <c r="F32" s="9">
        <v>0.32650000000000001</v>
      </c>
      <c r="G32" s="10">
        <v>0.12039999999999999</v>
      </c>
      <c r="H32" s="9">
        <v>0.32679999999999998</v>
      </c>
      <c r="I32" s="10">
        <v>0.16700000000000001</v>
      </c>
      <c r="J32" s="10">
        <v>0.27700000000000002</v>
      </c>
      <c r="K32" s="54">
        <v>190.2978</v>
      </c>
    </row>
    <row r="33" spans="1:11" x14ac:dyDescent="0.25">
      <c r="A33" s="8">
        <v>37404</v>
      </c>
      <c r="B33" s="9">
        <v>0.15359999999999999</v>
      </c>
      <c r="C33" s="10">
        <v>0.10539999999999999</v>
      </c>
      <c r="D33" s="9">
        <v>19.170100000000001</v>
      </c>
      <c r="E33" s="10">
        <v>0.27600000000000002</v>
      </c>
      <c r="F33" s="9">
        <v>0.32619999999999999</v>
      </c>
      <c r="G33" s="10">
        <v>0.12</v>
      </c>
      <c r="H33" s="9">
        <v>0.32529999999999998</v>
      </c>
      <c r="I33" s="10">
        <v>0.1668</v>
      </c>
      <c r="J33" s="10">
        <v>0.2762</v>
      </c>
      <c r="K33" s="54">
        <v>189.08160000000001</v>
      </c>
    </row>
    <row r="34" spans="1:11" x14ac:dyDescent="0.25">
      <c r="A34" s="8">
        <v>37405</v>
      </c>
      <c r="B34" s="9">
        <v>0.15359999999999999</v>
      </c>
      <c r="C34" s="10">
        <v>0.1051</v>
      </c>
      <c r="D34" s="9">
        <v>19.114000000000001</v>
      </c>
      <c r="E34" s="10">
        <v>0.27360000000000001</v>
      </c>
      <c r="F34" s="9">
        <v>0.32350000000000001</v>
      </c>
      <c r="G34" s="10">
        <v>0.1197</v>
      </c>
      <c r="H34" s="9">
        <v>0.32240000000000002</v>
      </c>
      <c r="I34" s="10">
        <v>0.16539999999999999</v>
      </c>
      <c r="J34" s="10">
        <v>0.27560000000000001</v>
      </c>
      <c r="K34" s="54">
        <v>188.928</v>
      </c>
    </row>
    <row r="35" spans="1:11" x14ac:dyDescent="0.25">
      <c r="A35" s="8">
        <v>37406</v>
      </c>
      <c r="B35" s="9">
        <v>0.1535</v>
      </c>
      <c r="C35" s="10">
        <v>0.1051</v>
      </c>
      <c r="D35" s="9">
        <v>19.079999999999998</v>
      </c>
      <c r="E35" s="10">
        <v>0.27239999999999998</v>
      </c>
      <c r="F35" s="9">
        <v>0.32200000000000001</v>
      </c>
      <c r="G35" s="10">
        <v>0.1193</v>
      </c>
      <c r="H35" s="9">
        <v>0.32219999999999999</v>
      </c>
      <c r="I35" s="10">
        <v>0.1648</v>
      </c>
      <c r="J35" s="10">
        <v>0.2752</v>
      </c>
      <c r="K35" s="54">
        <v>188.3</v>
      </c>
    </row>
    <row r="36" spans="1:11" ht="15.75" thickBot="1" x14ac:dyDescent="0.3">
      <c r="A36" s="11">
        <v>37407</v>
      </c>
      <c r="B36" s="12">
        <v>0.1535</v>
      </c>
      <c r="C36" s="13">
        <v>0.1048</v>
      </c>
      <c r="D36" s="12">
        <v>18.892900000000001</v>
      </c>
      <c r="E36" s="13">
        <v>0.27179999999999999</v>
      </c>
      <c r="F36" s="12">
        <v>0.32140000000000002</v>
      </c>
      <c r="G36" s="13">
        <v>0.11899999999999999</v>
      </c>
      <c r="H36" s="12">
        <v>0.32029999999999997</v>
      </c>
      <c r="I36" s="13">
        <v>0.1638</v>
      </c>
      <c r="J36" s="13">
        <v>0.27410000000000001</v>
      </c>
      <c r="K36" s="55">
        <v>187.27</v>
      </c>
    </row>
    <row r="37" spans="1:11" ht="15.75" thickTop="1" x14ac:dyDescent="0.25">
      <c r="A37" s="14" t="s">
        <v>9</v>
      </c>
      <c r="B37" s="15">
        <f t="shared" ref="B37:K37" si="8">SUM(B32:B36)</f>
        <v>0.76819999999999988</v>
      </c>
      <c r="C37" s="16">
        <f t="shared" si="8"/>
        <v>0.52610000000000001</v>
      </c>
      <c r="D37" s="15">
        <f t="shared" si="8"/>
        <v>95.469300000000004</v>
      </c>
      <c r="E37" s="16">
        <f t="shared" si="8"/>
        <v>1.3708</v>
      </c>
      <c r="F37" s="15">
        <f t="shared" si="8"/>
        <v>1.6196000000000002</v>
      </c>
      <c r="G37" s="16">
        <f t="shared" si="8"/>
        <v>0.59840000000000004</v>
      </c>
      <c r="H37" s="15">
        <f t="shared" si="8"/>
        <v>1.617</v>
      </c>
      <c r="I37" s="16">
        <f t="shared" si="8"/>
        <v>0.82779999999999987</v>
      </c>
      <c r="J37" s="16">
        <f t="shared" si="8"/>
        <v>1.3781000000000001</v>
      </c>
      <c r="K37" s="56">
        <f t="shared" si="8"/>
        <v>943.87740000000008</v>
      </c>
    </row>
    <row r="38" spans="1:11" ht="15.75" thickBot="1" x14ac:dyDescent="0.3">
      <c r="A38" s="17" t="s">
        <v>10</v>
      </c>
      <c r="B38" s="18">
        <f>B37/5</f>
        <v>0.15363999999999997</v>
      </c>
      <c r="C38" s="19">
        <f>C37/5</f>
        <v>0.10522000000000001</v>
      </c>
      <c r="D38" s="19">
        <f t="shared" ref="D38:K38" si="9">D37/5</f>
        <v>19.093859999999999</v>
      </c>
      <c r="E38" s="19">
        <f t="shared" si="9"/>
        <v>0.27416000000000001</v>
      </c>
      <c r="F38" s="19">
        <f t="shared" si="9"/>
        <v>0.32392000000000004</v>
      </c>
      <c r="G38" s="19">
        <f t="shared" si="9"/>
        <v>0.11968000000000001</v>
      </c>
      <c r="H38" s="19">
        <f t="shared" si="9"/>
        <v>0.32340000000000002</v>
      </c>
      <c r="I38" s="19">
        <f t="shared" si="9"/>
        <v>0.16555999999999998</v>
      </c>
      <c r="J38" s="19">
        <f t="shared" si="9"/>
        <v>0.27562000000000003</v>
      </c>
      <c r="K38" s="19">
        <f t="shared" si="9"/>
        <v>188.77548000000002</v>
      </c>
    </row>
    <row r="39" spans="1:11" ht="21" thickTop="1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SUM(B6:B8,B11:B15,B18:B22,B26:B29,B32:B36)</f>
        <v>3.4203999999999999</v>
      </c>
      <c r="C41" s="36">
        <f>SUM(C6:C8,C11:C15,C18:C22,C26:C29,C32:C36)</f>
        <v>2.3439000000000005</v>
      </c>
      <c r="D41" s="36">
        <f t="shared" ref="D41:K41" si="10">SUM(D6:D8,D11:D15,D18:D22,D26:D29,D32:D36)</f>
        <v>432.77249999999981</v>
      </c>
      <c r="E41" s="36">
        <f t="shared" si="10"/>
        <v>6.2359</v>
      </c>
      <c r="F41" s="36">
        <f t="shared" si="10"/>
        <v>7.3110000000000008</v>
      </c>
      <c r="G41" s="36">
        <f t="shared" si="10"/>
        <v>2.6809000000000003</v>
      </c>
      <c r="H41" s="36">
        <f t="shared" si="10"/>
        <v>7.4410999999999996</v>
      </c>
      <c r="I41" s="36">
        <f t="shared" si="10"/>
        <v>3.7376</v>
      </c>
      <c r="J41" s="36">
        <f t="shared" si="10"/>
        <v>6.2624999999999993</v>
      </c>
      <c r="K41" s="36">
        <f t="shared" si="10"/>
        <v>4316.7880999999998</v>
      </c>
    </row>
    <row r="42" spans="1:11" x14ac:dyDescent="0.25">
      <c r="A42" s="26" t="s">
        <v>13</v>
      </c>
      <c r="B42" s="27">
        <f>B41/23</f>
        <v>0.14871304347826086</v>
      </c>
      <c r="C42" s="28">
        <f>C41/23</f>
        <v>0.10190869565217393</v>
      </c>
      <c r="D42" s="28">
        <f t="shared" ref="D42:K42" si="11">D41/23</f>
        <v>18.816195652173906</v>
      </c>
      <c r="E42" s="28">
        <f t="shared" si="11"/>
        <v>0.27112608695652174</v>
      </c>
      <c r="F42" s="28">
        <f t="shared" si="11"/>
        <v>0.31786956521739135</v>
      </c>
      <c r="G42" s="28">
        <f t="shared" si="11"/>
        <v>0.1165608695652174</v>
      </c>
      <c r="H42" s="28">
        <f t="shared" si="11"/>
        <v>0.32352608695652174</v>
      </c>
      <c r="I42" s="28">
        <f t="shared" si="11"/>
        <v>0.16250434782608697</v>
      </c>
      <c r="J42" s="28">
        <f t="shared" si="11"/>
        <v>0.27228260869565213</v>
      </c>
      <c r="K42" s="28">
        <f t="shared" si="11"/>
        <v>187.68643913043476</v>
      </c>
    </row>
    <row r="43" spans="1:11" x14ac:dyDescent="0.25">
      <c r="A43" s="26" t="s">
        <v>14</v>
      </c>
      <c r="B43" s="27">
        <f>1/B42</f>
        <v>6.7243597240088882</v>
      </c>
      <c r="C43" s="28">
        <f>1/C42</f>
        <v>9.8127053201928387</v>
      </c>
      <c r="D43" s="28">
        <f>100/D42</f>
        <v>5.3145705884731607</v>
      </c>
      <c r="E43" s="28">
        <f t="shared" ref="E43:J43" si="12">1/E42</f>
        <v>3.688320851841755</v>
      </c>
      <c r="F43" s="28">
        <f t="shared" si="12"/>
        <v>3.1459444672411432</v>
      </c>
      <c r="G43" s="28">
        <f t="shared" si="12"/>
        <v>8.5792084747659363</v>
      </c>
      <c r="H43" s="28">
        <f t="shared" si="12"/>
        <v>3.0909408555186735</v>
      </c>
      <c r="I43" s="28">
        <f t="shared" si="12"/>
        <v>6.1536815068493143</v>
      </c>
      <c r="J43" s="28">
        <f t="shared" si="12"/>
        <v>3.6726546906187632</v>
      </c>
      <c r="K43" s="28">
        <f>1000/K42</f>
        <v>5.3280354437596795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71">
        <v>37410</v>
      </c>
      <c r="B6" s="40">
        <v>0.153</v>
      </c>
      <c r="C6" s="39">
        <v>0.1046</v>
      </c>
      <c r="D6" s="40">
        <v>18.990400000000001</v>
      </c>
      <c r="E6" s="39">
        <v>0.27029999999999998</v>
      </c>
      <c r="F6" s="40">
        <v>0.32040000000000002</v>
      </c>
      <c r="G6" s="40">
        <v>0.11849999999999999</v>
      </c>
      <c r="H6" s="39">
        <v>0.31940000000000002</v>
      </c>
      <c r="I6" s="40">
        <v>0.1638</v>
      </c>
      <c r="J6" s="39">
        <v>0.27350000000000002</v>
      </c>
      <c r="K6" s="40">
        <v>186.1704</v>
      </c>
    </row>
    <row r="7" spans="1:11" x14ac:dyDescent="0.25">
      <c r="A7" s="70">
        <v>37411</v>
      </c>
      <c r="B7" s="10">
        <v>0.1527</v>
      </c>
      <c r="C7" s="9">
        <v>0.1043</v>
      </c>
      <c r="D7" s="10">
        <v>18.840900000000001</v>
      </c>
      <c r="E7" s="9">
        <v>0.26879999999999998</v>
      </c>
      <c r="F7" s="10">
        <v>0.31830000000000003</v>
      </c>
      <c r="G7" s="10">
        <v>0.11840000000000001</v>
      </c>
      <c r="H7" s="9">
        <v>0.31690000000000002</v>
      </c>
      <c r="I7" s="10">
        <v>0.1628</v>
      </c>
      <c r="J7" s="9">
        <v>0.2727</v>
      </c>
      <c r="K7" s="10">
        <v>186.86660000000001</v>
      </c>
    </row>
    <row r="8" spans="1:11" x14ac:dyDescent="0.25">
      <c r="A8" s="70">
        <v>37412</v>
      </c>
      <c r="B8" s="10">
        <v>0.1525</v>
      </c>
      <c r="C8" s="9">
        <v>0.1043</v>
      </c>
      <c r="D8" s="10">
        <v>18.9148</v>
      </c>
      <c r="E8" s="9">
        <v>0.20749999999999999</v>
      </c>
      <c r="F8" s="10">
        <v>0.31790000000000002</v>
      </c>
      <c r="G8" s="10">
        <v>0.1181</v>
      </c>
      <c r="H8" s="9">
        <v>0.31480000000000002</v>
      </c>
      <c r="I8" s="10">
        <v>0.16250000000000001</v>
      </c>
      <c r="J8" s="9">
        <v>0.27239999999999998</v>
      </c>
      <c r="K8" s="10">
        <v>185.23410000000001</v>
      </c>
    </row>
    <row r="9" spans="1:11" x14ac:dyDescent="0.25">
      <c r="A9" s="70">
        <v>37413</v>
      </c>
      <c r="B9" s="10">
        <v>0.152</v>
      </c>
      <c r="C9" s="9">
        <v>0.10440000000000001</v>
      </c>
      <c r="D9" s="10">
        <v>18.926300000000001</v>
      </c>
      <c r="E9" s="9">
        <v>0.2661</v>
      </c>
      <c r="F9" s="10">
        <v>0.31680000000000003</v>
      </c>
      <c r="G9" s="10">
        <v>0.11799999999999999</v>
      </c>
      <c r="H9" s="9">
        <v>0.31259999999999999</v>
      </c>
      <c r="I9" s="10">
        <v>0.16200000000000001</v>
      </c>
      <c r="J9" s="9">
        <v>0.27300000000000002</v>
      </c>
      <c r="K9" s="10">
        <v>184.9308</v>
      </c>
    </row>
    <row r="10" spans="1:11" ht="15.75" thickBot="1" x14ac:dyDescent="0.3">
      <c r="A10" s="75">
        <v>37414</v>
      </c>
      <c r="B10" s="13">
        <v>0.1515</v>
      </c>
      <c r="C10" s="12">
        <v>0.1038</v>
      </c>
      <c r="D10" s="13">
        <v>18.8352</v>
      </c>
      <c r="E10" s="12">
        <v>0.2636</v>
      </c>
      <c r="F10" s="13">
        <v>0.3135</v>
      </c>
      <c r="G10" s="13">
        <v>0.1176</v>
      </c>
      <c r="H10" s="12">
        <v>0.30930000000000002</v>
      </c>
      <c r="I10" s="13">
        <v>0.1603</v>
      </c>
      <c r="J10" s="12">
        <v>0.2722</v>
      </c>
      <c r="K10" s="13">
        <v>184.9308</v>
      </c>
    </row>
    <row r="11" spans="1:11" ht="15.75" thickTop="1" x14ac:dyDescent="0.25">
      <c r="A11" s="14" t="s">
        <v>9</v>
      </c>
      <c r="B11" s="15">
        <f t="shared" ref="B11:K11" si="0">SUM(B6:B10)</f>
        <v>0.76169999999999993</v>
      </c>
      <c r="C11" s="16">
        <f t="shared" si="0"/>
        <v>0.52140000000000009</v>
      </c>
      <c r="D11" s="15">
        <f t="shared" si="0"/>
        <v>94.507599999999996</v>
      </c>
      <c r="E11" s="16">
        <f t="shared" si="0"/>
        <v>1.2763</v>
      </c>
      <c r="F11" s="15">
        <f t="shared" si="0"/>
        <v>1.5869</v>
      </c>
      <c r="G11" s="16">
        <f t="shared" si="0"/>
        <v>0.59060000000000001</v>
      </c>
      <c r="H11" s="15">
        <f t="shared" si="0"/>
        <v>1.573</v>
      </c>
      <c r="I11" s="16">
        <f t="shared" si="0"/>
        <v>0.81140000000000001</v>
      </c>
      <c r="J11" s="16">
        <f t="shared" si="0"/>
        <v>1.3638000000000001</v>
      </c>
      <c r="K11" s="56">
        <f t="shared" si="0"/>
        <v>928.1327</v>
      </c>
    </row>
    <row r="12" spans="1:11" ht="15.75" thickBot="1" x14ac:dyDescent="0.3">
      <c r="A12" s="17" t="s">
        <v>10</v>
      </c>
      <c r="B12" s="18">
        <f>B11/5</f>
        <v>0.15233999999999998</v>
      </c>
      <c r="C12" s="19">
        <f>C11/5</f>
        <v>0.10428000000000001</v>
      </c>
      <c r="D12" s="19">
        <f t="shared" ref="D12:K12" si="1">D11/5</f>
        <v>18.901519999999998</v>
      </c>
      <c r="E12" s="19">
        <f t="shared" si="1"/>
        <v>0.25525999999999999</v>
      </c>
      <c r="F12" s="19">
        <f t="shared" si="1"/>
        <v>0.31738</v>
      </c>
      <c r="G12" s="19">
        <f t="shared" si="1"/>
        <v>0.11812</v>
      </c>
      <c r="H12" s="19">
        <f t="shared" si="1"/>
        <v>0.31459999999999999</v>
      </c>
      <c r="I12" s="19">
        <f t="shared" si="1"/>
        <v>0.16228000000000001</v>
      </c>
      <c r="J12" s="19">
        <f t="shared" si="1"/>
        <v>0.27276</v>
      </c>
      <c r="K12" s="19">
        <f t="shared" si="1"/>
        <v>185.62654000000001</v>
      </c>
    </row>
    <row r="13" spans="1:11" ht="15.75" thickTop="1" x14ac:dyDescent="0.25">
      <c r="A13" s="8">
        <v>37417</v>
      </c>
      <c r="B13" s="9">
        <v>0.1512</v>
      </c>
      <c r="C13" s="10">
        <v>0.10349999999999999</v>
      </c>
      <c r="D13" s="9">
        <v>18.832699999999999</v>
      </c>
      <c r="E13" s="10">
        <v>0.26419999999999999</v>
      </c>
      <c r="F13" s="9">
        <v>0.31290000000000001</v>
      </c>
      <c r="G13" s="10">
        <v>0.1171</v>
      </c>
      <c r="H13" s="9">
        <v>0.30909999999999999</v>
      </c>
      <c r="I13" s="10">
        <v>0.16</v>
      </c>
      <c r="J13" s="10">
        <v>0.2707</v>
      </c>
      <c r="K13" s="54">
        <v>185.23509999999999</v>
      </c>
    </row>
    <row r="14" spans="1:11" x14ac:dyDescent="0.25">
      <c r="A14" s="8">
        <v>37418</v>
      </c>
      <c r="B14" s="9">
        <v>0.15</v>
      </c>
      <c r="C14" s="10">
        <v>0.1027</v>
      </c>
      <c r="D14" s="9">
        <v>18.669799999999999</v>
      </c>
      <c r="E14" s="10">
        <v>0.26300000000000001</v>
      </c>
      <c r="F14" s="9">
        <v>0.31059999999999999</v>
      </c>
      <c r="G14" s="10">
        <v>0.11609999999999999</v>
      </c>
      <c r="H14" s="9">
        <v>0.30719999999999997</v>
      </c>
      <c r="I14" s="10">
        <v>0.1588</v>
      </c>
      <c r="J14" s="10">
        <v>0.26869999999999999</v>
      </c>
      <c r="K14" s="54">
        <v>184.01249999999999</v>
      </c>
    </row>
    <row r="15" spans="1:11" x14ac:dyDescent="0.25">
      <c r="A15" s="8">
        <v>37419</v>
      </c>
      <c r="B15" s="9">
        <v>0.14960000000000001</v>
      </c>
      <c r="C15" s="10">
        <v>0.1023</v>
      </c>
      <c r="D15" s="9">
        <v>18.706700000000001</v>
      </c>
      <c r="E15" s="10">
        <v>0.26279999999999998</v>
      </c>
      <c r="F15" s="9">
        <v>0.31009999999999999</v>
      </c>
      <c r="G15" s="10">
        <v>0.1158</v>
      </c>
      <c r="H15" s="9">
        <v>0.30680000000000002</v>
      </c>
      <c r="I15" s="10">
        <v>0.1585</v>
      </c>
      <c r="J15" s="10">
        <v>0.2681</v>
      </c>
      <c r="K15" s="54">
        <v>183.14779999999999</v>
      </c>
    </row>
    <row r="16" spans="1:11" x14ac:dyDescent="0.25">
      <c r="A16" s="8">
        <v>37420</v>
      </c>
      <c r="B16" s="9">
        <v>0.14929999999999999</v>
      </c>
      <c r="C16" s="10">
        <v>0.10150000000000001</v>
      </c>
      <c r="D16" s="9">
        <v>18.754300000000001</v>
      </c>
      <c r="E16" s="10">
        <v>0.2616</v>
      </c>
      <c r="F16" s="9">
        <v>0.30840000000000001</v>
      </c>
      <c r="G16" s="10">
        <v>0.11550000000000001</v>
      </c>
      <c r="H16" s="9">
        <v>0.30320000000000003</v>
      </c>
      <c r="I16" s="10">
        <v>0.15770000000000001</v>
      </c>
      <c r="J16" s="10">
        <v>0.26700000000000002</v>
      </c>
      <c r="K16" s="54">
        <v>183.05670000000001</v>
      </c>
    </row>
    <row r="17" spans="1:11" ht="15.75" thickBot="1" x14ac:dyDescent="0.3">
      <c r="A17" s="11">
        <v>37421</v>
      </c>
      <c r="B17" s="12"/>
      <c r="C17" s="13"/>
      <c r="D17" s="12" t="s">
        <v>35</v>
      </c>
      <c r="E17" s="13"/>
      <c r="F17" s="12"/>
      <c r="G17" s="13"/>
      <c r="H17" s="12"/>
      <c r="I17" s="13"/>
      <c r="J17" s="13"/>
      <c r="K17" s="55"/>
    </row>
    <row r="18" spans="1:11" ht="15.75" thickTop="1" x14ac:dyDescent="0.25">
      <c r="A18" s="14" t="s">
        <v>9</v>
      </c>
      <c r="B18" s="15">
        <f t="shared" ref="B18:K18" si="2">SUM(B13:B17)</f>
        <v>0.60010000000000008</v>
      </c>
      <c r="C18" s="16">
        <f t="shared" si="2"/>
        <v>0.41000000000000003</v>
      </c>
      <c r="D18" s="15">
        <f t="shared" si="2"/>
        <v>74.963499999999996</v>
      </c>
      <c r="E18" s="16">
        <f t="shared" si="2"/>
        <v>1.0516000000000001</v>
      </c>
      <c r="F18" s="15">
        <f t="shared" si="2"/>
        <v>1.242</v>
      </c>
      <c r="G18" s="16">
        <f t="shared" si="2"/>
        <v>0.46449999999999997</v>
      </c>
      <c r="H18" s="15">
        <f t="shared" si="2"/>
        <v>1.2263000000000002</v>
      </c>
      <c r="I18" s="16">
        <f t="shared" si="2"/>
        <v>0.63500000000000001</v>
      </c>
      <c r="J18" s="16">
        <f t="shared" si="2"/>
        <v>1.0745</v>
      </c>
      <c r="K18" s="56">
        <f t="shared" si="2"/>
        <v>735.45209999999997</v>
      </c>
    </row>
    <row r="19" spans="1:11" ht="15.75" thickBot="1" x14ac:dyDescent="0.3">
      <c r="A19" s="17" t="s">
        <v>10</v>
      </c>
      <c r="B19" s="18">
        <f>B18/4</f>
        <v>0.15002500000000002</v>
      </c>
      <c r="C19" s="19">
        <f>C18/4</f>
        <v>0.10250000000000001</v>
      </c>
      <c r="D19" s="19">
        <f t="shared" ref="D19:K19" si="3">D18/4</f>
        <v>18.740874999999999</v>
      </c>
      <c r="E19" s="19">
        <f t="shared" si="3"/>
        <v>0.26290000000000002</v>
      </c>
      <c r="F19" s="19">
        <f t="shared" si="3"/>
        <v>0.3105</v>
      </c>
      <c r="G19" s="19">
        <f t="shared" si="3"/>
        <v>0.11612499999999999</v>
      </c>
      <c r="H19" s="19">
        <f t="shared" si="3"/>
        <v>0.30657500000000004</v>
      </c>
      <c r="I19" s="19">
        <f t="shared" si="3"/>
        <v>0.15875</v>
      </c>
      <c r="J19" s="19">
        <f t="shared" si="3"/>
        <v>0.268625</v>
      </c>
      <c r="K19" s="19">
        <f t="shared" si="3"/>
        <v>183.86302499999999</v>
      </c>
    </row>
    <row r="20" spans="1:11" ht="15.75" thickTop="1" x14ac:dyDescent="0.25">
      <c r="A20" s="8">
        <v>37424</v>
      </c>
      <c r="B20" s="9">
        <v>0.14860000000000001</v>
      </c>
      <c r="C20" s="10">
        <v>0.1007</v>
      </c>
      <c r="D20" s="9">
        <v>18.458400000000001</v>
      </c>
      <c r="E20" s="80">
        <v>0.26540000000000002</v>
      </c>
      <c r="F20" s="9">
        <v>0.307</v>
      </c>
      <c r="G20" s="10">
        <v>0.1147</v>
      </c>
      <c r="H20" s="9">
        <v>0.30740000000000001</v>
      </c>
      <c r="I20" s="10">
        <v>0.157</v>
      </c>
      <c r="J20" s="10">
        <v>0.26500000000000001</v>
      </c>
      <c r="K20" s="54">
        <v>182.57</v>
      </c>
    </row>
    <row r="21" spans="1:11" x14ac:dyDescent="0.25">
      <c r="A21" s="8">
        <v>37425</v>
      </c>
      <c r="B21" s="9">
        <v>0.14749999999999999</v>
      </c>
      <c r="C21" s="10">
        <v>0.998</v>
      </c>
      <c r="D21" s="9">
        <v>18.351199999999999</v>
      </c>
      <c r="E21" s="80">
        <v>0.26440000000000002</v>
      </c>
      <c r="F21" s="9">
        <v>0.30570000000000003</v>
      </c>
      <c r="G21" s="10">
        <v>0.114</v>
      </c>
      <c r="H21" s="9">
        <v>0.30530000000000002</v>
      </c>
      <c r="I21" s="10">
        <v>0.15629999999999999</v>
      </c>
      <c r="J21" s="10">
        <v>0.26400000000000001</v>
      </c>
      <c r="K21" s="54">
        <v>180.33349999999999</v>
      </c>
    </row>
    <row r="22" spans="1:11" x14ac:dyDescent="0.25">
      <c r="A22" s="8">
        <v>37426</v>
      </c>
      <c r="B22" s="9">
        <v>0.14630000000000001</v>
      </c>
      <c r="C22" s="10">
        <v>9.8400000000000001E-2</v>
      </c>
      <c r="D22" s="9">
        <v>18.2209</v>
      </c>
      <c r="E22" s="10">
        <v>0.26019999999999999</v>
      </c>
      <c r="F22" s="9">
        <v>0.3019</v>
      </c>
      <c r="G22" s="10">
        <v>0.113</v>
      </c>
      <c r="H22" s="9">
        <v>0.30080000000000001</v>
      </c>
      <c r="I22" s="10">
        <v>0.15429999999999999</v>
      </c>
      <c r="J22" s="10">
        <v>0.26240000000000002</v>
      </c>
      <c r="K22" s="54">
        <v>179.43700000000001</v>
      </c>
    </row>
    <row r="23" spans="1:11" x14ac:dyDescent="0.25">
      <c r="A23" s="8">
        <v>37427</v>
      </c>
      <c r="B23" s="9">
        <v>0.14530000000000001</v>
      </c>
      <c r="C23" s="10">
        <v>9.7600000000000006E-2</v>
      </c>
      <c r="D23" s="9">
        <v>18.0107</v>
      </c>
      <c r="E23" s="10">
        <v>0.25679999999999997</v>
      </c>
      <c r="F23" s="9">
        <v>0.29770000000000002</v>
      </c>
      <c r="G23" s="10">
        <v>0.11169999999999999</v>
      </c>
      <c r="H23" s="9">
        <v>0.29770000000000002</v>
      </c>
      <c r="I23" s="10">
        <v>0.1522</v>
      </c>
      <c r="J23" s="10">
        <v>0.25950000000000001</v>
      </c>
      <c r="K23" s="54">
        <v>177.65110000000001</v>
      </c>
    </row>
    <row r="24" spans="1:11" ht="15.75" thickBot="1" x14ac:dyDescent="0.3">
      <c r="A24" s="11">
        <v>37428</v>
      </c>
      <c r="B24" s="12">
        <v>0.14430000000000001</v>
      </c>
      <c r="C24" s="13">
        <v>9.6299999999999997E-2</v>
      </c>
      <c r="D24" s="12">
        <v>17.8001</v>
      </c>
      <c r="E24" s="13">
        <v>0.25280000000000002</v>
      </c>
      <c r="F24" s="12">
        <v>0.29260000000000003</v>
      </c>
      <c r="G24" s="13">
        <v>9.5100000000000004E-2</v>
      </c>
      <c r="H24" s="12">
        <v>0.29389999999999999</v>
      </c>
      <c r="I24" s="13">
        <v>0.14960000000000001</v>
      </c>
      <c r="J24" s="13">
        <v>0.25669999999999998</v>
      </c>
      <c r="K24" s="55">
        <v>175.67080000000001</v>
      </c>
    </row>
    <row r="25" spans="1:11" ht="15.75" thickTop="1" x14ac:dyDescent="0.25">
      <c r="A25" s="14" t="s">
        <v>9</v>
      </c>
      <c r="B25" s="15">
        <f t="shared" ref="B25:K25" si="4">SUM(B20:B24)</f>
        <v>0.73199999999999998</v>
      </c>
      <c r="C25" s="16">
        <f t="shared" si="4"/>
        <v>1.391</v>
      </c>
      <c r="D25" s="15">
        <f t="shared" si="4"/>
        <v>90.841300000000004</v>
      </c>
      <c r="E25" s="16">
        <f t="shared" si="4"/>
        <v>1.2995999999999999</v>
      </c>
      <c r="F25" s="15">
        <f t="shared" si="4"/>
        <v>1.5049000000000001</v>
      </c>
      <c r="G25" s="16">
        <f t="shared" si="4"/>
        <v>0.54849999999999999</v>
      </c>
      <c r="H25" s="15">
        <f t="shared" si="4"/>
        <v>1.5051000000000001</v>
      </c>
      <c r="I25" s="16">
        <f t="shared" si="4"/>
        <v>0.76940000000000008</v>
      </c>
      <c r="J25" s="16">
        <f t="shared" si="4"/>
        <v>1.3076000000000001</v>
      </c>
      <c r="K25" s="56">
        <f t="shared" si="4"/>
        <v>895.66240000000005</v>
      </c>
    </row>
    <row r="26" spans="1:11" ht="15.75" thickBot="1" x14ac:dyDescent="0.3">
      <c r="A26" s="17" t="s">
        <v>10</v>
      </c>
      <c r="B26" s="18">
        <f>B25/5</f>
        <v>0.1464</v>
      </c>
      <c r="C26" s="19">
        <f>C25/5</f>
        <v>0.2782</v>
      </c>
      <c r="D26" s="19">
        <f t="shared" ref="D26:K26" si="5">D25/5</f>
        <v>18.16826</v>
      </c>
      <c r="E26" s="19">
        <f t="shared" si="5"/>
        <v>0.25991999999999998</v>
      </c>
      <c r="F26" s="19">
        <f t="shared" si="5"/>
        <v>0.30098000000000003</v>
      </c>
      <c r="G26" s="19">
        <f t="shared" si="5"/>
        <v>0.10969999999999999</v>
      </c>
      <c r="H26" s="19">
        <f t="shared" si="5"/>
        <v>0.30102000000000001</v>
      </c>
      <c r="I26" s="19">
        <f t="shared" si="5"/>
        <v>0.15388000000000002</v>
      </c>
      <c r="J26" s="19">
        <f t="shared" si="5"/>
        <v>0.26152000000000003</v>
      </c>
      <c r="K26" s="19">
        <f t="shared" si="5"/>
        <v>179.13248000000002</v>
      </c>
    </row>
    <row r="27" spans="1:11" ht="15.75" thickTop="1" x14ac:dyDescent="0.25">
      <c r="A27" s="8">
        <v>37431</v>
      </c>
      <c r="B27" s="9">
        <v>0.14330000000000001</v>
      </c>
      <c r="C27" s="10">
        <v>9.5600000000000004E-2</v>
      </c>
      <c r="D27" s="9">
        <v>17.385899999999999</v>
      </c>
      <c r="E27" s="10">
        <v>0.24959999999999999</v>
      </c>
      <c r="F27" s="9">
        <v>0.28899999999999998</v>
      </c>
      <c r="G27" s="10">
        <v>0.10970000000000001</v>
      </c>
      <c r="H27" s="9">
        <v>0.2888</v>
      </c>
      <c r="I27" s="10">
        <v>0.14779999999999999</v>
      </c>
      <c r="J27" s="10">
        <v>0.25380000000000003</v>
      </c>
      <c r="K27" s="54">
        <v>173.6653</v>
      </c>
    </row>
    <row r="28" spans="1:11" x14ac:dyDescent="0.25">
      <c r="A28" s="8">
        <v>37432</v>
      </c>
      <c r="B28" s="9">
        <v>0.14230000000000001</v>
      </c>
      <c r="C28" s="10">
        <v>9.4600000000000004E-2</v>
      </c>
      <c r="D28" s="9">
        <v>17.263500000000001</v>
      </c>
      <c r="E28" s="10">
        <v>0.2419</v>
      </c>
      <c r="F28" s="9">
        <v>0.28449999999999998</v>
      </c>
      <c r="G28" s="10">
        <v>0.1082</v>
      </c>
      <c r="H28" s="9">
        <v>0.28720000000000001</v>
      </c>
      <c r="I28" s="10">
        <v>0.14230000000000001</v>
      </c>
      <c r="J28" s="10">
        <v>0.2515</v>
      </c>
      <c r="K28" s="54">
        <v>171.6138</v>
      </c>
    </row>
    <row r="29" spans="1:11" x14ac:dyDescent="0.25">
      <c r="A29" s="8">
        <v>37433</v>
      </c>
      <c r="B29" s="9">
        <v>0.1411</v>
      </c>
      <c r="C29" s="10">
        <v>9.4100000000000003E-2</v>
      </c>
      <c r="D29" s="9">
        <v>17.1966</v>
      </c>
      <c r="E29" s="10">
        <v>0.24809999999999999</v>
      </c>
      <c r="F29" s="9">
        <v>0.28460000000000002</v>
      </c>
      <c r="G29" s="10">
        <v>0.1076</v>
      </c>
      <c r="H29" s="9">
        <v>0.28799999999999998</v>
      </c>
      <c r="I29" s="10">
        <v>0.14549999999999999</v>
      </c>
      <c r="J29" s="10">
        <v>0.25</v>
      </c>
      <c r="K29" s="54">
        <v>170.19479999999999</v>
      </c>
    </row>
    <row r="30" spans="1:11" x14ac:dyDescent="0.25">
      <c r="A30" s="8">
        <v>37434</v>
      </c>
      <c r="B30" s="9">
        <v>0.1401</v>
      </c>
      <c r="C30" s="10">
        <v>9.1899999999999996E-2</v>
      </c>
      <c r="D30" s="9">
        <v>16.737100000000002</v>
      </c>
      <c r="E30" s="10">
        <v>0.2492</v>
      </c>
      <c r="F30" s="9">
        <v>0.27779999999999999</v>
      </c>
      <c r="G30" s="10">
        <v>0.1057</v>
      </c>
      <c r="H30" s="9">
        <v>0.28910000000000002</v>
      </c>
      <c r="I30" s="10">
        <v>0.1421</v>
      </c>
      <c r="J30" s="10">
        <v>0.2475</v>
      </c>
      <c r="K30" s="54">
        <v>167.6156</v>
      </c>
    </row>
    <row r="31" spans="1:11" ht="15.75" thickBot="1" x14ac:dyDescent="0.3">
      <c r="A31" s="11">
        <v>37435</v>
      </c>
      <c r="B31" s="12">
        <v>0.13919999999999999</v>
      </c>
      <c r="C31" s="13">
        <v>9.1300000000000006E-2</v>
      </c>
      <c r="D31" s="12">
        <v>16.649000000000001</v>
      </c>
      <c r="E31" s="13">
        <v>0.247</v>
      </c>
      <c r="F31" s="12">
        <v>0.27610000000000001</v>
      </c>
      <c r="G31" s="13">
        <v>0.10539999999999999</v>
      </c>
      <c r="H31" s="12">
        <v>0.28439999999999999</v>
      </c>
      <c r="I31" s="13">
        <v>0.14119999999999999</v>
      </c>
      <c r="J31" s="13">
        <v>0.24610000000000001</v>
      </c>
      <c r="K31" s="55">
        <v>166.3997</v>
      </c>
    </row>
    <row r="32" spans="1:11" ht="15.75" thickTop="1" x14ac:dyDescent="0.25">
      <c r="A32" s="14" t="s">
        <v>9</v>
      </c>
      <c r="B32" s="15">
        <f t="shared" ref="B32:K32" si="6">SUM(B27:B31)</f>
        <v>0.70599999999999996</v>
      </c>
      <c r="C32" s="16">
        <f t="shared" si="6"/>
        <v>0.46749999999999997</v>
      </c>
      <c r="D32" s="15">
        <f t="shared" si="6"/>
        <v>85.232100000000003</v>
      </c>
      <c r="E32" s="16">
        <f t="shared" si="6"/>
        <v>1.2358</v>
      </c>
      <c r="F32" s="15">
        <f t="shared" si="6"/>
        <v>1.4119999999999999</v>
      </c>
      <c r="G32" s="16">
        <f t="shared" si="6"/>
        <v>0.53659999999999997</v>
      </c>
      <c r="H32" s="15">
        <f t="shared" si="6"/>
        <v>1.4375000000000002</v>
      </c>
      <c r="I32" s="16">
        <f t="shared" si="6"/>
        <v>0.71889999999999998</v>
      </c>
      <c r="J32" s="16">
        <f t="shared" si="6"/>
        <v>1.2489000000000001</v>
      </c>
      <c r="K32" s="56">
        <f t="shared" si="6"/>
        <v>849.48919999999998</v>
      </c>
    </row>
    <row r="33" spans="1:11" ht="15.75" thickBot="1" x14ac:dyDescent="0.3">
      <c r="A33" s="17" t="s">
        <v>10</v>
      </c>
      <c r="B33" s="18">
        <f>B32/5</f>
        <v>0.14119999999999999</v>
      </c>
      <c r="C33" s="19">
        <f>C32/5</f>
        <v>9.35E-2</v>
      </c>
      <c r="D33" s="19">
        <f t="shared" ref="D33:K33" si="7">D32/5</f>
        <v>17.046420000000001</v>
      </c>
      <c r="E33" s="19">
        <f t="shared" si="7"/>
        <v>0.24715999999999999</v>
      </c>
      <c r="F33" s="19">
        <f t="shared" si="7"/>
        <v>0.28239999999999998</v>
      </c>
      <c r="G33" s="19">
        <f t="shared" si="7"/>
        <v>0.10732</v>
      </c>
      <c r="H33" s="19">
        <f t="shared" si="7"/>
        <v>0.28750000000000003</v>
      </c>
      <c r="I33" s="19">
        <f t="shared" si="7"/>
        <v>0.14377999999999999</v>
      </c>
      <c r="J33" s="19">
        <f t="shared" si="7"/>
        <v>0.24978000000000003</v>
      </c>
      <c r="K33" s="19">
        <f t="shared" si="7"/>
        <v>169.89784</v>
      </c>
    </row>
    <row r="34" spans="1:11" ht="15.75" thickTop="1" x14ac:dyDescent="0.25">
      <c r="A34" s="14"/>
      <c r="B34" s="37"/>
      <c r="C34" s="34"/>
      <c r="D34" s="37"/>
      <c r="E34" s="34"/>
      <c r="F34" s="37"/>
      <c r="G34" s="34"/>
      <c r="H34" s="37"/>
      <c r="I34" s="34"/>
      <c r="J34" s="34"/>
      <c r="K34" s="60"/>
    </row>
    <row r="35" spans="1:11" ht="20.25" x14ac:dyDescent="0.3">
      <c r="A35" s="20"/>
      <c r="B35" s="9"/>
      <c r="C35" s="51"/>
      <c r="D35" s="9"/>
      <c r="E35" s="22" t="s">
        <v>11</v>
      </c>
      <c r="F35" s="9"/>
      <c r="G35" s="10"/>
      <c r="H35" s="9"/>
      <c r="I35" s="10"/>
      <c r="J35" s="10"/>
      <c r="K35" s="54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8"/>
    </row>
    <row r="37" spans="1:11" x14ac:dyDescent="0.25">
      <c r="A37" s="26" t="s">
        <v>12</v>
      </c>
      <c r="B37" s="27">
        <f>SUM(B6:B10,B13:B16,B20:B24,B27:B31)</f>
        <v>2.7998000000000003</v>
      </c>
      <c r="C37" s="36">
        <f>SUM(C6:C10,C13:C16,C20:C24,C27:C31)</f>
        <v>2.7898999999999994</v>
      </c>
      <c r="D37" s="36">
        <f t="shared" ref="D37:K37" si="8">SUM(D6:D10,D13:D16,D20:D24,D27:D31)</f>
        <v>345.54450000000003</v>
      </c>
      <c r="E37" s="36">
        <f t="shared" si="8"/>
        <v>4.8633000000000006</v>
      </c>
      <c r="F37" s="36">
        <f t="shared" si="8"/>
        <v>5.7457999999999991</v>
      </c>
      <c r="G37" s="36">
        <f t="shared" si="8"/>
        <v>2.1401999999999997</v>
      </c>
      <c r="H37" s="36">
        <f t="shared" si="8"/>
        <v>5.7419000000000002</v>
      </c>
      <c r="I37" s="36">
        <f t="shared" si="8"/>
        <v>2.9347000000000008</v>
      </c>
      <c r="J37" s="36">
        <f t="shared" si="8"/>
        <v>4.9947999999999997</v>
      </c>
      <c r="K37" s="36">
        <f t="shared" si="8"/>
        <v>3408.7363999999998</v>
      </c>
    </row>
    <row r="38" spans="1:11" x14ac:dyDescent="0.25">
      <c r="A38" s="26" t="s">
        <v>13</v>
      </c>
      <c r="B38" s="27">
        <f>B37/19</f>
        <v>0.14735789473684213</v>
      </c>
      <c r="C38" s="28">
        <f>C37/19</f>
        <v>0.14683684210526313</v>
      </c>
      <c r="D38" s="28">
        <f t="shared" ref="D38:K38" si="9">D37/19</f>
        <v>18.186552631578948</v>
      </c>
      <c r="E38" s="28">
        <f t="shared" si="9"/>
        <v>0.25596315789473689</v>
      </c>
      <c r="F38" s="28">
        <f t="shared" si="9"/>
        <v>0.30241052631578941</v>
      </c>
      <c r="G38" s="28">
        <f t="shared" si="9"/>
        <v>0.11264210526315788</v>
      </c>
      <c r="H38" s="28">
        <f t="shared" si="9"/>
        <v>0.30220526315789475</v>
      </c>
      <c r="I38" s="28">
        <f t="shared" si="9"/>
        <v>0.15445789473684216</v>
      </c>
      <c r="J38" s="28">
        <f t="shared" si="9"/>
        <v>0.26288421052631578</v>
      </c>
      <c r="K38" s="28">
        <f t="shared" si="9"/>
        <v>179.40717894736841</v>
      </c>
    </row>
    <row r="39" spans="1:11" x14ac:dyDescent="0.25">
      <c r="A39" s="26" t="s">
        <v>14</v>
      </c>
      <c r="B39" s="27">
        <f>1/B38</f>
        <v>6.7861990142152999</v>
      </c>
      <c r="C39" s="28">
        <f>1/C38</f>
        <v>6.810279938349046</v>
      </c>
      <c r="D39" s="28">
        <f>100/D38</f>
        <v>5.4985682017800892</v>
      </c>
      <c r="E39" s="28">
        <f t="shared" ref="E39:J39" si="10">1/E38</f>
        <v>3.9068122468282844</v>
      </c>
      <c r="F39" s="28">
        <f t="shared" si="10"/>
        <v>3.3067632009467793</v>
      </c>
      <c r="G39" s="28">
        <f t="shared" si="10"/>
        <v>8.87767498364639</v>
      </c>
      <c r="H39" s="28">
        <f t="shared" si="10"/>
        <v>3.3090092129782822</v>
      </c>
      <c r="I39" s="28">
        <f t="shared" si="10"/>
        <v>6.4742563123999028</v>
      </c>
      <c r="J39" s="28">
        <f t="shared" si="10"/>
        <v>3.8039561143589333</v>
      </c>
      <c r="K39" s="28">
        <f>1000/K38</f>
        <v>5.5739129608261884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37438</v>
      </c>
      <c r="B6" s="9">
        <v>0.13900000000000001</v>
      </c>
      <c r="C6" s="10">
        <v>9.1200000000000003E-2</v>
      </c>
      <c r="D6" s="9">
        <v>16.656400000000001</v>
      </c>
      <c r="E6" s="10">
        <v>0.24729999999999999</v>
      </c>
      <c r="F6" s="9">
        <v>0.27560000000000001</v>
      </c>
      <c r="G6" s="10">
        <v>0.1045</v>
      </c>
      <c r="H6" s="9">
        <v>0.28620000000000001</v>
      </c>
      <c r="I6" s="10">
        <v>0.1409</v>
      </c>
      <c r="J6" s="10">
        <v>0.2455</v>
      </c>
      <c r="K6" s="54">
        <v>167.35599999999999</v>
      </c>
    </row>
    <row r="7" spans="1:11" x14ac:dyDescent="0.25">
      <c r="A7" s="8">
        <v>37439</v>
      </c>
      <c r="B7" s="9">
        <v>0.13880000000000001</v>
      </c>
      <c r="C7" s="10">
        <v>9.0700000000000003E-2</v>
      </c>
      <c r="D7" s="9">
        <v>16.6602</v>
      </c>
      <c r="E7" s="10">
        <v>0.2472</v>
      </c>
      <c r="F7" s="9">
        <v>0.247</v>
      </c>
      <c r="G7" s="10">
        <v>0.1048</v>
      </c>
      <c r="H7" s="9">
        <v>0.28570000000000001</v>
      </c>
      <c r="I7" s="10">
        <v>0.1404</v>
      </c>
      <c r="J7" s="10">
        <v>0.24560000000000001</v>
      </c>
      <c r="K7" s="54">
        <v>166.3015</v>
      </c>
    </row>
    <row r="8" spans="1:11" x14ac:dyDescent="0.25">
      <c r="A8" s="8">
        <v>37440</v>
      </c>
      <c r="B8" s="9">
        <v>0.13869999999999999</v>
      </c>
      <c r="C8" s="10">
        <v>9.06E-2</v>
      </c>
      <c r="D8" s="9">
        <v>16.6648</v>
      </c>
      <c r="E8" s="10">
        <v>0.24640000000000001</v>
      </c>
      <c r="F8" s="9">
        <v>0.27539999999999998</v>
      </c>
      <c r="G8" s="10">
        <v>0.1051</v>
      </c>
      <c r="H8" s="9">
        <v>0.28439999999999999</v>
      </c>
      <c r="I8" s="10">
        <v>0.14080000000000001</v>
      </c>
      <c r="J8" s="10">
        <v>0.2457</v>
      </c>
      <c r="K8" s="54">
        <v>166.20419999999999</v>
      </c>
    </row>
    <row r="9" spans="1:11" x14ac:dyDescent="0.25">
      <c r="A9" s="8">
        <v>37441</v>
      </c>
      <c r="B9" s="9">
        <v>0.1336</v>
      </c>
      <c r="C9" s="10">
        <v>9.0800000000000006E-2</v>
      </c>
      <c r="D9" s="9">
        <v>16.605</v>
      </c>
      <c r="E9" s="10">
        <v>0.2477</v>
      </c>
      <c r="F9" s="9">
        <v>0.27629999999999999</v>
      </c>
      <c r="G9" s="10">
        <v>0.1051</v>
      </c>
      <c r="H9" s="9">
        <v>0.28349999999999997</v>
      </c>
      <c r="I9" s="10">
        <v>0.14130000000000001</v>
      </c>
      <c r="J9" s="10">
        <v>0.24510000000000001</v>
      </c>
      <c r="K9" s="54">
        <v>166.36160000000001</v>
      </c>
    </row>
    <row r="10" spans="1:11" ht="15.75" thickBot="1" x14ac:dyDescent="0.3">
      <c r="A10" s="11">
        <v>37442</v>
      </c>
      <c r="B10" s="12">
        <v>0.13850000000000001</v>
      </c>
      <c r="C10" s="13">
        <v>9.0800000000000006E-2</v>
      </c>
      <c r="D10" s="12">
        <v>16.6082</v>
      </c>
      <c r="E10" s="13">
        <v>0.24840000000000001</v>
      </c>
      <c r="F10" s="12">
        <v>0.27629999999999999</v>
      </c>
      <c r="G10" s="13">
        <v>0.1051</v>
      </c>
      <c r="H10" s="12">
        <v>0.28470000000000001</v>
      </c>
      <c r="I10" s="13">
        <v>0.14130000000000001</v>
      </c>
      <c r="J10" s="13">
        <v>0.245</v>
      </c>
      <c r="K10" s="55">
        <v>166.43549999999999</v>
      </c>
    </row>
    <row r="11" spans="1:11" ht="15.75" thickTop="1" x14ac:dyDescent="0.25">
      <c r="A11" s="14" t="s">
        <v>9</v>
      </c>
      <c r="B11" s="15">
        <f>SUM(B6:B10)</f>
        <v>0.6886000000000001</v>
      </c>
      <c r="C11" s="16">
        <f>SUM(C6:C10)</f>
        <v>0.4541</v>
      </c>
      <c r="D11" s="15">
        <f>SUM(D6:D10)</f>
        <v>83.194599999999994</v>
      </c>
      <c r="E11" s="16">
        <f>SUM(E6:E10)</f>
        <v>1.2370000000000001</v>
      </c>
      <c r="F11" s="15">
        <f>SUM(F6:F10)</f>
        <v>1.3506</v>
      </c>
      <c r="G11" s="16">
        <f>SUM(G6:G10)</f>
        <v>0.52459999999999996</v>
      </c>
      <c r="H11" s="15">
        <f>SUM(H6:H10)</f>
        <v>1.4245000000000001</v>
      </c>
      <c r="I11" s="16">
        <f>SUM(I6:I10)</f>
        <v>0.70469999999999999</v>
      </c>
      <c r="J11" s="16">
        <f>SUM(J6:J10)</f>
        <v>1.2269000000000001</v>
      </c>
      <c r="K11" s="56">
        <f>SUM(K6:K10)</f>
        <v>832.65880000000016</v>
      </c>
    </row>
    <row r="12" spans="1:11" ht="15.75" thickBot="1" x14ac:dyDescent="0.3">
      <c r="A12" s="17" t="s">
        <v>10</v>
      </c>
      <c r="B12" s="18">
        <f>B11/5</f>
        <v>0.13772000000000001</v>
      </c>
      <c r="C12" s="19">
        <f>C11/5</f>
        <v>9.0819999999999998E-2</v>
      </c>
      <c r="D12" s="19">
        <f t="shared" ref="D12:K12" si="0">D11/5</f>
        <v>16.638919999999999</v>
      </c>
      <c r="E12" s="19">
        <f t="shared" si="0"/>
        <v>0.24740000000000001</v>
      </c>
      <c r="F12" s="19">
        <f t="shared" si="0"/>
        <v>0.27012000000000003</v>
      </c>
      <c r="G12" s="19">
        <f t="shared" si="0"/>
        <v>0.10491999999999999</v>
      </c>
      <c r="H12" s="19">
        <f t="shared" si="0"/>
        <v>0.28490000000000004</v>
      </c>
      <c r="I12" s="19">
        <f t="shared" si="0"/>
        <v>0.14094000000000001</v>
      </c>
      <c r="J12" s="19">
        <f t="shared" si="0"/>
        <v>0.24538000000000001</v>
      </c>
      <c r="K12" s="19">
        <f t="shared" si="0"/>
        <v>166.53176000000002</v>
      </c>
    </row>
    <row r="13" spans="1:11" ht="18.75" thickTop="1" x14ac:dyDescent="0.25">
      <c r="A13" s="8">
        <v>37445</v>
      </c>
      <c r="B13" s="76"/>
      <c r="C13" s="10"/>
      <c r="D13" s="9"/>
      <c r="E13" s="90" t="s">
        <v>37</v>
      </c>
      <c r="F13" s="9"/>
      <c r="G13" s="10"/>
      <c r="H13" s="9"/>
      <c r="I13" s="10"/>
      <c r="J13" s="10"/>
      <c r="K13" s="54"/>
    </row>
    <row r="14" spans="1:11" x14ac:dyDescent="0.25">
      <c r="A14" s="8">
        <v>37446</v>
      </c>
      <c r="B14" s="9">
        <v>0.13850000000000001</v>
      </c>
      <c r="C14" s="10">
        <v>9.0300000000000005E-2</v>
      </c>
      <c r="D14" s="9">
        <v>16.4344</v>
      </c>
      <c r="E14" s="10">
        <v>0.2455</v>
      </c>
      <c r="F14" s="9">
        <v>0.27450000000000002</v>
      </c>
      <c r="G14" s="10">
        <v>0.1046</v>
      </c>
      <c r="H14" s="9">
        <v>0.2823</v>
      </c>
      <c r="I14" s="10">
        <v>0.1404</v>
      </c>
      <c r="J14" s="10">
        <v>0.24460000000000001</v>
      </c>
      <c r="K14" s="54">
        <v>165.89529999999999</v>
      </c>
    </row>
    <row r="15" spans="1:11" x14ac:dyDescent="0.25">
      <c r="A15" s="8">
        <v>37447</v>
      </c>
      <c r="B15" s="9">
        <v>0.13850000000000001</v>
      </c>
      <c r="C15" s="10">
        <v>8.9499999999999996E-2</v>
      </c>
      <c r="D15" s="9">
        <v>16.343</v>
      </c>
      <c r="E15" s="10">
        <v>0.437</v>
      </c>
      <c r="F15" s="9">
        <v>0.2727</v>
      </c>
      <c r="G15" s="10">
        <v>0.14430000000000001</v>
      </c>
      <c r="H15" s="9">
        <v>0.28110000000000002</v>
      </c>
      <c r="I15" s="10">
        <v>0.1394</v>
      </c>
      <c r="J15" s="10">
        <v>0.24310000000000001</v>
      </c>
      <c r="K15" s="54">
        <v>163.4511</v>
      </c>
    </row>
    <row r="16" spans="1:11" x14ac:dyDescent="0.25">
      <c r="A16" s="8">
        <v>37448</v>
      </c>
      <c r="B16" s="9">
        <v>0.13850000000000001</v>
      </c>
      <c r="C16" s="10">
        <v>8.9499999999999996E-2</v>
      </c>
      <c r="D16" s="9">
        <v>16.3492</v>
      </c>
      <c r="E16" s="10">
        <v>0.24410000000000001</v>
      </c>
      <c r="F16" s="9">
        <v>0.27329999999999999</v>
      </c>
      <c r="G16" s="10">
        <v>0.1043</v>
      </c>
      <c r="H16" s="9">
        <v>0.28179999999999999</v>
      </c>
      <c r="I16" s="10">
        <v>0.13980000000000001</v>
      </c>
      <c r="J16" s="10">
        <v>0.2429</v>
      </c>
      <c r="K16" s="54">
        <v>162.1558</v>
      </c>
    </row>
    <row r="17" spans="1:11" ht="15.75" thickBot="1" x14ac:dyDescent="0.3">
      <c r="A17" s="11">
        <v>37449</v>
      </c>
      <c r="B17" s="12">
        <v>0.13850000000000001</v>
      </c>
      <c r="C17" s="13">
        <v>8.9300000000000004E-2</v>
      </c>
      <c r="D17" s="12">
        <v>16.2578</v>
      </c>
      <c r="E17" s="13">
        <v>0.24579999999999999</v>
      </c>
      <c r="F17" s="12">
        <v>0.27279999999999999</v>
      </c>
      <c r="G17" s="13">
        <v>0.1043</v>
      </c>
      <c r="H17" s="12">
        <v>0.28320000000000001</v>
      </c>
      <c r="I17" s="13">
        <v>0.13950000000000001</v>
      </c>
      <c r="J17" s="13">
        <v>0.2427</v>
      </c>
      <c r="K17" s="55">
        <v>162.1627</v>
      </c>
    </row>
    <row r="18" spans="1:11" ht="15.75" thickTop="1" x14ac:dyDescent="0.25">
      <c r="A18" s="14" t="s">
        <v>9</v>
      </c>
      <c r="B18" s="15">
        <f t="shared" ref="B18:K18" si="1">SUM(B13:B17)</f>
        <v>0.55400000000000005</v>
      </c>
      <c r="C18" s="16">
        <f t="shared" si="1"/>
        <v>0.35859999999999997</v>
      </c>
      <c r="D18" s="15">
        <f t="shared" si="1"/>
        <v>65.384399999999999</v>
      </c>
      <c r="E18" s="16">
        <f t="shared" si="1"/>
        <v>1.1723999999999999</v>
      </c>
      <c r="F18" s="15">
        <f t="shared" si="1"/>
        <v>1.0932999999999999</v>
      </c>
      <c r="G18" s="16">
        <f t="shared" si="1"/>
        <v>0.45750000000000002</v>
      </c>
      <c r="H18" s="15">
        <f t="shared" si="1"/>
        <v>1.1284000000000001</v>
      </c>
      <c r="I18" s="16">
        <f t="shared" si="1"/>
        <v>0.55909999999999993</v>
      </c>
      <c r="J18" s="16">
        <f t="shared" si="1"/>
        <v>0.97330000000000005</v>
      </c>
      <c r="K18" s="56">
        <f t="shared" si="1"/>
        <v>653.66489999999999</v>
      </c>
    </row>
    <row r="19" spans="1:11" ht="15.75" thickBot="1" x14ac:dyDescent="0.3">
      <c r="A19" s="17" t="s">
        <v>10</v>
      </c>
      <c r="B19" s="18">
        <f>B18/4</f>
        <v>0.13850000000000001</v>
      </c>
      <c r="C19" s="19">
        <f>C18/4</f>
        <v>8.9649999999999994E-2</v>
      </c>
      <c r="D19" s="19">
        <f t="shared" ref="D19:K19" si="2">D18/4</f>
        <v>16.3461</v>
      </c>
      <c r="E19" s="19">
        <f t="shared" si="2"/>
        <v>0.29309999999999997</v>
      </c>
      <c r="F19" s="19">
        <f t="shared" si="2"/>
        <v>0.27332499999999998</v>
      </c>
      <c r="G19" s="19">
        <f t="shared" si="2"/>
        <v>0.114375</v>
      </c>
      <c r="H19" s="19">
        <f t="shared" si="2"/>
        <v>0.28210000000000002</v>
      </c>
      <c r="I19" s="19">
        <f t="shared" si="2"/>
        <v>0.13977499999999998</v>
      </c>
      <c r="J19" s="19">
        <f t="shared" si="2"/>
        <v>0.24332500000000001</v>
      </c>
      <c r="K19" s="19">
        <f t="shared" si="2"/>
        <v>163.416225</v>
      </c>
    </row>
    <row r="20" spans="1:11" ht="15" customHeight="1" thickTop="1" x14ac:dyDescent="0.25">
      <c r="A20" s="8">
        <v>37452</v>
      </c>
      <c r="B20" s="9">
        <v>0.1384</v>
      </c>
      <c r="C20" s="10">
        <v>8.9399999999999993E-2</v>
      </c>
      <c r="D20" s="9">
        <v>16.247499999999999</v>
      </c>
      <c r="E20" s="10">
        <v>0.24590000000000001</v>
      </c>
      <c r="F20" s="9">
        <v>0.2737</v>
      </c>
      <c r="G20" s="10">
        <v>0.104</v>
      </c>
      <c r="H20" s="9">
        <v>0.28399999999999997</v>
      </c>
      <c r="I20" s="10">
        <v>0.14000000000000001</v>
      </c>
      <c r="J20" s="10">
        <v>0.2419</v>
      </c>
      <c r="K20" s="54">
        <v>162.0249</v>
      </c>
    </row>
    <row r="21" spans="1:11" x14ac:dyDescent="0.25">
      <c r="A21" s="8">
        <v>37453</v>
      </c>
      <c r="B21" s="9">
        <v>0.1384</v>
      </c>
      <c r="C21" s="10">
        <v>8.8400000000000006E-2</v>
      </c>
      <c r="D21" s="9">
        <v>16.052299999999999</v>
      </c>
      <c r="E21" s="10">
        <v>0.2472</v>
      </c>
      <c r="F21" s="9">
        <v>0.26889999999999997</v>
      </c>
      <c r="G21" s="10">
        <v>0.1036</v>
      </c>
      <c r="H21" s="9">
        <v>0.2853</v>
      </c>
      <c r="I21" s="10">
        <v>0.13750000000000001</v>
      </c>
      <c r="J21" s="10">
        <v>0.24060000000000001</v>
      </c>
      <c r="K21" s="54">
        <v>161.4367</v>
      </c>
    </row>
    <row r="22" spans="1:11" x14ac:dyDescent="0.25">
      <c r="A22" s="8">
        <v>37454</v>
      </c>
      <c r="B22" s="9">
        <v>0.1384</v>
      </c>
      <c r="C22" s="10">
        <v>8.8300000000000003E-2</v>
      </c>
      <c r="D22" s="9">
        <v>16.028099999999998</v>
      </c>
      <c r="E22" s="10">
        <v>0.2475</v>
      </c>
      <c r="F22" s="9">
        <v>0.26869999999999999</v>
      </c>
      <c r="G22" s="10">
        <v>0.1032</v>
      </c>
      <c r="H22" s="9">
        <v>0.28499999999999998</v>
      </c>
      <c r="I22" s="10">
        <v>0.13739999999999999</v>
      </c>
      <c r="J22" s="10">
        <v>0.24049999999999999</v>
      </c>
      <c r="K22" s="54">
        <v>161.12530000000001</v>
      </c>
    </row>
    <row r="23" spans="1:11" x14ac:dyDescent="0.25">
      <c r="A23" s="8">
        <v>37455</v>
      </c>
      <c r="B23" s="9">
        <v>0.1384</v>
      </c>
      <c r="C23" s="10">
        <v>8.8160000000000002E-2</v>
      </c>
      <c r="D23" s="9">
        <v>16.059200000000001</v>
      </c>
      <c r="E23" s="10">
        <v>0.24929999999999999</v>
      </c>
      <c r="F23" s="9">
        <v>0.26819999999999999</v>
      </c>
      <c r="G23" s="10">
        <v>0.1031</v>
      </c>
      <c r="H23" s="9">
        <v>0.2858</v>
      </c>
      <c r="I23" s="10">
        <v>0.1371</v>
      </c>
      <c r="J23" s="10">
        <v>0.24060000000000001</v>
      </c>
      <c r="K23" s="54">
        <v>160.79310000000001</v>
      </c>
    </row>
    <row r="24" spans="1:11" ht="15.75" thickBot="1" x14ac:dyDescent="0.3">
      <c r="A24" s="11">
        <v>37456</v>
      </c>
      <c r="B24" s="12">
        <v>0.13830000000000001</v>
      </c>
      <c r="C24" s="13">
        <v>8.8139999999999996E-2</v>
      </c>
      <c r="D24" s="12">
        <v>16.172799999999999</v>
      </c>
      <c r="E24" s="13">
        <v>0.25059999999999999</v>
      </c>
      <c r="F24" s="12">
        <v>0.26850000000000002</v>
      </c>
      <c r="G24" s="13">
        <v>0.1033</v>
      </c>
      <c r="H24" s="12">
        <v>0.28649999999999998</v>
      </c>
      <c r="I24" s="13">
        <v>0.13730000000000001</v>
      </c>
      <c r="J24" s="13">
        <v>0.2409</v>
      </c>
      <c r="K24" s="55">
        <v>161.09180000000001</v>
      </c>
    </row>
    <row r="25" spans="1:11" ht="15.75" thickTop="1" x14ac:dyDescent="0.25">
      <c r="A25" s="14" t="s">
        <v>9</v>
      </c>
      <c r="B25" s="15">
        <f t="shared" ref="B25:K25" si="3">SUM(B20:B24)</f>
        <v>0.69189999999999996</v>
      </c>
      <c r="C25" s="16">
        <f t="shared" si="3"/>
        <v>0.44240000000000002</v>
      </c>
      <c r="D25" s="15">
        <f t="shared" si="3"/>
        <v>80.559899999999999</v>
      </c>
      <c r="E25" s="16">
        <f t="shared" si="3"/>
        <v>1.2404999999999999</v>
      </c>
      <c r="F25" s="15">
        <f t="shared" si="3"/>
        <v>1.3479999999999999</v>
      </c>
      <c r="G25" s="16">
        <f t="shared" si="3"/>
        <v>0.5172000000000001</v>
      </c>
      <c r="H25" s="15">
        <f t="shared" si="3"/>
        <v>1.4265999999999999</v>
      </c>
      <c r="I25" s="16">
        <f t="shared" si="3"/>
        <v>0.68930000000000002</v>
      </c>
      <c r="J25" s="16">
        <f t="shared" si="3"/>
        <v>1.2045000000000001</v>
      </c>
      <c r="K25" s="56">
        <f t="shared" si="3"/>
        <v>806.47180000000003</v>
      </c>
    </row>
    <row r="26" spans="1:11" ht="15.75" thickBot="1" x14ac:dyDescent="0.3">
      <c r="A26" s="17" t="s">
        <v>10</v>
      </c>
      <c r="B26" s="18">
        <f>B25/5</f>
        <v>0.13838</v>
      </c>
      <c r="C26" s="19">
        <f>C25/5</f>
        <v>8.8480000000000003E-2</v>
      </c>
      <c r="D26" s="19">
        <f t="shared" ref="D26:K26" si="4">D25/5</f>
        <v>16.111979999999999</v>
      </c>
      <c r="E26" s="19">
        <f t="shared" si="4"/>
        <v>0.24809999999999999</v>
      </c>
      <c r="F26" s="19">
        <f t="shared" si="4"/>
        <v>0.26959999999999995</v>
      </c>
      <c r="G26" s="19">
        <f t="shared" si="4"/>
        <v>0.10344000000000002</v>
      </c>
      <c r="H26" s="19">
        <f t="shared" si="4"/>
        <v>0.28531999999999996</v>
      </c>
      <c r="I26" s="19">
        <f t="shared" si="4"/>
        <v>0.13786000000000001</v>
      </c>
      <c r="J26" s="19">
        <f t="shared" si="4"/>
        <v>0.24090000000000003</v>
      </c>
      <c r="K26" s="19">
        <f t="shared" si="4"/>
        <v>161.29436000000001</v>
      </c>
    </row>
    <row r="27" spans="1:11" ht="15.75" thickTop="1" x14ac:dyDescent="0.25">
      <c r="A27" s="8">
        <v>37459</v>
      </c>
      <c r="B27" s="9">
        <v>0.13830000000000001</v>
      </c>
      <c r="C27" s="10">
        <v>8.77E-2</v>
      </c>
      <c r="D27" s="9">
        <v>16.019300000000001</v>
      </c>
      <c r="E27" s="10">
        <v>0.249</v>
      </c>
      <c r="F27" s="9">
        <v>0.26650000000000001</v>
      </c>
      <c r="G27" s="10">
        <v>0.1028</v>
      </c>
      <c r="H27" s="9">
        <v>0.2838</v>
      </c>
      <c r="I27" s="10">
        <v>0.13619999999999999</v>
      </c>
      <c r="J27" s="10">
        <v>0.2394</v>
      </c>
      <c r="K27" s="54">
        <v>160.511</v>
      </c>
    </row>
    <row r="28" spans="1:11" x14ac:dyDescent="0.25">
      <c r="A28" s="8">
        <v>37460</v>
      </c>
      <c r="B28" s="9">
        <v>0.13830000000000001</v>
      </c>
      <c r="C28" s="10">
        <v>8.7599999999999997E-2</v>
      </c>
      <c r="D28" s="9">
        <v>16.0899</v>
      </c>
      <c r="E28" s="10">
        <v>0.2505</v>
      </c>
      <c r="F28" s="9">
        <v>0.2681</v>
      </c>
      <c r="G28" s="10">
        <v>0.10299999999999999</v>
      </c>
      <c r="H28" s="9">
        <v>0.2858</v>
      </c>
      <c r="I28" s="10">
        <v>0.1371</v>
      </c>
      <c r="J28" s="10">
        <v>0.23960000000000001</v>
      </c>
      <c r="K28" s="54">
        <v>159.7039</v>
      </c>
    </row>
    <row r="29" spans="1:11" x14ac:dyDescent="0.25">
      <c r="A29" s="8">
        <v>37461</v>
      </c>
      <c r="B29" s="9">
        <v>0.13800000000000001</v>
      </c>
      <c r="C29" s="10">
        <v>8.8200000000000001E-2</v>
      </c>
      <c r="D29" s="9">
        <v>16.2012</v>
      </c>
      <c r="E29" s="10">
        <v>0.25290000000000001</v>
      </c>
      <c r="F29" s="9">
        <v>0.27189999999999998</v>
      </c>
      <c r="G29" s="10">
        <v>0.1036</v>
      </c>
      <c r="H29" s="9">
        <v>0.28899999999999998</v>
      </c>
      <c r="I29" s="10">
        <v>0.13900000000000001</v>
      </c>
      <c r="J29" s="10">
        <v>0.2399</v>
      </c>
      <c r="K29" s="54">
        <v>159.99789999999999</v>
      </c>
    </row>
    <row r="30" spans="1:11" x14ac:dyDescent="0.25">
      <c r="A30" s="8">
        <v>37462</v>
      </c>
      <c r="B30" s="9">
        <v>0.13800000000000001</v>
      </c>
      <c r="C30" s="10">
        <v>8.77E-2</v>
      </c>
      <c r="D30" s="9">
        <v>16.074200000000001</v>
      </c>
      <c r="E30" s="10">
        <v>0.25269999999999998</v>
      </c>
      <c r="F30" s="9">
        <v>0.26979999999999998</v>
      </c>
      <c r="G30" s="10">
        <v>0.1028</v>
      </c>
      <c r="H30" s="9">
        <v>0.29049999999999998</v>
      </c>
      <c r="I30" s="10">
        <v>0.13789999999999999</v>
      </c>
      <c r="J30" s="10">
        <v>0.24</v>
      </c>
      <c r="K30" s="54">
        <v>160.1283</v>
      </c>
    </row>
    <row r="31" spans="1:11" ht="15.75" thickBot="1" x14ac:dyDescent="0.3">
      <c r="A31" s="11">
        <v>37463</v>
      </c>
      <c r="B31" s="12">
        <v>0.13789999999999999</v>
      </c>
      <c r="C31" s="13">
        <v>8.7599999999999997E-2</v>
      </c>
      <c r="D31" s="12">
        <v>16.074300000000001</v>
      </c>
      <c r="E31" s="13">
        <v>0.2555</v>
      </c>
      <c r="F31" s="12">
        <v>0.2707</v>
      </c>
      <c r="G31" s="13">
        <v>0.10349999999999999</v>
      </c>
      <c r="H31" s="12">
        <v>0.29599999999999999</v>
      </c>
      <c r="I31" s="13">
        <v>0.1384</v>
      </c>
      <c r="J31" s="13">
        <v>0.24060000000000001</v>
      </c>
      <c r="K31" s="55">
        <v>160.77760000000001</v>
      </c>
    </row>
    <row r="32" spans="1:11" ht="15.75" thickTop="1" x14ac:dyDescent="0.25">
      <c r="A32" s="14" t="s">
        <v>9</v>
      </c>
      <c r="B32" s="15">
        <f t="shared" ref="B32:K32" si="5">SUM(B27:B31)</f>
        <v>0.6905</v>
      </c>
      <c r="C32" s="16">
        <f t="shared" si="5"/>
        <v>0.43880000000000002</v>
      </c>
      <c r="D32" s="15">
        <f t="shared" si="5"/>
        <v>80.4589</v>
      </c>
      <c r="E32" s="16">
        <f t="shared" si="5"/>
        <v>1.2605999999999999</v>
      </c>
      <c r="F32" s="15">
        <f t="shared" si="5"/>
        <v>1.347</v>
      </c>
      <c r="G32" s="16">
        <f t="shared" si="5"/>
        <v>0.51570000000000005</v>
      </c>
      <c r="H32" s="15">
        <f t="shared" si="5"/>
        <v>1.4451000000000001</v>
      </c>
      <c r="I32" s="16">
        <f t="shared" si="5"/>
        <v>0.68859999999999999</v>
      </c>
      <c r="J32" s="16">
        <f t="shared" si="5"/>
        <v>1.1995</v>
      </c>
      <c r="K32" s="56">
        <f t="shared" si="5"/>
        <v>801.11869999999999</v>
      </c>
    </row>
    <row r="33" spans="1:11" ht="15.75" thickBot="1" x14ac:dyDescent="0.3">
      <c r="A33" s="17" t="s">
        <v>10</v>
      </c>
      <c r="B33" s="18">
        <f>B32/5</f>
        <v>0.1381</v>
      </c>
      <c r="C33" s="19">
        <f>C32/5</f>
        <v>8.7760000000000005E-2</v>
      </c>
      <c r="D33" s="19">
        <f t="shared" ref="D33:K33" si="6">D32/5</f>
        <v>16.09178</v>
      </c>
      <c r="E33" s="19">
        <f t="shared" si="6"/>
        <v>0.25212000000000001</v>
      </c>
      <c r="F33" s="19">
        <f t="shared" si="6"/>
        <v>0.26939999999999997</v>
      </c>
      <c r="G33" s="19">
        <f t="shared" si="6"/>
        <v>0.10314000000000001</v>
      </c>
      <c r="H33" s="19">
        <f t="shared" si="6"/>
        <v>0.28902</v>
      </c>
      <c r="I33" s="19">
        <f t="shared" si="6"/>
        <v>0.13772000000000001</v>
      </c>
      <c r="J33" s="19">
        <f t="shared" si="6"/>
        <v>0.2399</v>
      </c>
      <c r="K33" s="19">
        <f t="shared" si="6"/>
        <v>160.22373999999999</v>
      </c>
    </row>
    <row r="34" spans="1:11" ht="15.75" thickTop="1" x14ac:dyDescent="0.25">
      <c r="A34" s="8">
        <v>37466</v>
      </c>
      <c r="B34" s="9">
        <v>0.13780000000000001</v>
      </c>
      <c r="C34" s="10">
        <v>8.8099999999999998E-2</v>
      </c>
      <c r="D34" s="9">
        <v>16.368600000000001</v>
      </c>
      <c r="E34" s="10">
        <v>0.25619999999999998</v>
      </c>
      <c r="F34" s="9">
        <v>0.2727</v>
      </c>
      <c r="G34" s="10">
        <v>0.10299999999999999</v>
      </c>
      <c r="H34" s="9">
        <v>0.2974</v>
      </c>
      <c r="I34" s="10">
        <v>0.1394</v>
      </c>
      <c r="J34" s="10">
        <v>0.2429</v>
      </c>
      <c r="K34" s="54">
        <v>163.34809999999999</v>
      </c>
    </row>
    <row r="35" spans="1:11" x14ac:dyDescent="0.25">
      <c r="A35" s="8">
        <v>37467</v>
      </c>
      <c r="B35" s="9">
        <v>0.1376</v>
      </c>
      <c r="C35" s="10">
        <v>8.8099999999999998E-2</v>
      </c>
      <c r="D35" s="9">
        <v>16.419799999999999</v>
      </c>
      <c r="E35" s="10">
        <v>0.25480000000000003</v>
      </c>
      <c r="F35" s="9">
        <v>0.2737</v>
      </c>
      <c r="G35" s="10">
        <v>0.1028</v>
      </c>
      <c r="H35" s="9">
        <v>0.29520000000000002</v>
      </c>
      <c r="I35" s="10">
        <v>0.14000000000000001</v>
      </c>
      <c r="J35" s="10">
        <v>0.24340000000000001</v>
      </c>
      <c r="K35" s="54">
        <v>164.43199999999999</v>
      </c>
    </row>
    <row r="36" spans="1:11" ht="15.75" thickBot="1" x14ac:dyDescent="0.3">
      <c r="A36" s="11">
        <v>37468</v>
      </c>
      <c r="B36" s="12">
        <v>0.1376</v>
      </c>
      <c r="C36" s="13">
        <v>8.7900000000000006E-2</v>
      </c>
      <c r="D36" s="12">
        <v>16.498899999999999</v>
      </c>
      <c r="E36" s="13">
        <v>0.254</v>
      </c>
      <c r="F36" s="12">
        <v>0.27389999999999998</v>
      </c>
      <c r="G36" s="13">
        <v>0.10390000000000001</v>
      </c>
      <c r="H36" s="12">
        <v>0.29370000000000002</v>
      </c>
      <c r="I36" s="13">
        <v>0.14000000000000001</v>
      </c>
      <c r="J36" s="13">
        <v>0.24260000000000001</v>
      </c>
      <c r="K36" s="55">
        <v>163.46879999999999</v>
      </c>
    </row>
    <row r="37" spans="1:11" ht="15.75" thickTop="1" x14ac:dyDescent="0.25">
      <c r="A37" s="14" t="s">
        <v>9</v>
      </c>
      <c r="B37" s="15">
        <f t="shared" ref="B37:K37" si="7">SUM(B34:B36)</f>
        <v>0.41299999999999998</v>
      </c>
      <c r="C37" s="16">
        <f t="shared" si="7"/>
        <v>0.2641</v>
      </c>
      <c r="D37" s="15">
        <f t="shared" si="7"/>
        <v>49.287299999999995</v>
      </c>
      <c r="E37" s="16">
        <f t="shared" si="7"/>
        <v>0.76500000000000001</v>
      </c>
      <c r="F37" s="15">
        <f t="shared" si="7"/>
        <v>0.82030000000000003</v>
      </c>
      <c r="G37" s="16">
        <f t="shared" si="7"/>
        <v>0.30969999999999998</v>
      </c>
      <c r="H37" s="15">
        <f t="shared" si="7"/>
        <v>0.88630000000000009</v>
      </c>
      <c r="I37" s="16">
        <f t="shared" si="7"/>
        <v>0.4194</v>
      </c>
      <c r="J37" s="16">
        <f t="shared" si="7"/>
        <v>0.72889999999999999</v>
      </c>
      <c r="K37" s="56">
        <f t="shared" si="7"/>
        <v>491.24889999999994</v>
      </c>
    </row>
    <row r="38" spans="1:11" ht="15.75" thickBot="1" x14ac:dyDescent="0.3">
      <c r="A38" s="17" t="s">
        <v>10</v>
      </c>
      <c r="B38" s="18">
        <f>B37/3</f>
        <v>0.13766666666666666</v>
      </c>
      <c r="C38" s="19">
        <f>C37/3</f>
        <v>8.8033333333333338E-2</v>
      </c>
      <c r="D38" s="19">
        <f t="shared" ref="D38:K38" si="8">D37/3</f>
        <v>16.429099999999998</v>
      </c>
      <c r="E38" s="19">
        <f t="shared" si="8"/>
        <v>0.255</v>
      </c>
      <c r="F38" s="19">
        <f t="shared" si="8"/>
        <v>0.27343333333333336</v>
      </c>
      <c r="G38" s="19">
        <f t="shared" si="8"/>
        <v>0.10323333333333333</v>
      </c>
      <c r="H38" s="19">
        <f t="shared" si="8"/>
        <v>0.29543333333333338</v>
      </c>
      <c r="I38" s="19">
        <f t="shared" si="8"/>
        <v>0.13980000000000001</v>
      </c>
      <c r="J38" s="19">
        <f t="shared" si="8"/>
        <v>0.24296666666666666</v>
      </c>
      <c r="K38" s="19">
        <f t="shared" si="8"/>
        <v>163.74963333333332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4"/>
    </row>
    <row r="40" spans="1:11" ht="20.25" x14ac:dyDescent="0.3">
      <c r="A40" s="20"/>
      <c r="B40" s="9"/>
      <c r="C40" s="59"/>
      <c r="D40" s="9"/>
      <c r="E40" s="22" t="s">
        <v>11</v>
      </c>
      <c r="F40" s="9"/>
      <c r="G40" s="10"/>
      <c r="H40" s="9"/>
      <c r="I40" s="10"/>
      <c r="J40" s="10"/>
      <c r="K40" s="5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8"/>
    </row>
    <row r="42" spans="1:11" x14ac:dyDescent="0.25">
      <c r="A42" s="26" t="s">
        <v>12</v>
      </c>
      <c r="B42" s="27">
        <f>SUM(B6:B10,B14:B17,B20:B24,B27:B31,B34:B36)</f>
        <v>3.0380000000000007</v>
      </c>
      <c r="C42" s="36">
        <f>SUM(C6:C10,C14:C17,C20:C24,C27:C31,C34:C36)</f>
        <v>1.9580000000000002</v>
      </c>
      <c r="D42" s="36">
        <f t="shared" ref="D42:K42" si="9">SUM(D6:D10,D14:D17,D20:D24,D27:D31,D34:D36)</f>
        <v>358.88510000000002</v>
      </c>
      <c r="E42" s="36">
        <f t="shared" si="9"/>
        <v>5.6754999999999995</v>
      </c>
      <c r="F42" s="36">
        <f t="shared" si="9"/>
        <v>5.9591999999999992</v>
      </c>
      <c r="G42" s="36">
        <f t="shared" si="9"/>
        <v>2.3246999999999995</v>
      </c>
      <c r="H42" s="36">
        <f t="shared" si="9"/>
        <v>6.3109000000000002</v>
      </c>
      <c r="I42" s="36">
        <f t="shared" si="9"/>
        <v>3.0611000000000006</v>
      </c>
      <c r="J42" s="36">
        <f t="shared" si="9"/>
        <v>5.3331</v>
      </c>
      <c r="K42" s="36">
        <f t="shared" si="9"/>
        <v>3585.1630999999998</v>
      </c>
    </row>
    <row r="43" spans="1:11" x14ac:dyDescent="0.25">
      <c r="A43" s="26" t="s">
        <v>13</v>
      </c>
      <c r="B43" s="27">
        <f>B42/22</f>
        <v>0.13809090909090913</v>
      </c>
      <c r="C43" s="28">
        <f>C42/22</f>
        <v>8.900000000000001E-2</v>
      </c>
      <c r="D43" s="28">
        <f t="shared" ref="D43:K43" si="10">D42/22</f>
        <v>16.312959090909093</v>
      </c>
      <c r="E43" s="28">
        <f t="shared" si="10"/>
        <v>0.25797727272727272</v>
      </c>
      <c r="F43" s="28">
        <f t="shared" si="10"/>
        <v>0.27087272727272721</v>
      </c>
      <c r="G43" s="28">
        <f t="shared" si="10"/>
        <v>0.1056681818181818</v>
      </c>
      <c r="H43" s="28">
        <f t="shared" si="10"/>
        <v>0.2868590909090909</v>
      </c>
      <c r="I43" s="28">
        <f t="shared" si="10"/>
        <v>0.13914090909090912</v>
      </c>
      <c r="J43" s="28">
        <f t="shared" si="10"/>
        <v>0.24241363636363636</v>
      </c>
      <c r="K43" s="28">
        <f t="shared" si="10"/>
        <v>162.96195909090909</v>
      </c>
    </row>
    <row r="44" spans="1:11" x14ac:dyDescent="0.25">
      <c r="A44" s="26" t="s">
        <v>14</v>
      </c>
      <c r="B44" s="27">
        <f>1/B43</f>
        <v>7.2416063199473317</v>
      </c>
      <c r="C44" s="28">
        <f>1/C43</f>
        <v>11.235955056179774</v>
      </c>
      <c r="D44" s="28">
        <f>100/D43</f>
        <v>6.1300956768614796</v>
      </c>
      <c r="E44" s="28">
        <f t="shared" ref="D44:K44" si="11">1/E43</f>
        <v>3.8763104572284379</v>
      </c>
      <c r="F44" s="28">
        <f t="shared" si="11"/>
        <v>3.6917707074775148</v>
      </c>
      <c r="G44" s="28">
        <f t="shared" si="11"/>
        <v>9.4635866993590589</v>
      </c>
      <c r="H44" s="28">
        <f t="shared" si="11"/>
        <v>3.4860321031865502</v>
      </c>
      <c r="I44" s="28">
        <f t="shared" si="11"/>
        <v>7.1869589363300763</v>
      </c>
      <c r="J44" s="28">
        <f t="shared" si="11"/>
        <v>4.1251804766458537</v>
      </c>
      <c r="K44" s="28">
        <f>1000/K43</f>
        <v>6.1364014373572013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37469</v>
      </c>
      <c r="B6" s="39">
        <v>0.1376</v>
      </c>
      <c r="C6" s="40">
        <v>8.7900000000000006E-2</v>
      </c>
      <c r="D6" s="39">
        <v>16.502400000000002</v>
      </c>
      <c r="E6" s="40">
        <v>0.25259999999999999</v>
      </c>
      <c r="F6" s="39">
        <v>0.2737</v>
      </c>
      <c r="G6" s="40">
        <v>0.1038</v>
      </c>
      <c r="H6" s="39">
        <v>0.29299999999999998</v>
      </c>
      <c r="I6" s="40">
        <v>0.14000000000000001</v>
      </c>
      <c r="J6" s="40">
        <v>0.24260000000000001</v>
      </c>
      <c r="K6" s="61">
        <v>162.7808</v>
      </c>
    </row>
    <row r="7" spans="1:11" ht="15.75" thickBot="1" x14ac:dyDescent="0.3">
      <c r="A7" s="11">
        <v>37470</v>
      </c>
      <c r="B7" s="12">
        <v>0.13750000000000001</v>
      </c>
      <c r="C7" s="13">
        <v>8.8200000000000001E-2</v>
      </c>
      <c r="D7" s="12">
        <v>16.4237</v>
      </c>
      <c r="E7" s="13">
        <v>0.25390000000000001</v>
      </c>
      <c r="F7" s="12">
        <v>0.27379999999999999</v>
      </c>
      <c r="G7" s="13">
        <v>0.1041</v>
      </c>
      <c r="H7" s="12">
        <v>0.29480000000000001</v>
      </c>
      <c r="I7" s="13">
        <v>0.14000000000000001</v>
      </c>
      <c r="J7" s="13">
        <v>0.24160000000000001</v>
      </c>
      <c r="K7" s="55">
        <v>162.63499999999999</v>
      </c>
    </row>
    <row r="8" spans="1:11" ht="15.75" thickTop="1" x14ac:dyDescent="0.25">
      <c r="A8" s="14" t="s">
        <v>9</v>
      </c>
      <c r="B8" s="15">
        <f>SUM(B6:B7)</f>
        <v>0.27510000000000001</v>
      </c>
      <c r="C8" s="16">
        <f>SUM(C6:C7)</f>
        <v>0.17610000000000001</v>
      </c>
      <c r="D8" s="15">
        <f>SUM(D6:D7)</f>
        <v>32.926100000000005</v>
      </c>
      <c r="E8" s="16">
        <f>SUM(E6:E7)</f>
        <v>0.50649999999999995</v>
      </c>
      <c r="F8" s="15">
        <f>SUM(F6:F7)</f>
        <v>0.54749999999999999</v>
      </c>
      <c r="G8" s="16">
        <f>SUM(G6:G7)</f>
        <v>0.2079</v>
      </c>
      <c r="H8" s="15">
        <f>SUM(H6:H7)</f>
        <v>0.58779999999999999</v>
      </c>
      <c r="I8" s="16">
        <f>SUM(I6:I7)</f>
        <v>0.28000000000000003</v>
      </c>
      <c r="J8" s="16">
        <f>SUM(J6:J7)</f>
        <v>0.48420000000000002</v>
      </c>
      <c r="K8" s="56">
        <f>SUM(K6:K7)</f>
        <v>325.41579999999999</v>
      </c>
    </row>
    <row r="9" spans="1:11" ht="15.75" thickBot="1" x14ac:dyDescent="0.3">
      <c r="A9" s="17" t="s">
        <v>10</v>
      </c>
      <c r="B9" s="18">
        <f>B8/2</f>
        <v>0.13755000000000001</v>
      </c>
      <c r="C9" s="19">
        <f>C8/2</f>
        <v>8.8050000000000003E-2</v>
      </c>
      <c r="D9" s="19">
        <f t="shared" ref="D9:K9" si="0">D8/2</f>
        <v>16.463050000000003</v>
      </c>
      <c r="E9" s="19">
        <f t="shared" si="0"/>
        <v>0.25324999999999998</v>
      </c>
      <c r="F9" s="19">
        <f t="shared" si="0"/>
        <v>0.27374999999999999</v>
      </c>
      <c r="G9" s="19">
        <f t="shared" si="0"/>
        <v>0.10395</v>
      </c>
      <c r="H9" s="19">
        <f t="shared" si="0"/>
        <v>0.29389999999999999</v>
      </c>
      <c r="I9" s="19">
        <f t="shared" si="0"/>
        <v>0.14000000000000001</v>
      </c>
      <c r="J9" s="19">
        <f t="shared" si="0"/>
        <v>0.24210000000000001</v>
      </c>
      <c r="K9" s="19">
        <f t="shared" si="0"/>
        <v>162.7079</v>
      </c>
    </row>
    <row r="10" spans="1:11" ht="15.75" thickTop="1" x14ac:dyDescent="0.25">
      <c r="A10" s="8">
        <v>37473</v>
      </c>
      <c r="B10" s="9">
        <v>0.13750000000000001</v>
      </c>
      <c r="C10" s="10">
        <v>8.7900000000000006E-2</v>
      </c>
      <c r="D10" s="9">
        <v>16.395499999999998</v>
      </c>
      <c r="E10" s="10">
        <v>0.25509999999999999</v>
      </c>
      <c r="F10" s="9">
        <v>0.27210000000000001</v>
      </c>
      <c r="G10" s="10">
        <v>0.1043</v>
      </c>
      <c r="H10" s="9">
        <v>0.2964</v>
      </c>
      <c r="I10" s="10">
        <v>0.1396</v>
      </c>
      <c r="J10" s="10">
        <v>0.2409</v>
      </c>
      <c r="K10" s="54">
        <v>162.84129999999999</v>
      </c>
    </row>
    <row r="11" spans="1:11" x14ac:dyDescent="0.25">
      <c r="A11" s="8">
        <v>37474</v>
      </c>
      <c r="B11" s="9">
        <v>0.13730000000000001</v>
      </c>
      <c r="C11" s="10">
        <v>8.7599999999999997E-2</v>
      </c>
      <c r="D11" s="9">
        <v>16.379200000000001</v>
      </c>
      <c r="E11" s="10">
        <v>0.24740000000000001</v>
      </c>
      <c r="F11" s="9">
        <v>0.27279999999999999</v>
      </c>
      <c r="G11" s="10">
        <v>0.1033</v>
      </c>
      <c r="H11" s="9">
        <v>0.29849999999999999</v>
      </c>
      <c r="I11" s="10">
        <v>0.1394</v>
      </c>
      <c r="J11" s="10">
        <v>0.24110000000000001</v>
      </c>
      <c r="K11" s="54">
        <v>164.41679999999999</v>
      </c>
    </row>
    <row r="12" spans="1:11" x14ac:dyDescent="0.25">
      <c r="A12" s="8">
        <v>37475</v>
      </c>
      <c r="B12" s="9">
        <v>0.13700000000000001</v>
      </c>
      <c r="C12" s="10">
        <v>8.8300000000000003E-2</v>
      </c>
      <c r="D12" s="9">
        <v>16.455100000000002</v>
      </c>
      <c r="E12" s="10">
        <v>0.25869999999999999</v>
      </c>
      <c r="F12" s="9">
        <v>0.27800000000000002</v>
      </c>
      <c r="G12" s="10">
        <v>0.1032</v>
      </c>
      <c r="H12" s="9">
        <v>0.3014</v>
      </c>
      <c r="I12" s="10">
        <v>0.14050000000000001</v>
      </c>
      <c r="J12" s="10">
        <v>0.2429</v>
      </c>
      <c r="K12" s="54">
        <v>165.63300000000001</v>
      </c>
    </row>
    <row r="13" spans="1:11" x14ac:dyDescent="0.25">
      <c r="A13" s="8">
        <v>37476</v>
      </c>
      <c r="B13" s="9">
        <v>0.13689999999999999</v>
      </c>
      <c r="C13" s="10">
        <v>8.9099999999999999E-2</v>
      </c>
      <c r="D13" s="9">
        <v>16.532</v>
      </c>
      <c r="E13" s="10">
        <v>0.25750000000000001</v>
      </c>
      <c r="F13" s="9">
        <v>0.27500000000000002</v>
      </c>
      <c r="G13" s="10">
        <v>0.1041</v>
      </c>
      <c r="H13" s="9">
        <v>0.3029</v>
      </c>
      <c r="I13" s="10">
        <v>0.14130000000000001</v>
      </c>
      <c r="J13" s="10">
        <v>0.24179999999999999</v>
      </c>
      <c r="K13" s="54">
        <v>165.10140000000001</v>
      </c>
    </row>
    <row r="14" spans="1:11" ht="15.75" thickBot="1" x14ac:dyDescent="0.3">
      <c r="A14" s="11">
        <v>37477</v>
      </c>
      <c r="B14" s="12">
        <v>0.13689999999999999</v>
      </c>
      <c r="C14" s="13">
        <v>8.9399999999999993E-2</v>
      </c>
      <c r="D14" s="12">
        <v>16.5334</v>
      </c>
      <c r="E14" s="13">
        <v>0.25609999999999999</v>
      </c>
      <c r="F14" s="12">
        <v>0.27739999999999998</v>
      </c>
      <c r="G14" s="13">
        <v>0.1041</v>
      </c>
      <c r="H14" s="12">
        <v>0.30099999999999999</v>
      </c>
      <c r="I14" s="13">
        <v>0.1414</v>
      </c>
      <c r="J14" s="13">
        <v>0.24249999999999999</v>
      </c>
      <c r="K14" s="55">
        <v>165.19720000000001</v>
      </c>
    </row>
    <row r="15" spans="1:11" ht="15.75" thickTop="1" x14ac:dyDescent="0.25">
      <c r="A15" s="14" t="s">
        <v>9</v>
      </c>
      <c r="B15" s="15">
        <f t="shared" ref="B15:K15" si="1">SUM(B10:B14)</f>
        <v>0.6856000000000001</v>
      </c>
      <c r="C15" s="16">
        <f t="shared" si="1"/>
        <v>0.44229999999999997</v>
      </c>
      <c r="D15" s="15">
        <f t="shared" si="1"/>
        <v>82.295199999999994</v>
      </c>
      <c r="E15" s="16">
        <f t="shared" si="1"/>
        <v>1.2747999999999999</v>
      </c>
      <c r="F15" s="15">
        <f t="shared" si="1"/>
        <v>1.3753000000000002</v>
      </c>
      <c r="G15" s="16">
        <f t="shared" si="1"/>
        <v>0.51900000000000002</v>
      </c>
      <c r="H15" s="15">
        <f t="shared" si="1"/>
        <v>1.5002</v>
      </c>
      <c r="I15" s="16">
        <f t="shared" si="1"/>
        <v>0.70220000000000005</v>
      </c>
      <c r="J15" s="16">
        <f t="shared" si="1"/>
        <v>1.2092000000000001</v>
      </c>
      <c r="K15" s="56">
        <f t="shared" si="1"/>
        <v>823.18970000000013</v>
      </c>
    </row>
    <row r="16" spans="1:11" ht="15.75" thickBot="1" x14ac:dyDescent="0.3">
      <c r="A16" s="17" t="s">
        <v>10</v>
      </c>
      <c r="B16" s="18">
        <f>B15/5</f>
        <v>0.13712000000000002</v>
      </c>
      <c r="C16" s="19">
        <f>C15/5</f>
        <v>8.8459999999999997E-2</v>
      </c>
      <c r="D16" s="19">
        <f t="shared" ref="D16:K16" si="2">D15/5</f>
        <v>16.459039999999998</v>
      </c>
      <c r="E16" s="19">
        <f t="shared" si="2"/>
        <v>0.25495999999999996</v>
      </c>
      <c r="F16" s="19">
        <f t="shared" si="2"/>
        <v>0.27506000000000003</v>
      </c>
      <c r="G16" s="19">
        <f t="shared" si="2"/>
        <v>0.1038</v>
      </c>
      <c r="H16" s="19">
        <f t="shared" si="2"/>
        <v>0.30003999999999997</v>
      </c>
      <c r="I16" s="19">
        <f t="shared" si="2"/>
        <v>0.14044000000000001</v>
      </c>
      <c r="J16" s="19">
        <f t="shared" si="2"/>
        <v>0.24184</v>
      </c>
      <c r="K16" s="19">
        <f t="shared" si="2"/>
        <v>164.63794000000001</v>
      </c>
    </row>
    <row r="17" spans="1:11" ht="15" customHeight="1" thickTop="1" x14ac:dyDescent="0.25">
      <c r="A17" s="8">
        <v>37480</v>
      </c>
      <c r="B17" s="9">
        <v>0.1368</v>
      </c>
      <c r="C17" s="10">
        <v>8.9599999999999999E-2</v>
      </c>
      <c r="D17" s="9">
        <v>16.468699999999998</v>
      </c>
      <c r="E17" s="10">
        <v>0.25600000000000001</v>
      </c>
      <c r="F17" s="9">
        <v>0.27679999999999999</v>
      </c>
      <c r="G17" s="10">
        <v>0.1041</v>
      </c>
      <c r="H17" s="9">
        <v>0.2999</v>
      </c>
      <c r="I17" s="10">
        <v>0.14099999999999999</v>
      </c>
      <c r="J17" s="10">
        <v>0.24129999999999999</v>
      </c>
      <c r="K17" s="54">
        <v>164.6388</v>
      </c>
    </row>
    <row r="18" spans="1:11" x14ac:dyDescent="0.25">
      <c r="A18" s="8">
        <v>37481</v>
      </c>
      <c r="B18" s="9">
        <v>0.1368</v>
      </c>
      <c r="C18" s="10">
        <v>8.9499999999999996E-2</v>
      </c>
      <c r="D18" s="9">
        <v>16.342099999999999</v>
      </c>
      <c r="E18" s="10">
        <v>0.25480000000000003</v>
      </c>
      <c r="F18" s="9">
        <v>0.27439999999999998</v>
      </c>
      <c r="G18" s="10">
        <v>0.10390000000000001</v>
      </c>
      <c r="H18" s="9">
        <v>0.29749999999999999</v>
      </c>
      <c r="I18" s="10">
        <v>0.14030000000000001</v>
      </c>
      <c r="J18" s="10">
        <v>0.2407</v>
      </c>
      <c r="K18" s="54">
        <v>164.6388</v>
      </c>
    </row>
    <row r="19" spans="1:11" x14ac:dyDescent="0.25">
      <c r="A19" s="8">
        <v>37482</v>
      </c>
      <c r="B19" s="9">
        <v>0.1368</v>
      </c>
      <c r="C19" s="10">
        <v>8.9399999999999993E-2</v>
      </c>
      <c r="D19" s="9">
        <v>16.282599999999999</v>
      </c>
      <c r="E19" s="10">
        <v>0.25390000000000001</v>
      </c>
      <c r="F19" s="9">
        <v>0.27439999999999998</v>
      </c>
      <c r="G19" s="10">
        <v>0.1037</v>
      </c>
      <c r="H19" s="9">
        <v>0.29599999999999999</v>
      </c>
      <c r="I19" s="10">
        <v>0.13980000000000001</v>
      </c>
      <c r="J19" s="10">
        <v>0.2407</v>
      </c>
      <c r="K19" s="54">
        <v>164.7072</v>
      </c>
    </row>
    <row r="20" spans="1:11" x14ac:dyDescent="0.25">
      <c r="A20" s="8">
        <v>37483</v>
      </c>
      <c r="B20" s="9">
        <v>0.1368</v>
      </c>
      <c r="C20" s="10">
        <v>8.8900000000000007E-2</v>
      </c>
      <c r="D20" s="9">
        <v>16.119800000000001</v>
      </c>
      <c r="E20" s="10">
        <v>0.25440000000000002</v>
      </c>
      <c r="F20" s="9">
        <v>0.2712</v>
      </c>
      <c r="G20" s="10">
        <v>0.10349999999999999</v>
      </c>
      <c r="H20" s="9">
        <v>0.29599999999999999</v>
      </c>
      <c r="I20" s="10">
        <v>0.13930000000000001</v>
      </c>
      <c r="J20" s="10">
        <v>0.2387</v>
      </c>
      <c r="K20" s="54">
        <v>162.28579999999999</v>
      </c>
    </row>
    <row r="21" spans="1:11" ht="15.75" thickBot="1" x14ac:dyDescent="0.3">
      <c r="A21" s="11">
        <v>37484</v>
      </c>
      <c r="B21" s="12">
        <v>0.1368</v>
      </c>
      <c r="C21" s="13">
        <v>8.8800000000000004E-2</v>
      </c>
      <c r="D21" s="12">
        <v>15.9947</v>
      </c>
      <c r="E21" s="13">
        <v>0.25259999999999999</v>
      </c>
      <c r="F21" s="12">
        <v>0.27260000000000001</v>
      </c>
      <c r="G21" s="13">
        <v>0.10290000000000001</v>
      </c>
      <c r="H21" s="12">
        <v>0.29420000000000002</v>
      </c>
      <c r="I21" s="13">
        <v>0.13900000000000001</v>
      </c>
      <c r="J21" s="13">
        <v>0.23899999999999999</v>
      </c>
      <c r="K21" s="55">
        <v>162.2448</v>
      </c>
    </row>
    <row r="22" spans="1:11" ht="15.75" thickTop="1" x14ac:dyDescent="0.25">
      <c r="A22" s="14" t="s">
        <v>9</v>
      </c>
      <c r="B22" s="15">
        <f t="shared" ref="B22:K22" si="3">SUM(B17:B21)</f>
        <v>0.68400000000000005</v>
      </c>
      <c r="C22" s="16">
        <f t="shared" si="3"/>
        <v>0.44619999999999993</v>
      </c>
      <c r="D22" s="15">
        <f t="shared" si="3"/>
        <v>81.207899999999995</v>
      </c>
      <c r="E22" s="16">
        <f t="shared" si="3"/>
        <v>1.2717000000000001</v>
      </c>
      <c r="F22" s="15">
        <f t="shared" si="3"/>
        <v>1.3694</v>
      </c>
      <c r="G22" s="16">
        <f t="shared" si="3"/>
        <v>0.5181</v>
      </c>
      <c r="H22" s="15">
        <f t="shared" si="3"/>
        <v>1.4836</v>
      </c>
      <c r="I22" s="16">
        <f t="shared" si="3"/>
        <v>0.69940000000000002</v>
      </c>
      <c r="J22" s="16">
        <f t="shared" si="3"/>
        <v>1.2004000000000001</v>
      </c>
      <c r="K22" s="56">
        <f t="shared" si="3"/>
        <v>818.5154</v>
      </c>
    </row>
    <row r="23" spans="1:11" ht="15.75" thickBot="1" x14ac:dyDescent="0.3">
      <c r="A23" s="17" t="s">
        <v>10</v>
      </c>
      <c r="B23" s="18">
        <f>B22/5</f>
        <v>0.1368</v>
      </c>
      <c r="C23" s="19">
        <f>C22/5</f>
        <v>8.9239999999999986E-2</v>
      </c>
      <c r="D23" s="19">
        <f t="shared" ref="D23:K23" si="4">D22/5</f>
        <v>16.241579999999999</v>
      </c>
      <c r="E23" s="19">
        <f t="shared" si="4"/>
        <v>0.25434000000000001</v>
      </c>
      <c r="F23" s="19">
        <f t="shared" si="4"/>
        <v>0.27388000000000001</v>
      </c>
      <c r="G23" s="19">
        <f t="shared" si="4"/>
        <v>0.10362</v>
      </c>
      <c r="H23" s="19">
        <f t="shared" si="4"/>
        <v>0.29671999999999998</v>
      </c>
      <c r="I23" s="19">
        <f t="shared" si="4"/>
        <v>0.13988</v>
      </c>
      <c r="J23" s="19">
        <f t="shared" si="4"/>
        <v>0.24008000000000002</v>
      </c>
      <c r="K23" s="19">
        <f t="shared" si="4"/>
        <v>163.70308</v>
      </c>
    </row>
    <row r="24" spans="1:11" ht="15.75" thickTop="1" x14ac:dyDescent="0.25">
      <c r="A24" s="8">
        <v>37487</v>
      </c>
      <c r="B24" s="9">
        <v>0.13669999999999999</v>
      </c>
      <c r="C24" s="10">
        <v>8.8999999999999996E-2</v>
      </c>
      <c r="D24" s="9">
        <v>16.071100000000001</v>
      </c>
      <c r="E24" s="10">
        <v>0.25140000000000001</v>
      </c>
      <c r="F24" s="9">
        <v>0.22717999999999999</v>
      </c>
      <c r="G24" s="10">
        <v>0.1033</v>
      </c>
      <c r="H24" s="9">
        <v>0.2928</v>
      </c>
      <c r="I24" s="10">
        <v>0.13930000000000001</v>
      </c>
      <c r="J24" s="10">
        <v>0.2389</v>
      </c>
      <c r="K24" s="54">
        <v>162.52260000000001</v>
      </c>
    </row>
    <row r="25" spans="1:11" x14ac:dyDescent="0.25">
      <c r="A25" s="8">
        <v>37488</v>
      </c>
      <c r="B25" s="9">
        <v>0.13669999999999999</v>
      </c>
      <c r="C25" s="10">
        <v>8.9200000000000002E-2</v>
      </c>
      <c r="D25" s="9">
        <v>16.1374</v>
      </c>
      <c r="E25" s="10">
        <v>0.25119999999999998</v>
      </c>
      <c r="F25" s="9">
        <v>0.27350000000000002</v>
      </c>
      <c r="G25" s="10">
        <v>0.1033</v>
      </c>
      <c r="H25" s="9">
        <v>0.29270000000000002</v>
      </c>
      <c r="I25" s="10">
        <v>0.1394</v>
      </c>
      <c r="J25" s="10">
        <v>0.2394</v>
      </c>
      <c r="K25" s="54">
        <v>163.21979999999999</v>
      </c>
    </row>
    <row r="26" spans="1:11" x14ac:dyDescent="0.25">
      <c r="A26" s="8">
        <v>37489</v>
      </c>
      <c r="B26" s="9">
        <v>0.13650000000000001</v>
      </c>
      <c r="C26" s="10">
        <v>8.9399999999999993E-2</v>
      </c>
      <c r="D26" s="9">
        <v>16.207999999999998</v>
      </c>
      <c r="E26" s="10">
        <v>0.25069999999999998</v>
      </c>
      <c r="F26" s="9">
        <v>0.27300000000000002</v>
      </c>
      <c r="G26" s="10">
        <v>0.1032</v>
      </c>
      <c r="H26" s="9">
        <v>0.29170000000000001</v>
      </c>
      <c r="I26" s="10">
        <v>0.13969999999999999</v>
      </c>
      <c r="J26" s="10">
        <v>0.2389</v>
      </c>
      <c r="K26" s="54">
        <v>163.11750000000001</v>
      </c>
    </row>
    <row r="27" spans="1:11" x14ac:dyDescent="0.25">
      <c r="A27" s="8">
        <v>37490</v>
      </c>
      <c r="B27" s="9">
        <v>0.13650000000000001</v>
      </c>
      <c r="C27" s="10">
        <v>8.9399999999999993E-2</v>
      </c>
      <c r="D27" s="9">
        <v>16.216899999999999</v>
      </c>
      <c r="E27" s="10">
        <v>0.25030000000000002</v>
      </c>
      <c r="F27" s="9">
        <v>0.27250000000000002</v>
      </c>
      <c r="G27" s="10">
        <v>0.10340000000000001</v>
      </c>
      <c r="H27" s="9">
        <v>0.29249999999999998</v>
      </c>
      <c r="I27" s="10">
        <v>0.1396</v>
      </c>
      <c r="J27" s="10">
        <v>0.2387</v>
      </c>
      <c r="K27" s="54">
        <v>162.708</v>
      </c>
    </row>
    <row r="28" spans="1:11" ht="15.75" thickBot="1" x14ac:dyDescent="0.3">
      <c r="A28" s="11">
        <v>37491</v>
      </c>
      <c r="B28" s="12">
        <v>0.13650000000000001</v>
      </c>
      <c r="C28" s="13">
        <v>8.9700000000000002E-2</v>
      </c>
      <c r="D28" s="12">
        <v>16.350000000000001</v>
      </c>
      <c r="E28" s="13">
        <v>0.2525</v>
      </c>
      <c r="F28" s="12">
        <v>0.27529999999999999</v>
      </c>
      <c r="G28" s="13">
        <v>0.10340000000000001</v>
      </c>
      <c r="H28" s="12">
        <v>0.29409999999999997</v>
      </c>
      <c r="I28" s="13">
        <v>0.1406</v>
      </c>
      <c r="J28" s="13">
        <v>0.24010000000000001</v>
      </c>
      <c r="K28" s="55">
        <v>162.9401</v>
      </c>
    </row>
    <row r="29" spans="1:11" ht="15.75" thickTop="1" x14ac:dyDescent="0.25">
      <c r="A29" s="14" t="s">
        <v>9</v>
      </c>
      <c r="B29" s="15">
        <f t="shared" ref="B29:K29" si="5">SUM(B24:B28)</f>
        <v>0.68290000000000006</v>
      </c>
      <c r="C29" s="16">
        <f t="shared" si="5"/>
        <v>0.44669999999999999</v>
      </c>
      <c r="D29" s="15">
        <f t="shared" si="5"/>
        <v>80.983399999999989</v>
      </c>
      <c r="E29" s="16">
        <f t="shared" si="5"/>
        <v>1.2560999999999998</v>
      </c>
      <c r="F29" s="15">
        <f t="shared" si="5"/>
        <v>1.3214800000000002</v>
      </c>
      <c r="G29" s="16">
        <f t="shared" si="5"/>
        <v>0.51660000000000006</v>
      </c>
      <c r="H29" s="15">
        <f t="shared" si="5"/>
        <v>1.4638</v>
      </c>
      <c r="I29" s="16">
        <f t="shared" si="5"/>
        <v>0.69860000000000011</v>
      </c>
      <c r="J29" s="16">
        <f t="shared" si="5"/>
        <v>1.1960000000000002</v>
      </c>
      <c r="K29" s="56">
        <f t="shared" si="5"/>
        <v>814.50800000000004</v>
      </c>
    </row>
    <row r="30" spans="1:11" ht="15.75" thickBot="1" x14ac:dyDescent="0.3">
      <c r="A30" s="17" t="s">
        <v>10</v>
      </c>
      <c r="B30" s="18">
        <f>B29/5</f>
        <v>0.13658000000000001</v>
      </c>
      <c r="C30" s="19">
        <f>C29/5</f>
        <v>8.9340000000000003E-2</v>
      </c>
      <c r="D30" s="19">
        <f t="shared" ref="D30:K30" si="6">D29/5</f>
        <v>16.196679999999997</v>
      </c>
      <c r="E30" s="19">
        <f t="shared" si="6"/>
        <v>0.25121999999999994</v>
      </c>
      <c r="F30" s="19">
        <f t="shared" si="6"/>
        <v>0.26429600000000003</v>
      </c>
      <c r="G30" s="19">
        <f t="shared" si="6"/>
        <v>0.10332000000000001</v>
      </c>
      <c r="H30" s="19">
        <f t="shared" si="6"/>
        <v>0.29276000000000002</v>
      </c>
      <c r="I30" s="19">
        <f t="shared" si="6"/>
        <v>0.13972000000000001</v>
      </c>
      <c r="J30" s="19">
        <f t="shared" si="6"/>
        <v>0.23920000000000002</v>
      </c>
      <c r="K30" s="19">
        <f t="shared" si="6"/>
        <v>162.9016</v>
      </c>
    </row>
    <row r="31" spans="1:11" ht="15.75" thickTop="1" x14ac:dyDescent="0.25">
      <c r="A31" s="8">
        <v>37494</v>
      </c>
      <c r="B31" s="9">
        <v>0.13650000000000001</v>
      </c>
      <c r="C31" s="10">
        <v>8.9700000000000002E-2</v>
      </c>
      <c r="D31" s="9">
        <v>16.328099999999999</v>
      </c>
      <c r="E31" s="10">
        <v>0.25169999999999998</v>
      </c>
      <c r="F31" s="9">
        <v>0.27450000000000002</v>
      </c>
      <c r="G31" s="10">
        <v>0.1036</v>
      </c>
      <c r="H31" s="9">
        <v>0.29339999999999999</v>
      </c>
      <c r="I31" s="10">
        <v>0.1404</v>
      </c>
      <c r="J31" s="10">
        <v>0.23960000000000001</v>
      </c>
      <c r="K31" s="54">
        <v>164.1413</v>
      </c>
    </row>
    <row r="32" spans="1:11" x14ac:dyDescent="0.25">
      <c r="A32" s="8">
        <v>37495</v>
      </c>
      <c r="B32" s="9">
        <v>0.13639999999999999</v>
      </c>
      <c r="C32" s="10">
        <v>8.9599999999999999E-2</v>
      </c>
      <c r="D32" s="9">
        <v>16.307300000000001</v>
      </c>
      <c r="E32" s="10">
        <v>0.25069999999999998</v>
      </c>
      <c r="F32" s="9">
        <v>0.2742</v>
      </c>
      <c r="G32" s="10">
        <v>0.1037</v>
      </c>
      <c r="H32" s="9">
        <v>0.29220000000000002</v>
      </c>
      <c r="I32" s="10">
        <v>0.14019999999999999</v>
      </c>
      <c r="J32" s="10">
        <v>0.2397</v>
      </c>
      <c r="K32" s="54">
        <v>164.40289999999999</v>
      </c>
    </row>
    <row r="33" spans="1:11" x14ac:dyDescent="0.25">
      <c r="A33" s="8">
        <v>37496</v>
      </c>
      <c r="B33" s="9">
        <v>0.13639999999999999</v>
      </c>
      <c r="C33" s="10">
        <v>8.9399999999999993E-2</v>
      </c>
      <c r="D33" s="9">
        <v>16.223400000000002</v>
      </c>
      <c r="E33" s="10">
        <v>0.248</v>
      </c>
      <c r="F33" s="9">
        <v>0.27300000000000002</v>
      </c>
      <c r="G33" s="10">
        <v>0.10349999999999999</v>
      </c>
      <c r="H33" s="9">
        <v>0.2908</v>
      </c>
      <c r="I33" s="10">
        <v>0.1396</v>
      </c>
      <c r="J33" s="10">
        <v>0.23849999999999999</v>
      </c>
      <c r="K33" s="54">
        <v>163.65270000000001</v>
      </c>
    </row>
    <row r="34" spans="1:11" x14ac:dyDescent="0.25">
      <c r="A34" s="8">
        <v>37497</v>
      </c>
      <c r="B34" s="9">
        <v>0.13639999999999999</v>
      </c>
      <c r="C34" s="10">
        <v>8.8999999999999996E-2</v>
      </c>
      <c r="D34" s="9">
        <v>16.128599999999999</v>
      </c>
      <c r="E34" s="10">
        <v>0.24709999999999999</v>
      </c>
      <c r="F34" s="9">
        <v>0.2717</v>
      </c>
      <c r="G34" s="10">
        <v>0.1033</v>
      </c>
      <c r="H34" s="9">
        <v>0.28989999999999999</v>
      </c>
      <c r="I34" s="10">
        <v>0.1391</v>
      </c>
      <c r="J34" s="10">
        <v>0.2384</v>
      </c>
      <c r="K34" s="54">
        <v>163.68</v>
      </c>
    </row>
    <row r="35" spans="1:11" ht="15.75" thickBot="1" x14ac:dyDescent="0.3">
      <c r="A35" s="11">
        <v>37498</v>
      </c>
      <c r="B35" s="12">
        <v>0.1363</v>
      </c>
      <c r="C35" s="13">
        <v>8.8400000000000006E-2</v>
      </c>
      <c r="D35" s="12">
        <v>16.130400000000002</v>
      </c>
      <c r="E35" s="13">
        <v>0.24709999999999999</v>
      </c>
      <c r="F35" s="12">
        <v>0.27139999999999997</v>
      </c>
      <c r="G35" s="13">
        <v>0.10290000000000001</v>
      </c>
      <c r="H35" s="12">
        <v>0.29070000000000001</v>
      </c>
      <c r="I35" s="13">
        <v>0.13880000000000001</v>
      </c>
      <c r="J35" s="13">
        <v>0.23860000000000001</v>
      </c>
      <c r="K35" s="55">
        <v>164.2415</v>
      </c>
    </row>
    <row r="36" spans="1:11" ht="15.75" thickTop="1" x14ac:dyDescent="0.25">
      <c r="A36" s="14" t="s">
        <v>9</v>
      </c>
      <c r="B36" s="15">
        <f t="shared" ref="B36:K36" si="7">SUM(B31:B35)</f>
        <v>0.68199999999999994</v>
      </c>
      <c r="C36" s="16">
        <f t="shared" si="7"/>
        <v>0.44610000000000005</v>
      </c>
      <c r="D36" s="15">
        <f t="shared" si="7"/>
        <v>81.117800000000017</v>
      </c>
      <c r="E36" s="16">
        <f t="shared" si="7"/>
        <v>1.2445999999999999</v>
      </c>
      <c r="F36" s="15">
        <f t="shared" si="7"/>
        <v>1.3647999999999998</v>
      </c>
      <c r="G36" s="16">
        <f t="shared" si="7"/>
        <v>0.51700000000000002</v>
      </c>
      <c r="H36" s="15">
        <f t="shared" si="7"/>
        <v>1.4570000000000001</v>
      </c>
      <c r="I36" s="16">
        <f t="shared" si="7"/>
        <v>0.69809999999999994</v>
      </c>
      <c r="J36" s="16">
        <f t="shared" si="7"/>
        <v>1.1947999999999999</v>
      </c>
      <c r="K36" s="56">
        <f t="shared" si="7"/>
        <v>820.11839999999995</v>
      </c>
    </row>
    <row r="37" spans="1:11" ht="15.75" thickBot="1" x14ac:dyDescent="0.3">
      <c r="A37" s="17" t="s">
        <v>10</v>
      </c>
      <c r="B37" s="18">
        <f>B36/5</f>
        <v>0.13639999999999999</v>
      </c>
      <c r="C37" s="19">
        <f>C36/5</f>
        <v>8.9220000000000008E-2</v>
      </c>
      <c r="D37" s="19">
        <f t="shared" ref="D37:K37" si="8">D36/5</f>
        <v>16.223560000000003</v>
      </c>
      <c r="E37" s="19">
        <f t="shared" si="8"/>
        <v>0.24891999999999997</v>
      </c>
      <c r="F37" s="19">
        <f t="shared" si="8"/>
        <v>0.27295999999999998</v>
      </c>
      <c r="G37" s="19">
        <f t="shared" si="8"/>
        <v>0.10340000000000001</v>
      </c>
      <c r="H37" s="19">
        <f t="shared" si="8"/>
        <v>0.29139999999999999</v>
      </c>
      <c r="I37" s="19">
        <f t="shared" si="8"/>
        <v>0.13961999999999999</v>
      </c>
      <c r="J37" s="19">
        <f t="shared" si="8"/>
        <v>0.23895999999999998</v>
      </c>
      <c r="K37" s="19">
        <f t="shared" si="8"/>
        <v>164.02367999999998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SUM(B6:B7,B10:B14,B17:B21,B24:B28,B31:B35)</f>
        <v>3.0095999999999998</v>
      </c>
      <c r="C41" s="36">
        <f>SUM(C6:C7,C10:C14,C17:C21,C24:C28,C31:C35)</f>
        <v>1.9573999999999998</v>
      </c>
      <c r="D41" s="36">
        <f t="shared" ref="D41:K41" si="9">SUM(D6:D7,D10:D14,D17:D21,D24:D28,D31:D35)</f>
        <v>358.53040000000004</v>
      </c>
      <c r="E41" s="36">
        <f t="shared" si="9"/>
        <v>5.5537000000000001</v>
      </c>
      <c r="F41" s="36">
        <f t="shared" si="9"/>
        <v>5.9784799999999985</v>
      </c>
      <c r="G41" s="36">
        <f t="shared" si="9"/>
        <v>2.2785999999999995</v>
      </c>
      <c r="H41" s="36">
        <f t="shared" si="9"/>
        <v>6.4923999999999999</v>
      </c>
      <c r="I41" s="36">
        <f t="shared" si="9"/>
        <v>3.0783000000000005</v>
      </c>
      <c r="J41" s="36">
        <f t="shared" si="9"/>
        <v>5.2846000000000011</v>
      </c>
      <c r="K41" s="36">
        <f t="shared" si="9"/>
        <v>3601.7473</v>
      </c>
    </row>
    <row r="42" spans="1:11" x14ac:dyDescent="0.25">
      <c r="A42" s="26" t="s">
        <v>13</v>
      </c>
      <c r="B42" s="27">
        <f>B41/22</f>
        <v>0.1368</v>
      </c>
      <c r="C42" s="28">
        <f>C41/22</f>
        <v>8.8972727272727259E-2</v>
      </c>
      <c r="D42" s="28">
        <f t="shared" ref="D42:K42" si="10">D41/22</f>
        <v>16.296836363636366</v>
      </c>
      <c r="E42" s="28">
        <f t="shared" si="10"/>
        <v>0.2524409090909091</v>
      </c>
      <c r="F42" s="28">
        <f t="shared" si="10"/>
        <v>0.27174909090909083</v>
      </c>
      <c r="G42" s="28">
        <f t="shared" si="10"/>
        <v>0.10357272727272725</v>
      </c>
      <c r="H42" s="28">
        <f t="shared" si="10"/>
        <v>0.29510909090909093</v>
      </c>
      <c r="I42" s="28">
        <f t="shared" si="10"/>
        <v>0.13992272727272728</v>
      </c>
      <c r="J42" s="28">
        <f t="shared" si="10"/>
        <v>0.24020909090909096</v>
      </c>
      <c r="K42" s="28">
        <f t="shared" si="10"/>
        <v>163.71578636363637</v>
      </c>
    </row>
    <row r="43" spans="1:11" x14ac:dyDescent="0.25">
      <c r="A43" s="26" t="s">
        <v>14</v>
      </c>
      <c r="B43" s="27">
        <f>1/B42</f>
        <v>7.3099415204678362</v>
      </c>
      <c r="C43" s="28">
        <f>1/C42</f>
        <v>11.239399203024423</v>
      </c>
      <c r="D43" s="28">
        <f>100/D42</f>
        <v>6.1361602809692002</v>
      </c>
      <c r="E43" s="28">
        <f t="shared" ref="E43:J43" si="11">1/E42</f>
        <v>3.9613230819093577</v>
      </c>
      <c r="F43" s="28">
        <f t="shared" si="11"/>
        <v>3.6798651162168321</v>
      </c>
      <c r="G43" s="28">
        <f t="shared" si="11"/>
        <v>9.6550513473185315</v>
      </c>
      <c r="H43" s="28">
        <f t="shared" si="11"/>
        <v>3.3885774135912756</v>
      </c>
      <c r="I43" s="28">
        <f t="shared" si="11"/>
        <v>7.1468018061917284</v>
      </c>
      <c r="J43" s="28">
        <f t="shared" si="11"/>
        <v>4.1630397759527673</v>
      </c>
      <c r="K43" s="28">
        <f>1000/K42</f>
        <v>6.1081464543611927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37501</v>
      </c>
      <c r="B6" s="65">
        <v>0.13619999999999999</v>
      </c>
      <c r="C6" s="66">
        <v>8.7999999999999995E-2</v>
      </c>
      <c r="D6" s="65">
        <v>16.163499999999999</v>
      </c>
      <c r="E6" s="66">
        <v>0.24759999999999999</v>
      </c>
      <c r="F6" s="65">
        <v>0.27160000000000001</v>
      </c>
      <c r="G6" s="66">
        <v>0.1026</v>
      </c>
      <c r="H6" s="65">
        <v>0.29110000000000003</v>
      </c>
      <c r="I6" s="66">
        <v>0.1389</v>
      </c>
      <c r="J6" s="65">
        <v>0.2384</v>
      </c>
      <c r="K6" s="65">
        <v>163.69880000000001</v>
      </c>
    </row>
    <row r="7" spans="1:11" x14ac:dyDescent="0.25">
      <c r="A7" s="8">
        <v>37502</v>
      </c>
      <c r="B7" s="20">
        <v>0.13619999999999999</v>
      </c>
      <c r="C7" s="81">
        <v>8.7999999999999995E-2</v>
      </c>
      <c r="D7" s="20">
        <v>16.130199999999999</v>
      </c>
      <c r="E7" s="66">
        <v>0.2472</v>
      </c>
      <c r="F7" s="20">
        <v>0.2717</v>
      </c>
      <c r="G7" s="66">
        <v>0.1028</v>
      </c>
      <c r="H7" s="20">
        <v>0.29039999999999999</v>
      </c>
      <c r="I7" s="66">
        <v>0.13869999999999999</v>
      </c>
      <c r="J7" s="20">
        <v>0.2384</v>
      </c>
      <c r="K7" s="20">
        <v>163.69880000000001</v>
      </c>
    </row>
    <row r="8" spans="1:11" x14ac:dyDescent="0.25">
      <c r="A8" s="8">
        <v>37503</v>
      </c>
      <c r="B8" s="20">
        <v>0.13619999999999999</v>
      </c>
      <c r="C8" s="66">
        <v>8.7099999999999997E-2</v>
      </c>
      <c r="D8" s="20">
        <v>15.953799999999999</v>
      </c>
      <c r="E8" s="66">
        <v>0.249</v>
      </c>
      <c r="F8" s="20">
        <v>0.26750000000000002</v>
      </c>
      <c r="G8" s="66">
        <v>0.1023</v>
      </c>
      <c r="H8" s="20">
        <v>0.29099999999999998</v>
      </c>
      <c r="I8" s="66">
        <v>0.13669999999999999</v>
      </c>
      <c r="J8" s="20">
        <v>0.23780000000000001</v>
      </c>
      <c r="K8" s="20">
        <v>163.50810000000001</v>
      </c>
    </row>
    <row r="9" spans="1:11" x14ac:dyDescent="0.25">
      <c r="A9" s="8">
        <v>37504</v>
      </c>
      <c r="B9" s="20">
        <v>0.13619999999999999</v>
      </c>
      <c r="C9" s="66">
        <v>8.7099999999999997E-2</v>
      </c>
      <c r="D9" s="20">
        <v>16.072299999999998</v>
      </c>
      <c r="E9" s="66">
        <v>0.25009999999999999</v>
      </c>
      <c r="F9" s="20">
        <v>0.26850000000000002</v>
      </c>
      <c r="G9" s="66">
        <v>0.1023</v>
      </c>
      <c r="H9" s="20">
        <v>0.29220000000000002</v>
      </c>
      <c r="I9" s="66">
        <v>0.13719999999999999</v>
      </c>
      <c r="J9" s="20">
        <v>0.2384</v>
      </c>
      <c r="K9" s="20">
        <v>162.77260000000001</v>
      </c>
    </row>
    <row r="10" spans="1:11" ht="15.75" thickBot="1" x14ac:dyDescent="0.3">
      <c r="A10" s="11">
        <v>37505</v>
      </c>
      <c r="B10" s="77">
        <v>0.1361</v>
      </c>
      <c r="C10" s="78">
        <v>8.6900000000000005E-2</v>
      </c>
      <c r="D10" s="77">
        <v>16.104700000000001</v>
      </c>
      <c r="E10" s="78">
        <v>0.25130000000000002</v>
      </c>
      <c r="F10" s="77">
        <v>0.26860000000000001</v>
      </c>
      <c r="G10" s="78">
        <v>0.10199999999999999</v>
      </c>
      <c r="H10" s="77">
        <v>0.29189999999999999</v>
      </c>
      <c r="I10" s="78">
        <v>0.13730000000000001</v>
      </c>
      <c r="J10" s="77">
        <v>0.2379</v>
      </c>
      <c r="K10" s="77">
        <v>162.1223</v>
      </c>
    </row>
    <row r="11" spans="1:11" ht="15.75" thickTop="1" x14ac:dyDescent="0.25">
      <c r="A11" s="14" t="s">
        <v>9</v>
      </c>
      <c r="B11" s="15">
        <f t="shared" ref="B11:K11" si="0">SUM(B6:B10)</f>
        <v>0.68089999999999995</v>
      </c>
      <c r="C11" s="16">
        <f t="shared" si="0"/>
        <v>0.43710000000000004</v>
      </c>
      <c r="D11" s="15">
        <f t="shared" si="0"/>
        <v>80.424499999999995</v>
      </c>
      <c r="E11" s="16">
        <f t="shared" si="0"/>
        <v>1.2452000000000001</v>
      </c>
      <c r="F11" s="15">
        <f t="shared" si="0"/>
        <v>1.3478999999999999</v>
      </c>
      <c r="G11" s="16">
        <f t="shared" si="0"/>
        <v>0.51200000000000001</v>
      </c>
      <c r="H11" s="15">
        <f t="shared" si="0"/>
        <v>1.4566000000000001</v>
      </c>
      <c r="I11" s="16">
        <f t="shared" si="0"/>
        <v>0.68879999999999986</v>
      </c>
      <c r="J11" s="16">
        <f t="shared" si="0"/>
        <v>1.1909000000000001</v>
      </c>
      <c r="K11" s="56">
        <f t="shared" si="0"/>
        <v>815.80060000000003</v>
      </c>
    </row>
    <row r="12" spans="1:11" ht="15.75" thickBot="1" x14ac:dyDescent="0.3">
      <c r="A12" s="17" t="s">
        <v>10</v>
      </c>
      <c r="B12" s="18">
        <f>B11/5</f>
        <v>0.13618</v>
      </c>
      <c r="C12" s="19">
        <f>C11/5</f>
        <v>8.7420000000000012E-2</v>
      </c>
      <c r="D12" s="19">
        <f t="shared" ref="D12:K12" si="1">D11/5</f>
        <v>16.084899999999998</v>
      </c>
      <c r="E12" s="19">
        <f t="shared" si="1"/>
        <v>0.24904000000000001</v>
      </c>
      <c r="F12" s="19">
        <f t="shared" si="1"/>
        <v>0.26957999999999999</v>
      </c>
      <c r="G12" s="19">
        <f t="shared" si="1"/>
        <v>0.1024</v>
      </c>
      <c r="H12" s="19">
        <f t="shared" si="1"/>
        <v>0.29132000000000002</v>
      </c>
      <c r="I12" s="19">
        <f t="shared" si="1"/>
        <v>0.13775999999999997</v>
      </c>
      <c r="J12" s="19">
        <f t="shared" si="1"/>
        <v>0.23818</v>
      </c>
      <c r="K12" s="19">
        <f t="shared" si="1"/>
        <v>163.16012000000001</v>
      </c>
    </row>
    <row r="13" spans="1:11" ht="15.75" thickTop="1" x14ac:dyDescent="0.25">
      <c r="A13" s="8">
        <v>37508</v>
      </c>
      <c r="B13" s="9">
        <v>0.1361</v>
      </c>
      <c r="C13" s="10">
        <v>8.7300000000000003E-2</v>
      </c>
      <c r="D13" s="9">
        <v>16.131900000000002</v>
      </c>
      <c r="E13" s="10">
        <v>0.2492</v>
      </c>
      <c r="F13" s="9">
        <v>0.27039999999999997</v>
      </c>
      <c r="G13" s="10">
        <v>0.1023</v>
      </c>
      <c r="H13" s="9">
        <v>0.2898</v>
      </c>
      <c r="I13" s="10">
        <v>0.13819999999999999</v>
      </c>
      <c r="J13" s="10">
        <v>0.23799999999999999</v>
      </c>
      <c r="K13" s="54">
        <v>162.85730000000001</v>
      </c>
    </row>
    <row r="14" spans="1:11" x14ac:dyDescent="0.25">
      <c r="A14" s="8">
        <v>37509</v>
      </c>
      <c r="B14" s="9">
        <v>0.1361</v>
      </c>
      <c r="C14" s="10">
        <v>8.7300000000000003E-2</v>
      </c>
      <c r="D14" s="9">
        <v>16.176200000000001</v>
      </c>
      <c r="E14" s="10">
        <v>0.2487</v>
      </c>
      <c r="F14" s="9">
        <v>0.27110000000000001</v>
      </c>
      <c r="G14" s="10">
        <v>0.1027</v>
      </c>
      <c r="H14" s="9">
        <v>0.28989999999999999</v>
      </c>
      <c r="I14" s="10">
        <v>0.1386</v>
      </c>
      <c r="J14" s="10">
        <v>0.2382</v>
      </c>
      <c r="K14" s="54">
        <v>162.8845</v>
      </c>
    </row>
    <row r="15" spans="1:11" x14ac:dyDescent="0.25">
      <c r="A15" s="8">
        <v>37510</v>
      </c>
      <c r="B15" s="9">
        <v>0.13600000000000001</v>
      </c>
      <c r="C15" s="10">
        <v>8.7499999999999994E-2</v>
      </c>
      <c r="D15" s="9">
        <v>16.290099999999999</v>
      </c>
      <c r="E15" s="10">
        <v>0.24859999999999999</v>
      </c>
      <c r="F15" s="9">
        <v>0.27279999999999999</v>
      </c>
      <c r="G15" s="10">
        <v>0.10299999999999999</v>
      </c>
      <c r="H15" s="9">
        <v>0.28910000000000002</v>
      </c>
      <c r="I15" s="10">
        <v>0.13950000000000001</v>
      </c>
      <c r="J15" s="10">
        <v>0.23899999999999999</v>
      </c>
      <c r="K15" s="54">
        <v>162.39760000000001</v>
      </c>
    </row>
    <row r="16" spans="1:11" x14ac:dyDescent="0.25">
      <c r="A16" s="8">
        <v>37511</v>
      </c>
      <c r="B16" s="9">
        <v>0.13600000000000001</v>
      </c>
      <c r="C16" s="10">
        <v>8.7800000000000003E-2</v>
      </c>
      <c r="D16" s="9">
        <v>16.396799999999999</v>
      </c>
      <c r="E16" s="10">
        <v>0.24840000000000001</v>
      </c>
      <c r="F16" s="9">
        <v>0.27350000000000002</v>
      </c>
      <c r="G16" s="10">
        <v>0.10299999999999999</v>
      </c>
      <c r="H16" s="9">
        <v>0.28899999999999998</v>
      </c>
      <c r="I16" s="10">
        <v>0.1399</v>
      </c>
      <c r="J16" s="10">
        <v>0.23930000000000001</v>
      </c>
      <c r="K16" s="54">
        <v>164.56</v>
      </c>
    </row>
    <row r="17" spans="1:11" ht="15.75" thickBot="1" x14ac:dyDescent="0.3">
      <c r="A17" s="11">
        <v>37512</v>
      </c>
      <c r="B17" s="12">
        <v>0.13600000000000001</v>
      </c>
      <c r="C17" s="13">
        <v>8.77E-2</v>
      </c>
      <c r="D17" s="12">
        <v>16.402999999999999</v>
      </c>
      <c r="E17" s="13">
        <v>0.24740000000000001</v>
      </c>
      <c r="F17" s="12">
        <v>0.27250000000000002</v>
      </c>
      <c r="G17" s="13">
        <v>0.10299999999999999</v>
      </c>
      <c r="H17" s="12">
        <v>0.28789999999999999</v>
      </c>
      <c r="I17" s="13">
        <v>0.1396</v>
      </c>
      <c r="J17" s="13">
        <v>0.2397</v>
      </c>
      <c r="K17" s="55">
        <v>163.33600000000001</v>
      </c>
    </row>
    <row r="18" spans="1:11" ht="15.75" thickTop="1" x14ac:dyDescent="0.25">
      <c r="A18" s="14" t="s">
        <v>9</v>
      </c>
      <c r="B18" s="15">
        <f t="shared" ref="B18:K18" si="2">SUM(B13:B17)</f>
        <v>0.68020000000000003</v>
      </c>
      <c r="C18" s="16">
        <f t="shared" si="2"/>
        <v>0.43759999999999999</v>
      </c>
      <c r="D18" s="15">
        <f t="shared" si="2"/>
        <v>81.397999999999996</v>
      </c>
      <c r="E18" s="16">
        <f t="shared" si="2"/>
        <v>1.2423</v>
      </c>
      <c r="F18" s="15">
        <f t="shared" si="2"/>
        <v>1.3603000000000001</v>
      </c>
      <c r="G18" s="16">
        <f t="shared" si="2"/>
        <v>0.51400000000000001</v>
      </c>
      <c r="H18" s="15">
        <f t="shared" si="2"/>
        <v>1.4457</v>
      </c>
      <c r="I18" s="16">
        <f t="shared" si="2"/>
        <v>0.69579999999999997</v>
      </c>
      <c r="J18" s="16">
        <f t="shared" si="2"/>
        <v>1.1941999999999999</v>
      </c>
      <c r="K18" s="56">
        <f t="shared" si="2"/>
        <v>816.03539999999998</v>
      </c>
    </row>
    <row r="19" spans="1:11" ht="15.75" thickBot="1" x14ac:dyDescent="0.3">
      <c r="A19" s="17" t="s">
        <v>10</v>
      </c>
      <c r="B19" s="18">
        <f>B18/5</f>
        <v>0.13603999999999999</v>
      </c>
      <c r="C19" s="19">
        <f>C18/5</f>
        <v>8.7520000000000001E-2</v>
      </c>
      <c r="D19" s="19">
        <f t="shared" ref="D19:K19" si="3">D18/5</f>
        <v>16.279599999999999</v>
      </c>
      <c r="E19" s="19">
        <f t="shared" si="3"/>
        <v>0.24845999999999999</v>
      </c>
      <c r="F19" s="19">
        <f t="shared" si="3"/>
        <v>0.27206000000000002</v>
      </c>
      <c r="G19" s="19">
        <f t="shared" si="3"/>
        <v>0.1028</v>
      </c>
      <c r="H19" s="19">
        <f t="shared" si="3"/>
        <v>0.28914000000000001</v>
      </c>
      <c r="I19" s="19">
        <f t="shared" si="3"/>
        <v>0.13916000000000001</v>
      </c>
      <c r="J19" s="19">
        <f t="shared" si="3"/>
        <v>0.23884</v>
      </c>
      <c r="K19" s="19">
        <f t="shared" si="3"/>
        <v>163.20707999999999</v>
      </c>
    </row>
    <row r="20" spans="1:11" ht="15" customHeight="1" thickTop="1" x14ac:dyDescent="0.25">
      <c r="A20" s="8">
        <v>37515</v>
      </c>
      <c r="B20" s="9">
        <v>0.13589999999999999</v>
      </c>
      <c r="C20" s="10">
        <v>8.7099999999999997E-2</v>
      </c>
      <c r="D20" s="9">
        <v>16.4772</v>
      </c>
      <c r="E20" s="10">
        <v>0.24679999999999999</v>
      </c>
      <c r="F20" s="9">
        <v>0.27279999999999999</v>
      </c>
      <c r="G20" s="10">
        <v>0.1027</v>
      </c>
      <c r="H20" s="9">
        <v>0.28670000000000001</v>
      </c>
      <c r="I20" s="10">
        <v>0.13919999999999999</v>
      </c>
      <c r="J20" s="10">
        <v>0.2407</v>
      </c>
      <c r="K20" s="54">
        <v>163.58279999999999</v>
      </c>
    </row>
    <row r="21" spans="1:11" x14ac:dyDescent="0.25">
      <c r="A21" s="8">
        <v>37516</v>
      </c>
      <c r="B21" s="9">
        <v>0.13569999999999999</v>
      </c>
      <c r="C21" s="10">
        <v>8.7900000000000006E-2</v>
      </c>
      <c r="D21" s="9">
        <v>16.577100000000002</v>
      </c>
      <c r="E21" s="10">
        <v>0.24740000000000001</v>
      </c>
      <c r="F21" s="9">
        <v>0.27300000000000002</v>
      </c>
      <c r="G21" s="10">
        <v>0.10340000000000001</v>
      </c>
      <c r="H21" s="9">
        <v>0.28820000000000001</v>
      </c>
      <c r="I21" s="10">
        <v>0.1396</v>
      </c>
      <c r="J21" s="10">
        <v>0.24179999999999999</v>
      </c>
      <c r="K21" s="54">
        <v>165.554</v>
      </c>
    </row>
    <row r="22" spans="1:11" x14ac:dyDescent="0.25">
      <c r="A22" s="8">
        <v>37517</v>
      </c>
      <c r="B22" s="9">
        <v>0.13550000000000001</v>
      </c>
      <c r="C22" s="10">
        <v>8.8300000000000003E-2</v>
      </c>
      <c r="D22" s="9">
        <v>16.605530000000002</v>
      </c>
      <c r="E22" s="10">
        <v>0.24740000000000001</v>
      </c>
      <c r="F22" s="9">
        <v>0.27360000000000001</v>
      </c>
      <c r="G22" s="10">
        <v>0.10349999999999999</v>
      </c>
      <c r="H22" s="9">
        <v>0.28839999999999999</v>
      </c>
      <c r="I22" s="10">
        <v>0.1399</v>
      </c>
      <c r="J22" s="10">
        <v>0.24110000000000001</v>
      </c>
      <c r="K22" s="54">
        <v>165.12029999999999</v>
      </c>
    </row>
    <row r="23" spans="1:11" x14ac:dyDescent="0.25">
      <c r="A23" s="8">
        <v>37518</v>
      </c>
      <c r="B23" s="9">
        <v>0.13550000000000001</v>
      </c>
      <c r="C23" s="10">
        <v>8.7400000000000005E-2</v>
      </c>
      <c r="D23" s="9">
        <v>16.461200000000002</v>
      </c>
      <c r="E23" s="10">
        <v>0.2472</v>
      </c>
      <c r="F23" s="9">
        <v>0.2707</v>
      </c>
      <c r="G23" s="10">
        <v>0.10299999999999999</v>
      </c>
      <c r="H23" s="9">
        <v>0.28810000000000002</v>
      </c>
      <c r="I23" s="10">
        <v>0.13850000000000001</v>
      </c>
      <c r="J23" s="10">
        <v>0.2402</v>
      </c>
      <c r="K23" s="54">
        <v>164.36150000000001</v>
      </c>
    </row>
    <row r="24" spans="1:11" ht="15.75" thickBot="1" x14ac:dyDescent="0.3">
      <c r="A24" s="11">
        <v>37519</v>
      </c>
      <c r="B24" s="12">
        <v>0.13550000000000001</v>
      </c>
      <c r="C24" s="13">
        <v>8.72E-2</v>
      </c>
      <c r="D24" s="12">
        <v>16.434799999999999</v>
      </c>
      <c r="E24" s="13">
        <v>0.24610000000000001</v>
      </c>
      <c r="F24" s="12">
        <v>0.27</v>
      </c>
      <c r="G24" s="13">
        <v>0.1027</v>
      </c>
      <c r="H24" s="12">
        <v>0.28539999999999999</v>
      </c>
      <c r="I24" s="13">
        <v>0.14000000000000001</v>
      </c>
      <c r="J24" s="13">
        <v>0.24</v>
      </c>
      <c r="K24" s="55">
        <v>163.95500000000001</v>
      </c>
    </row>
    <row r="25" spans="1:11" ht="15.75" thickTop="1" x14ac:dyDescent="0.25">
      <c r="A25" s="14" t="s">
        <v>9</v>
      </c>
      <c r="B25" s="15">
        <f t="shared" ref="B25:K25" si="4">SUM(B20:B24)</f>
        <v>0.67809999999999993</v>
      </c>
      <c r="C25" s="16">
        <f t="shared" si="4"/>
        <v>0.43790000000000001</v>
      </c>
      <c r="D25" s="15">
        <f t="shared" si="4"/>
        <v>82.55583</v>
      </c>
      <c r="E25" s="16">
        <f t="shared" si="4"/>
        <v>1.2349000000000001</v>
      </c>
      <c r="F25" s="15">
        <f t="shared" si="4"/>
        <v>1.3601000000000001</v>
      </c>
      <c r="G25" s="16">
        <f t="shared" si="4"/>
        <v>0.51529999999999998</v>
      </c>
      <c r="H25" s="15">
        <f t="shared" si="4"/>
        <v>1.4367999999999999</v>
      </c>
      <c r="I25" s="16">
        <f t="shared" si="4"/>
        <v>0.69719999999999993</v>
      </c>
      <c r="J25" s="16">
        <f t="shared" si="4"/>
        <v>1.2038</v>
      </c>
      <c r="K25" s="56">
        <f t="shared" si="4"/>
        <v>822.57360000000006</v>
      </c>
    </row>
    <row r="26" spans="1:11" ht="15.75" thickBot="1" x14ac:dyDescent="0.3">
      <c r="A26" s="17" t="s">
        <v>10</v>
      </c>
      <c r="B26" s="18">
        <f>B25/5</f>
        <v>0.13561999999999999</v>
      </c>
      <c r="C26" s="19">
        <f>C25/5</f>
        <v>8.7580000000000005E-2</v>
      </c>
      <c r="D26" s="19">
        <f t="shared" ref="D26:K26" si="5">D25/5</f>
        <v>16.511165999999999</v>
      </c>
      <c r="E26" s="19">
        <f t="shared" si="5"/>
        <v>0.24698000000000003</v>
      </c>
      <c r="F26" s="19">
        <f t="shared" si="5"/>
        <v>0.27202000000000004</v>
      </c>
      <c r="G26" s="19">
        <f t="shared" si="5"/>
        <v>0.10306</v>
      </c>
      <c r="H26" s="19">
        <f t="shared" si="5"/>
        <v>0.28735999999999995</v>
      </c>
      <c r="I26" s="19">
        <f t="shared" si="5"/>
        <v>0.13943999999999998</v>
      </c>
      <c r="J26" s="19">
        <f t="shared" si="5"/>
        <v>0.24076</v>
      </c>
      <c r="K26" s="19">
        <f t="shared" si="5"/>
        <v>164.51472000000001</v>
      </c>
    </row>
    <row r="27" spans="1:11" ht="15.75" thickTop="1" x14ac:dyDescent="0.25">
      <c r="A27" s="8">
        <v>37522</v>
      </c>
      <c r="B27" s="9">
        <v>0.13550000000000001</v>
      </c>
      <c r="C27" s="10">
        <v>8.1199999999999994E-2</v>
      </c>
      <c r="D27" s="9">
        <v>16.696300000000001</v>
      </c>
      <c r="E27" s="10">
        <v>0.24790000000000001</v>
      </c>
      <c r="F27" s="9">
        <v>0.26910000000000001</v>
      </c>
      <c r="G27" s="10">
        <v>0.1028</v>
      </c>
      <c r="H27" s="9">
        <v>0.28770000000000001</v>
      </c>
      <c r="I27" s="10">
        <v>0.13780000000000001</v>
      </c>
      <c r="J27" s="10">
        <v>0.24099999999999999</v>
      </c>
      <c r="K27" s="54">
        <v>163.95500000000001</v>
      </c>
    </row>
    <row r="28" spans="1:11" x14ac:dyDescent="0.25">
      <c r="A28" s="8">
        <v>37523</v>
      </c>
      <c r="B28" s="9">
        <v>0.13539999999999999</v>
      </c>
      <c r="C28" s="10">
        <v>8.6900000000000005E-2</v>
      </c>
      <c r="D28" s="9">
        <v>16.7699</v>
      </c>
      <c r="E28" s="10">
        <v>0.24890000000000001</v>
      </c>
      <c r="F28" s="9">
        <v>0.26960000000000001</v>
      </c>
      <c r="G28" s="10">
        <v>0.1026</v>
      </c>
      <c r="H28" s="9">
        <v>0.28889999999999999</v>
      </c>
      <c r="I28" s="10">
        <v>0.13769999999999999</v>
      </c>
      <c r="J28" s="10">
        <v>0.24129999999999999</v>
      </c>
      <c r="K28" s="54">
        <v>165.2286</v>
      </c>
    </row>
    <row r="29" spans="1:11" x14ac:dyDescent="0.25">
      <c r="A29" s="8">
        <v>37524</v>
      </c>
      <c r="B29" s="9">
        <v>0.1353</v>
      </c>
      <c r="C29" s="10">
        <v>8.6900000000000005E-2</v>
      </c>
      <c r="D29" s="9">
        <v>16.689900000000002</v>
      </c>
      <c r="E29" s="10">
        <v>0.2485</v>
      </c>
      <c r="F29" s="9">
        <v>0.26960000000000001</v>
      </c>
      <c r="G29" s="10">
        <v>0.1028</v>
      </c>
      <c r="H29" s="9">
        <v>0.28739999999999999</v>
      </c>
      <c r="I29" s="10">
        <v>0.13789999999999999</v>
      </c>
      <c r="J29" s="10">
        <v>0.2409</v>
      </c>
      <c r="K29" s="54">
        <v>166.68960000000001</v>
      </c>
    </row>
    <row r="30" spans="1:11" x14ac:dyDescent="0.25">
      <c r="A30" s="8">
        <v>37525</v>
      </c>
      <c r="B30" s="9">
        <v>0.1353</v>
      </c>
      <c r="C30" s="10">
        <v>8.6699999999999999E-2</v>
      </c>
      <c r="D30" s="9">
        <v>16.645299999999999</v>
      </c>
      <c r="E30" s="10">
        <v>0.2485</v>
      </c>
      <c r="F30" s="9">
        <v>0.27010000000000001</v>
      </c>
      <c r="G30" s="10">
        <v>0.1028</v>
      </c>
      <c r="H30" s="9">
        <v>0.28760000000000002</v>
      </c>
      <c r="I30" s="10">
        <v>0.13800000000000001</v>
      </c>
      <c r="J30" s="10">
        <v>0.2414</v>
      </c>
      <c r="K30" s="54">
        <v>167.09549999999999</v>
      </c>
    </row>
    <row r="31" spans="1:11" ht="15.75" thickBot="1" x14ac:dyDescent="0.3">
      <c r="A31" s="11">
        <v>37526</v>
      </c>
      <c r="B31" s="12">
        <v>0.13519999999999999</v>
      </c>
      <c r="C31" s="13">
        <v>8.6800000000000002E-2</v>
      </c>
      <c r="D31" s="12">
        <v>16.569400000000002</v>
      </c>
      <c r="E31" s="13">
        <v>0.2485</v>
      </c>
      <c r="F31" s="12">
        <v>0.27089999999999997</v>
      </c>
      <c r="G31" s="13">
        <v>0.10249999999999999</v>
      </c>
      <c r="H31" s="12">
        <v>0.28760000000000002</v>
      </c>
      <c r="I31" s="13">
        <v>0.13850000000000001</v>
      </c>
      <c r="J31" s="13">
        <v>0.24129999999999999</v>
      </c>
      <c r="K31" s="55">
        <v>165.7687</v>
      </c>
    </row>
    <row r="32" spans="1:11" ht="15.75" thickTop="1" x14ac:dyDescent="0.25">
      <c r="A32" s="14" t="s">
        <v>9</v>
      </c>
      <c r="B32" s="15">
        <f t="shared" ref="B32:K32" si="6">SUM(B27:B31)</f>
        <v>0.67669999999999997</v>
      </c>
      <c r="C32" s="16">
        <f t="shared" si="6"/>
        <v>0.42849999999999999</v>
      </c>
      <c r="D32" s="15">
        <f t="shared" si="6"/>
        <v>83.370800000000003</v>
      </c>
      <c r="E32" s="16">
        <f t="shared" si="6"/>
        <v>1.2423</v>
      </c>
      <c r="F32" s="15">
        <f t="shared" si="6"/>
        <v>1.3492999999999999</v>
      </c>
      <c r="G32" s="16">
        <f t="shared" si="6"/>
        <v>0.51350000000000007</v>
      </c>
      <c r="H32" s="15">
        <f t="shared" si="6"/>
        <v>1.4392</v>
      </c>
      <c r="I32" s="16">
        <f t="shared" si="6"/>
        <v>0.68989999999999996</v>
      </c>
      <c r="J32" s="16">
        <f t="shared" si="6"/>
        <v>1.2059</v>
      </c>
      <c r="K32" s="56">
        <f t="shared" si="6"/>
        <v>828.73739999999998</v>
      </c>
    </row>
    <row r="33" spans="1:11" ht="15.75" thickBot="1" x14ac:dyDescent="0.3">
      <c r="A33" s="17" t="s">
        <v>10</v>
      </c>
      <c r="B33" s="18">
        <f>B32/5</f>
        <v>0.13533999999999999</v>
      </c>
      <c r="C33" s="19">
        <f>C32/5</f>
        <v>8.5699999999999998E-2</v>
      </c>
      <c r="D33" s="19">
        <f t="shared" ref="D33:K33" si="7">D32/5</f>
        <v>16.674160000000001</v>
      </c>
      <c r="E33" s="19">
        <f t="shared" si="7"/>
        <v>0.24845999999999999</v>
      </c>
      <c r="F33" s="19">
        <f t="shared" si="7"/>
        <v>0.26985999999999999</v>
      </c>
      <c r="G33" s="19">
        <f t="shared" si="7"/>
        <v>0.10270000000000001</v>
      </c>
      <c r="H33" s="19">
        <f t="shared" si="7"/>
        <v>0.28783999999999998</v>
      </c>
      <c r="I33" s="19">
        <f t="shared" si="7"/>
        <v>0.13797999999999999</v>
      </c>
      <c r="J33" s="19">
        <f t="shared" si="7"/>
        <v>0.24118000000000001</v>
      </c>
      <c r="K33" s="19">
        <f t="shared" si="7"/>
        <v>165.74748</v>
      </c>
    </row>
    <row r="34" spans="1:11" ht="15.75" thickTop="1" x14ac:dyDescent="0.25">
      <c r="A34" s="8">
        <v>37529</v>
      </c>
      <c r="B34" s="9">
        <v>0.13500000000000001</v>
      </c>
      <c r="C34" s="10">
        <v>8.6900000000000005E-2</v>
      </c>
      <c r="D34" s="9">
        <v>16.595600000000001</v>
      </c>
      <c r="E34" s="10">
        <v>0.2482</v>
      </c>
      <c r="F34" s="9">
        <v>0.2702</v>
      </c>
      <c r="G34" s="10">
        <v>0.1024</v>
      </c>
      <c r="H34" s="9">
        <v>0.28689999999999999</v>
      </c>
      <c r="I34" s="10">
        <v>0.13830000000000001</v>
      </c>
      <c r="J34" s="10">
        <v>0.2402</v>
      </c>
      <c r="K34" s="54">
        <v>165.429</v>
      </c>
    </row>
    <row r="35" spans="1:11" ht="20.25" x14ac:dyDescent="0.3">
      <c r="A35" s="20"/>
      <c r="B35" s="9"/>
      <c r="C35" s="51"/>
      <c r="D35" s="10"/>
      <c r="E35" s="22" t="s">
        <v>11</v>
      </c>
      <c r="F35" s="10"/>
      <c r="G35" s="10"/>
      <c r="H35" s="10"/>
      <c r="I35" s="10"/>
      <c r="J35" s="10"/>
      <c r="K35" s="54"/>
    </row>
    <row r="36" spans="1:11" ht="15.75" thickBot="1" x14ac:dyDescent="0.3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58"/>
    </row>
    <row r="37" spans="1:11" x14ac:dyDescent="0.25">
      <c r="A37" s="26" t="s">
        <v>12</v>
      </c>
      <c r="B37" s="27">
        <f>SUM(B6:B10,B13:B17,B20:B24,B27:B31,B34)</f>
        <v>2.8508999999999993</v>
      </c>
      <c r="C37" s="36">
        <f>SUM(C6:C10,C13:C17,C20:C24,C27:C31,C34)</f>
        <v>1.8279999999999998</v>
      </c>
      <c r="D37" s="36">
        <f t="shared" ref="D37:K37" si="8">SUM(D6:D10,D13:D17,D20:D24,D27:D31,D34)</f>
        <v>344.34473000000003</v>
      </c>
      <c r="E37" s="36">
        <f t="shared" si="8"/>
        <v>5.2128999999999994</v>
      </c>
      <c r="F37" s="36">
        <f t="shared" si="8"/>
        <v>5.6878000000000002</v>
      </c>
      <c r="G37" s="36">
        <f t="shared" si="8"/>
        <v>2.1571999999999996</v>
      </c>
      <c r="H37" s="36">
        <f t="shared" si="8"/>
        <v>6.0652000000000017</v>
      </c>
      <c r="I37" s="36">
        <f t="shared" si="8"/>
        <v>2.9099999999999997</v>
      </c>
      <c r="J37" s="36">
        <f t="shared" si="8"/>
        <v>5.0349999999999993</v>
      </c>
      <c r="K37" s="36">
        <f t="shared" si="8"/>
        <v>3448.576</v>
      </c>
    </row>
    <row r="38" spans="1:11" x14ac:dyDescent="0.25">
      <c r="A38" s="26" t="s">
        <v>13</v>
      </c>
      <c r="B38" s="27">
        <f>B37/21</f>
        <v>0.13575714285714283</v>
      </c>
      <c r="C38" s="28">
        <f>C37/21</f>
        <v>8.704761904761904E-2</v>
      </c>
      <c r="D38" s="28">
        <f t="shared" ref="D38:K38" si="9">D37/21</f>
        <v>16.397368095238097</v>
      </c>
      <c r="E38" s="28">
        <f t="shared" si="9"/>
        <v>0.24823333333333331</v>
      </c>
      <c r="F38" s="28">
        <f t="shared" si="9"/>
        <v>0.27084761904761906</v>
      </c>
      <c r="G38" s="28">
        <f t="shared" si="9"/>
        <v>0.10272380952380951</v>
      </c>
      <c r="H38" s="28">
        <f t="shared" si="9"/>
        <v>0.2888190476190477</v>
      </c>
      <c r="I38" s="28">
        <f t="shared" si="9"/>
        <v>0.13857142857142857</v>
      </c>
      <c r="J38" s="28">
        <f t="shared" si="9"/>
        <v>0.23976190476190473</v>
      </c>
      <c r="K38" s="28">
        <f t="shared" si="9"/>
        <v>164.21790476190478</v>
      </c>
    </row>
    <row r="39" spans="1:11" x14ac:dyDescent="0.25">
      <c r="A39" s="26" t="s">
        <v>14</v>
      </c>
      <c r="B39" s="27">
        <f>1/B38</f>
        <v>7.3660949173945083</v>
      </c>
      <c r="C39" s="28">
        <f>1/C38</f>
        <v>11.487964989059082</v>
      </c>
      <c r="D39" s="28">
        <f>100/D38</f>
        <v>6.0985396814407462</v>
      </c>
      <c r="E39" s="28">
        <f t="shared" ref="E39:J39" si="10">1/E38</f>
        <v>4.0284678393984157</v>
      </c>
      <c r="F39" s="28">
        <f t="shared" si="10"/>
        <v>3.6921129434930902</v>
      </c>
      <c r="G39" s="28">
        <f t="shared" si="10"/>
        <v>9.7348414611533478</v>
      </c>
      <c r="H39" s="28">
        <f t="shared" si="10"/>
        <v>3.462375519356327</v>
      </c>
      <c r="I39" s="28">
        <f t="shared" si="10"/>
        <v>7.2164948453608249</v>
      </c>
      <c r="J39" s="28">
        <f t="shared" si="10"/>
        <v>4.1708043694141015</v>
      </c>
      <c r="K39" s="28">
        <f>1000/K38</f>
        <v>6.0894699725335899</v>
      </c>
    </row>
    <row r="40" spans="1:11" ht="15.75" thickBot="1" x14ac:dyDescent="0.3">
      <c r="A40" s="29"/>
      <c r="B40" s="30"/>
      <c r="C40" s="31"/>
      <c r="D40" s="31"/>
      <c r="E40" s="31"/>
      <c r="F40" s="31"/>
      <c r="G40" s="30"/>
      <c r="H40" s="31"/>
      <c r="I40" s="30"/>
      <c r="J40" s="31"/>
      <c r="K40" s="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37530</v>
      </c>
      <c r="B6" s="39">
        <v>0.13500000000000001</v>
      </c>
      <c r="C6" s="40">
        <v>8.5900000000000004E-2</v>
      </c>
      <c r="D6" s="39">
        <v>16.433900000000001</v>
      </c>
      <c r="E6" s="40">
        <v>0.2485</v>
      </c>
      <c r="F6" s="39">
        <v>0.26729999999999998</v>
      </c>
      <c r="G6" s="40">
        <v>0.1021</v>
      </c>
      <c r="H6" s="39">
        <v>0.28760000000000002</v>
      </c>
      <c r="I6" s="40">
        <v>0.1366</v>
      </c>
      <c r="J6" s="40">
        <v>0.24</v>
      </c>
      <c r="K6" s="61">
        <v>165.59100000000001</v>
      </c>
    </row>
    <row r="7" spans="1:11" x14ac:dyDescent="0.25">
      <c r="A7" s="8">
        <v>37531</v>
      </c>
      <c r="B7" s="9">
        <v>0.1348</v>
      </c>
      <c r="C7" s="10">
        <v>8.5900000000000004E-2</v>
      </c>
      <c r="D7" s="9">
        <v>16.5366</v>
      </c>
      <c r="E7" s="10">
        <v>0.2485</v>
      </c>
      <c r="F7" s="9">
        <v>0.2676</v>
      </c>
      <c r="G7" s="10">
        <v>0.1018</v>
      </c>
      <c r="H7" s="9">
        <v>0.28620000000000001</v>
      </c>
      <c r="I7" s="10">
        <v>0.1368</v>
      </c>
      <c r="J7" s="10">
        <v>0.24110000000000001</v>
      </c>
      <c r="K7" s="54">
        <v>165.21430000000001</v>
      </c>
    </row>
    <row r="8" spans="1:11" x14ac:dyDescent="0.25">
      <c r="A8" s="8">
        <v>37532</v>
      </c>
      <c r="B8" s="9">
        <v>0.1348</v>
      </c>
      <c r="C8" s="10">
        <v>8.6099999999999996E-2</v>
      </c>
      <c r="D8" s="9">
        <v>16.603300000000001</v>
      </c>
      <c r="E8" s="10">
        <v>0.2477</v>
      </c>
      <c r="F8" s="9">
        <v>0.26790000000000003</v>
      </c>
      <c r="G8" s="10">
        <v>0.1021</v>
      </c>
      <c r="H8" s="9">
        <v>0.2838</v>
      </c>
      <c r="I8" s="10">
        <v>0.13689999999999999</v>
      </c>
      <c r="J8" s="10">
        <v>0.2409</v>
      </c>
      <c r="K8" s="54">
        <v>165.52090000000001</v>
      </c>
    </row>
    <row r="9" spans="1:11" ht="15.75" thickBot="1" x14ac:dyDescent="0.3">
      <c r="A9" s="11">
        <v>37533</v>
      </c>
      <c r="B9" s="12">
        <v>0.1348</v>
      </c>
      <c r="C9" s="13">
        <v>8.5900000000000004E-2</v>
      </c>
      <c r="D9" s="12">
        <v>16.5764</v>
      </c>
      <c r="E9" s="13">
        <v>0.2467</v>
      </c>
      <c r="F9" s="12">
        <v>0.2671</v>
      </c>
      <c r="G9" s="13">
        <v>0.1019</v>
      </c>
      <c r="H9" s="12">
        <v>0.28220000000000001</v>
      </c>
      <c r="I9" s="13">
        <v>0.13650000000000001</v>
      </c>
      <c r="J9" s="13">
        <v>0.2407</v>
      </c>
      <c r="K9" s="55">
        <v>165.52090000000001</v>
      </c>
    </row>
    <row r="10" spans="1:11" ht="15.75" thickTop="1" x14ac:dyDescent="0.25">
      <c r="A10" s="14" t="s">
        <v>9</v>
      </c>
      <c r="B10" s="15">
        <f>SUM(B6:B9)</f>
        <v>0.5394000000000001</v>
      </c>
      <c r="C10" s="16">
        <f>SUM(C6:C9)</f>
        <v>0.34379999999999999</v>
      </c>
      <c r="D10" s="15">
        <f>SUM(D6:D9)</f>
        <v>66.150200000000012</v>
      </c>
      <c r="E10" s="16">
        <f>SUM(E6:E9)</f>
        <v>0.99140000000000006</v>
      </c>
      <c r="F10" s="15">
        <f>SUM(F6:F9)</f>
        <v>1.0699000000000001</v>
      </c>
      <c r="G10" s="16">
        <f>SUM(G6:G9)</f>
        <v>0.40789999999999998</v>
      </c>
      <c r="H10" s="15">
        <f>SUM(H6:H9)</f>
        <v>1.1398000000000001</v>
      </c>
      <c r="I10" s="16">
        <f>SUM(I6:I9)</f>
        <v>0.54679999999999995</v>
      </c>
      <c r="J10" s="16">
        <f>SUM(J6:J9)</f>
        <v>0.9627</v>
      </c>
      <c r="K10" s="56">
        <f>SUM(K6:K9)</f>
        <v>661.84709999999995</v>
      </c>
    </row>
    <row r="11" spans="1:11" ht="15.75" thickBot="1" x14ac:dyDescent="0.3">
      <c r="A11" s="17" t="s">
        <v>10</v>
      </c>
      <c r="B11" s="18">
        <f>B10/4</f>
        <v>0.13485000000000003</v>
      </c>
      <c r="C11" s="19">
        <f>C10/4</f>
        <v>8.5949999999999999E-2</v>
      </c>
      <c r="D11" s="19">
        <f t="shared" ref="D11:K11" si="0">D10/4</f>
        <v>16.537550000000003</v>
      </c>
      <c r="E11" s="19">
        <f t="shared" si="0"/>
        <v>0.24785000000000001</v>
      </c>
      <c r="F11" s="19">
        <f t="shared" si="0"/>
        <v>0.26747500000000002</v>
      </c>
      <c r="G11" s="19">
        <f t="shared" si="0"/>
        <v>0.101975</v>
      </c>
      <c r="H11" s="19">
        <f t="shared" si="0"/>
        <v>0.28495000000000004</v>
      </c>
      <c r="I11" s="19">
        <f t="shared" si="0"/>
        <v>0.13669999999999999</v>
      </c>
      <c r="J11" s="19">
        <f t="shared" si="0"/>
        <v>0.240675</v>
      </c>
      <c r="K11" s="19">
        <f t="shared" si="0"/>
        <v>165.46177499999999</v>
      </c>
    </row>
    <row r="12" spans="1:11" ht="15.75" thickTop="1" x14ac:dyDescent="0.25">
      <c r="A12" s="8">
        <v>37536</v>
      </c>
      <c r="B12" s="9">
        <v>0.13469999999999999</v>
      </c>
      <c r="C12" s="10">
        <v>8.5900000000000004E-2</v>
      </c>
      <c r="D12" s="9">
        <v>16.5762</v>
      </c>
      <c r="E12" s="10">
        <v>0.2467</v>
      </c>
      <c r="F12" s="9">
        <v>0.26819999999999999</v>
      </c>
      <c r="G12" s="10">
        <v>0.1019</v>
      </c>
      <c r="H12" s="9">
        <v>0.28170000000000001</v>
      </c>
      <c r="I12" s="10">
        <v>0.13719999999999999</v>
      </c>
      <c r="J12" s="10">
        <v>0.24010000000000001</v>
      </c>
      <c r="K12" s="54">
        <v>166.0043</v>
      </c>
    </row>
    <row r="13" spans="1:11" x14ac:dyDescent="0.25">
      <c r="A13" s="8">
        <v>37537</v>
      </c>
      <c r="B13" s="9">
        <v>0.13469999999999999</v>
      </c>
      <c r="C13" s="10">
        <v>8.5999999999999993E-2</v>
      </c>
      <c r="D13" s="9">
        <v>16.752600000000001</v>
      </c>
      <c r="E13" s="10">
        <v>0.245</v>
      </c>
      <c r="F13" s="9">
        <v>0.26840000000000003</v>
      </c>
      <c r="G13" s="10">
        <v>0.1023</v>
      </c>
      <c r="H13" s="9">
        <v>0.2782</v>
      </c>
      <c r="I13" s="10">
        <v>0.13719999999999999</v>
      </c>
      <c r="J13" s="10">
        <v>0.24129999999999999</v>
      </c>
      <c r="K13" s="54">
        <v>166.78550000000001</v>
      </c>
    </row>
    <row r="14" spans="1:11" x14ac:dyDescent="0.25">
      <c r="A14" s="8">
        <v>37538</v>
      </c>
      <c r="B14" s="9">
        <v>0.13469999999999999</v>
      </c>
      <c r="C14" s="10">
        <v>8.6499999999999994E-2</v>
      </c>
      <c r="D14" s="9">
        <v>16.739799999999999</v>
      </c>
      <c r="E14" s="10">
        <v>0.2462</v>
      </c>
      <c r="F14" s="9">
        <v>0.26889999999999997</v>
      </c>
      <c r="G14" s="10">
        <v>0.1022</v>
      </c>
      <c r="H14" s="9">
        <v>0.27960000000000002</v>
      </c>
      <c r="I14" s="10">
        <v>0.1376</v>
      </c>
      <c r="J14" s="10">
        <v>0.24099999999999999</v>
      </c>
      <c r="K14" s="54">
        <v>168.5771</v>
      </c>
    </row>
    <row r="15" spans="1:11" x14ac:dyDescent="0.25">
      <c r="A15" s="8">
        <v>37539</v>
      </c>
      <c r="B15" s="9">
        <v>0.1346</v>
      </c>
      <c r="C15" s="10">
        <v>8.6400000000000005E-2</v>
      </c>
      <c r="D15" s="9">
        <v>16.639900000000001</v>
      </c>
      <c r="E15" s="10">
        <v>0.24529999999999999</v>
      </c>
      <c r="F15" s="9">
        <v>0.26679999999999998</v>
      </c>
      <c r="G15" s="10">
        <v>0.1023</v>
      </c>
      <c r="H15" s="9">
        <v>0.27979999999999999</v>
      </c>
      <c r="I15" s="10">
        <v>0.13639999999999999</v>
      </c>
      <c r="J15" s="10">
        <v>0.2404</v>
      </c>
      <c r="K15" s="54">
        <v>167.44239999999999</v>
      </c>
    </row>
    <row r="16" spans="1:11" ht="15.75" thickBot="1" x14ac:dyDescent="0.3">
      <c r="A16" s="11">
        <v>37540</v>
      </c>
      <c r="B16" s="12">
        <v>0.1346</v>
      </c>
      <c r="C16" s="13">
        <v>8.6199999999999999E-2</v>
      </c>
      <c r="D16" s="12">
        <v>16.639900000000001</v>
      </c>
      <c r="E16" s="13">
        <v>0.246</v>
      </c>
      <c r="F16" s="12">
        <v>0.2671</v>
      </c>
      <c r="G16" s="13">
        <v>0.1018</v>
      </c>
      <c r="H16" s="12">
        <v>0.28070000000000001</v>
      </c>
      <c r="I16" s="13">
        <v>0.1366</v>
      </c>
      <c r="J16" s="13">
        <v>0.2414</v>
      </c>
      <c r="K16" s="55">
        <v>168.96340000000001</v>
      </c>
    </row>
    <row r="17" spans="1:11" ht="15.75" thickTop="1" x14ac:dyDescent="0.25">
      <c r="A17" s="14" t="s">
        <v>9</v>
      </c>
      <c r="B17" s="15">
        <f t="shared" ref="B17:K17" si="1">SUM(B12:B16)</f>
        <v>0.67330000000000001</v>
      </c>
      <c r="C17" s="16">
        <f t="shared" si="1"/>
        <v>0.43099999999999999</v>
      </c>
      <c r="D17" s="15">
        <f t="shared" si="1"/>
        <v>83.348399999999998</v>
      </c>
      <c r="E17" s="16">
        <f t="shared" si="1"/>
        <v>1.2292000000000001</v>
      </c>
      <c r="F17" s="15">
        <f t="shared" si="1"/>
        <v>1.3393999999999999</v>
      </c>
      <c r="G17" s="16">
        <f t="shared" si="1"/>
        <v>0.51049999999999995</v>
      </c>
      <c r="H17" s="15">
        <f t="shared" si="1"/>
        <v>1.4000000000000001</v>
      </c>
      <c r="I17" s="16">
        <f t="shared" si="1"/>
        <v>0.68500000000000005</v>
      </c>
      <c r="J17" s="16">
        <f t="shared" si="1"/>
        <v>1.2041999999999999</v>
      </c>
      <c r="K17" s="56">
        <f t="shared" si="1"/>
        <v>837.77269999999999</v>
      </c>
    </row>
    <row r="18" spans="1:11" ht="15.75" thickBot="1" x14ac:dyDescent="0.3">
      <c r="A18" s="17" t="s">
        <v>10</v>
      </c>
      <c r="B18" s="18">
        <f>B17/5</f>
        <v>0.13466</v>
      </c>
      <c r="C18" s="19">
        <f>C17/5</f>
        <v>8.6199999999999999E-2</v>
      </c>
      <c r="D18" s="19">
        <f t="shared" ref="D18:K18" si="2">D17/5</f>
        <v>16.66968</v>
      </c>
      <c r="E18" s="19">
        <f t="shared" si="2"/>
        <v>0.24584</v>
      </c>
      <c r="F18" s="19">
        <f t="shared" si="2"/>
        <v>0.26788000000000001</v>
      </c>
      <c r="G18" s="19">
        <f t="shared" si="2"/>
        <v>0.1021</v>
      </c>
      <c r="H18" s="19">
        <f t="shared" si="2"/>
        <v>0.28000000000000003</v>
      </c>
      <c r="I18" s="19">
        <f t="shared" si="2"/>
        <v>0.13700000000000001</v>
      </c>
      <c r="J18" s="19">
        <f t="shared" si="2"/>
        <v>0.24084</v>
      </c>
      <c r="K18" s="19">
        <f t="shared" si="2"/>
        <v>167.55454</v>
      </c>
    </row>
    <row r="19" spans="1:11" ht="15" customHeight="1" thickTop="1" x14ac:dyDescent="0.25">
      <c r="A19" s="8">
        <v>37543</v>
      </c>
      <c r="B19" s="9">
        <v>0.13450000000000001</v>
      </c>
      <c r="C19" s="10">
        <v>8.6199999999999999E-2</v>
      </c>
      <c r="D19" s="9">
        <v>16.682700000000001</v>
      </c>
      <c r="E19" s="10">
        <v>0.24510000000000001</v>
      </c>
      <c r="F19" s="9">
        <v>0.26700000000000002</v>
      </c>
      <c r="G19" s="10">
        <v>0.1019</v>
      </c>
      <c r="H19" s="9">
        <v>0.27960000000000002</v>
      </c>
      <c r="I19" s="10">
        <v>0.13650000000000001</v>
      </c>
      <c r="J19" s="10">
        <v>0.24129999999999999</v>
      </c>
      <c r="K19" s="54">
        <v>169.17410000000001</v>
      </c>
    </row>
    <row r="20" spans="1:11" x14ac:dyDescent="0.25">
      <c r="A20" s="8">
        <v>37544</v>
      </c>
      <c r="B20" s="9">
        <v>0.13439999999999999</v>
      </c>
      <c r="C20" s="10">
        <v>8.6199999999999999E-2</v>
      </c>
      <c r="D20" s="9">
        <v>16.6784</v>
      </c>
      <c r="E20" s="10">
        <v>0.24540000000000001</v>
      </c>
      <c r="F20" s="9">
        <v>0.26679999999999998</v>
      </c>
      <c r="G20" s="10">
        <v>0.1018</v>
      </c>
      <c r="H20" s="9">
        <v>0.28000000000000003</v>
      </c>
      <c r="I20" s="10">
        <v>0.1363</v>
      </c>
      <c r="J20" s="10">
        <v>0.24160000000000001</v>
      </c>
      <c r="K20" s="54">
        <v>168.96100000000001</v>
      </c>
    </row>
    <row r="21" spans="1:11" x14ac:dyDescent="0.25">
      <c r="A21" s="8">
        <v>37545</v>
      </c>
      <c r="B21" s="9">
        <v>0.13439999999999999</v>
      </c>
      <c r="C21" s="10">
        <v>8.6499999999999994E-2</v>
      </c>
      <c r="D21" s="9">
        <v>16.7563</v>
      </c>
      <c r="E21" s="10">
        <v>0.24579999999999999</v>
      </c>
      <c r="F21" s="9">
        <v>0.26800000000000002</v>
      </c>
      <c r="G21" s="10">
        <v>0.1021</v>
      </c>
      <c r="H21" s="9">
        <v>0.28029999999999999</v>
      </c>
      <c r="I21" s="10">
        <v>0.13689999999999999</v>
      </c>
      <c r="J21" s="10">
        <v>0.2424</v>
      </c>
      <c r="K21" s="54">
        <v>169.00800000000001</v>
      </c>
    </row>
    <row r="22" spans="1:11" x14ac:dyDescent="0.25">
      <c r="A22" s="8">
        <v>37546</v>
      </c>
      <c r="B22" s="9">
        <v>0.13439999999999999</v>
      </c>
      <c r="C22" s="10">
        <v>8.6499999999999994E-2</v>
      </c>
      <c r="D22" s="9">
        <v>16.7073</v>
      </c>
      <c r="E22" s="10">
        <v>0.245</v>
      </c>
      <c r="F22" s="9">
        <v>0.2676</v>
      </c>
      <c r="G22" s="10">
        <v>0.1021</v>
      </c>
      <c r="H22" s="9">
        <v>0.27960000000000002</v>
      </c>
      <c r="I22" s="10">
        <v>0.1368</v>
      </c>
      <c r="J22" s="10">
        <v>0.24060000000000001</v>
      </c>
      <c r="K22" s="54">
        <v>167.2474</v>
      </c>
    </row>
    <row r="23" spans="1:11" ht="15.75" thickBot="1" x14ac:dyDescent="0.3">
      <c r="A23" s="11">
        <v>37547</v>
      </c>
      <c r="B23" s="12">
        <v>0.13439999999999999</v>
      </c>
      <c r="C23" s="13">
        <v>8.6599999999999996E-2</v>
      </c>
      <c r="D23" s="12">
        <v>16.776499999999999</v>
      </c>
      <c r="E23" s="13">
        <v>0.2442</v>
      </c>
      <c r="F23" s="12">
        <v>0.27039999999999997</v>
      </c>
      <c r="G23" s="13">
        <v>0.1023</v>
      </c>
      <c r="H23" s="12">
        <v>0.2792</v>
      </c>
      <c r="I23" s="13">
        <v>0.13830000000000001</v>
      </c>
      <c r="J23" s="13">
        <v>0.23960000000000001</v>
      </c>
      <c r="K23" s="55">
        <v>167.36160000000001</v>
      </c>
    </row>
    <row r="24" spans="1:11" ht="15.75" thickTop="1" x14ac:dyDescent="0.25">
      <c r="A24" s="14" t="s">
        <v>9</v>
      </c>
      <c r="B24" s="15">
        <f t="shared" ref="B24:K24" si="3">SUM(B19:B23)</f>
        <v>0.67209999999999992</v>
      </c>
      <c r="C24" s="16">
        <f t="shared" si="3"/>
        <v>0.43200000000000005</v>
      </c>
      <c r="D24" s="15">
        <f t="shared" si="3"/>
        <v>83.601200000000006</v>
      </c>
      <c r="E24" s="16">
        <f t="shared" si="3"/>
        <v>1.2255</v>
      </c>
      <c r="F24" s="15">
        <f t="shared" si="3"/>
        <v>1.3398000000000001</v>
      </c>
      <c r="G24" s="16">
        <f t="shared" si="3"/>
        <v>0.51019999999999999</v>
      </c>
      <c r="H24" s="15">
        <f t="shared" si="3"/>
        <v>1.3987000000000003</v>
      </c>
      <c r="I24" s="16">
        <f t="shared" si="3"/>
        <v>0.68480000000000008</v>
      </c>
      <c r="J24" s="16">
        <f t="shared" si="3"/>
        <v>1.2055</v>
      </c>
      <c r="K24" s="56">
        <f t="shared" si="3"/>
        <v>841.75209999999993</v>
      </c>
    </row>
    <row r="25" spans="1:11" ht="15.75" thickBot="1" x14ac:dyDescent="0.3">
      <c r="A25" s="17" t="s">
        <v>10</v>
      </c>
      <c r="B25" s="18">
        <f>B24/5</f>
        <v>0.13441999999999998</v>
      </c>
      <c r="C25" s="19">
        <f>C24/5</f>
        <v>8.6400000000000005E-2</v>
      </c>
      <c r="D25" s="19">
        <f t="shared" ref="D25:K25" si="4">D24/5</f>
        <v>16.72024</v>
      </c>
      <c r="E25" s="19">
        <f t="shared" si="4"/>
        <v>0.24510000000000001</v>
      </c>
      <c r="F25" s="19">
        <f t="shared" si="4"/>
        <v>0.26796000000000003</v>
      </c>
      <c r="G25" s="19">
        <f t="shared" si="4"/>
        <v>0.10203999999999999</v>
      </c>
      <c r="H25" s="19">
        <f t="shared" si="4"/>
        <v>0.27974000000000004</v>
      </c>
      <c r="I25" s="19">
        <f t="shared" si="4"/>
        <v>0.13696000000000003</v>
      </c>
      <c r="J25" s="19">
        <f t="shared" si="4"/>
        <v>0.24110000000000001</v>
      </c>
      <c r="K25" s="19">
        <f t="shared" si="4"/>
        <v>168.35041999999999</v>
      </c>
    </row>
    <row r="26" spans="1:11" ht="15.75" thickTop="1" x14ac:dyDescent="0.25">
      <c r="A26" s="8">
        <v>37550</v>
      </c>
      <c r="B26" s="9">
        <v>0.1343</v>
      </c>
      <c r="C26" s="10">
        <v>8.6800000000000002E-2</v>
      </c>
      <c r="D26" s="9">
        <v>16.847899999999999</v>
      </c>
      <c r="E26" s="10">
        <v>0.24410000000000001</v>
      </c>
      <c r="F26" s="9">
        <v>0.27060000000000001</v>
      </c>
      <c r="G26" s="10">
        <v>0.1024</v>
      </c>
      <c r="H26" s="9">
        <v>0.27910000000000001</v>
      </c>
      <c r="I26" s="10">
        <v>0.13830000000000001</v>
      </c>
      <c r="J26" s="10">
        <v>0.24049999999999999</v>
      </c>
      <c r="K26" s="54">
        <v>166.73349999999999</v>
      </c>
    </row>
    <row r="27" spans="1:11" x14ac:dyDescent="0.25">
      <c r="A27" s="8">
        <v>37551</v>
      </c>
      <c r="B27" s="9">
        <v>0.1343</v>
      </c>
      <c r="C27" s="10">
        <v>8.6999999999999994E-2</v>
      </c>
      <c r="D27" s="9">
        <v>16.7546</v>
      </c>
      <c r="E27" s="10">
        <v>0.2427</v>
      </c>
      <c r="F27" s="9">
        <v>0.26989999999999997</v>
      </c>
      <c r="G27" s="10">
        <v>0.1023</v>
      </c>
      <c r="H27" s="9">
        <v>0.27760000000000001</v>
      </c>
      <c r="I27" s="10">
        <v>0.13800000000000001</v>
      </c>
      <c r="J27" s="10">
        <v>0.23960000000000001</v>
      </c>
      <c r="K27" s="54">
        <v>166.19630000000001</v>
      </c>
    </row>
    <row r="28" spans="1:11" x14ac:dyDescent="0.25">
      <c r="A28" s="8">
        <v>37552</v>
      </c>
      <c r="B28" s="9">
        <v>0.1343</v>
      </c>
      <c r="C28" s="10">
        <v>8.6800000000000002E-2</v>
      </c>
      <c r="D28" s="9">
        <v>16.8003</v>
      </c>
      <c r="E28" s="10">
        <v>0.24279999999999999</v>
      </c>
      <c r="F28" s="9">
        <v>0.26850000000000002</v>
      </c>
      <c r="G28" s="10">
        <v>0.1024</v>
      </c>
      <c r="H28" s="9">
        <v>0.27729999999999999</v>
      </c>
      <c r="I28" s="10">
        <v>0.13739999999999999</v>
      </c>
      <c r="J28" s="10">
        <v>0.23949999999999999</v>
      </c>
      <c r="K28" s="54">
        <v>167.5393</v>
      </c>
    </row>
    <row r="29" spans="1:11" x14ac:dyDescent="0.25">
      <c r="A29" s="8">
        <v>37553</v>
      </c>
      <c r="B29" s="9">
        <v>0.1343</v>
      </c>
      <c r="C29" s="10">
        <v>8.6699999999999999E-2</v>
      </c>
      <c r="D29" s="9">
        <v>16.6767</v>
      </c>
      <c r="E29" s="10">
        <v>0.24299999999999999</v>
      </c>
      <c r="F29" s="9">
        <v>0.26879999999999998</v>
      </c>
      <c r="G29" s="10">
        <v>0.1022</v>
      </c>
      <c r="H29" s="9">
        <v>0.27729999999999999</v>
      </c>
      <c r="I29" s="10">
        <v>0.13750000000000001</v>
      </c>
      <c r="J29" s="10">
        <v>0.2389</v>
      </c>
      <c r="K29" s="54">
        <v>165.10839999999999</v>
      </c>
    </row>
    <row r="30" spans="1:11" ht="15.75" thickBot="1" x14ac:dyDescent="0.3">
      <c r="A30" s="11">
        <v>37554</v>
      </c>
      <c r="B30" s="12">
        <v>0.1343</v>
      </c>
      <c r="C30" s="13">
        <v>8.6800000000000002E-2</v>
      </c>
      <c r="D30" s="12">
        <v>16.7318</v>
      </c>
      <c r="E30" s="13">
        <v>0.24179999999999999</v>
      </c>
      <c r="F30" s="12">
        <v>0.26960000000000001</v>
      </c>
      <c r="G30" s="13">
        <v>0.1023</v>
      </c>
      <c r="H30" s="12">
        <v>0.27629999999999999</v>
      </c>
      <c r="I30" s="13">
        <v>0.13789999999999999</v>
      </c>
      <c r="J30" s="13">
        <v>0.23930000000000001</v>
      </c>
      <c r="K30" s="55">
        <v>165.10839999999999</v>
      </c>
    </row>
    <row r="31" spans="1:11" ht="15.75" thickTop="1" x14ac:dyDescent="0.25">
      <c r="A31" s="14" t="s">
        <v>9</v>
      </c>
      <c r="B31" s="15">
        <f t="shared" ref="B31:K31" si="5">SUM(B26:B30)</f>
        <v>0.67149999999999999</v>
      </c>
      <c r="C31" s="16">
        <f t="shared" si="5"/>
        <v>0.43409999999999999</v>
      </c>
      <c r="D31" s="15">
        <f t="shared" si="5"/>
        <v>83.811299999999989</v>
      </c>
      <c r="E31" s="16">
        <f t="shared" si="5"/>
        <v>1.2143999999999999</v>
      </c>
      <c r="F31" s="15">
        <f t="shared" si="5"/>
        <v>1.3473999999999999</v>
      </c>
      <c r="G31" s="16">
        <f t="shared" si="5"/>
        <v>0.51160000000000005</v>
      </c>
      <c r="H31" s="15">
        <f t="shared" si="5"/>
        <v>1.3875999999999999</v>
      </c>
      <c r="I31" s="16">
        <f t="shared" si="5"/>
        <v>0.68909999999999993</v>
      </c>
      <c r="J31" s="16">
        <f t="shared" si="5"/>
        <v>1.1978</v>
      </c>
      <c r="K31" s="56">
        <f t="shared" si="5"/>
        <v>830.68589999999995</v>
      </c>
    </row>
    <row r="32" spans="1:11" ht="15.75" thickBot="1" x14ac:dyDescent="0.3">
      <c r="A32" s="17" t="s">
        <v>10</v>
      </c>
      <c r="B32" s="18">
        <f>B31/5</f>
        <v>0.1343</v>
      </c>
      <c r="C32" s="19">
        <f>C31/5</f>
        <v>8.6819999999999994E-2</v>
      </c>
      <c r="D32" s="19">
        <f t="shared" ref="D32:K32" si="6">D31/5</f>
        <v>16.762259999999998</v>
      </c>
      <c r="E32" s="19">
        <f t="shared" si="6"/>
        <v>0.24287999999999998</v>
      </c>
      <c r="F32" s="19">
        <f t="shared" si="6"/>
        <v>0.26948</v>
      </c>
      <c r="G32" s="19">
        <f t="shared" si="6"/>
        <v>0.10232000000000001</v>
      </c>
      <c r="H32" s="19">
        <f t="shared" si="6"/>
        <v>0.27751999999999999</v>
      </c>
      <c r="I32" s="19">
        <f t="shared" si="6"/>
        <v>0.13782</v>
      </c>
      <c r="J32" s="19">
        <f t="shared" si="6"/>
        <v>0.23956</v>
      </c>
      <c r="K32" s="19">
        <f t="shared" si="6"/>
        <v>166.13718</v>
      </c>
    </row>
    <row r="33" spans="1:11" ht="15.75" thickTop="1" x14ac:dyDescent="0.25">
      <c r="A33" s="8">
        <v>37557</v>
      </c>
      <c r="B33" s="9">
        <v>0.13400000000000001</v>
      </c>
      <c r="C33" s="10">
        <v>8.6199999999999999E-2</v>
      </c>
      <c r="D33" s="9">
        <v>16.6234</v>
      </c>
      <c r="E33" s="10">
        <v>0.2417</v>
      </c>
      <c r="F33" s="9">
        <v>0.26779999999999998</v>
      </c>
      <c r="G33" s="10">
        <v>0.1019</v>
      </c>
      <c r="H33" s="9">
        <v>0.27529999999999999</v>
      </c>
      <c r="I33" s="10">
        <v>0.13719999999999999</v>
      </c>
      <c r="J33" s="10">
        <v>0.23780000000000001</v>
      </c>
      <c r="K33" s="54">
        <v>165.12819999999999</v>
      </c>
    </row>
    <row r="34" spans="1:11" x14ac:dyDescent="0.25">
      <c r="A34" s="8">
        <v>37558</v>
      </c>
      <c r="B34" s="9">
        <v>0.1341</v>
      </c>
      <c r="C34" s="10">
        <v>8.6099999999999996E-2</v>
      </c>
      <c r="D34" s="9">
        <v>16.584199999999999</v>
      </c>
      <c r="E34" s="10">
        <v>0.24</v>
      </c>
      <c r="F34" s="9">
        <v>0.26650000000000001</v>
      </c>
      <c r="G34" s="10">
        <v>0.1021</v>
      </c>
      <c r="H34" s="9">
        <v>0.2742</v>
      </c>
      <c r="I34" s="10">
        <v>0.1363</v>
      </c>
      <c r="J34" s="10">
        <v>0.23830000000000001</v>
      </c>
      <c r="K34" s="54">
        <v>165.0771</v>
      </c>
    </row>
    <row r="35" spans="1:11" x14ac:dyDescent="0.25">
      <c r="A35" s="8">
        <v>37559</v>
      </c>
      <c r="B35" s="9">
        <v>0.1341</v>
      </c>
      <c r="C35" s="10">
        <v>8.5999999999999993E-2</v>
      </c>
      <c r="D35" s="9">
        <v>16.426600000000001</v>
      </c>
      <c r="E35" s="10">
        <v>0.24099999999999999</v>
      </c>
      <c r="F35" s="9">
        <v>0.26619999999999999</v>
      </c>
      <c r="G35" s="10">
        <v>0.1016</v>
      </c>
      <c r="H35" s="9">
        <v>0.27579999999999999</v>
      </c>
      <c r="I35" s="10">
        <v>0.1361</v>
      </c>
      <c r="J35" s="10">
        <v>0.23710000000000001</v>
      </c>
      <c r="K35" s="54">
        <v>164.25909999999999</v>
      </c>
    </row>
    <row r="36" spans="1:11" ht="15.75" thickBot="1" x14ac:dyDescent="0.3">
      <c r="A36" s="11">
        <v>37560</v>
      </c>
      <c r="B36" s="12">
        <v>0.13400000000000001</v>
      </c>
      <c r="C36" s="13">
        <v>8.6099999999999996E-2</v>
      </c>
      <c r="D36" s="12">
        <v>16.427900000000001</v>
      </c>
      <c r="E36" s="13">
        <v>0.24279999999999999</v>
      </c>
      <c r="F36" s="12">
        <v>0.26669999999999999</v>
      </c>
      <c r="G36" s="13">
        <v>0.1016</v>
      </c>
      <c r="H36" s="12">
        <v>0.27810000000000001</v>
      </c>
      <c r="I36" s="13">
        <v>0.1363</v>
      </c>
      <c r="J36" s="13">
        <v>0.23760000000000001</v>
      </c>
      <c r="K36" s="55">
        <v>165.37880000000001</v>
      </c>
    </row>
    <row r="37" spans="1:11" ht="15.75" thickTop="1" x14ac:dyDescent="0.25">
      <c r="A37" s="14" t="s">
        <v>9</v>
      </c>
      <c r="B37" s="15">
        <f t="shared" ref="B37:K37" si="7">SUM(B33:B36)</f>
        <v>0.53620000000000001</v>
      </c>
      <c r="C37" s="16">
        <f t="shared" si="7"/>
        <v>0.34439999999999998</v>
      </c>
      <c r="D37" s="15">
        <f t="shared" si="7"/>
        <v>66.062100000000001</v>
      </c>
      <c r="E37" s="16">
        <f t="shared" si="7"/>
        <v>0.96550000000000002</v>
      </c>
      <c r="F37" s="15">
        <f t="shared" si="7"/>
        <v>1.0671999999999999</v>
      </c>
      <c r="G37" s="16">
        <f t="shared" si="7"/>
        <v>0.40720000000000001</v>
      </c>
      <c r="H37" s="15">
        <f t="shared" si="7"/>
        <v>1.1033999999999999</v>
      </c>
      <c r="I37" s="16">
        <f t="shared" si="7"/>
        <v>0.54589999999999994</v>
      </c>
      <c r="J37" s="16">
        <f t="shared" si="7"/>
        <v>0.95080000000000009</v>
      </c>
      <c r="K37" s="56">
        <f t="shared" si="7"/>
        <v>659.84320000000002</v>
      </c>
    </row>
    <row r="38" spans="1:11" ht="15.75" thickBot="1" x14ac:dyDescent="0.3">
      <c r="A38" s="17" t="s">
        <v>10</v>
      </c>
      <c r="B38" s="18">
        <f>B37/4</f>
        <v>0.13405</v>
      </c>
      <c r="C38" s="19">
        <f>C37/4</f>
        <v>8.6099999999999996E-2</v>
      </c>
      <c r="D38" s="19">
        <f t="shared" ref="D38:K38" si="8">D37/4</f>
        <v>16.515525</v>
      </c>
      <c r="E38" s="19">
        <f t="shared" si="8"/>
        <v>0.24137500000000001</v>
      </c>
      <c r="F38" s="19">
        <f t="shared" si="8"/>
        <v>0.26679999999999998</v>
      </c>
      <c r="G38" s="19">
        <f t="shared" si="8"/>
        <v>0.1018</v>
      </c>
      <c r="H38" s="19">
        <f t="shared" si="8"/>
        <v>0.27584999999999998</v>
      </c>
      <c r="I38" s="19">
        <f t="shared" si="8"/>
        <v>0.13647499999999999</v>
      </c>
      <c r="J38" s="19">
        <f t="shared" si="8"/>
        <v>0.23770000000000002</v>
      </c>
      <c r="K38" s="19">
        <f t="shared" si="8"/>
        <v>164.96080000000001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4"/>
    </row>
    <row r="40" spans="1:11" ht="20.25" x14ac:dyDescent="0.3">
      <c r="A40" s="20"/>
      <c r="B40" s="9"/>
      <c r="C40" s="59"/>
      <c r="D40" s="9"/>
      <c r="E40" s="22" t="s">
        <v>11</v>
      </c>
      <c r="F40" s="9"/>
      <c r="G40" s="10"/>
      <c r="H40" s="9"/>
      <c r="I40" s="10"/>
      <c r="J40" s="10"/>
      <c r="K40" s="5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8"/>
    </row>
    <row r="42" spans="1:11" x14ac:dyDescent="0.25">
      <c r="A42" s="26" t="s">
        <v>12</v>
      </c>
      <c r="B42" s="27">
        <f>SUM(B6:B9,B12:B16,B19:B23,B26:B30,B33:B36)</f>
        <v>3.0925000000000011</v>
      </c>
      <c r="C42" s="36">
        <f>SUM(C6:C9,C12:C16,C19:C23,C26:C30,C33:C36)</f>
        <v>1.9853000000000003</v>
      </c>
      <c r="D42" s="36">
        <f t="shared" ref="D42:K42" si="9">SUM(D6:D9,D12:D16,D19:D23,D26:D30,D33:D36)</f>
        <v>382.97320000000013</v>
      </c>
      <c r="E42" s="36">
        <f t="shared" si="9"/>
        <v>5.6260000000000003</v>
      </c>
      <c r="F42" s="36">
        <f t="shared" si="9"/>
        <v>6.1637000000000004</v>
      </c>
      <c r="G42" s="36">
        <f t="shared" si="9"/>
        <v>2.3474000000000004</v>
      </c>
      <c r="H42" s="36">
        <f t="shared" si="9"/>
        <v>6.4295000000000009</v>
      </c>
      <c r="I42" s="36">
        <f t="shared" si="9"/>
        <v>3.1516000000000002</v>
      </c>
      <c r="J42" s="36">
        <f t="shared" si="9"/>
        <v>5.520999999999999</v>
      </c>
      <c r="K42" s="36">
        <f t="shared" si="9"/>
        <v>3831.9010000000003</v>
      </c>
    </row>
    <row r="43" spans="1:11" x14ac:dyDescent="0.25">
      <c r="A43" s="26" t="s">
        <v>13</v>
      </c>
      <c r="B43" s="27">
        <f>B42/23</f>
        <v>0.13445652173913047</v>
      </c>
      <c r="C43" s="28">
        <f>C42/23</f>
        <v>8.6317391304347832E-2</v>
      </c>
      <c r="D43" s="28">
        <f t="shared" ref="D43:K43" si="10">D42/23</f>
        <v>16.65100869565218</v>
      </c>
      <c r="E43" s="28">
        <f t="shared" si="10"/>
        <v>0.24460869565217394</v>
      </c>
      <c r="F43" s="28">
        <f t="shared" si="10"/>
        <v>0.26798695652173915</v>
      </c>
      <c r="G43" s="28">
        <f t="shared" si="10"/>
        <v>0.10206086956521741</v>
      </c>
      <c r="H43" s="28">
        <f t="shared" si="10"/>
        <v>0.27954347826086962</v>
      </c>
      <c r="I43" s="28">
        <f t="shared" si="10"/>
        <v>0.13702608695652174</v>
      </c>
      <c r="J43" s="28">
        <f t="shared" si="10"/>
        <v>0.24004347826086952</v>
      </c>
      <c r="K43" s="28">
        <f t="shared" si="10"/>
        <v>166.60439130434784</v>
      </c>
    </row>
    <row r="44" spans="1:11" x14ac:dyDescent="0.25">
      <c r="A44" s="26" t="s">
        <v>14</v>
      </c>
      <c r="B44" s="27">
        <f>1/B43</f>
        <v>7.4373484236054948</v>
      </c>
      <c r="C44" s="28">
        <f>1/C43</f>
        <v>11.58515085881227</v>
      </c>
      <c r="D44" s="28">
        <f>100/D43</f>
        <v>6.0056421702615195</v>
      </c>
      <c r="E44" s="28">
        <f t="shared" ref="E44:J44" si="11">1/E43</f>
        <v>4.088162104514752</v>
      </c>
      <c r="F44" s="28">
        <f t="shared" si="11"/>
        <v>3.7315248957606628</v>
      </c>
      <c r="G44" s="28">
        <f t="shared" si="11"/>
        <v>9.798074465365934</v>
      </c>
      <c r="H44" s="28">
        <f t="shared" si="11"/>
        <v>3.5772610622910017</v>
      </c>
      <c r="I44" s="28">
        <f t="shared" si="11"/>
        <v>7.2978804416804159</v>
      </c>
      <c r="J44" s="28">
        <f t="shared" si="11"/>
        <v>4.1659119724687566</v>
      </c>
      <c r="K44" s="28">
        <f>1000/K43</f>
        <v>6.0022427510522842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41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38">
        <v>37561</v>
      </c>
      <c r="B5" s="39">
        <v>0.1341</v>
      </c>
      <c r="C5" s="40">
        <v>8.5800000000000001E-2</v>
      </c>
      <c r="D5" s="39">
        <v>16.446000000000002</v>
      </c>
      <c r="E5" s="40">
        <v>0.24160000000000001</v>
      </c>
      <c r="F5" s="39">
        <v>0.26540000000000002</v>
      </c>
      <c r="G5" s="40">
        <v>0.10150000000000001</v>
      </c>
      <c r="H5" s="39">
        <v>0.27600000000000002</v>
      </c>
      <c r="I5" s="40">
        <v>0.1356</v>
      </c>
      <c r="J5" s="40">
        <v>0.2369</v>
      </c>
      <c r="K5" s="61">
        <v>163.7696</v>
      </c>
    </row>
    <row r="6" spans="1:11" ht="15.75" thickBot="1" x14ac:dyDescent="0.3">
      <c r="A6" s="11"/>
      <c r="B6" s="12"/>
      <c r="C6" s="13"/>
      <c r="D6" s="12"/>
      <c r="E6" s="13"/>
      <c r="F6" s="12"/>
      <c r="G6" s="13"/>
      <c r="H6" s="12"/>
      <c r="I6" s="13"/>
      <c r="J6" s="13"/>
      <c r="K6" s="55"/>
    </row>
    <row r="7" spans="1:11" ht="15.75" thickTop="1" x14ac:dyDescent="0.25">
      <c r="A7" s="14" t="s">
        <v>9</v>
      </c>
      <c r="B7" s="15">
        <f t="shared" ref="B7:K7" si="0">SUM(B5:B6)</f>
        <v>0.1341</v>
      </c>
      <c r="C7" s="16">
        <f t="shared" si="0"/>
        <v>8.5800000000000001E-2</v>
      </c>
      <c r="D7" s="15">
        <f t="shared" si="0"/>
        <v>16.446000000000002</v>
      </c>
      <c r="E7" s="16">
        <f t="shared" si="0"/>
        <v>0.24160000000000001</v>
      </c>
      <c r="F7" s="15">
        <f t="shared" si="0"/>
        <v>0.26540000000000002</v>
      </c>
      <c r="G7" s="16">
        <f t="shared" si="0"/>
        <v>0.10150000000000001</v>
      </c>
      <c r="H7" s="15">
        <f t="shared" si="0"/>
        <v>0.27600000000000002</v>
      </c>
      <c r="I7" s="16">
        <f t="shared" si="0"/>
        <v>0.1356</v>
      </c>
      <c r="J7" s="16">
        <f t="shared" si="0"/>
        <v>0.2369</v>
      </c>
      <c r="K7" s="56">
        <f t="shared" si="0"/>
        <v>163.7696</v>
      </c>
    </row>
    <row r="8" spans="1:11" ht="15.75" thickBot="1" x14ac:dyDescent="0.3">
      <c r="A8" s="17" t="s">
        <v>10</v>
      </c>
      <c r="B8" s="18">
        <f>B7/1</f>
        <v>0.1341</v>
      </c>
      <c r="C8" s="19">
        <f>C7/2</f>
        <v>4.2900000000000001E-2</v>
      </c>
      <c r="D8" s="19">
        <f t="shared" ref="D8:K8" si="1">D7/2</f>
        <v>8.2230000000000008</v>
      </c>
      <c r="E8" s="19">
        <f t="shared" si="1"/>
        <v>0.1208</v>
      </c>
      <c r="F8" s="19">
        <f t="shared" si="1"/>
        <v>0.13270000000000001</v>
      </c>
      <c r="G8" s="19">
        <f t="shared" si="1"/>
        <v>5.0750000000000003E-2</v>
      </c>
      <c r="H8" s="19">
        <f t="shared" si="1"/>
        <v>0.13800000000000001</v>
      </c>
      <c r="I8" s="19">
        <f t="shared" si="1"/>
        <v>6.7799999999999999E-2</v>
      </c>
      <c r="J8" s="19">
        <f t="shared" si="1"/>
        <v>0.11845</v>
      </c>
      <c r="K8" s="19">
        <f t="shared" si="1"/>
        <v>81.884799999999998</v>
      </c>
    </row>
    <row r="9" spans="1:11" ht="15.75" thickTop="1" x14ac:dyDescent="0.25">
      <c r="A9" s="8">
        <v>37564</v>
      </c>
      <c r="B9" s="9">
        <v>0.13420000000000001</v>
      </c>
      <c r="C9" s="10">
        <v>8.5800000000000001E-2</v>
      </c>
      <c r="D9" s="9">
        <v>16.403300000000002</v>
      </c>
      <c r="E9" s="10">
        <v>0.2404</v>
      </c>
      <c r="F9" s="9">
        <v>0.26329999999999998</v>
      </c>
      <c r="G9" s="10">
        <v>0.1012</v>
      </c>
      <c r="H9" s="9">
        <v>0.27310000000000001</v>
      </c>
      <c r="I9" s="10">
        <v>0.1346</v>
      </c>
      <c r="J9" s="10">
        <v>0.23669999999999999</v>
      </c>
      <c r="K9" s="54">
        <v>164.452</v>
      </c>
    </row>
    <row r="10" spans="1:11" x14ac:dyDescent="0.25">
      <c r="A10" s="8">
        <v>37565</v>
      </c>
      <c r="B10" s="9">
        <v>0.13420000000000001</v>
      </c>
      <c r="C10" s="10">
        <v>8.6300000000000002E-2</v>
      </c>
      <c r="D10" s="9">
        <v>16.435500000000001</v>
      </c>
      <c r="E10" s="10">
        <v>0.2394</v>
      </c>
      <c r="F10" s="9">
        <v>0.26369999999999999</v>
      </c>
      <c r="G10" s="10">
        <v>0.1013</v>
      </c>
      <c r="H10" s="9">
        <v>0.27039999999999997</v>
      </c>
      <c r="I10" s="10">
        <v>0.1348</v>
      </c>
      <c r="J10" s="10">
        <v>0.2366</v>
      </c>
      <c r="K10" s="54">
        <v>163.96559999999999</v>
      </c>
    </row>
    <row r="11" spans="1:11" x14ac:dyDescent="0.25">
      <c r="A11" s="8">
        <v>37566</v>
      </c>
      <c r="B11" s="9">
        <v>0.1343</v>
      </c>
      <c r="C11" s="10">
        <v>8.5999999999999993E-2</v>
      </c>
      <c r="D11" s="9">
        <v>16.365100000000002</v>
      </c>
      <c r="E11" s="10">
        <v>0.2392</v>
      </c>
      <c r="F11" s="9">
        <v>0.26279999999999998</v>
      </c>
      <c r="G11" s="10">
        <v>0.10100000000000001</v>
      </c>
      <c r="H11" s="9">
        <v>0.27060000000000001</v>
      </c>
      <c r="I11" s="10">
        <v>0.1343</v>
      </c>
      <c r="J11" s="10">
        <v>0.2361</v>
      </c>
      <c r="K11" s="54">
        <v>165.02109999999999</v>
      </c>
    </row>
    <row r="12" spans="1:11" x14ac:dyDescent="0.25">
      <c r="A12" s="8">
        <v>37567</v>
      </c>
      <c r="B12" s="9">
        <v>0.13420000000000001</v>
      </c>
      <c r="C12" s="10">
        <v>8.6099999999999996E-2</v>
      </c>
      <c r="D12" s="9">
        <v>16.397200000000002</v>
      </c>
      <c r="E12" s="10">
        <v>0.23910000000000001</v>
      </c>
      <c r="F12" s="9">
        <v>0.26319999999999999</v>
      </c>
      <c r="G12" s="10">
        <v>0.1012</v>
      </c>
      <c r="H12" s="9">
        <v>0.27100000000000002</v>
      </c>
      <c r="I12" s="10">
        <v>0.1346</v>
      </c>
      <c r="J12" s="10">
        <v>0.23710000000000001</v>
      </c>
      <c r="K12" s="54">
        <v>164.76410000000001</v>
      </c>
    </row>
    <row r="13" spans="1:11" ht="15.75" thickBot="1" x14ac:dyDescent="0.3">
      <c r="A13" s="11">
        <v>37568</v>
      </c>
      <c r="B13" s="12">
        <v>0.13420000000000001</v>
      </c>
      <c r="C13" s="13">
        <v>8.5000000000000006E-2</v>
      </c>
      <c r="D13" s="12">
        <v>16.272400000000001</v>
      </c>
      <c r="E13" s="13">
        <v>0.23910000000000001</v>
      </c>
      <c r="F13" s="12">
        <v>0.26019999999999999</v>
      </c>
      <c r="G13" s="13">
        <v>0.1009</v>
      </c>
      <c r="H13" s="12">
        <v>0.26879999999999998</v>
      </c>
      <c r="I13" s="13">
        <v>0.1331</v>
      </c>
      <c r="J13" s="13">
        <v>0.23669999999999999</v>
      </c>
      <c r="K13" s="55">
        <v>162.5095</v>
      </c>
    </row>
    <row r="14" spans="1:11" ht="15.75" thickTop="1" x14ac:dyDescent="0.25">
      <c r="A14" s="14" t="s">
        <v>9</v>
      </c>
      <c r="B14" s="15">
        <f t="shared" ref="B14:K14" si="2">SUM(B9:B13)</f>
        <v>0.67110000000000003</v>
      </c>
      <c r="C14" s="16">
        <f t="shared" si="2"/>
        <v>0.42920000000000003</v>
      </c>
      <c r="D14" s="15">
        <f t="shared" si="2"/>
        <v>81.873500000000007</v>
      </c>
      <c r="E14" s="16">
        <f t="shared" si="2"/>
        <v>1.1972</v>
      </c>
      <c r="F14" s="15">
        <f t="shared" si="2"/>
        <v>1.3131999999999999</v>
      </c>
      <c r="G14" s="16">
        <f t="shared" si="2"/>
        <v>0.50560000000000005</v>
      </c>
      <c r="H14" s="15">
        <f t="shared" si="2"/>
        <v>1.3539000000000001</v>
      </c>
      <c r="I14" s="16">
        <f t="shared" si="2"/>
        <v>0.6714</v>
      </c>
      <c r="J14" s="16">
        <f t="shared" si="2"/>
        <v>1.1832</v>
      </c>
      <c r="K14" s="56">
        <f t="shared" si="2"/>
        <v>820.71230000000003</v>
      </c>
    </row>
    <row r="15" spans="1:11" ht="15.75" thickBot="1" x14ac:dyDescent="0.3">
      <c r="A15" s="17" t="s">
        <v>10</v>
      </c>
      <c r="B15" s="18">
        <f>B14/5</f>
        <v>0.13422000000000001</v>
      </c>
      <c r="C15" s="19">
        <f>C14/5</f>
        <v>8.584E-2</v>
      </c>
      <c r="D15" s="19">
        <f t="shared" ref="D15:K15" si="3">D14/5</f>
        <v>16.374700000000001</v>
      </c>
      <c r="E15" s="19">
        <f t="shared" si="3"/>
        <v>0.23944000000000001</v>
      </c>
      <c r="F15" s="19">
        <f t="shared" si="3"/>
        <v>0.26263999999999998</v>
      </c>
      <c r="G15" s="19">
        <f t="shared" si="3"/>
        <v>0.10112000000000002</v>
      </c>
      <c r="H15" s="19">
        <f t="shared" si="3"/>
        <v>0.27078000000000002</v>
      </c>
      <c r="I15" s="19">
        <f t="shared" si="3"/>
        <v>0.13428000000000001</v>
      </c>
      <c r="J15" s="19">
        <f t="shared" si="3"/>
        <v>0.23664000000000002</v>
      </c>
      <c r="K15" s="19">
        <f t="shared" si="3"/>
        <v>164.14246</v>
      </c>
    </row>
    <row r="16" spans="1:11" ht="15" customHeight="1" thickTop="1" x14ac:dyDescent="0.25">
      <c r="A16" s="8">
        <v>37571</v>
      </c>
      <c r="B16" s="9">
        <v>0.13420000000000001</v>
      </c>
      <c r="C16" s="10">
        <v>8.4400000000000003E-2</v>
      </c>
      <c r="D16" s="9">
        <v>16.0745</v>
      </c>
      <c r="E16" s="10">
        <v>0.23699999999999999</v>
      </c>
      <c r="F16" s="9">
        <v>0.25890000000000002</v>
      </c>
      <c r="G16" s="10">
        <v>0.1004</v>
      </c>
      <c r="H16" s="9">
        <v>0.26929999999999998</v>
      </c>
      <c r="I16" s="10">
        <v>0.13239999999999999</v>
      </c>
      <c r="J16" s="10">
        <v>0.23599999999999999</v>
      </c>
      <c r="K16" s="54">
        <v>161.14070000000001</v>
      </c>
    </row>
    <row r="17" spans="1:11" x14ac:dyDescent="0.25">
      <c r="A17" s="8">
        <v>37572</v>
      </c>
      <c r="B17" s="9">
        <v>0.13420000000000001</v>
      </c>
      <c r="C17" s="10">
        <v>8.4400000000000003E-2</v>
      </c>
      <c r="D17" s="9">
        <v>16.042899999999999</v>
      </c>
      <c r="E17" s="10">
        <v>0.23830000000000001</v>
      </c>
      <c r="F17" s="9">
        <v>0.25890000000000002</v>
      </c>
      <c r="G17" s="10">
        <v>0.1</v>
      </c>
      <c r="H17" s="9">
        <v>0.27039999999999997</v>
      </c>
      <c r="I17" s="10">
        <v>0.1326</v>
      </c>
      <c r="J17" s="10">
        <v>0.23619999999999999</v>
      </c>
      <c r="K17" s="54">
        <v>160.71119999999999</v>
      </c>
    </row>
    <row r="18" spans="1:11" x14ac:dyDescent="0.25">
      <c r="A18" s="8">
        <v>37573</v>
      </c>
      <c r="B18" s="9">
        <v>0.13420000000000001</v>
      </c>
      <c r="C18" s="10">
        <v>8.4500000000000006E-2</v>
      </c>
      <c r="D18" s="9">
        <v>16.0564</v>
      </c>
      <c r="E18" s="10">
        <v>0.2392</v>
      </c>
      <c r="F18" s="9">
        <v>0.25969999999999999</v>
      </c>
      <c r="G18" s="10">
        <v>0.1002</v>
      </c>
      <c r="H18" s="9">
        <v>0.2712</v>
      </c>
      <c r="I18" s="10">
        <v>0.1328</v>
      </c>
      <c r="J18" s="10">
        <v>0.2366</v>
      </c>
      <c r="K18" s="54">
        <v>161.47280000000001</v>
      </c>
    </row>
    <row r="19" spans="1:11" x14ac:dyDescent="0.25">
      <c r="A19" s="8">
        <v>37574</v>
      </c>
      <c r="B19" s="9">
        <v>0.13420000000000001</v>
      </c>
      <c r="C19" s="10">
        <v>8.4599999999999995E-2</v>
      </c>
      <c r="D19" s="9">
        <v>16.1295</v>
      </c>
      <c r="E19" s="10">
        <v>0.2397</v>
      </c>
      <c r="F19" s="9">
        <v>0.26090000000000002</v>
      </c>
      <c r="G19" s="10">
        <v>0.1004</v>
      </c>
      <c r="H19" s="9">
        <v>0.27079999999999999</v>
      </c>
      <c r="I19" s="10">
        <v>0.13320000000000001</v>
      </c>
      <c r="J19" s="10">
        <v>0.23699999999999999</v>
      </c>
      <c r="K19" s="54">
        <v>160.97290000000001</v>
      </c>
    </row>
    <row r="20" spans="1:11" ht="15.75" thickBot="1" x14ac:dyDescent="0.3">
      <c r="A20" s="11">
        <v>37575</v>
      </c>
      <c r="B20" s="12">
        <v>0.13420000000000001</v>
      </c>
      <c r="C20" s="13">
        <v>8.5000000000000006E-2</v>
      </c>
      <c r="D20" s="12">
        <v>16.161000000000001</v>
      </c>
      <c r="E20" s="13">
        <v>0.2384</v>
      </c>
      <c r="F20" s="12">
        <v>0.2616</v>
      </c>
      <c r="G20" s="13">
        <v>0.1004</v>
      </c>
      <c r="H20" s="12">
        <v>0.26850000000000002</v>
      </c>
      <c r="I20" s="13">
        <v>0.13370000000000001</v>
      </c>
      <c r="J20" s="13">
        <v>0.23649999999999999</v>
      </c>
      <c r="K20" s="55">
        <v>161.4359</v>
      </c>
    </row>
    <row r="21" spans="1:11" ht="15.75" thickTop="1" x14ac:dyDescent="0.25">
      <c r="A21" s="14" t="s">
        <v>9</v>
      </c>
      <c r="B21" s="15">
        <f t="shared" ref="B21:K21" si="4">SUM(B16:B20)</f>
        <v>0.67100000000000004</v>
      </c>
      <c r="C21" s="16">
        <f t="shared" si="4"/>
        <v>0.42290000000000005</v>
      </c>
      <c r="D21" s="15">
        <f t="shared" si="4"/>
        <v>80.464300000000009</v>
      </c>
      <c r="E21" s="16">
        <f t="shared" si="4"/>
        <v>1.1926000000000001</v>
      </c>
      <c r="F21" s="15">
        <f t="shared" si="4"/>
        <v>1.3000000000000003</v>
      </c>
      <c r="G21" s="16">
        <f t="shared" si="4"/>
        <v>0.50140000000000007</v>
      </c>
      <c r="H21" s="15">
        <f t="shared" si="4"/>
        <v>1.3501999999999998</v>
      </c>
      <c r="I21" s="16">
        <f t="shared" si="4"/>
        <v>0.66470000000000007</v>
      </c>
      <c r="J21" s="16">
        <f t="shared" si="4"/>
        <v>1.1822999999999999</v>
      </c>
      <c r="K21" s="56">
        <f t="shared" si="4"/>
        <v>805.73350000000005</v>
      </c>
    </row>
    <row r="22" spans="1:11" ht="15.75" thickBot="1" x14ac:dyDescent="0.3">
      <c r="A22" s="17" t="s">
        <v>10</v>
      </c>
      <c r="B22" s="18">
        <f>B21/5</f>
        <v>0.13420000000000001</v>
      </c>
      <c r="C22" s="19">
        <f>C21/5</f>
        <v>8.4580000000000016E-2</v>
      </c>
      <c r="D22" s="19">
        <f t="shared" ref="D22:K22" si="5">D21/5</f>
        <v>16.092860000000002</v>
      </c>
      <c r="E22" s="19">
        <f t="shared" si="5"/>
        <v>0.23852000000000001</v>
      </c>
      <c r="F22" s="19">
        <f t="shared" si="5"/>
        <v>0.26000000000000006</v>
      </c>
      <c r="G22" s="19">
        <f t="shared" si="5"/>
        <v>0.10028000000000001</v>
      </c>
      <c r="H22" s="19">
        <f t="shared" si="5"/>
        <v>0.27003999999999995</v>
      </c>
      <c r="I22" s="19">
        <f t="shared" si="5"/>
        <v>0.13294</v>
      </c>
      <c r="J22" s="19">
        <f t="shared" si="5"/>
        <v>0.23645999999999998</v>
      </c>
      <c r="K22" s="19">
        <f t="shared" si="5"/>
        <v>161.14670000000001</v>
      </c>
    </row>
    <row r="23" spans="1:11" ht="15.75" thickTop="1" x14ac:dyDescent="0.25">
      <c r="A23" s="8">
        <v>37578</v>
      </c>
      <c r="B23" s="9">
        <v>0.13420000000000001</v>
      </c>
      <c r="C23" s="10">
        <v>8.5000000000000006E-2</v>
      </c>
      <c r="D23" s="9">
        <v>16.153700000000001</v>
      </c>
      <c r="E23" s="10">
        <v>0.23849999999999999</v>
      </c>
      <c r="F23" s="9">
        <v>0.2646</v>
      </c>
      <c r="G23" s="10">
        <v>0.1007</v>
      </c>
      <c r="H23" s="9">
        <v>0.26850000000000002</v>
      </c>
      <c r="I23" s="10">
        <v>0.1331</v>
      </c>
      <c r="J23" s="10">
        <v>0.2366</v>
      </c>
      <c r="K23" s="54">
        <v>161.4821</v>
      </c>
    </row>
    <row r="24" spans="1:11" x14ac:dyDescent="0.25">
      <c r="A24" s="8">
        <v>37579</v>
      </c>
      <c r="B24" s="9">
        <v>0.1341</v>
      </c>
      <c r="C24" s="10">
        <v>8.4900000000000003E-2</v>
      </c>
      <c r="D24" s="9">
        <v>16.244199999999999</v>
      </c>
      <c r="E24" s="10">
        <v>0.23799999999999999</v>
      </c>
      <c r="F24" s="9">
        <v>0.2601</v>
      </c>
      <c r="G24" s="10">
        <v>0.1004</v>
      </c>
      <c r="H24" s="9">
        <v>0.26950000000000002</v>
      </c>
      <c r="I24" s="10">
        <v>0.13300000000000001</v>
      </c>
      <c r="J24" s="10">
        <v>0.2366</v>
      </c>
      <c r="K24" s="54">
        <v>161.84530000000001</v>
      </c>
    </row>
    <row r="25" spans="1:11" x14ac:dyDescent="0.25">
      <c r="A25" s="8">
        <v>37580</v>
      </c>
      <c r="B25" s="9">
        <v>0.1341</v>
      </c>
      <c r="C25" s="10">
        <v>8.4400000000000003E-2</v>
      </c>
      <c r="D25" s="9">
        <v>16.309200000000001</v>
      </c>
      <c r="E25" s="10">
        <v>0.23960000000000001</v>
      </c>
      <c r="F25" s="9">
        <v>0.25950000000000001</v>
      </c>
      <c r="G25" s="10">
        <v>0.1002</v>
      </c>
      <c r="H25" s="9">
        <v>0.2697</v>
      </c>
      <c r="I25" s="10">
        <v>0.1326</v>
      </c>
      <c r="J25" s="10">
        <v>0.2369</v>
      </c>
      <c r="K25" s="54">
        <v>161.2217</v>
      </c>
    </row>
    <row r="26" spans="1:11" x14ac:dyDescent="0.25">
      <c r="A26" s="8">
        <v>37581</v>
      </c>
      <c r="B26" s="9">
        <v>0.13420000000000001</v>
      </c>
      <c r="C26" s="10">
        <v>8.5199999999999998E-2</v>
      </c>
      <c r="D26" s="9">
        <v>16.4422</v>
      </c>
      <c r="E26" s="10">
        <v>0.24</v>
      </c>
      <c r="F26" s="9">
        <v>0.26179999999999998</v>
      </c>
      <c r="G26" s="10">
        <v>0.1009</v>
      </c>
      <c r="H26" s="9">
        <v>0.27</v>
      </c>
      <c r="I26" s="10">
        <v>0.1338</v>
      </c>
      <c r="J26" s="10">
        <v>0.23760000000000001</v>
      </c>
      <c r="K26" s="54">
        <v>162.41560000000001</v>
      </c>
    </row>
    <row r="27" spans="1:11" ht="15.75" thickBot="1" x14ac:dyDescent="0.3">
      <c r="A27" s="11">
        <v>37582</v>
      </c>
      <c r="B27" s="12">
        <v>0.13420000000000001</v>
      </c>
      <c r="C27" s="13">
        <v>8.5099999999999995E-2</v>
      </c>
      <c r="D27" s="12">
        <v>16.4818</v>
      </c>
      <c r="E27" s="13">
        <v>0.2387</v>
      </c>
      <c r="F27" s="12">
        <v>0.26290000000000002</v>
      </c>
      <c r="G27" s="13">
        <v>0.1009</v>
      </c>
      <c r="H27" s="12">
        <v>0.26700000000000002</v>
      </c>
      <c r="I27" s="13">
        <v>0.1343</v>
      </c>
      <c r="J27" s="13">
        <v>0.23749999999999999</v>
      </c>
      <c r="K27" s="55">
        <v>162.56989999999999</v>
      </c>
    </row>
    <row r="28" spans="1:11" ht="15.75" thickTop="1" x14ac:dyDescent="0.25">
      <c r="A28" s="14" t="s">
        <v>9</v>
      </c>
      <c r="B28" s="15">
        <f t="shared" ref="B28:K28" si="6">SUM(B23:B27)</f>
        <v>0.67079999999999995</v>
      </c>
      <c r="C28" s="16">
        <f t="shared" si="6"/>
        <v>0.42459999999999998</v>
      </c>
      <c r="D28" s="15">
        <f t="shared" si="6"/>
        <v>81.631100000000004</v>
      </c>
      <c r="E28" s="16">
        <f t="shared" si="6"/>
        <v>1.1947999999999999</v>
      </c>
      <c r="F28" s="15">
        <f t="shared" si="6"/>
        <v>1.3089</v>
      </c>
      <c r="G28" s="16">
        <f t="shared" si="6"/>
        <v>0.50309999999999999</v>
      </c>
      <c r="H28" s="15">
        <f t="shared" si="6"/>
        <v>1.3447</v>
      </c>
      <c r="I28" s="16">
        <f t="shared" si="6"/>
        <v>0.66679999999999995</v>
      </c>
      <c r="J28" s="16">
        <f t="shared" si="6"/>
        <v>1.1852</v>
      </c>
      <c r="K28" s="56">
        <f t="shared" si="6"/>
        <v>809.53459999999995</v>
      </c>
    </row>
    <row r="29" spans="1:11" ht="15.75" thickBot="1" x14ac:dyDescent="0.3">
      <c r="A29" s="17" t="s">
        <v>10</v>
      </c>
      <c r="B29" s="18">
        <f>B28/5</f>
        <v>0.13416</v>
      </c>
      <c r="C29" s="19">
        <f>C28/5</f>
        <v>8.4919999999999995E-2</v>
      </c>
      <c r="D29" s="19">
        <f t="shared" ref="D29:K29" si="7">D28/5</f>
        <v>16.326219999999999</v>
      </c>
      <c r="E29" s="19">
        <f t="shared" si="7"/>
        <v>0.23895999999999998</v>
      </c>
      <c r="F29" s="19">
        <f t="shared" si="7"/>
        <v>0.26178000000000001</v>
      </c>
      <c r="G29" s="19">
        <f t="shared" si="7"/>
        <v>0.10062</v>
      </c>
      <c r="H29" s="19">
        <f t="shared" si="7"/>
        <v>0.26894000000000001</v>
      </c>
      <c r="I29" s="19">
        <f t="shared" si="7"/>
        <v>0.13335999999999998</v>
      </c>
      <c r="J29" s="19">
        <f t="shared" si="7"/>
        <v>0.23704</v>
      </c>
      <c r="K29" s="19">
        <f t="shared" si="7"/>
        <v>161.90691999999999</v>
      </c>
    </row>
    <row r="30" spans="1:11" ht="15.75" thickTop="1" x14ac:dyDescent="0.25">
      <c r="A30" s="8">
        <v>37585</v>
      </c>
      <c r="B30" s="9">
        <v>0.13420000000000001</v>
      </c>
      <c r="C30" s="10">
        <v>8.5000000000000006E-2</v>
      </c>
      <c r="D30" s="9">
        <v>16.369700000000002</v>
      </c>
      <c r="E30" s="10">
        <v>0.2382</v>
      </c>
      <c r="F30" s="9">
        <v>0.26179999999999998</v>
      </c>
      <c r="G30" s="10">
        <v>0.1007</v>
      </c>
      <c r="H30" s="9">
        <v>0.26829999999999998</v>
      </c>
      <c r="I30" s="10">
        <v>0.13389999999999999</v>
      </c>
      <c r="J30" s="10">
        <v>0.23710000000000001</v>
      </c>
      <c r="K30" s="54">
        <v>161.6</v>
      </c>
    </row>
    <row r="31" spans="1:11" x14ac:dyDescent="0.25">
      <c r="A31" s="8">
        <v>37586</v>
      </c>
      <c r="B31" s="9">
        <v>0.13420000000000001</v>
      </c>
      <c r="C31" s="10">
        <v>8.5699999999999998E-2</v>
      </c>
      <c r="D31" s="9">
        <v>16.422699999999999</v>
      </c>
      <c r="E31" s="10">
        <v>0.24010000000000001</v>
      </c>
      <c r="F31" s="9">
        <v>0.26429999999999998</v>
      </c>
      <c r="G31" s="10">
        <v>0.1014</v>
      </c>
      <c r="H31" s="9">
        <v>0.26889999999999997</v>
      </c>
      <c r="I31" s="10">
        <v>0.13519999999999999</v>
      </c>
      <c r="J31" s="10">
        <v>0.23799999999999999</v>
      </c>
      <c r="K31" s="54">
        <v>161.6</v>
      </c>
    </row>
    <row r="32" spans="1:11" x14ac:dyDescent="0.25">
      <c r="A32" s="8">
        <v>37587</v>
      </c>
      <c r="B32" s="9">
        <v>0.13420000000000001</v>
      </c>
      <c r="C32" s="10">
        <v>8.6300000000000002E-2</v>
      </c>
      <c r="D32" s="9">
        <v>16.348199999999999</v>
      </c>
      <c r="E32" s="10">
        <v>0.23960000000000001</v>
      </c>
      <c r="F32" s="9">
        <v>0.2646</v>
      </c>
      <c r="G32" s="10">
        <v>0.1012</v>
      </c>
      <c r="H32" s="9">
        <v>0.2702</v>
      </c>
      <c r="I32" s="10">
        <v>0.1353</v>
      </c>
      <c r="J32" s="10">
        <v>0.23680000000000001</v>
      </c>
      <c r="K32" s="54">
        <v>161</v>
      </c>
    </row>
    <row r="33" spans="1:11" x14ac:dyDescent="0.25">
      <c r="A33" s="8">
        <v>37588</v>
      </c>
      <c r="B33" s="9">
        <v>0.1341</v>
      </c>
      <c r="C33" s="10">
        <v>8.6900000000000005E-2</v>
      </c>
      <c r="D33" s="9">
        <v>16.358899999999998</v>
      </c>
      <c r="E33" s="10">
        <v>0.2412</v>
      </c>
      <c r="F33" s="9">
        <v>0.26500000000000001</v>
      </c>
      <c r="G33" s="10">
        <v>0.1012</v>
      </c>
      <c r="H33" s="9">
        <v>0.27239999999999998</v>
      </c>
      <c r="I33" s="10">
        <v>0.13550000000000001</v>
      </c>
      <c r="J33" s="10">
        <v>0.23649999999999999</v>
      </c>
      <c r="K33" s="54">
        <v>161</v>
      </c>
    </row>
    <row r="34" spans="1:11" ht="15.75" thickBot="1" x14ac:dyDescent="0.3">
      <c r="A34" s="11">
        <v>37589</v>
      </c>
      <c r="B34" s="12">
        <v>0.1341</v>
      </c>
      <c r="C34" s="13">
        <v>8.6599999999999996E-2</v>
      </c>
      <c r="D34" s="12">
        <v>16.381699999999999</v>
      </c>
      <c r="E34" s="13">
        <v>0.2399</v>
      </c>
      <c r="F34" s="12">
        <v>0.26429999999999998</v>
      </c>
      <c r="G34" s="13">
        <v>0.1012</v>
      </c>
      <c r="H34" s="12">
        <v>0.27129999999999999</v>
      </c>
      <c r="I34" s="13">
        <v>0.13519999999999999</v>
      </c>
      <c r="J34" s="13">
        <v>0.23649999999999999</v>
      </c>
      <c r="K34" s="55">
        <v>161.2687</v>
      </c>
    </row>
    <row r="35" spans="1:11" ht="15.75" thickTop="1" x14ac:dyDescent="0.25">
      <c r="A35" s="14" t="s">
        <v>9</v>
      </c>
      <c r="B35" s="15">
        <f>SUM(B30:B34)</f>
        <v>0.67080000000000006</v>
      </c>
      <c r="C35" s="16">
        <f>SUM(C30:C34)</f>
        <v>0.43049999999999999</v>
      </c>
      <c r="D35" s="16">
        <f t="shared" ref="D35:K35" si="8">SUM(D30:D34)</f>
        <v>81.881199999999993</v>
      </c>
      <c r="E35" s="16">
        <f t="shared" si="8"/>
        <v>1.1989999999999998</v>
      </c>
      <c r="F35" s="16">
        <f t="shared" si="8"/>
        <v>1.3199999999999998</v>
      </c>
      <c r="G35" s="16">
        <f t="shared" si="8"/>
        <v>0.50570000000000004</v>
      </c>
      <c r="H35" s="16">
        <f t="shared" si="8"/>
        <v>1.3510999999999997</v>
      </c>
      <c r="I35" s="16">
        <f t="shared" si="8"/>
        <v>0.67510000000000003</v>
      </c>
      <c r="J35" s="16">
        <f t="shared" si="8"/>
        <v>1.1848999999999998</v>
      </c>
      <c r="K35" s="16">
        <f t="shared" si="8"/>
        <v>806.46870000000001</v>
      </c>
    </row>
    <row r="36" spans="1:11" ht="15.75" thickBot="1" x14ac:dyDescent="0.3">
      <c r="A36" s="17" t="s">
        <v>10</v>
      </c>
      <c r="B36" s="18">
        <f>B35/5</f>
        <v>0.13416</v>
      </c>
      <c r="C36" s="19">
        <f>C35/5</f>
        <v>8.6099999999999996E-2</v>
      </c>
      <c r="D36" s="19">
        <f t="shared" ref="D36:K36" si="9">D35/5</f>
        <v>16.376239999999999</v>
      </c>
      <c r="E36" s="19">
        <f t="shared" si="9"/>
        <v>0.23979999999999996</v>
      </c>
      <c r="F36" s="19">
        <f t="shared" si="9"/>
        <v>0.26399999999999996</v>
      </c>
      <c r="G36" s="19">
        <f t="shared" si="9"/>
        <v>0.10114000000000001</v>
      </c>
      <c r="H36" s="19">
        <f t="shared" si="9"/>
        <v>0.27021999999999996</v>
      </c>
      <c r="I36" s="19">
        <f t="shared" si="9"/>
        <v>0.13502</v>
      </c>
      <c r="J36" s="19">
        <f t="shared" si="9"/>
        <v>0.23697999999999997</v>
      </c>
      <c r="K36" s="19">
        <f t="shared" si="9"/>
        <v>161.29374000000001</v>
      </c>
    </row>
    <row r="37" spans="1:11" ht="21" thickTop="1" x14ac:dyDescent="0.3">
      <c r="A37" s="20"/>
      <c r="B37" s="9"/>
      <c r="C37" s="51"/>
      <c r="D37" s="9"/>
      <c r="E37" s="22" t="s">
        <v>11</v>
      </c>
      <c r="F37" s="9"/>
      <c r="G37" s="10"/>
      <c r="H37" s="9"/>
      <c r="I37" s="10"/>
      <c r="J37" s="10"/>
      <c r="K37" s="54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8"/>
    </row>
    <row r="39" spans="1:11" x14ac:dyDescent="0.25">
      <c r="A39" s="26" t="s">
        <v>12</v>
      </c>
      <c r="B39" s="27">
        <f>SUM(B5,B9:B13,B16:B20,B23:B27,B30:B34)</f>
        <v>2.8178000000000001</v>
      </c>
      <c r="C39" s="36">
        <f>SUM(C5,C9:C13,C16:C20,C23:C27,C30:C34)</f>
        <v>1.7929999999999999</v>
      </c>
      <c r="D39" s="36">
        <f t="shared" ref="D39:K39" si="10">SUM(D5,D9:D13,D16:D20,D23:D27,D30:D34)</f>
        <v>342.29610000000014</v>
      </c>
      <c r="E39" s="36">
        <f t="shared" si="10"/>
        <v>5.0252000000000017</v>
      </c>
      <c r="F39" s="36">
        <f t="shared" si="10"/>
        <v>5.5074999999999985</v>
      </c>
      <c r="G39" s="36">
        <f t="shared" si="10"/>
        <v>2.1173000000000002</v>
      </c>
      <c r="H39" s="36">
        <f t="shared" si="10"/>
        <v>5.6759000000000004</v>
      </c>
      <c r="I39" s="36">
        <f t="shared" si="10"/>
        <v>2.8136000000000001</v>
      </c>
      <c r="J39" s="36">
        <f t="shared" si="10"/>
        <v>4.972500000000001</v>
      </c>
      <c r="K39" s="36">
        <f t="shared" si="10"/>
        <v>3406.2186999999994</v>
      </c>
    </row>
    <row r="40" spans="1:11" x14ac:dyDescent="0.25">
      <c r="A40" s="26" t="s">
        <v>13</v>
      </c>
      <c r="B40" s="27">
        <f>B39/21</f>
        <v>0.13418095238095237</v>
      </c>
      <c r="C40" s="28">
        <f>C39/21</f>
        <v>8.5380952380952377E-2</v>
      </c>
      <c r="D40" s="28">
        <f t="shared" ref="D40:K40" si="11">D39/21</f>
        <v>16.299814285714291</v>
      </c>
      <c r="E40" s="28">
        <f t="shared" si="11"/>
        <v>0.23929523809523817</v>
      </c>
      <c r="F40" s="28">
        <f t="shared" si="11"/>
        <v>0.2622619047619047</v>
      </c>
      <c r="G40" s="28">
        <f t="shared" si="11"/>
        <v>0.10082380952380954</v>
      </c>
      <c r="H40" s="28">
        <f t="shared" si="11"/>
        <v>0.2702809523809524</v>
      </c>
      <c r="I40" s="28">
        <f t="shared" si="11"/>
        <v>0.1339809523809524</v>
      </c>
      <c r="J40" s="28">
        <f t="shared" si="11"/>
        <v>0.23678571428571432</v>
      </c>
      <c r="K40" s="28">
        <f t="shared" si="11"/>
        <v>162.20089047619044</v>
      </c>
    </row>
    <row r="41" spans="1:11" x14ac:dyDescent="0.25">
      <c r="A41" s="26" t="s">
        <v>14</v>
      </c>
      <c r="B41" s="27">
        <f>1/B40</f>
        <v>7.45262261338633</v>
      </c>
      <c r="C41" s="28">
        <f>1/C40</f>
        <v>11.712214166201896</v>
      </c>
      <c r="D41" s="28">
        <f>100/D40</f>
        <v>6.1350392248114991</v>
      </c>
      <c r="E41" s="28">
        <f t="shared" ref="E41:J41" si="12">1/E40</f>
        <v>4.1789381517153537</v>
      </c>
      <c r="F41" s="28">
        <f t="shared" si="12"/>
        <v>3.8129822968679083</v>
      </c>
      <c r="G41" s="28">
        <f t="shared" si="12"/>
        <v>9.9182921645491895</v>
      </c>
      <c r="H41" s="28">
        <f t="shared" si="12"/>
        <v>3.6998537676844196</v>
      </c>
      <c r="I41" s="28">
        <f t="shared" si="12"/>
        <v>7.4637475120841614</v>
      </c>
      <c r="J41" s="28">
        <f t="shared" si="12"/>
        <v>4.2232277526395166</v>
      </c>
      <c r="K41" s="28">
        <f>1000/K40</f>
        <v>6.1651942665924553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42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3"/>
    </row>
    <row r="4" spans="1:11" ht="16.5" thickBot="1" x14ac:dyDescent="0.3">
      <c r="A4" s="44" t="s">
        <v>0</v>
      </c>
      <c r="B4" s="45" t="s">
        <v>8</v>
      </c>
      <c r="C4" s="44" t="s">
        <v>7</v>
      </c>
      <c r="D4" s="45" t="s">
        <v>23</v>
      </c>
      <c r="E4" s="44" t="s">
        <v>1</v>
      </c>
      <c r="F4" s="45" t="s">
        <v>15</v>
      </c>
      <c r="G4" s="44" t="s">
        <v>5</v>
      </c>
      <c r="H4" s="45" t="s">
        <v>4</v>
      </c>
      <c r="I4" s="44" t="s">
        <v>2</v>
      </c>
      <c r="J4" s="44" t="s">
        <v>6</v>
      </c>
      <c r="K4" s="64" t="s">
        <v>3</v>
      </c>
    </row>
    <row r="5" spans="1:11" x14ac:dyDescent="0.25">
      <c r="A5" s="8">
        <v>37592</v>
      </c>
      <c r="B5" s="65">
        <v>0.1341</v>
      </c>
      <c r="C5" s="65">
        <v>8.6199999999999999E-2</v>
      </c>
      <c r="D5" s="66">
        <v>16.442</v>
      </c>
      <c r="E5" s="65">
        <v>0.23910000000000001</v>
      </c>
      <c r="F5" s="66">
        <v>0.26390000000000002</v>
      </c>
      <c r="G5" s="65">
        <v>0.1013</v>
      </c>
      <c r="H5" s="66">
        <v>0.26900000000000002</v>
      </c>
      <c r="I5" s="68">
        <v>0.13489999999999999</v>
      </c>
      <c r="J5" s="66">
        <v>0.2369</v>
      </c>
      <c r="K5" s="65">
        <v>160.57810000000001</v>
      </c>
    </row>
    <row r="6" spans="1:11" x14ac:dyDescent="0.25">
      <c r="A6" s="8">
        <v>37593</v>
      </c>
      <c r="B6" s="32">
        <v>0.13400000000000001</v>
      </c>
      <c r="C6" s="20">
        <v>8.6199999999999999E-2</v>
      </c>
      <c r="D6" s="66">
        <v>16.6877</v>
      </c>
      <c r="E6" s="20">
        <v>0.2394</v>
      </c>
      <c r="F6" s="66">
        <v>0.26379999999999998</v>
      </c>
      <c r="G6" s="20">
        <v>0.1016</v>
      </c>
      <c r="H6" s="66">
        <v>0.26919999999999999</v>
      </c>
      <c r="I6" s="69">
        <v>0.13489999999999999</v>
      </c>
      <c r="J6" s="66">
        <v>0.2374</v>
      </c>
      <c r="K6" s="20">
        <v>163.41300000000001</v>
      </c>
    </row>
    <row r="7" spans="1:11" x14ac:dyDescent="0.25">
      <c r="A7" s="8">
        <v>37594</v>
      </c>
      <c r="B7" s="32">
        <v>0.13400000000000001</v>
      </c>
      <c r="C7" s="20">
        <v>8.5500000000000007E-2</v>
      </c>
      <c r="D7" s="66">
        <v>16.671600000000002</v>
      </c>
      <c r="E7" s="20">
        <v>0.2397</v>
      </c>
      <c r="F7" s="66">
        <v>0.26290000000000002</v>
      </c>
      <c r="G7" s="20">
        <v>0.1012</v>
      </c>
      <c r="H7" s="66">
        <v>0.26860000000000001</v>
      </c>
      <c r="I7" s="69">
        <v>0.13439999999999999</v>
      </c>
      <c r="J7" s="66">
        <v>0.23730000000000001</v>
      </c>
      <c r="K7" s="20">
        <v>163.14500000000001</v>
      </c>
    </row>
    <row r="8" spans="1:11" x14ac:dyDescent="0.25">
      <c r="A8" s="8">
        <v>37595</v>
      </c>
      <c r="B8" s="32">
        <v>0.13400000000000001</v>
      </c>
      <c r="C8" s="20">
        <v>8.5400000000000004E-2</v>
      </c>
      <c r="D8" s="66">
        <v>16.721900000000002</v>
      </c>
      <c r="E8" s="20">
        <v>0.23910000000000001</v>
      </c>
      <c r="F8" s="66">
        <v>0.26179999999999998</v>
      </c>
      <c r="G8" s="20">
        <v>0.1009</v>
      </c>
      <c r="H8" s="66">
        <v>0.2676</v>
      </c>
      <c r="I8" s="69">
        <v>0.13400000000000001</v>
      </c>
      <c r="J8" s="66">
        <v>0.23730000000000001</v>
      </c>
      <c r="K8" s="20">
        <v>163.0077</v>
      </c>
    </row>
    <row r="9" spans="1:11" ht="15.75" thickBot="1" x14ac:dyDescent="0.3">
      <c r="A9" s="11">
        <v>37596</v>
      </c>
      <c r="B9" s="13">
        <v>0.13400000000000001</v>
      </c>
      <c r="C9" s="13">
        <v>8.5300000000000001E-2</v>
      </c>
      <c r="D9" s="12">
        <v>16.764099999999999</v>
      </c>
      <c r="E9" s="13">
        <v>0.23860000000000001</v>
      </c>
      <c r="F9" s="12">
        <v>0.26219999999999999</v>
      </c>
      <c r="G9" s="13">
        <v>0.1012</v>
      </c>
      <c r="H9" s="12">
        <v>0.26700000000000002</v>
      </c>
      <c r="I9" s="67">
        <v>0.13400000000000001</v>
      </c>
      <c r="J9" s="12">
        <v>0.23799999999999999</v>
      </c>
      <c r="K9" s="13">
        <v>163.5805</v>
      </c>
    </row>
    <row r="10" spans="1:11" ht="15.75" thickTop="1" x14ac:dyDescent="0.25">
      <c r="A10" s="46" t="s">
        <v>9</v>
      </c>
      <c r="B10" s="16">
        <f>SUM(B5:B9)</f>
        <v>0.67010000000000003</v>
      </c>
      <c r="C10" s="16">
        <f>SUM(C5:C9)</f>
        <v>0.42860000000000004</v>
      </c>
      <c r="D10" s="15">
        <f>SUM(D5:D9)</f>
        <v>83.287300000000002</v>
      </c>
      <c r="E10" s="16">
        <f>SUM(E5:E9)</f>
        <v>1.1959</v>
      </c>
      <c r="F10" s="15">
        <f>SUM(F5:F9)</f>
        <v>1.3146</v>
      </c>
      <c r="G10" s="16">
        <f>SUM(G5:G9)</f>
        <v>0.50619999999999998</v>
      </c>
      <c r="H10" s="15">
        <f>SUM(H5:H9)</f>
        <v>1.3414000000000001</v>
      </c>
      <c r="I10" s="16">
        <f>SUM(I5:I9)</f>
        <v>0.67220000000000002</v>
      </c>
      <c r="J10" s="15">
        <f>SUM(J5:J9)</f>
        <v>1.1869000000000001</v>
      </c>
      <c r="K10" s="16">
        <f>SUM(K5:K9)</f>
        <v>813.72430000000008</v>
      </c>
    </row>
    <row r="11" spans="1:11" ht="15.75" thickBot="1" x14ac:dyDescent="0.3">
      <c r="A11" s="47" t="s">
        <v>10</v>
      </c>
      <c r="B11" s="19">
        <f>B10/5</f>
        <v>0.13402</v>
      </c>
      <c r="C11" s="19">
        <f>C10/5</f>
        <v>8.5720000000000005E-2</v>
      </c>
      <c r="D11" s="19">
        <f t="shared" ref="D11:K11" si="0">D10/5</f>
        <v>16.65746</v>
      </c>
      <c r="E11" s="19">
        <f t="shared" si="0"/>
        <v>0.23918</v>
      </c>
      <c r="F11" s="19">
        <f t="shared" si="0"/>
        <v>0.26291999999999999</v>
      </c>
      <c r="G11" s="19">
        <f t="shared" si="0"/>
        <v>0.10124</v>
      </c>
      <c r="H11" s="19">
        <f t="shared" si="0"/>
        <v>0.26828000000000002</v>
      </c>
      <c r="I11" s="19">
        <f t="shared" si="0"/>
        <v>0.13444</v>
      </c>
      <c r="J11" s="19">
        <f t="shared" si="0"/>
        <v>0.23738000000000001</v>
      </c>
      <c r="K11" s="19">
        <f t="shared" si="0"/>
        <v>162.74486000000002</v>
      </c>
    </row>
    <row r="12" spans="1:11" ht="15.75" thickTop="1" x14ac:dyDescent="0.25">
      <c r="A12" s="8">
        <v>37599</v>
      </c>
      <c r="B12" s="9">
        <v>0.13400000000000001</v>
      </c>
      <c r="C12" s="10">
        <v>8.5099999999999995E-2</v>
      </c>
      <c r="D12" s="9">
        <v>16.580500000000001</v>
      </c>
      <c r="E12" s="10">
        <v>0.23899999999999999</v>
      </c>
      <c r="F12" s="9">
        <v>0.26</v>
      </c>
      <c r="G12" s="10">
        <v>0.1011</v>
      </c>
      <c r="H12" s="9">
        <v>0.26729999999999998</v>
      </c>
      <c r="I12" s="10">
        <v>0.13289999999999999</v>
      </c>
      <c r="J12" s="10">
        <v>0.23680000000000001</v>
      </c>
      <c r="K12" s="54">
        <v>163.5805</v>
      </c>
    </row>
    <row r="13" spans="1:11" x14ac:dyDescent="0.25">
      <c r="A13" s="8">
        <v>37600</v>
      </c>
      <c r="B13" s="9">
        <v>0.13400000000000001</v>
      </c>
      <c r="C13" s="10">
        <v>8.5000000000000006E-2</v>
      </c>
      <c r="D13" s="9">
        <v>16.536300000000001</v>
      </c>
      <c r="E13" s="10">
        <v>0.2379</v>
      </c>
      <c r="F13" s="9">
        <v>0.26</v>
      </c>
      <c r="G13" s="10">
        <v>0.10050000000000001</v>
      </c>
      <c r="H13" s="9">
        <v>0.26600000000000001</v>
      </c>
      <c r="I13" s="10">
        <v>0.13289999999999999</v>
      </c>
      <c r="J13" s="10">
        <v>0.23649999999999999</v>
      </c>
      <c r="K13" s="54">
        <v>161.90549999999999</v>
      </c>
    </row>
    <row r="14" spans="1:11" x14ac:dyDescent="0.25">
      <c r="A14" s="8">
        <v>37601</v>
      </c>
      <c r="B14" s="9">
        <v>0.13400000000000001</v>
      </c>
      <c r="C14" s="10">
        <v>8.5300000000000001E-2</v>
      </c>
      <c r="D14" s="9">
        <v>16.563099999999999</v>
      </c>
      <c r="E14" s="10">
        <v>0.23910000000000001</v>
      </c>
      <c r="F14" s="9">
        <v>0.25990000000000002</v>
      </c>
      <c r="G14" s="10">
        <v>0.1004</v>
      </c>
      <c r="H14" s="9">
        <v>0.26600000000000001</v>
      </c>
      <c r="I14" s="10">
        <v>0.13289999999999999</v>
      </c>
      <c r="J14" s="10">
        <v>0.2366</v>
      </c>
      <c r="K14" s="54">
        <v>162.47499999999999</v>
      </c>
    </row>
    <row r="15" spans="1:11" x14ac:dyDescent="0.25">
      <c r="A15" s="8">
        <v>37602</v>
      </c>
      <c r="B15" s="9">
        <v>0.13400000000000001</v>
      </c>
      <c r="C15" s="10">
        <v>8.5099999999999995E-2</v>
      </c>
      <c r="D15" s="9">
        <v>16.536300000000001</v>
      </c>
      <c r="E15" s="10">
        <v>0.23899999999999999</v>
      </c>
      <c r="F15" s="9">
        <v>0.25990000000000002</v>
      </c>
      <c r="G15" s="10">
        <v>0.1007</v>
      </c>
      <c r="H15" s="9">
        <v>0.2666</v>
      </c>
      <c r="I15" s="10">
        <v>0.13289999999999999</v>
      </c>
      <c r="J15" s="10">
        <v>0.23619999999999999</v>
      </c>
      <c r="K15" s="54">
        <v>161.83850000000001</v>
      </c>
    </row>
    <row r="16" spans="1:11" ht="15.75" thickBot="1" x14ac:dyDescent="0.3">
      <c r="A16" s="11">
        <v>37603</v>
      </c>
      <c r="B16" s="12">
        <v>0.1341</v>
      </c>
      <c r="C16" s="13">
        <v>8.4900000000000003E-2</v>
      </c>
      <c r="D16" s="12">
        <v>16.485600000000002</v>
      </c>
      <c r="E16" s="13">
        <v>0.23730000000000001</v>
      </c>
      <c r="F16" s="12">
        <v>0.25779999999999997</v>
      </c>
      <c r="G16" s="13">
        <v>0.10050000000000001</v>
      </c>
      <c r="H16" s="12">
        <v>0.26340000000000002</v>
      </c>
      <c r="I16" s="13">
        <v>0.1318</v>
      </c>
      <c r="J16" s="13">
        <v>0.2361</v>
      </c>
      <c r="K16" s="55">
        <v>161.95930000000001</v>
      </c>
    </row>
    <row r="17" spans="1:11" ht="15.75" thickTop="1" x14ac:dyDescent="0.25">
      <c r="A17" s="14" t="s">
        <v>9</v>
      </c>
      <c r="B17" s="15">
        <f>SUM(B12:B16)</f>
        <v>0.67010000000000003</v>
      </c>
      <c r="C17" s="16">
        <f>SUM(C12:C16)</f>
        <v>0.4254</v>
      </c>
      <c r="D17" s="15">
        <f>SUM(D12:D16)</f>
        <v>82.701800000000006</v>
      </c>
      <c r="E17" s="16">
        <f>SUM(E12:E16)</f>
        <v>1.1922999999999999</v>
      </c>
      <c r="F17" s="15">
        <f>SUM(F12:F16)</f>
        <v>1.2976000000000001</v>
      </c>
      <c r="G17" s="16">
        <f>SUM(G12:G16)</f>
        <v>0.50319999999999998</v>
      </c>
      <c r="H17" s="15">
        <f>SUM(H12:H16)</f>
        <v>1.3293000000000001</v>
      </c>
      <c r="I17" s="16">
        <f>SUM(I12:I16)</f>
        <v>0.66339999999999999</v>
      </c>
      <c r="J17" s="16">
        <f>SUM(J12:J16)</f>
        <v>1.1821999999999999</v>
      </c>
      <c r="K17" s="56">
        <f>SUM(K12:K16)</f>
        <v>811.75880000000006</v>
      </c>
    </row>
    <row r="18" spans="1:11" ht="15.75" thickBot="1" x14ac:dyDescent="0.3">
      <c r="A18" s="17" t="s">
        <v>10</v>
      </c>
      <c r="B18" s="18">
        <f>B17/5</f>
        <v>0.13402</v>
      </c>
      <c r="C18" s="19">
        <f>C17/5</f>
        <v>8.5080000000000003E-2</v>
      </c>
      <c r="D18" s="19">
        <f t="shared" ref="D18:K18" si="1">D17/5</f>
        <v>16.54036</v>
      </c>
      <c r="E18" s="19">
        <f t="shared" si="1"/>
        <v>0.23845999999999998</v>
      </c>
      <c r="F18" s="19">
        <f t="shared" si="1"/>
        <v>0.25952000000000003</v>
      </c>
      <c r="G18" s="19">
        <f t="shared" si="1"/>
        <v>0.10063999999999999</v>
      </c>
      <c r="H18" s="19">
        <f t="shared" si="1"/>
        <v>0.26586000000000004</v>
      </c>
      <c r="I18" s="19">
        <f t="shared" si="1"/>
        <v>0.13267999999999999</v>
      </c>
      <c r="J18" s="19">
        <f t="shared" si="1"/>
        <v>0.23643999999999998</v>
      </c>
      <c r="K18" s="19">
        <f t="shared" si="1"/>
        <v>162.35176000000001</v>
      </c>
    </row>
    <row r="19" spans="1:11" ht="15.75" thickTop="1" x14ac:dyDescent="0.25">
      <c r="A19" s="8">
        <v>37606</v>
      </c>
      <c r="B19" s="9">
        <v>0.1341</v>
      </c>
      <c r="C19" s="10">
        <v>8.4400000000000003E-2</v>
      </c>
      <c r="D19" s="9">
        <v>16.179200000000002</v>
      </c>
      <c r="E19" s="10">
        <v>0.2374</v>
      </c>
      <c r="F19" s="9">
        <v>0.25659999999999999</v>
      </c>
      <c r="G19" s="10">
        <v>0.1</v>
      </c>
      <c r="H19" s="9">
        <v>0.26079999999999998</v>
      </c>
      <c r="I19" s="10">
        <v>0.13120000000000001</v>
      </c>
      <c r="J19" s="10">
        <v>0.23430000000000001</v>
      </c>
      <c r="K19" s="54">
        <v>161.55699999999999</v>
      </c>
    </row>
    <row r="20" spans="1:11" x14ac:dyDescent="0.25">
      <c r="A20" s="8">
        <v>37607</v>
      </c>
      <c r="B20" s="9">
        <v>0.1341</v>
      </c>
      <c r="C20" s="10">
        <v>8.4400000000000003E-2</v>
      </c>
      <c r="D20" s="9">
        <v>16.2576</v>
      </c>
      <c r="E20" s="10">
        <v>0.23710000000000001</v>
      </c>
      <c r="F20" s="9">
        <v>0.25840000000000002</v>
      </c>
      <c r="G20" s="10">
        <v>9.9900000000000003E-2</v>
      </c>
      <c r="H20" s="9">
        <v>0.2611</v>
      </c>
      <c r="I20" s="10">
        <v>0.13139999999999999</v>
      </c>
      <c r="J20" s="10">
        <v>0.23449999999999999</v>
      </c>
      <c r="K20" s="54">
        <v>161.36590000000001</v>
      </c>
    </row>
    <row r="21" spans="1:11" x14ac:dyDescent="0.25">
      <c r="A21" s="8">
        <v>37608</v>
      </c>
      <c r="B21" s="9">
        <v>0.1341</v>
      </c>
      <c r="C21" s="10">
        <v>8.4000000000000005E-2</v>
      </c>
      <c r="D21" s="9">
        <v>16.222100000000001</v>
      </c>
      <c r="E21" s="10">
        <v>0.2366</v>
      </c>
      <c r="F21" s="9">
        <v>0.25530000000000003</v>
      </c>
      <c r="G21" s="10">
        <v>9.9500000000000005E-2</v>
      </c>
      <c r="H21" s="9">
        <v>0.25879999999999997</v>
      </c>
      <c r="I21" s="10">
        <v>0.13039999999999999</v>
      </c>
      <c r="J21" s="10">
        <v>0.23430000000000001</v>
      </c>
      <c r="K21" s="54">
        <v>161.0206</v>
      </c>
    </row>
    <row r="22" spans="1:11" x14ac:dyDescent="0.25">
      <c r="A22" s="8">
        <v>37609</v>
      </c>
      <c r="B22" s="9">
        <v>0.1341</v>
      </c>
      <c r="C22" s="10">
        <v>8.3799999999999999E-2</v>
      </c>
      <c r="D22" s="9">
        <v>16.237500000000001</v>
      </c>
      <c r="E22" s="10">
        <v>0.2374</v>
      </c>
      <c r="F22" s="9">
        <v>0.25559999999999999</v>
      </c>
      <c r="G22" s="10">
        <v>9.98E-2</v>
      </c>
      <c r="H22" s="9">
        <v>0.26100000000000001</v>
      </c>
      <c r="I22" s="10">
        <v>0.13070000000000001</v>
      </c>
      <c r="J22" s="10">
        <v>0.2341</v>
      </c>
      <c r="K22" s="54">
        <v>160.8194</v>
      </c>
    </row>
    <row r="23" spans="1:11" ht="15.75" thickBot="1" x14ac:dyDescent="0.3">
      <c r="A23" s="11">
        <v>37610</v>
      </c>
      <c r="B23" s="12">
        <v>0.1341</v>
      </c>
      <c r="C23" s="13">
        <v>8.3799999999999999E-2</v>
      </c>
      <c r="D23" s="12">
        <v>16.182500000000001</v>
      </c>
      <c r="E23" s="13">
        <v>0.2374</v>
      </c>
      <c r="F23" s="12">
        <v>0.25619999999999998</v>
      </c>
      <c r="G23" s="13">
        <v>9.9500000000000005E-2</v>
      </c>
      <c r="H23" s="12">
        <v>0.26960000000000001</v>
      </c>
      <c r="I23" s="13">
        <v>0.13189999999999999</v>
      </c>
      <c r="J23" s="13">
        <v>0.2339</v>
      </c>
      <c r="K23" s="55">
        <v>161.15469999999999</v>
      </c>
    </row>
    <row r="24" spans="1:11" ht="15.75" thickTop="1" x14ac:dyDescent="0.25">
      <c r="A24" s="14" t="s">
        <v>9</v>
      </c>
      <c r="B24" s="15">
        <f t="shared" ref="B24:K24" si="2">SUM(B19:B23)</f>
        <v>0.67049999999999998</v>
      </c>
      <c r="C24" s="16">
        <f t="shared" si="2"/>
        <v>0.4204</v>
      </c>
      <c r="D24" s="15">
        <f t="shared" si="2"/>
        <v>81.078900000000004</v>
      </c>
      <c r="E24" s="16">
        <f t="shared" si="2"/>
        <v>1.1859000000000002</v>
      </c>
      <c r="F24" s="15">
        <f t="shared" si="2"/>
        <v>1.2821</v>
      </c>
      <c r="G24" s="16">
        <f t="shared" si="2"/>
        <v>0.49870000000000003</v>
      </c>
      <c r="H24" s="15">
        <f t="shared" si="2"/>
        <v>1.3113000000000001</v>
      </c>
      <c r="I24" s="16">
        <f t="shared" si="2"/>
        <v>0.65560000000000007</v>
      </c>
      <c r="J24" s="16">
        <f t="shared" si="2"/>
        <v>1.1711</v>
      </c>
      <c r="K24" s="56">
        <f t="shared" si="2"/>
        <v>805.91759999999999</v>
      </c>
    </row>
    <row r="25" spans="1:11" ht="15.75" thickBot="1" x14ac:dyDescent="0.3">
      <c r="A25" s="17" t="s">
        <v>10</v>
      </c>
      <c r="B25" s="18">
        <f>B24/5</f>
        <v>0.1341</v>
      </c>
      <c r="C25" s="19">
        <f>C24/5</f>
        <v>8.4080000000000002E-2</v>
      </c>
      <c r="D25" s="19">
        <f t="shared" ref="D25:K25" si="3">D24/5</f>
        <v>16.215780000000002</v>
      </c>
      <c r="E25" s="19">
        <f t="shared" si="3"/>
        <v>0.23718000000000003</v>
      </c>
      <c r="F25" s="19">
        <f t="shared" si="3"/>
        <v>0.25641999999999998</v>
      </c>
      <c r="G25" s="19">
        <f t="shared" si="3"/>
        <v>9.9740000000000009E-2</v>
      </c>
      <c r="H25" s="19">
        <f t="shared" si="3"/>
        <v>0.26226000000000005</v>
      </c>
      <c r="I25" s="19">
        <f t="shared" si="3"/>
        <v>0.13112000000000001</v>
      </c>
      <c r="J25" s="19">
        <f t="shared" si="3"/>
        <v>0.23422000000000001</v>
      </c>
      <c r="K25" s="19">
        <f t="shared" si="3"/>
        <v>161.18351999999999</v>
      </c>
    </row>
    <row r="26" spans="1:11" ht="15.75" thickTop="1" x14ac:dyDescent="0.25">
      <c r="A26" s="8">
        <v>37613</v>
      </c>
      <c r="B26" s="9">
        <v>0.1341</v>
      </c>
      <c r="C26" s="10">
        <v>8.3699999999999997E-2</v>
      </c>
      <c r="D26" s="9">
        <v>16.16</v>
      </c>
      <c r="E26" s="10">
        <v>0.2389</v>
      </c>
      <c r="F26" s="9">
        <v>0.25540000000000002</v>
      </c>
      <c r="G26" s="10">
        <v>9.9699999999999997E-2</v>
      </c>
      <c r="H26" s="9">
        <v>0.2606</v>
      </c>
      <c r="I26" s="10">
        <v>0.13059999999999999</v>
      </c>
      <c r="J26" s="10">
        <v>0.23400000000000001</v>
      </c>
      <c r="K26" s="54">
        <v>161.5</v>
      </c>
    </row>
    <row r="27" spans="1:11" x14ac:dyDescent="0.25">
      <c r="A27" s="8">
        <v>37614</v>
      </c>
      <c r="B27" s="9">
        <v>0.1341</v>
      </c>
      <c r="C27" s="80">
        <v>8.4400000000000003E-2</v>
      </c>
      <c r="D27" s="9">
        <v>16.1557</v>
      </c>
      <c r="E27" s="10">
        <v>0.2387</v>
      </c>
      <c r="F27" s="10">
        <v>0.25609999999999999</v>
      </c>
      <c r="G27" s="9">
        <v>9.9500000000000005E-2</v>
      </c>
      <c r="H27" s="10">
        <v>0.2601</v>
      </c>
      <c r="I27" s="9">
        <v>0.13089999999999999</v>
      </c>
      <c r="J27" s="10">
        <v>0.23330000000000001</v>
      </c>
      <c r="K27" s="10">
        <v>160.95349999999999</v>
      </c>
    </row>
    <row r="28" spans="1:11" ht="15.75" x14ac:dyDescent="0.25">
      <c r="A28" s="8">
        <v>37615</v>
      </c>
      <c r="B28" s="9"/>
      <c r="C28" s="80"/>
      <c r="D28" s="9"/>
      <c r="E28" s="91" t="s">
        <v>43</v>
      </c>
      <c r="F28" s="10"/>
      <c r="G28" s="9"/>
      <c r="H28" s="10"/>
      <c r="I28" s="9"/>
      <c r="J28" s="10"/>
      <c r="K28" s="10"/>
    </row>
    <row r="29" spans="1:11" ht="16.5" thickBot="1" x14ac:dyDescent="0.3">
      <c r="A29" s="11">
        <v>37616</v>
      </c>
      <c r="B29" s="12"/>
      <c r="C29" s="13"/>
      <c r="D29" s="12"/>
      <c r="E29" s="73" t="s">
        <v>44</v>
      </c>
      <c r="F29" s="12"/>
      <c r="G29" s="13"/>
      <c r="H29" s="12"/>
      <c r="I29" s="13"/>
      <c r="J29" s="13"/>
      <c r="K29" s="55"/>
    </row>
    <row r="30" spans="1:11" ht="15.75" thickTop="1" x14ac:dyDescent="0.25">
      <c r="A30" s="14" t="s">
        <v>9</v>
      </c>
      <c r="B30" s="15">
        <f>SUM(B26:B29)</f>
        <v>0.26819999999999999</v>
      </c>
      <c r="C30" s="16">
        <f>SUM(C26:C29)</f>
        <v>0.1681</v>
      </c>
      <c r="D30" s="15">
        <f>SUM(D26:D29)</f>
        <v>32.3157</v>
      </c>
      <c r="E30" s="16">
        <f>SUM(E26:E29)</f>
        <v>0.47760000000000002</v>
      </c>
      <c r="F30" s="15">
        <f>SUM(F26:F29)</f>
        <v>0.51150000000000007</v>
      </c>
      <c r="G30" s="16">
        <f>SUM(G26:G29)</f>
        <v>0.19919999999999999</v>
      </c>
      <c r="H30" s="15">
        <f>SUM(H26:H29)</f>
        <v>0.52069999999999994</v>
      </c>
      <c r="I30" s="16">
        <f>SUM(I26:I29)</f>
        <v>0.26149999999999995</v>
      </c>
      <c r="J30" s="16">
        <f>SUM(J26:J29)</f>
        <v>0.46730000000000005</v>
      </c>
      <c r="K30" s="56">
        <f>SUM(K26:K29)</f>
        <v>322.45349999999996</v>
      </c>
    </row>
    <row r="31" spans="1:11" ht="15.75" thickBot="1" x14ac:dyDescent="0.3">
      <c r="A31" s="17" t="s">
        <v>10</v>
      </c>
      <c r="B31" s="18">
        <f>B30/3</f>
        <v>8.9399999999999993E-2</v>
      </c>
      <c r="C31" s="19">
        <f>C30/3</f>
        <v>5.6033333333333331E-2</v>
      </c>
      <c r="D31" s="19">
        <f t="shared" ref="D31:K31" si="4">D30/3</f>
        <v>10.7719</v>
      </c>
      <c r="E31" s="19">
        <f t="shared" si="4"/>
        <v>0.15920000000000001</v>
      </c>
      <c r="F31" s="19">
        <f t="shared" si="4"/>
        <v>0.17050000000000001</v>
      </c>
      <c r="G31" s="19">
        <f t="shared" si="4"/>
        <v>6.6400000000000001E-2</v>
      </c>
      <c r="H31" s="19">
        <f t="shared" si="4"/>
        <v>0.17356666666666665</v>
      </c>
      <c r="I31" s="19">
        <f t="shared" si="4"/>
        <v>8.7166666666666656E-2</v>
      </c>
      <c r="J31" s="19">
        <f t="shared" si="4"/>
        <v>0.15576666666666669</v>
      </c>
      <c r="K31" s="19">
        <f t="shared" si="4"/>
        <v>107.48449999999998</v>
      </c>
    </row>
    <row r="32" spans="1:11" ht="15.75" thickTop="1" x14ac:dyDescent="0.25">
      <c r="A32" s="8">
        <v>37620</v>
      </c>
      <c r="B32" s="9">
        <v>0.1341</v>
      </c>
      <c r="C32" s="80">
        <v>8.3699999999999997E-2</v>
      </c>
      <c r="D32" s="9">
        <v>16.087299999999999</v>
      </c>
      <c r="E32" s="10">
        <v>0.23910000000000001</v>
      </c>
      <c r="F32" s="10">
        <v>0.252</v>
      </c>
      <c r="G32" s="9">
        <v>9.9199999999999997E-2</v>
      </c>
      <c r="H32" s="10">
        <v>0.25890000000000002</v>
      </c>
      <c r="I32" s="9">
        <v>0.1288</v>
      </c>
      <c r="J32" s="10">
        <v>0.23280000000000001</v>
      </c>
      <c r="K32" s="10">
        <v>160.63499999999999</v>
      </c>
    </row>
    <row r="33" spans="1:11" x14ac:dyDescent="0.25">
      <c r="A33" s="8">
        <v>37621</v>
      </c>
      <c r="B33" s="9">
        <v>0.1341</v>
      </c>
      <c r="C33" s="80">
        <v>8.3599999999999994E-2</v>
      </c>
      <c r="D33" s="9">
        <v>15.8841</v>
      </c>
      <c r="E33" s="10">
        <v>0.23799999999999999</v>
      </c>
      <c r="F33" s="10">
        <v>0.25080000000000002</v>
      </c>
      <c r="G33" s="9">
        <v>9.9000000000000005E-2</v>
      </c>
      <c r="H33" s="10">
        <v>0.25569999999999998</v>
      </c>
      <c r="I33" s="9">
        <v>0.1283</v>
      </c>
      <c r="J33" s="10">
        <v>0.23269999999999999</v>
      </c>
      <c r="K33" s="10">
        <v>160.5378</v>
      </c>
    </row>
    <row r="34" spans="1:11" ht="20.25" x14ac:dyDescent="0.3">
      <c r="A34" s="62"/>
      <c r="B34" s="9"/>
      <c r="C34" s="51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9">
        <f>SUM(B5:B9,B12:B16,B19:B23,B26:B27,B32:B33)</f>
        <v>2.5471000000000013</v>
      </c>
      <c r="C36" s="48">
        <f>SUM(C12:C16,C19:C23,C26:C27,C32:C33)</f>
        <v>1.1811999999999998</v>
      </c>
      <c r="D36" s="48">
        <f t="shared" ref="D36:K36" si="5">SUM(D12:D16,D19:D23,D26:D27,D32:D33)</f>
        <v>228.06780000000001</v>
      </c>
      <c r="E36" s="48">
        <f t="shared" si="5"/>
        <v>3.3329000000000004</v>
      </c>
      <c r="F36" s="48">
        <f t="shared" si="5"/>
        <v>3.5939999999999994</v>
      </c>
      <c r="G36" s="48">
        <f t="shared" si="5"/>
        <v>1.3992999999999998</v>
      </c>
      <c r="H36" s="48">
        <f t="shared" si="5"/>
        <v>3.6759000000000004</v>
      </c>
      <c r="I36" s="48">
        <f t="shared" si="5"/>
        <v>1.8376000000000001</v>
      </c>
      <c r="J36" s="48">
        <f t="shared" si="5"/>
        <v>3.2860999999999998</v>
      </c>
      <c r="K36" s="48">
        <f t="shared" si="5"/>
        <v>2261.3027000000002</v>
      </c>
    </row>
    <row r="37" spans="1:11" x14ac:dyDescent="0.25">
      <c r="A37" s="26" t="s">
        <v>13</v>
      </c>
      <c r="B37" s="27">
        <f>B36/18</f>
        <v>0.14150555555555563</v>
      </c>
      <c r="C37" s="28">
        <f>C36/18</f>
        <v>6.5622222222222207E-2</v>
      </c>
      <c r="D37" s="28">
        <f t="shared" ref="D37:K37" si="6">D36/18</f>
        <v>12.670433333333333</v>
      </c>
      <c r="E37" s="28">
        <f t="shared" si="6"/>
        <v>0.18516111111111114</v>
      </c>
      <c r="F37" s="28">
        <f t="shared" si="6"/>
        <v>0.19966666666666663</v>
      </c>
      <c r="G37" s="28">
        <f t="shared" si="6"/>
        <v>7.7738888888888871E-2</v>
      </c>
      <c r="H37" s="28">
        <f t="shared" si="6"/>
        <v>0.20421666666666669</v>
      </c>
      <c r="I37" s="28">
        <f t="shared" si="6"/>
        <v>0.1020888888888889</v>
      </c>
      <c r="J37" s="28">
        <f t="shared" si="6"/>
        <v>0.18256111111111109</v>
      </c>
      <c r="K37" s="28">
        <f t="shared" si="6"/>
        <v>125.62792777777778</v>
      </c>
    </row>
    <row r="38" spans="1:11" x14ac:dyDescent="0.25">
      <c r="A38" s="26" t="s">
        <v>14</v>
      </c>
      <c r="B38" s="27">
        <f>1/B37</f>
        <v>7.0668603509873931</v>
      </c>
      <c r="C38" s="28">
        <f>1/C37</f>
        <v>15.238740264138167</v>
      </c>
      <c r="D38" s="28">
        <f>100/D37</f>
        <v>7.892389894583979</v>
      </c>
      <c r="E38" s="28">
        <f t="shared" ref="E38:J38" si="7">1/E37</f>
        <v>5.4007020912718646</v>
      </c>
      <c r="F38" s="28">
        <f t="shared" si="7"/>
        <v>5.0083472454090163</v>
      </c>
      <c r="G38" s="28">
        <f t="shared" si="7"/>
        <v>12.863574644465093</v>
      </c>
      <c r="H38" s="28">
        <f t="shared" si="7"/>
        <v>4.8967599771484531</v>
      </c>
      <c r="I38" s="28">
        <f t="shared" si="7"/>
        <v>9.7953852851545484</v>
      </c>
      <c r="J38" s="28">
        <f t="shared" si="7"/>
        <v>5.4776178448616903</v>
      </c>
      <c r="K38" s="28">
        <f>1000/K37</f>
        <v>7.9600134913384215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2002</vt:lpstr>
      <vt:lpstr>Feb 2002</vt:lpstr>
      <vt:lpstr>Mar 2002</vt:lpstr>
      <vt:lpstr>Apr 2002</vt:lpstr>
      <vt:lpstr>May 2002</vt:lpstr>
      <vt:lpstr>Jun 2002</vt:lpstr>
      <vt:lpstr>Jul 2002</vt:lpstr>
      <vt:lpstr>Aug 2002</vt:lpstr>
      <vt:lpstr>Sep 2002</vt:lpstr>
      <vt:lpstr>Oct 2002</vt:lpstr>
      <vt:lpstr>Nov 2002</vt:lpstr>
      <vt:lpstr>Dec 2002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2015-03-01T22:39:59Z</dcterms:modified>
</cp:coreProperties>
</file>