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firstSheet="6" activeTab="11"/>
  </bookViews>
  <sheets>
    <sheet name="Jan 2003" sheetId="4" r:id="rId1"/>
    <sheet name="Feb 2003" sheetId="5" r:id="rId2"/>
    <sheet name="Mar 2003" sheetId="7" r:id="rId3"/>
    <sheet name="Apr 2003" sheetId="6" r:id="rId4"/>
    <sheet name="May 2003" sheetId="8" r:id="rId5"/>
    <sheet name="Jun 2003" sheetId="9" r:id="rId6"/>
    <sheet name="Jul 2003" sheetId="10" r:id="rId7"/>
    <sheet name="Aug 2003" sheetId="11" r:id="rId8"/>
    <sheet name="Sep 2003" sheetId="12" r:id="rId9"/>
    <sheet name="Oct 2002" sheetId="13" r:id="rId10"/>
    <sheet name="Nov 2003" sheetId="14" r:id="rId11"/>
    <sheet name="Dec 2003" sheetId="15" r:id="rId12"/>
  </sheets>
  <calcPr calcId="145621"/>
</workbook>
</file>

<file path=xl/calcChain.xml><?xml version="1.0" encoding="utf-8"?>
<calcChain xmlns="http://schemas.openxmlformats.org/spreadsheetml/2006/main">
  <c r="D39" i="15" l="1"/>
  <c r="E39" i="15"/>
  <c r="F39" i="15"/>
  <c r="G39" i="15"/>
  <c r="H39" i="15"/>
  <c r="I39" i="15"/>
  <c r="J39" i="15"/>
  <c r="K39" i="15"/>
  <c r="D38" i="15"/>
  <c r="E38" i="15"/>
  <c r="F38" i="15"/>
  <c r="G38" i="15"/>
  <c r="H38" i="15"/>
  <c r="I38" i="15"/>
  <c r="J38" i="15"/>
  <c r="K38" i="15"/>
  <c r="C38" i="15"/>
  <c r="C39" i="15" s="1"/>
  <c r="B39" i="15"/>
  <c r="B38" i="15"/>
  <c r="K39" i="14"/>
  <c r="D39" i="14"/>
  <c r="E39" i="14"/>
  <c r="F39" i="14"/>
  <c r="G39" i="14"/>
  <c r="H39" i="14"/>
  <c r="I39" i="14"/>
  <c r="J39" i="14"/>
  <c r="D38" i="14"/>
  <c r="E38" i="14"/>
  <c r="F38" i="14"/>
  <c r="G38" i="14"/>
  <c r="H38" i="14"/>
  <c r="I38" i="14"/>
  <c r="J38" i="14"/>
  <c r="K38" i="14"/>
  <c r="D37" i="14"/>
  <c r="E37" i="14"/>
  <c r="F37" i="14"/>
  <c r="G37" i="14"/>
  <c r="H37" i="14"/>
  <c r="I37" i="14"/>
  <c r="J37" i="14"/>
  <c r="K37" i="14"/>
  <c r="C37" i="14"/>
  <c r="C38" i="14" s="1"/>
  <c r="B38" i="14"/>
  <c r="B37" i="14"/>
  <c r="D38" i="13"/>
  <c r="E38" i="13"/>
  <c r="F38" i="13"/>
  <c r="G38" i="13"/>
  <c r="H38" i="13"/>
  <c r="I38" i="13"/>
  <c r="J38" i="13"/>
  <c r="K38" i="13"/>
  <c r="C38" i="13"/>
  <c r="B38" i="13"/>
  <c r="D10" i="13"/>
  <c r="E10" i="13"/>
  <c r="F10" i="13"/>
  <c r="G10" i="13"/>
  <c r="H10" i="13"/>
  <c r="I10" i="13"/>
  <c r="J10" i="13"/>
  <c r="K10" i="13"/>
  <c r="C10" i="13"/>
  <c r="B10" i="13"/>
  <c r="D40" i="12"/>
  <c r="K40" i="12"/>
  <c r="C40" i="12"/>
  <c r="E40" i="12"/>
  <c r="F40" i="12"/>
  <c r="G40" i="12"/>
  <c r="H40" i="12"/>
  <c r="I40" i="12"/>
  <c r="J40" i="12"/>
  <c r="D39" i="12"/>
  <c r="E39" i="12"/>
  <c r="F39" i="12"/>
  <c r="G39" i="12"/>
  <c r="H39" i="12"/>
  <c r="I39" i="12"/>
  <c r="J39" i="12"/>
  <c r="K39" i="12"/>
  <c r="D38" i="12"/>
  <c r="E38" i="12"/>
  <c r="F38" i="12"/>
  <c r="G38" i="12"/>
  <c r="H38" i="12"/>
  <c r="I38" i="12"/>
  <c r="J38" i="12"/>
  <c r="K38" i="12"/>
  <c r="C39" i="12"/>
  <c r="C38" i="12"/>
  <c r="B39" i="12"/>
  <c r="B38" i="12"/>
  <c r="D42" i="11"/>
  <c r="E42" i="11"/>
  <c r="F42" i="11"/>
  <c r="G42" i="11"/>
  <c r="H42" i="11"/>
  <c r="I42" i="11"/>
  <c r="J42" i="11"/>
  <c r="K42" i="11"/>
  <c r="D41" i="11"/>
  <c r="E41" i="11"/>
  <c r="F41" i="11"/>
  <c r="G41" i="11"/>
  <c r="H41" i="11"/>
  <c r="I41" i="11"/>
  <c r="J41" i="11"/>
  <c r="K41" i="11"/>
  <c r="C42" i="11"/>
  <c r="C41" i="11"/>
  <c r="B42" i="11"/>
  <c r="B41" i="11"/>
  <c r="D9" i="11"/>
  <c r="E9" i="11"/>
  <c r="F9" i="11"/>
  <c r="G9" i="11"/>
  <c r="H9" i="11"/>
  <c r="I9" i="11"/>
  <c r="J9" i="11"/>
  <c r="K9" i="11"/>
  <c r="C9" i="11"/>
  <c r="B9" i="11"/>
  <c r="D43" i="10"/>
  <c r="E43" i="10"/>
  <c r="F43" i="10"/>
  <c r="G43" i="10"/>
  <c r="H43" i="10"/>
  <c r="I43" i="10"/>
  <c r="J43" i="10"/>
  <c r="K43" i="10"/>
  <c r="D42" i="10"/>
  <c r="E42" i="10"/>
  <c r="F42" i="10"/>
  <c r="G42" i="10"/>
  <c r="H42" i="10"/>
  <c r="I42" i="10"/>
  <c r="J42" i="10"/>
  <c r="K42" i="10"/>
  <c r="C42" i="10"/>
  <c r="B42" i="10"/>
  <c r="D38" i="10"/>
  <c r="E38" i="10"/>
  <c r="F38" i="10"/>
  <c r="G38" i="10"/>
  <c r="H38" i="10"/>
  <c r="I38" i="10"/>
  <c r="J38" i="10"/>
  <c r="K38" i="10"/>
  <c r="C38" i="10"/>
  <c r="B38" i="10"/>
  <c r="B18" i="10"/>
  <c r="D11" i="10"/>
  <c r="E11" i="10"/>
  <c r="F11" i="10"/>
  <c r="G11" i="10"/>
  <c r="H11" i="10"/>
  <c r="I11" i="10"/>
  <c r="J11" i="10"/>
  <c r="K11" i="10"/>
  <c r="C11" i="10"/>
  <c r="B11" i="10"/>
  <c r="D38" i="9"/>
  <c r="E38" i="9"/>
  <c r="F38" i="9"/>
  <c r="G38" i="9"/>
  <c r="H38" i="9"/>
  <c r="I38" i="9"/>
  <c r="J38" i="9"/>
  <c r="K38" i="9"/>
  <c r="D37" i="9"/>
  <c r="E37" i="9"/>
  <c r="F37" i="9"/>
  <c r="G37" i="9"/>
  <c r="H37" i="9"/>
  <c r="I37" i="9"/>
  <c r="J37" i="9"/>
  <c r="K37" i="9"/>
  <c r="C37" i="9"/>
  <c r="B37" i="9"/>
  <c r="D19" i="9"/>
  <c r="E19" i="9"/>
  <c r="F19" i="9"/>
  <c r="G19" i="9"/>
  <c r="H19" i="9"/>
  <c r="I19" i="9"/>
  <c r="J19" i="9"/>
  <c r="K19" i="9"/>
  <c r="C19" i="9"/>
  <c r="B19" i="9"/>
  <c r="D41" i="8"/>
  <c r="E41" i="8"/>
  <c r="F41" i="8"/>
  <c r="G41" i="8"/>
  <c r="H41" i="8"/>
  <c r="I41" i="8"/>
  <c r="J41" i="8"/>
  <c r="K41" i="8"/>
  <c r="D40" i="8"/>
  <c r="E40" i="8"/>
  <c r="F40" i="8"/>
  <c r="G40" i="8"/>
  <c r="H40" i="8"/>
  <c r="I40" i="8"/>
  <c r="J40" i="8"/>
  <c r="K40" i="8"/>
  <c r="C41" i="8"/>
  <c r="C40" i="8"/>
  <c r="B41" i="8"/>
  <c r="B40" i="8"/>
  <c r="D9" i="8"/>
  <c r="E9" i="8"/>
  <c r="F9" i="8"/>
  <c r="G9" i="8"/>
  <c r="H9" i="8"/>
  <c r="I9" i="8"/>
  <c r="J9" i="8"/>
  <c r="K9" i="8"/>
  <c r="C9" i="8"/>
  <c r="B9" i="8"/>
  <c r="D39" i="6"/>
  <c r="E39" i="6"/>
  <c r="F39" i="6"/>
  <c r="G39" i="6"/>
  <c r="H39" i="6"/>
  <c r="I39" i="6"/>
  <c r="J39" i="6"/>
  <c r="K39" i="6"/>
  <c r="D38" i="6"/>
  <c r="E38" i="6"/>
  <c r="F38" i="6"/>
  <c r="G38" i="6"/>
  <c r="H38" i="6"/>
  <c r="I38" i="6"/>
  <c r="J38" i="6"/>
  <c r="K38" i="6"/>
  <c r="C39" i="6"/>
  <c r="C38" i="6"/>
  <c r="B39" i="6"/>
  <c r="B38" i="6"/>
  <c r="D24" i="6"/>
  <c r="E24" i="6"/>
  <c r="F24" i="6"/>
  <c r="G24" i="6"/>
  <c r="H24" i="6"/>
  <c r="I24" i="6"/>
  <c r="J24" i="6"/>
  <c r="K24" i="6"/>
  <c r="C24" i="6"/>
  <c r="B24" i="6"/>
  <c r="D31" i="6"/>
  <c r="E31" i="6"/>
  <c r="F31" i="6"/>
  <c r="G31" i="6"/>
  <c r="H31" i="6"/>
  <c r="I31" i="6"/>
  <c r="J31" i="6"/>
  <c r="K31" i="6"/>
  <c r="C31" i="6"/>
  <c r="B31" i="6"/>
  <c r="D39" i="7"/>
  <c r="E39" i="7"/>
  <c r="F39" i="7"/>
  <c r="G39" i="7"/>
  <c r="H39" i="7"/>
  <c r="I39" i="7"/>
  <c r="J39" i="7"/>
  <c r="K39" i="7"/>
  <c r="D38" i="7"/>
  <c r="E38" i="7"/>
  <c r="F38" i="7"/>
  <c r="G38" i="7"/>
  <c r="H38" i="7"/>
  <c r="I38" i="7"/>
  <c r="J38" i="7"/>
  <c r="K38" i="7"/>
  <c r="C39" i="7"/>
  <c r="C38" i="7"/>
  <c r="B39" i="7"/>
  <c r="B38" i="7"/>
  <c r="D39" i="5"/>
  <c r="E39" i="5"/>
  <c r="F39" i="5"/>
  <c r="G39" i="5"/>
  <c r="H39" i="5"/>
  <c r="I39" i="5"/>
  <c r="J39" i="5"/>
  <c r="K39" i="5"/>
  <c r="D38" i="5"/>
  <c r="E38" i="5"/>
  <c r="F38" i="5"/>
  <c r="G38" i="5"/>
  <c r="H38" i="5"/>
  <c r="I38" i="5"/>
  <c r="J38" i="5"/>
  <c r="K38" i="5"/>
  <c r="C38" i="5"/>
  <c r="B38" i="5"/>
  <c r="D42" i="4"/>
  <c r="E42" i="4"/>
  <c r="F42" i="4"/>
  <c r="G42" i="4"/>
  <c r="H42" i="4"/>
  <c r="I42" i="4"/>
  <c r="J42" i="4"/>
  <c r="K42" i="4"/>
  <c r="D41" i="4"/>
  <c r="E41" i="4"/>
  <c r="F41" i="4"/>
  <c r="G41" i="4"/>
  <c r="H41" i="4"/>
  <c r="I41" i="4"/>
  <c r="J41" i="4"/>
  <c r="K41" i="4"/>
  <c r="C41" i="4"/>
  <c r="B41" i="4"/>
  <c r="D37" i="4"/>
  <c r="E37" i="4"/>
  <c r="F37" i="4"/>
  <c r="G37" i="4"/>
  <c r="H37" i="4"/>
  <c r="I37" i="4"/>
  <c r="J37" i="4"/>
  <c r="K37" i="4"/>
  <c r="C37" i="4"/>
  <c r="B37" i="4"/>
  <c r="D9" i="4"/>
  <c r="E9" i="4"/>
  <c r="F9" i="4"/>
  <c r="G9" i="4"/>
  <c r="H9" i="4"/>
  <c r="I9" i="4"/>
  <c r="J9" i="4"/>
  <c r="K9" i="4"/>
  <c r="C9" i="4"/>
  <c r="B9" i="4"/>
  <c r="B17" i="15"/>
  <c r="C17" i="15"/>
  <c r="D17" i="15"/>
  <c r="E17" i="15"/>
  <c r="F17" i="15"/>
  <c r="G17" i="15"/>
  <c r="H17" i="15"/>
  <c r="I17" i="15"/>
  <c r="J17" i="15"/>
  <c r="K17" i="15"/>
  <c r="D42" i="13"/>
  <c r="D43" i="13" s="1"/>
  <c r="E42" i="13"/>
  <c r="E43" i="13" s="1"/>
  <c r="F42" i="13"/>
  <c r="F43" i="13" s="1"/>
  <c r="G42" i="13"/>
  <c r="G43" i="13" s="1"/>
  <c r="H42" i="13"/>
  <c r="H43" i="13" s="1"/>
  <c r="I42" i="13"/>
  <c r="I43" i="13" s="1"/>
  <c r="J42" i="13"/>
  <c r="J43" i="13" s="1"/>
  <c r="K42" i="13"/>
  <c r="K43" i="13" s="1"/>
  <c r="C42" i="13"/>
  <c r="C43" i="13" s="1"/>
  <c r="B42" i="13"/>
  <c r="B43" i="13" s="1"/>
  <c r="B32" i="12"/>
  <c r="C32" i="12"/>
  <c r="D32" i="12"/>
  <c r="E32" i="12"/>
  <c r="F32" i="12"/>
  <c r="G32" i="12"/>
  <c r="H32" i="12"/>
  <c r="I32" i="12"/>
  <c r="J32" i="12"/>
  <c r="K32" i="12"/>
  <c r="D44" i="10"/>
  <c r="E44" i="10"/>
  <c r="F44" i="10"/>
  <c r="G44" i="10"/>
  <c r="H44" i="10"/>
  <c r="I44" i="10"/>
  <c r="J44" i="10"/>
  <c r="K44" i="10"/>
  <c r="C43" i="10"/>
  <c r="B43" i="10"/>
  <c r="D39" i="9" l="1"/>
  <c r="G39" i="9"/>
  <c r="H39" i="9"/>
  <c r="I39" i="9"/>
  <c r="J39" i="9"/>
  <c r="B38" i="9"/>
  <c r="D42" i="8"/>
  <c r="E42" i="8"/>
  <c r="G42" i="8"/>
  <c r="H42" i="8"/>
  <c r="I42" i="8"/>
  <c r="K42" i="8"/>
  <c r="C10" i="6"/>
  <c r="B9" i="6"/>
  <c r="B10" i="6" s="1"/>
  <c r="C9" i="6"/>
  <c r="D9" i="6"/>
  <c r="D10" i="6" s="1"/>
  <c r="E9" i="6"/>
  <c r="E10" i="6" s="1"/>
  <c r="F9" i="6"/>
  <c r="F10" i="6" s="1"/>
  <c r="G9" i="6"/>
  <c r="G10" i="6" s="1"/>
  <c r="H9" i="6"/>
  <c r="H10" i="6" s="1"/>
  <c r="I9" i="6"/>
  <c r="I10" i="6" s="1"/>
  <c r="J9" i="6"/>
  <c r="J10" i="6" s="1"/>
  <c r="K9" i="6"/>
  <c r="K10" i="6" s="1"/>
  <c r="G40" i="7"/>
  <c r="K40" i="7"/>
  <c r="D40" i="5"/>
  <c r="E40" i="5"/>
  <c r="G40" i="5"/>
  <c r="H40" i="5"/>
  <c r="I40" i="5"/>
  <c r="K40" i="5"/>
  <c r="C39" i="5"/>
  <c r="B39" i="5"/>
  <c r="E43" i="4"/>
  <c r="F43" i="4"/>
  <c r="G43" i="4"/>
  <c r="I43" i="4"/>
  <c r="J43" i="4"/>
  <c r="K43" i="4"/>
  <c r="C42" i="4"/>
  <c r="B42" i="4"/>
  <c r="D40" i="15"/>
  <c r="E40" i="15"/>
  <c r="F40" i="15"/>
  <c r="G40" i="15"/>
  <c r="H40" i="15"/>
  <c r="I40" i="15"/>
  <c r="J40" i="15"/>
  <c r="K40" i="15"/>
  <c r="D43" i="11"/>
  <c r="E43" i="11"/>
  <c r="F43" i="11"/>
  <c r="G43" i="11"/>
  <c r="H43" i="11"/>
  <c r="I43" i="11"/>
  <c r="J43" i="11"/>
  <c r="K43" i="11"/>
  <c r="E39" i="9"/>
  <c r="F39" i="9"/>
  <c r="C38" i="9"/>
  <c r="K31" i="15"/>
  <c r="K32" i="15" s="1"/>
  <c r="J31" i="15"/>
  <c r="J32" i="15" s="1"/>
  <c r="I31" i="15"/>
  <c r="I32" i="15" s="1"/>
  <c r="H31" i="15"/>
  <c r="H32" i="15" s="1"/>
  <c r="G31" i="15"/>
  <c r="G32" i="15" s="1"/>
  <c r="F31" i="15"/>
  <c r="F32" i="15" s="1"/>
  <c r="E31" i="15"/>
  <c r="E32" i="15" s="1"/>
  <c r="D31" i="15"/>
  <c r="D32" i="15" s="1"/>
  <c r="C31" i="15"/>
  <c r="C32" i="15" s="1"/>
  <c r="B31" i="15"/>
  <c r="B32" i="15" s="1"/>
  <c r="D40" i="7" l="1"/>
  <c r="I40" i="7"/>
  <c r="E40" i="7"/>
  <c r="H40" i="7"/>
  <c r="F40" i="5"/>
  <c r="J40" i="5"/>
  <c r="K39" i="9"/>
  <c r="J42" i="8"/>
  <c r="F42" i="8"/>
  <c r="J40" i="7"/>
  <c r="F40" i="7"/>
  <c r="H43" i="4"/>
  <c r="D43" i="4"/>
  <c r="D44" i="13"/>
  <c r="E44" i="13"/>
  <c r="F44" i="13"/>
  <c r="G44" i="13"/>
  <c r="H44" i="13"/>
  <c r="I44" i="13"/>
  <c r="J44" i="13"/>
  <c r="K44" i="13"/>
  <c r="B15" i="11"/>
  <c r="B16" i="11" s="1"/>
  <c r="C15" i="11"/>
  <c r="C16" i="11" s="1"/>
  <c r="D15" i="11"/>
  <c r="D16" i="11" s="1"/>
  <c r="E15" i="11"/>
  <c r="E16" i="11" s="1"/>
  <c r="F15" i="11"/>
  <c r="F16" i="11" s="1"/>
  <c r="G15" i="11"/>
  <c r="G16" i="11" s="1"/>
  <c r="H15" i="11"/>
  <c r="H16" i="11" s="1"/>
  <c r="I15" i="11"/>
  <c r="I16" i="11" s="1"/>
  <c r="J15" i="11"/>
  <c r="J16" i="11" s="1"/>
  <c r="K15" i="11"/>
  <c r="K16" i="11" s="1"/>
  <c r="D40" i="6"/>
  <c r="E40" i="6"/>
  <c r="F40" i="6"/>
  <c r="G40" i="6"/>
  <c r="H40" i="6"/>
  <c r="I40" i="6"/>
  <c r="J40" i="6"/>
  <c r="K40" i="6"/>
  <c r="B11" i="9" l="1"/>
  <c r="B12" i="9" s="1"/>
  <c r="C11" i="9"/>
  <c r="C12" i="9" s="1"/>
  <c r="D11" i="9"/>
  <c r="D12" i="9" s="1"/>
  <c r="E11" i="9"/>
  <c r="E12" i="9" s="1"/>
  <c r="F11" i="9"/>
  <c r="F12" i="9" s="1"/>
  <c r="G11" i="9"/>
  <c r="G12" i="9" s="1"/>
  <c r="H11" i="9"/>
  <c r="H12" i="9" s="1"/>
  <c r="I11" i="9"/>
  <c r="I12" i="9" s="1"/>
  <c r="J11" i="9"/>
  <c r="J12" i="9" s="1"/>
  <c r="K11" i="9"/>
  <c r="K12" i="9" s="1"/>
  <c r="B36" i="8"/>
  <c r="B37" i="8" s="1"/>
  <c r="C36" i="8"/>
  <c r="C37" i="8" s="1"/>
  <c r="D36" i="8"/>
  <c r="D37" i="8" s="1"/>
  <c r="E36" i="8"/>
  <c r="E37" i="8" s="1"/>
  <c r="F36" i="8"/>
  <c r="F37" i="8" s="1"/>
  <c r="G36" i="8"/>
  <c r="G37" i="8" s="1"/>
  <c r="H36" i="8"/>
  <c r="H37" i="8" s="1"/>
  <c r="I36" i="8"/>
  <c r="I37" i="8" s="1"/>
  <c r="J36" i="8"/>
  <c r="J37" i="8" s="1"/>
  <c r="K36" i="8"/>
  <c r="K37" i="8" s="1"/>
  <c r="B18" i="7"/>
  <c r="B19" i="7" s="1"/>
  <c r="C18" i="7"/>
  <c r="C19" i="7" s="1"/>
  <c r="D18" i="7"/>
  <c r="D19" i="7" s="1"/>
  <c r="E18" i="7"/>
  <c r="E19" i="7" s="1"/>
  <c r="F18" i="7"/>
  <c r="F19" i="7" s="1"/>
  <c r="G18" i="7"/>
  <c r="G19" i="7" s="1"/>
  <c r="H18" i="7"/>
  <c r="H19" i="7" s="1"/>
  <c r="I18" i="7"/>
  <c r="I19" i="7" s="1"/>
  <c r="J18" i="7"/>
  <c r="J19" i="7" s="1"/>
  <c r="K18" i="7"/>
  <c r="K19" i="7" s="1"/>
  <c r="B23" i="6"/>
  <c r="C23" i="6"/>
  <c r="D23" i="6"/>
  <c r="E23" i="6"/>
  <c r="F23" i="6"/>
  <c r="G23" i="6"/>
  <c r="H23" i="6"/>
  <c r="I23" i="6"/>
  <c r="J23" i="6"/>
  <c r="K23" i="6"/>
  <c r="B10" i="15" l="1"/>
  <c r="B11" i="15" s="1"/>
  <c r="C10" i="15"/>
  <c r="C11" i="15" s="1"/>
  <c r="D10" i="15"/>
  <c r="D11" i="15" s="1"/>
  <c r="E10" i="15"/>
  <c r="E11" i="15" s="1"/>
  <c r="F10" i="15"/>
  <c r="F11" i="15" s="1"/>
  <c r="G10" i="15"/>
  <c r="G11" i="15" s="1"/>
  <c r="H10" i="15"/>
  <c r="H11" i="15" s="1"/>
  <c r="I10" i="15"/>
  <c r="I11" i="15" s="1"/>
  <c r="J10" i="15"/>
  <c r="J11" i="15" s="1"/>
  <c r="K10" i="15"/>
  <c r="K11" i="15" s="1"/>
  <c r="B11" i="12"/>
  <c r="B12" i="12" s="1"/>
  <c r="C11" i="12"/>
  <c r="C12" i="12" s="1"/>
  <c r="D11" i="12"/>
  <c r="D12" i="12" s="1"/>
  <c r="E11" i="12"/>
  <c r="E12" i="12" s="1"/>
  <c r="F11" i="12"/>
  <c r="F12" i="12" s="1"/>
  <c r="G11" i="12"/>
  <c r="G12" i="12" s="1"/>
  <c r="H11" i="12"/>
  <c r="H12" i="12" s="1"/>
  <c r="I11" i="12"/>
  <c r="I12" i="12" s="1"/>
  <c r="J11" i="12"/>
  <c r="J12" i="12" s="1"/>
  <c r="K11" i="12"/>
  <c r="K12" i="12" s="1"/>
  <c r="B32" i="7"/>
  <c r="B33" i="7" s="1"/>
  <c r="C32" i="7"/>
  <c r="C33" i="7" s="1"/>
  <c r="D32" i="7"/>
  <c r="D33" i="7" s="1"/>
  <c r="E32" i="7"/>
  <c r="E33" i="7" s="1"/>
  <c r="F32" i="7"/>
  <c r="F33" i="7" s="1"/>
  <c r="G32" i="7"/>
  <c r="G33" i="7" s="1"/>
  <c r="H32" i="7"/>
  <c r="H33" i="7" s="1"/>
  <c r="I32" i="7"/>
  <c r="I33" i="7" s="1"/>
  <c r="J32" i="7"/>
  <c r="J33" i="7" s="1"/>
  <c r="K32" i="7"/>
  <c r="K33" i="7" s="1"/>
  <c r="B25" i="7"/>
  <c r="B26" i="7" s="1"/>
  <c r="C25" i="7"/>
  <c r="C26" i="7" s="1"/>
  <c r="D25" i="7"/>
  <c r="D26" i="7" s="1"/>
  <c r="E25" i="7"/>
  <c r="E26" i="7" s="1"/>
  <c r="F25" i="7"/>
  <c r="F26" i="7" s="1"/>
  <c r="G25" i="7"/>
  <c r="G26" i="7" s="1"/>
  <c r="H25" i="7"/>
  <c r="H26" i="7" s="1"/>
  <c r="I25" i="7"/>
  <c r="I26" i="7" s="1"/>
  <c r="J25" i="7"/>
  <c r="J26" i="7" s="1"/>
  <c r="K25" i="7"/>
  <c r="K26" i="7" s="1"/>
  <c r="B37" i="13" l="1"/>
  <c r="C37" i="13"/>
  <c r="D37" i="13"/>
  <c r="E37" i="13"/>
  <c r="F37" i="13"/>
  <c r="G37" i="13"/>
  <c r="H37" i="13"/>
  <c r="I37" i="13"/>
  <c r="J37" i="13"/>
  <c r="K37" i="13"/>
  <c r="B30" i="13"/>
  <c r="B31" i="13" s="1"/>
  <c r="C30" i="13"/>
  <c r="C31" i="13" s="1"/>
  <c r="D30" i="13"/>
  <c r="D31" i="13" s="1"/>
  <c r="E30" i="13"/>
  <c r="E31" i="13" s="1"/>
  <c r="F30" i="13"/>
  <c r="F31" i="13" s="1"/>
  <c r="G30" i="13"/>
  <c r="G31" i="13" s="1"/>
  <c r="H30" i="13"/>
  <c r="H31" i="13" s="1"/>
  <c r="I30" i="13"/>
  <c r="I31" i="13" s="1"/>
  <c r="J30" i="13"/>
  <c r="J31" i="13" s="1"/>
  <c r="K30" i="13"/>
  <c r="K31" i="13" s="1"/>
  <c r="B23" i="13"/>
  <c r="B24" i="13" s="1"/>
  <c r="C23" i="13"/>
  <c r="C24" i="13" s="1"/>
  <c r="D23" i="13"/>
  <c r="D24" i="13" s="1"/>
  <c r="E23" i="13"/>
  <c r="E24" i="13" s="1"/>
  <c r="F23" i="13"/>
  <c r="F24" i="13" s="1"/>
  <c r="G23" i="13"/>
  <c r="G24" i="13" s="1"/>
  <c r="H23" i="13"/>
  <c r="H24" i="13" s="1"/>
  <c r="I23" i="13"/>
  <c r="I24" i="13" s="1"/>
  <c r="J23" i="13"/>
  <c r="J24" i="13" s="1"/>
  <c r="K23" i="13"/>
  <c r="K24" i="13" s="1"/>
  <c r="B16" i="13"/>
  <c r="B17" i="13" s="1"/>
  <c r="C16" i="13"/>
  <c r="C17" i="13" s="1"/>
  <c r="D16" i="13"/>
  <c r="D17" i="13" s="1"/>
  <c r="E16" i="13"/>
  <c r="E17" i="13" s="1"/>
  <c r="F16" i="13"/>
  <c r="F17" i="13" s="1"/>
  <c r="G16" i="13"/>
  <c r="G17" i="13" s="1"/>
  <c r="H16" i="13"/>
  <c r="H17" i="13" s="1"/>
  <c r="I16" i="13"/>
  <c r="I17" i="13" s="1"/>
  <c r="J16" i="13"/>
  <c r="J17" i="13" s="1"/>
  <c r="K16" i="13"/>
  <c r="K17" i="13" s="1"/>
  <c r="B9" i="13"/>
  <c r="C9" i="13"/>
  <c r="D9" i="13"/>
  <c r="E9" i="13"/>
  <c r="F9" i="13"/>
  <c r="G9" i="13"/>
  <c r="H9" i="13"/>
  <c r="I9" i="13"/>
  <c r="J9" i="13"/>
  <c r="K9" i="13"/>
  <c r="B33" i="12"/>
  <c r="C33" i="12"/>
  <c r="D33" i="12"/>
  <c r="E33" i="12"/>
  <c r="F33" i="12"/>
  <c r="G33" i="12"/>
  <c r="H33" i="12"/>
  <c r="I33" i="12"/>
  <c r="J33" i="12"/>
  <c r="K33" i="12"/>
  <c r="B25" i="12"/>
  <c r="B26" i="12" s="1"/>
  <c r="C25" i="12"/>
  <c r="C26" i="12" s="1"/>
  <c r="D25" i="12"/>
  <c r="D26" i="12" s="1"/>
  <c r="E25" i="12"/>
  <c r="E26" i="12" s="1"/>
  <c r="F25" i="12"/>
  <c r="F26" i="12" s="1"/>
  <c r="G25" i="12"/>
  <c r="G26" i="12" s="1"/>
  <c r="H25" i="12"/>
  <c r="H26" i="12" s="1"/>
  <c r="I25" i="12"/>
  <c r="I26" i="12" s="1"/>
  <c r="J25" i="12"/>
  <c r="J26" i="12" s="1"/>
  <c r="K25" i="12"/>
  <c r="K26" i="12" s="1"/>
  <c r="B18" i="12"/>
  <c r="B19" i="12" s="1"/>
  <c r="C18" i="12"/>
  <c r="C19" i="12" s="1"/>
  <c r="D18" i="12"/>
  <c r="D19" i="12" s="1"/>
  <c r="E18" i="12"/>
  <c r="E19" i="12" s="1"/>
  <c r="F18" i="12"/>
  <c r="F19" i="12" s="1"/>
  <c r="G18" i="12"/>
  <c r="G19" i="12" s="1"/>
  <c r="H18" i="12"/>
  <c r="H19" i="12" s="1"/>
  <c r="I18" i="12"/>
  <c r="I19" i="12" s="1"/>
  <c r="J18" i="12"/>
  <c r="J19" i="12" s="1"/>
  <c r="K18" i="12"/>
  <c r="K19" i="12" s="1"/>
  <c r="B36" i="11"/>
  <c r="B37" i="11" s="1"/>
  <c r="C36" i="11"/>
  <c r="C37" i="11" s="1"/>
  <c r="D36" i="11"/>
  <c r="D37" i="11" s="1"/>
  <c r="E36" i="11"/>
  <c r="E37" i="11" s="1"/>
  <c r="F36" i="11"/>
  <c r="F37" i="11" s="1"/>
  <c r="G36" i="11"/>
  <c r="G37" i="11" s="1"/>
  <c r="H36" i="11"/>
  <c r="H37" i="11" s="1"/>
  <c r="I36" i="11"/>
  <c r="I37" i="11" s="1"/>
  <c r="J36" i="11"/>
  <c r="J37" i="11" s="1"/>
  <c r="K36" i="11"/>
  <c r="K37" i="11" s="1"/>
  <c r="B29" i="11"/>
  <c r="B30" i="11" s="1"/>
  <c r="C29" i="11"/>
  <c r="C30" i="11" s="1"/>
  <c r="D29" i="11"/>
  <c r="D30" i="11" s="1"/>
  <c r="E29" i="11"/>
  <c r="E30" i="11" s="1"/>
  <c r="F29" i="11"/>
  <c r="F30" i="11" s="1"/>
  <c r="G29" i="11"/>
  <c r="G30" i="11" s="1"/>
  <c r="H29" i="11"/>
  <c r="H30" i="11" s="1"/>
  <c r="I29" i="11"/>
  <c r="I30" i="11" s="1"/>
  <c r="J29" i="11"/>
  <c r="J30" i="11" s="1"/>
  <c r="K29" i="11"/>
  <c r="K30" i="11" s="1"/>
  <c r="B22" i="11"/>
  <c r="B23" i="11" s="1"/>
  <c r="C22" i="11"/>
  <c r="C23" i="11" s="1"/>
  <c r="D22" i="11"/>
  <c r="D23" i="11" s="1"/>
  <c r="E22" i="11"/>
  <c r="E23" i="11" s="1"/>
  <c r="F22" i="11"/>
  <c r="F23" i="11" s="1"/>
  <c r="G22" i="11"/>
  <c r="G23" i="11" s="1"/>
  <c r="H22" i="11"/>
  <c r="H23" i="11" s="1"/>
  <c r="I22" i="11"/>
  <c r="I23" i="11" s="1"/>
  <c r="J22" i="11"/>
  <c r="J23" i="11" s="1"/>
  <c r="K22" i="11"/>
  <c r="K23" i="11" s="1"/>
  <c r="B8" i="11"/>
  <c r="C8" i="11"/>
  <c r="D8" i="11"/>
  <c r="E8" i="11"/>
  <c r="F8" i="11"/>
  <c r="G8" i="11"/>
  <c r="H8" i="11"/>
  <c r="I8" i="11"/>
  <c r="J8" i="11"/>
  <c r="K8" i="11"/>
  <c r="B37" i="10"/>
  <c r="C37" i="10"/>
  <c r="D37" i="10"/>
  <c r="E37" i="10"/>
  <c r="F37" i="10"/>
  <c r="G37" i="10"/>
  <c r="H37" i="10"/>
  <c r="I37" i="10"/>
  <c r="J37" i="10"/>
  <c r="K37" i="10"/>
  <c r="B31" i="10"/>
  <c r="B32" i="10" s="1"/>
  <c r="C31" i="10"/>
  <c r="C32" i="10" s="1"/>
  <c r="D31" i="10"/>
  <c r="D32" i="10" s="1"/>
  <c r="E31" i="10"/>
  <c r="E32" i="10" s="1"/>
  <c r="F31" i="10"/>
  <c r="F32" i="10" s="1"/>
  <c r="G31" i="10"/>
  <c r="G32" i="10" s="1"/>
  <c r="H31" i="10"/>
  <c r="H32" i="10" s="1"/>
  <c r="I31" i="10"/>
  <c r="I32" i="10" s="1"/>
  <c r="J31" i="10"/>
  <c r="J32" i="10" s="1"/>
  <c r="K31" i="10"/>
  <c r="K32" i="10" s="1"/>
  <c r="B24" i="10"/>
  <c r="B25" i="10" s="1"/>
  <c r="C24" i="10"/>
  <c r="C25" i="10" s="1"/>
  <c r="D24" i="10"/>
  <c r="D25" i="10" s="1"/>
  <c r="E24" i="10"/>
  <c r="E25" i="10" s="1"/>
  <c r="F24" i="10"/>
  <c r="F25" i="10" s="1"/>
  <c r="G24" i="10"/>
  <c r="G25" i="10" s="1"/>
  <c r="H24" i="10"/>
  <c r="H25" i="10" s="1"/>
  <c r="I24" i="10"/>
  <c r="I25" i="10" s="1"/>
  <c r="J24" i="10"/>
  <c r="J25" i="10" s="1"/>
  <c r="K24" i="10"/>
  <c r="K25" i="10" s="1"/>
  <c r="B17" i="10"/>
  <c r="C17" i="10"/>
  <c r="C18" i="10" s="1"/>
  <c r="D17" i="10"/>
  <c r="D18" i="10" s="1"/>
  <c r="E17" i="10"/>
  <c r="E18" i="10" s="1"/>
  <c r="F17" i="10"/>
  <c r="F18" i="10" s="1"/>
  <c r="G17" i="10"/>
  <c r="G18" i="10" s="1"/>
  <c r="H17" i="10"/>
  <c r="H18" i="10" s="1"/>
  <c r="I17" i="10"/>
  <c r="I18" i="10" s="1"/>
  <c r="J17" i="10"/>
  <c r="J18" i="10" s="1"/>
  <c r="K17" i="10"/>
  <c r="K18" i="10" s="1"/>
  <c r="B10" i="10"/>
  <c r="C10" i="10"/>
  <c r="D10" i="10"/>
  <c r="E10" i="10"/>
  <c r="F10" i="10"/>
  <c r="G10" i="10"/>
  <c r="H10" i="10"/>
  <c r="I10" i="10"/>
  <c r="J10" i="10"/>
  <c r="K10" i="10"/>
  <c r="C39" i="9"/>
  <c r="B32" i="9"/>
  <c r="B33" i="9" s="1"/>
  <c r="C32" i="9"/>
  <c r="C33" i="9" s="1"/>
  <c r="D32" i="9"/>
  <c r="D33" i="9" s="1"/>
  <c r="E32" i="9"/>
  <c r="E33" i="9" s="1"/>
  <c r="F32" i="9"/>
  <c r="F33" i="9" s="1"/>
  <c r="G32" i="9"/>
  <c r="G33" i="9" s="1"/>
  <c r="H32" i="9"/>
  <c r="H33" i="9" s="1"/>
  <c r="I32" i="9"/>
  <c r="I33" i="9" s="1"/>
  <c r="J32" i="9"/>
  <c r="J33" i="9" s="1"/>
  <c r="K32" i="9"/>
  <c r="K33" i="9" s="1"/>
  <c r="B25" i="9"/>
  <c r="B26" i="9" s="1"/>
  <c r="C25" i="9"/>
  <c r="C26" i="9" s="1"/>
  <c r="D25" i="9"/>
  <c r="D26" i="9" s="1"/>
  <c r="E25" i="9"/>
  <c r="E26" i="9" s="1"/>
  <c r="F25" i="9"/>
  <c r="F26" i="9" s="1"/>
  <c r="G25" i="9"/>
  <c r="G26" i="9" s="1"/>
  <c r="H25" i="9"/>
  <c r="H26" i="9" s="1"/>
  <c r="I25" i="9"/>
  <c r="I26" i="9" s="1"/>
  <c r="J25" i="9"/>
  <c r="J26" i="9" s="1"/>
  <c r="K25" i="9"/>
  <c r="K26" i="9" s="1"/>
  <c r="B18" i="9"/>
  <c r="C18" i="9"/>
  <c r="D18" i="9"/>
  <c r="E18" i="9"/>
  <c r="F18" i="9"/>
  <c r="G18" i="9"/>
  <c r="H18" i="9"/>
  <c r="I18" i="9"/>
  <c r="J18" i="9"/>
  <c r="K18" i="9"/>
  <c r="B29" i="8"/>
  <c r="B30" i="8" s="1"/>
  <c r="C29" i="8"/>
  <c r="C30" i="8" s="1"/>
  <c r="D29" i="8"/>
  <c r="D30" i="8" s="1"/>
  <c r="E29" i="8"/>
  <c r="E30" i="8" s="1"/>
  <c r="F29" i="8"/>
  <c r="F30" i="8" s="1"/>
  <c r="G29" i="8"/>
  <c r="G30" i="8" s="1"/>
  <c r="H29" i="8"/>
  <c r="H30" i="8" s="1"/>
  <c r="I29" i="8"/>
  <c r="I30" i="8" s="1"/>
  <c r="J29" i="8"/>
  <c r="J30" i="8" s="1"/>
  <c r="K29" i="8"/>
  <c r="K30" i="8" s="1"/>
  <c r="B22" i="8"/>
  <c r="B23" i="8" s="1"/>
  <c r="C22" i="8"/>
  <c r="C23" i="8" s="1"/>
  <c r="D22" i="8"/>
  <c r="D23" i="8" s="1"/>
  <c r="E22" i="8"/>
  <c r="E23" i="8" s="1"/>
  <c r="F22" i="8"/>
  <c r="F23" i="8" s="1"/>
  <c r="G22" i="8"/>
  <c r="G23" i="8" s="1"/>
  <c r="H22" i="8"/>
  <c r="H23" i="8" s="1"/>
  <c r="I22" i="8"/>
  <c r="I23" i="8" s="1"/>
  <c r="J22" i="8"/>
  <c r="J23" i="8" s="1"/>
  <c r="K22" i="8"/>
  <c r="K23" i="8" s="1"/>
  <c r="B15" i="8"/>
  <c r="B16" i="8" s="1"/>
  <c r="C15" i="8"/>
  <c r="C16" i="8" s="1"/>
  <c r="D15" i="8"/>
  <c r="D16" i="8" s="1"/>
  <c r="E15" i="8"/>
  <c r="E16" i="8" s="1"/>
  <c r="F15" i="8"/>
  <c r="F16" i="8" s="1"/>
  <c r="G15" i="8"/>
  <c r="G16" i="8" s="1"/>
  <c r="H15" i="8"/>
  <c r="H16" i="8" s="1"/>
  <c r="I15" i="8"/>
  <c r="I16" i="8" s="1"/>
  <c r="J15" i="8"/>
  <c r="J16" i="8" s="1"/>
  <c r="K15" i="8"/>
  <c r="K16" i="8" s="1"/>
  <c r="B8" i="8"/>
  <c r="C8" i="8"/>
  <c r="D8" i="8"/>
  <c r="E8" i="8"/>
  <c r="F8" i="8"/>
  <c r="G8" i="8"/>
  <c r="H8" i="8"/>
  <c r="I8" i="8"/>
  <c r="J8" i="8"/>
  <c r="K8" i="8"/>
  <c r="B11" i="7"/>
  <c r="B12" i="7" s="1"/>
  <c r="C11" i="7"/>
  <c r="C12" i="7" s="1"/>
  <c r="D11" i="7"/>
  <c r="D12" i="7" s="1"/>
  <c r="E11" i="7"/>
  <c r="E12" i="7" s="1"/>
  <c r="F11" i="7"/>
  <c r="F12" i="7" s="1"/>
  <c r="G11" i="7"/>
  <c r="G12" i="7" s="1"/>
  <c r="H11" i="7"/>
  <c r="H12" i="7" s="1"/>
  <c r="I11" i="7"/>
  <c r="I12" i="7" s="1"/>
  <c r="J11" i="7"/>
  <c r="J12" i="7" s="1"/>
  <c r="K11" i="7"/>
  <c r="K12" i="7" s="1"/>
  <c r="B30" i="6"/>
  <c r="C30" i="6"/>
  <c r="D30" i="6"/>
  <c r="E30" i="6"/>
  <c r="F30" i="6"/>
  <c r="G30" i="6"/>
  <c r="H30" i="6"/>
  <c r="I30" i="6"/>
  <c r="J30" i="6"/>
  <c r="K30" i="6"/>
  <c r="B16" i="6"/>
  <c r="B17" i="6" s="1"/>
  <c r="C16" i="6"/>
  <c r="C17" i="6" s="1"/>
  <c r="D16" i="6"/>
  <c r="D17" i="6" s="1"/>
  <c r="E16" i="6"/>
  <c r="E17" i="6" s="1"/>
  <c r="F16" i="6"/>
  <c r="F17" i="6" s="1"/>
  <c r="G16" i="6"/>
  <c r="G17" i="6" s="1"/>
  <c r="H16" i="6"/>
  <c r="H17" i="6" s="1"/>
  <c r="I16" i="6"/>
  <c r="I17" i="6" s="1"/>
  <c r="J16" i="6"/>
  <c r="J17" i="6" s="1"/>
  <c r="K16" i="6"/>
  <c r="K17" i="6" s="1"/>
  <c r="B32" i="5"/>
  <c r="B33" i="5" s="1"/>
  <c r="C32" i="5"/>
  <c r="C33" i="5" s="1"/>
  <c r="D32" i="5"/>
  <c r="D33" i="5" s="1"/>
  <c r="E32" i="5"/>
  <c r="E33" i="5" s="1"/>
  <c r="F32" i="5"/>
  <c r="F33" i="5" s="1"/>
  <c r="G32" i="5"/>
  <c r="G33" i="5" s="1"/>
  <c r="H32" i="5"/>
  <c r="H33" i="5" s="1"/>
  <c r="I32" i="5"/>
  <c r="I33" i="5" s="1"/>
  <c r="J32" i="5"/>
  <c r="J33" i="5" s="1"/>
  <c r="K32" i="5"/>
  <c r="K33" i="5" s="1"/>
  <c r="B25" i="5"/>
  <c r="B26" i="5" s="1"/>
  <c r="C25" i="5"/>
  <c r="C26" i="5" s="1"/>
  <c r="D25" i="5"/>
  <c r="D26" i="5" s="1"/>
  <c r="E25" i="5"/>
  <c r="E26" i="5" s="1"/>
  <c r="F25" i="5"/>
  <c r="F26" i="5" s="1"/>
  <c r="G25" i="5"/>
  <c r="G26" i="5" s="1"/>
  <c r="H25" i="5"/>
  <c r="H26" i="5" s="1"/>
  <c r="I25" i="5"/>
  <c r="I26" i="5" s="1"/>
  <c r="J25" i="5"/>
  <c r="J26" i="5" s="1"/>
  <c r="K25" i="5"/>
  <c r="K26" i="5" s="1"/>
  <c r="B18" i="5"/>
  <c r="B19" i="5" s="1"/>
  <c r="C18" i="5"/>
  <c r="C19" i="5" s="1"/>
  <c r="D18" i="5"/>
  <c r="D19" i="5" s="1"/>
  <c r="E18" i="5"/>
  <c r="E19" i="5" s="1"/>
  <c r="F18" i="5"/>
  <c r="F19" i="5" s="1"/>
  <c r="G18" i="5"/>
  <c r="G19" i="5" s="1"/>
  <c r="H18" i="5"/>
  <c r="H19" i="5" s="1"/>
  <c r="I18" i="5"/>
  <c r="I19" i="5" s="1"/>
  <c r="J18" i="5"/>
  <c r="J19" i="5" s="1"/>
  <c r="K18" i="5"/>
  <c r="K19" i="5" s="1"/>
  <c r="B11" i="5"/>
  <c r="B12" i="5" s="1"/>
  <c r="C11" i="5"/>
  <c r="C12" i="5" s="1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B36" i="4"/>
  <c r="C36" i="4"/>
  <c r="D36" i="4"/>
  <c r="E36" i="4"/>
  <c r="F36" i="4"/>
  <c r="G36" i="4"/>
  <c r="H36" i="4"/>
  <c r="I36" i="4"/>
  <c r="J36" i="4"/>
  <c r="K36" i="4"/>
  <c r="B29" i="4"/>
  <c r="B30" i="4" s="1"/>
  <c r="C29" i="4"/>
  <c r="C30" i="4" s="1"/>
  <c r="D29" i="4"/>
  <c r="D30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K30" i="4" s="1"/>
  <c r="B22" i="4"/>
  <c r="B23" i="4" s="1"/>
  <c r="C22" i="4"/>
  <c r="C23" i="4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B15" i="4"/>
  <c r="B16" i="4" s="1"/>
  <c r="C15" i="4"/>
  <c r="C16" i="4" s="1"/>
  <c r="D15" i="4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B8" i="4"/>
  <c r="C8" i="4"/>
  <c r="D8" i="4"/>
  <c r="E8" i="4"/>
  <c r="F8" i="4"/>
  <c r="G8" i="4"/>
  <c r="H8" i="4"/>
  <c r="I8" i="4"/>
  <c r="J8" i="4"/>
  <c r="K8" i="4"/>
  <c r="K24" i="15" l="1"/>
  <c r="K25" i="15" s="1"/>
  <c r="J24" i="15"/>
  <c r="J25" i="15" s="1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K18" i="15"/>
  <c r="J18" i="15"/>
  <c r="I18" i="15"/>
  <c r="H18" i="15"/>
  <c r="G18" i="15"/>
  <c r="F18" i="15"/>
  <c r="E18" i="15"/>
  <c r="D18" i="15"/>
  <c r="C18" i="15"/>
  <c r="B18" i="15"/>
  <c r="C39" i="14"/>
  <c r="B39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4" i="13"/>
  <c r="B44" i="13"/>
  <c r="B40" i="12"/>
  <c r="C43" i="11"/>
  <c r="B43" i="11"/>
  <c r="C44" i="10"/>
  <c r="B44" i="10"/>
  <c r="B39" i="9"/>
  <c r="C42" i="8"/>
  <c r="B42" i="8"/>
  <c r="C40" i="7"/>
  <c r="B40" i="7"/>
  <c r="C40" i="6"/>
  <c r="B40" i="6"/>
  <c r="C40" i="5"/>
  <c r="B40" i="5"/>
  <c r="C43" i="4"/>
  <c r="B43" i="4"/>
  <c r="B40" i="15" l="1"/>
  <c r="C40" i="15"/>
</calcChain>
</file>

<file path=xl/sharedStrings.xml><?xml version="1.0" encoding="utf-8"?>
<sst xmlns="http://schemas.openxmlformats.org/spreadsheetml/2006/main" count="323" uniqueCount="51">
  <si>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</si>
  <si>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</si>
  <si>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</si>
  <si>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</si>
  <si>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</si>
  <si>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</si>
  <si>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</si>
  <si>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</si>
  <si>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</si>
  <si>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</si>
  <si>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</si>
  <si>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</si>
  <si>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</si>
  <si>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</si>
  <si>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</si>
  <si>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</si>
  <si>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H</t>
  </si>
  <si>
    <t>I</t>
  </si>
  <si>
    <t>D</t>
  </si>
  <si>
    <t>A</t>
  </si>
  <si>
    <t>Y</t>
  </si>
  <si>
    <t>U</t>
  </si>
  <si>
    <t>B</t>
  </si>
  <si>
    <t>JPY</t>
  </si>
  <si>
    <t>PUBLIC HOLIDAY - INDEPENDENCE DAY</t>
  </si>
  <si>
    <t>PUBLIC HOLIDAY - XMAS DAY</t>
  </si>
  <si>
    <t>PUBLIC HOLIDAY - BOXING DAY</t>
  </si>
  <si>
    <t>CBSI DAILY MIDRATES FOR JANUARY 2003</t>
  </si>
  <si>
    <t>CBSI DAILY MIDRATES FOR FEBRUARY 2003</t>
  </si>
  <si>
    <t>CBSI DAILY MIDRATES FOR MARCH 2003</t>
  </si>
  <si>
    <t>CBSI DAILY MIDRATES FOR APRIL 2003</t>
  </si>
  <si>
    <t>E</t>
  </si>
  <si>
    <t>T</t>
  </si>
  <si>
    <t>R</t>
  </si>
  <si>
    <t>O</t>
  </si>
  <si>
    <t>PUBLIC HOLIDAY - GOOD FRIDAY</t>
  </si>
  <si>
    <t>PUBLIC HOLIDAY - EASTER MONDAY</t>
  </si>
  <si>
    <t>CBSI DAILY MIDRATES FOR MAY 2003</t>
  </si>
  <si>
    <t>CBSI DAILY MIDRATES FOR JUNE 2003</t>
  </si>
  <si>
    <t>W</t>
  </si>
  <si>
    <t>M</t>
  </si>
  <si>
    <t>N</t>
  </si>
  <si>
    <t>Q</t>
  </si>
  <si>
    <t>N'S</t>
  </si>
  <si>
    <t>HDAY</t>
  </si>
  <si>
    <t>CBSI DAILY MIDRATES FOR JULY 2003</t>
  </si>
  <si>
    <t>CBSI DAILY MIDRATES FOR AUGUST 2003</t>
  </si>
  <si>
    <t>CBSI DAILY MIDRATES FOR SEPTEMBER 2003</t>
  </si>
  <si>
    <t>CBSI DAILY MIDRATES FOR OCTOBER 2003</t>
  </si>
  <si>
    <t>CBSI DAILY MIDRATES FOR NOVEMBER 2003</t>
  </si>
  <si>
    <t>CBSI DAILY MIDRATES FOR DECEMBER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</si>
</sst>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sz val="14"/>
      <color rgb="FF0070C0"/>
      <name val="Footlight MT Light"/>
      <family val="1"/>
    </font>
    <font>
      <b/>
      <i/>
      <sz val="9"/>
      <name val="Cambria"/>
      <family val="1"/>
      <scheme val="major"/>
    </font>
    <font>
      <b/>
      <sz val="8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5" fillId="0" borderId="0" xfId="0" applyFont="1"/>
    <xf numFmtId="165" fontId="16" fillId="0" borderId="0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37623</v>
      </c>
      <c r="B6" s="9">
        <v>0.1341</v>
      </c>
      <c r="C6" s="10">
        <v>8.3299999999999999E-2</v>
      </c>
      <c r="D6" s="9">
        <v>15.920999999999999</v>
      </c>
      <c r="E6" s="10">
        <v>0.23830000000000001</v>
      </c>
      <c r="F6" s="9">
        <v>0.25009999999999999</v>
      </c>
      <c r="G6" s="10">
        <v>9.8699999999999996E-2</v>
      </c>
      <c r="H6" s="9">
        <v>0.25619999999999998</v>
      </c>
      <c r="I6" s="10">
        <v>0.12790000000000001</v>
      </c>
      <c r="J6" s="10">
        <v>0.23269999999999999</v>
      </c>
      <c r="K6" s="54">
        <v>159.06610000000001</v>
      </c>
    </row>
    <row r="7" spans="1:11" ht="15.75" thickBot="1" x14ac:dyDescent="0.3">
      <c r="A7" s="11">
        <v>37624</v>
      </c>
      <c r="B7" s="12">
        <v>0.13400000000000001</v>
      </c>
      <c r="C7" s="13">
        <v>8.3900000000000002E-2</v>
      </c>
      <c r="D7" s="12">
        <v>16.055900000000001</v>
      </c>
      <c r="E7" s="13">
        <v>0.23799999999999999</v>
      </c>
      <c r="F7" s="12">
        <v>0.25280000000000002</v>
      </c>
      <c r="G7" s="13">
        <v>9.8699999999999996E-2</v>
      </c>
      <c r="H7" s="12">
        <v>0.25619999999999998</v>
      </c>
      <c r="I7" s="13">
        <v>0.1293</v>
      </c>
      <c r="J7" s="13">
        <v>0.23380000000000001</v>
      </c>
      <c r="K7" s="55">
        <v>159.3595</v>
      </c>
    </row>
    <row r="8" spans="1:11" ht="15.75" thickTop="1" x14ac:dyDescent="0.25">
      <c r="A8" s="14" t="s">
        <v>9</v>
      </c>
      <c r="B8" s="15">
        <f>SUM(B6:B7)</f>
        <v>0.2681</v>
      </c>
      <c r="C8" s="16">
        <f>SUM(C6:C7)</f>
        <v>0.16720000000000002</v>
      </c>
      <c r="D8" s="15">
        <f>SUM(D6:D7)</f>
        <v>31.976900000000001</v>
      </c>
      <c r="E8" s="16">
        <f>SUM(E6:E7)</f>
        <v>0.4763</v>
      </c>
      <c r="F8" s="15">
        <f>SUM(F6:F7)</f>
        <v>0.50290000000000001</v>
      </c>
      <c r="G8" s="16">
        <f>SUM(G6:G7)</f>
        <v>0.19739999999999999</v>
      </c>
      <c r="H8" s="15">
        <f>SUM(H6:H7)</f>
        <v>0.51239999999999997</v>
      </c>
      <c r="I8" s="16">
        <f>SUM(I6:I7)</f>
        <v>0.25719999999999998</v>
      </c>
      <c r="J8" s="16">
        <f>SUM(J6:J7)</f>
        <v>0.46650000000000003</v>
      </c>
      <c r="K8" s="56">
        <f>SUM(K6:K7)</f>
        <v>318.42560000000003</v>
      </c>
    </row>
    <row r="9" spans="1:11" ht="15.75" thickBot="1" x14ac:dyDescent="0.3">
      <c r="A9" s="17" t="s">
        <v>10</v>
      </c>
      <c r="B9" s="18">
        <f>B8/2</f>
        <v>0.13405</v>
      </c>
      <c r="C9" s="19">
        <f>C8/2</f>
        <v>8.3600000000000008E-2</v>
      </c>
      <c r="D9" s="19">
        <f t="shared" ref="D9:K9" si="0">D8/2</f>
        <v>15.98845</v>
      </c>
      <c r="E9" s="19">
        <f t="shared" si="0"/>
        <v>0.23815</v>
      </c>
      <c r="F9" s="19">
        <f t="shared" si="0"/>
        <v>0.25145000000000001</v>
      </c>
      <c r="G9" s="19">
        <f t="shared" si="0"/>
        <v>9.8699999999999996E-2</v>
      </c>
      <c r="H9" s="19">
        <f t="shared" si="0"/>
        <v>0.25619999999999998</v>
      </c>
      <c r="I9" s="19">
        <f t="shared" si="0"/>
        <v>0.12859999999999999</v>
      </c>
      <c r="J9" s="19">
        <f t="shared" si="0"/>
        <v>0.23325000000000001</v>
      </c>
      <c r="K9" s="19">
        <f t="shared" si="0"/>
        <v>159.21280000000002</v>
      </c>
    </row>
    <row r="10" spans="1:11" ht="15.75" thickTop="1" x14ac:dyDescent="0.25">
      <c r="A10" s="8">
        <v>37627</v>
      </c>
      <c r="B10" s="9">
        <v>0.13400000000000001</v>
      </c>
      <c r="C10" s="10">
        <v>8.3599999999999994E-2</v>
      </c>
      <c r="D10" s="9">
        <v>16.055900000000001</v>
      </c>
      <c r="E10" s="10">
        <v>0.23710000000000001</v>
      </c>
      <c r="F10" s="9">
        <v>0.25159999999999999</v>
      </c>
      <c r="G10" s="10">
        <v>9.9199999999999997E-2</v>
      </c>
      <c r="H10" s="9">
        <v>0.25540000000000002</v>
      </c>
      <c r="I10" s="10">
        <v>0.12859999999999999</v>
      </c>
      <c r="J10" s="10">
        <v>0.23369999999999999</v>
      </c>
      <c r="K10" s="54">
        <v>160.41480000000001</v>
      </c>
    </row>
    <row r="11" spans="1:11" x14ac:dyDescent="0.25">
      <c r="A11" s="8">
        <v>37628</v>
      </c>
      <c r="B11" s="9">
        <v>0.13400000000000001</v>
      </c>
      <c r="C11" s="10">
        <v>8.3299999999999999E-2</v>
      </c>
      <c r="D11" s="9">
        <v>15.9353</v>
      </c>
      <c r="E11" s="10">
        <v>0.23250000000000001</v>
      </c>
      <c r="F11" s="9">
        <v>0.25030000000000002</v>
      </c>
      <c r="G11" s="10">
        <v>9.8599999999999993E-2</v>
      </c>
      <c r="H11" s="9">
        <v>0.25130000000000002</v>
      </c>
      <c r="I11" s="10">
        <v>0.12790000000000001</v>
      </c>
      <c r="J11" s="10">
        <v>0.23269999999999999</v>
      </c>
      <c r="K11" s="54">
        <v>159.316</v>
      </c>
    </row>
    <row r="12" spans="1:11" x14ac:dyDescent="0.25">
      <c r="A12" s="8">
        <v>37629</v>
      </c>
      <c r="B12" s="9">
        <v>0.13400000000000001</v>
      </c>
      <c r="C12" s="10">
        <v>8.3400000000000002E-2</v>
      </c>
      <c r="D12" s="9">
        <v>16.095400000000001</v>
      </c>
      <c r="E12" s="10">
        <v>0.23280000000000001</v>
      </c>
      <c r="F12" s="9">
        <v>0.25140000000000001</v>
      </c>
      <c r="G12" s="10">
        <v>9.9000000000000005E-2</v>
      </c>
      <c r="H12" s="9">
        <v>0.25190000000000001</v>
      </c>
      <c r="I12" s="10">
        <v>0.1285</v>
      </c>
      <c r="J12" s="10">
        <v>0.2336</v>
      </c>
      <c r="K12" s="54">
        <v>158.65600000000001</v>
      </c>
    </row>
    <row r="13" spans="1:11" x14ac:dyDescent="0.25">
      <c r="A13" s="8">
        <v>37630</v>
      </c>
      <c r="B13" s="9">
        <v>0.13400000000000001</v>
      </c>
      <c r="C13" s="10">
        <v>8.3599999999999994E-2</v>
      </c>
      <c r="D13" s="75">
        <v>16.0291</v>
      </c>
      <c r="E13" s="10">
        <v>0.2334</v>
      </c>
      <c r="F13" s="9">
        <v>0.25090000000000001</v>
      </c>
      <c r="G13" s="10">
        <v>9.9099999999999994E-2</v>
      </c>
      <c r="H13" s="9">
        <v>0.25319999999999998</v>
      </c>
      <c r="I13" s="10">
        <v>0.12859999999999999</v>
      </c>
      <c r="J13" s="10">
        <v>0.23319999999999999</v>
      </c>
      <c r="K13" s="54">
        <v>158.79</v>
      </c>
    </row>
    <row r="14" spans="1:11" ht="15.75" thickBot="1" x14ac:dyDescent="0.3">
      <c r="A14" s="11">
        <v>37631</v>
      </c>
      <c r="B14" s="12">
        <v>0.13400000000000001</v>
      </c>
      <c r="C14" s="13">
        <v>8.3500000000000005E-2</v>
      </c>
      <c r="D14" s="12">
        <v>16.016400000000001</v>
      </c>
      <c r="E14" s="13">
        <v>0.23230000000000001</v>
      </c>
      <c r="F14" s="12">
        <v>0.25019999999999998</v>
      </c>
      <c r="G14" s="13">
        <v>9.8599999999999993E-2</v>
      </c>
      <c r="H14" s="12">
        <v>0.25230000000000002</v>
      </c>
      <c r="I14" s="13">
        <v>0.12790000000000001</v>
      </c>
      <c r="J14" s="13">
        <v>0.2331</v>
      </c>
      <c r="K14" s="55">
        <v>158.15690000000001</v>
      </c>
    </row>
    <row r="15" spans="1:11" ht="15.75" thickTop="1" x14ac:dyDescent="0.25">
      <c r="A15" s="14" t="s">
        <v>9</v>
      </c>
      <c r="B15" s="15">
        <f t="shared" ref="B15:K15" si="1">SUM(B10:B14)</f>
        <v>0.67</v>
      </c>
      <c r="C15" s="16">
        <f t="shared" si="1"/>
        <v>0.41739999999999999</v>
      </c>
      <c r="D15" s="15">
        <f t="shared" si="1"/>
        <v>80.132100000000008</v>
      </c>
      <c r="E15" s="16">
        <f t="shared" si="1"/>
        <v>1.1680999999999999</v>
      </c>
      <c r="F15" s="15">
        <f t="shared" si="1"/>
        <v>1.2544</v>
      </c>
      <c r="G15" s="16">
        <f t="shared" si="1"/>
        <v>0.49449999999999994</v>
      </c>
      <c r="H15" s="15">
        <f t="shared" si="1"/>
        <v>1.2641</v>
      </c>
      <c r="I15" s="16">
        <f t="shared" si="1"/>
        <v>0.64150000000000007</v>
      </c>
      <c r="J15" s="16">
        <f t="shared" si="1"/>
        <v>1.1662999999999999</v>
      </c>
      <c r="K15" s="56">
        <f t="shared" si="1"/>
        <v>795.33370000000014</v>
      </c>
    </row>
    <row r="16" spans="1:11" ht="15.75" thickBot="1" x14ac:dyDescent="0.3">
      <c r="A16" s="17" t="s">
        <v>10</v>
      </c>
      <c r="B16" s="18">
        <f>B15/5</f>
        <v>0.13400000000000001</v>
      </c>
      <c r="C16" s="19">
        <f>C15/5</f>
        <v>8.3479999999999999E-2</v>
      </c>
      <c r="D16" s="19">
        <f t="shared" ref="D16:K16" si="2">D15/5</f>
        <v>16.026420000000002</v>
      </c>
      <c r="E16" s="19">
        <f t="shared" si="2"/>
        <v>0.23361999999999999</v>
      </c>
      <c r="F16" s="19">
        <f t="shared" si="2"/>
        <v>0.25087999999999999</v>
      </c>
      <c r="G16" s="19">
        <f t="shared" si="2"/>
        <v>9.8899999999999988E-2</v>
      </c>
      <c r="H16" s="19">
        <f t="shared" si="2"/>
        <v>0.25281999999999999</v>
      </c>
      <c r="I16" s="19">
        <f t="shared" si="2"/>
        <v>0.12830000000000003</v>
      </c>
      <c r="J16" s="19">
        <f t="shared" si="2"/>
        <v>0.23325999999999997</v>
      </c>
      <c r="K16" s="19">
        <f t="shared" si="2"/>
        <v>159.06674000000004</v>
      </c>
    </row>
    <row r="17" spans="1:11" ht="15.75" thickTop="1" x14ac:dyDescent="0.25">
      <c r="A17" s="8">
        <v>37634</v>
      </c>
      <c r="B17" s="9">
        <v>0.13400000000000001</v>
      </c>
      <c r="C17" s="10">
        <v>8.3500000000000005E-2</v>
      </c>
      <c r="D17" s="9">
        <v>16.016400000000001</v>
      </c>
      <c r="E17" s="10">
        <v>0.23230000000000001</v>
      </c>
      <c r="F17" s="9">
        <v>0.25019999999999998</v>
      </c>
      <c r="G17" s="10">
        <v>9.8599999999999993E-2</v>
      </c>
      <c r="H17" s="9">
        <v>0.25230000000000002</v>
      </c>
      <c r="I17" s="10">
        <v>0.12790000000000001</v>
      </c>
      <c r="J17" s="10">
        <v>0.2331</v>
      </c>
      <c r="K17" s="54">
        <v>158.15690000000001</v>
      </c>
    </row>
    <row r="18" spans="1:11" x14ac:dyDescent="0.25">
      <c r="A18" s="8">
        <v>37635</v>
      </c>
      <c r="B18" s="9">
        <v>0.13400000000000001</v>
      </c>
      <c r="C18" s="10">
        <v>8.3500000000000005E-2</v>
      </c>
      <c r="D18" s="9">
        <v>15.944699999999999</v>
      </c>
      <c r="E18" s="10">
        <v>0.22989999999999999</v>
      </c>
      <c r="F18" s="9">
        <v>0.24879999999999999</v>
      </c>
      <c r="G18" s="10">
        <v>9.8500000000000004E-2</v>
      </c>
      <c r="H18" s="9">
        <v>0.249</v>
      </c>
      <c r="I18" s="10">
        <v>0.12709999999999999</v>
      </c>
      <c r="J18" s="10">
        <v>0.23280000000000001</v>
      </c>
      <c r="K18" s="54">
        <v>157.65100000000001</v>
      </c>
    </row>
    <row r="19" spans="1:11" x14ac:dyDescent="0.25">
      <c r="A19" s="8">
        <v>37636</v>
      </c>
      <c r="B19" s="9">
        <v>0.13400000000000001</v>
      </c>
      <c r="C19" s="10">
        <v>8.3299999999999999E-2</v>
      </c>
      <c r="D19" s="9">
        <v>15.81</v>
      </c>
      <c r="E19" s="10">
        <v>0.22950000000000001</v>
      </c>
      <c r="F19" s="9">
        <v>0.24790000000000001</v>
      </c>
      <c r="G19" s="10">
        <v>9.8299999999999998E-2</v>
      </c>
      <c r="H19" s="9">
        <v>0.2487</v>
      </c>
      <c r="I19" s="10">
        <v>0.12659999999999999</v>
      </c>
      <c r="J19" s="10">
        <v>0.23219999999999999</v>
      </c>
      <c r="K19" s="54">
        <v>157.44999999999999</v>
      </c>
    </row>
    <row r="20" spans="1:11" x14ac:dyDescent="0.25">
      <c r="A20" s="8">
        <v>37637</v>
      </c>
      <c r="B20" s="9">
        <v>0.13400000000000001</v>
      </c>
      <c r="C20" s="10">
        <v>8.3599999999999994E-2</v>
      </c>
      <c r="D20" s="9">
        <v>15.795299999999999</v>
      </c>
      <c r="E20" s="10">
        <v>0.22900000000000001</v>
      </c>
      <c r="F20" s="9">
        <v>0.2477</v>
      </c>
      <c r="G20" s="10">
        <v>9.8500000000000004E-2</v>
      </c>
      <c r="H20" s="9">
        <v>0.24909999999999999</v>
      </c>
      <c r="I20" s="10">
        <v>0.12659999999999999</v>
      </c>
      <c r="J20" s="10">
        <v>0.23230000000000001</v>
      </c>
      <c r="K20" s="54">
        <v>157.316</v>
      </c>
    </row>
    <row r="21" spans="1:11" ht="15.75" thickBot="1" x14ac:dyDescent="0.3">
      <c r="A21" s="11">
        <v>37638</v>
      </c>
      <c r="B21" s="12">
        <v>0.13</v>
      </c>
      <c r="C21" s="13">
        <v>8.3400000000000002E-2</v>
      </c>
      <c r="D21" s="12">
        <v>15.805999999999999</v>
      </c>
      <c r="E21" s="13">
        <v>0.2283</v>
      </c>
      <c r="F21" s="12">
        <v>0.24790000000000001</v>
      </c>
      <c r="G21" s="13">
        <v>9.8299999999999998E-2</v>
      </c>
      <c r="H21" s="12">
        <v>0.24679999999999999</v>
      </c>
      <c r="I21" s="13">
        <v>0.1268</v>
      </c>
      <c r="J21" s="13">
        <v>0.23219999999999999</v>
      </c>
      <c r="K21" s="55">
        <v>156.78</v>
      </c>
    </row>
    <row r="22" spans="1:11" ht="15.75" thickTop="1" x14ac:dyDescent="0.25">
      <c r="A22" s="14" t="s">
        <v>9</v>
      </c>
      <c r="B22" s="15">
        <f t="shared" ref="B22:K22" si="3">SUM(B17:B21)</f>
        <v>0.66600000000000004</v>
      </c>
      <c r="C22" s="16">
        <f t="shared" si="3"/>
        <v>0.4173</v>
      </c>
      <c r="D22" s="15">
        <f t="shared" si="3"/>
        <v>79.372399999999999</v>
      </c>
      <c r="E22" s="16">
        <f t="shared" si="3"/>
        <v>1.149</v>
      </c>
      <c r="F22" s="15">
        <f t="shared" si="3"/>
        <v>1.2425000000000002</v>
      </c>
      <c r="G22" s="16">
        <f t="shared" si="3"/>
        <v>0.49220000000000003</v>
      </c>
      <c r="H22" s="15">
        <f t="shared" si="3"/>
        <v>1.2459</v>
      </c>
      <c r="I22" s="16">
        <f t="shared" si="3"/>
        <v>0.63500000000000001</v>
      </c>
      <c r="J22" s="16">
        <f t="shared" si="3"/>
        <v>1.1625999999999999</v>
      </c>
      <c r="K22" s="56">
        <f t="shared" si="3"/>
        <v>787.35389999999995</v>
      </c>
    </row>
    <row r="23" spans="1:11" ht="15.75" thickBot="1" x14ac:dyDescent="0.3">
      <c r="A23" s="17" t="s">
        <v>10</v>
      </c>
      <c r="B23" s="18">
        <f>B22/5</f>
        <v>0.13320000000000001</v>
      </c>
      <c r="C23" s="19">
        <f>C22/5</f>
        <v>8.3460000000000006E-2</v>
      </c>
      <c r="D23" s="19">
        <f t="shared" ref="D23:K23" si="4">D22/5</f>
        <v>15.87448</v>
      </c>
      <c r="E23" s="19">
        <f t="shared" si="4"/>
        <v>0.2298</v>
      </c>
      <c r="F23" s="19">
        <f t="shared" si="4"/>
        <v>0.24850000000000003</v>
      </c>
      <c r="G23" s="19">
        <f t="shared" si="4"/>
        <v>9.844E-2</v>
      </c>
      <c r="H23" s="19">
        <f t="shared" si="4"/>
        <v>0.24918000000000001</v>
      </c>
      <c r="I23" s="19">
        <f t="shared" si="4"/>
        <v>0.127</v>
      </c>
      <c r="J23" s="19">
        <f t="shared" si="4"/>
        <v>0.23251999999999998</v>
      </c>
      <c r="K23" s="19">
        <f t="shared" si="4"/>
        <v>157.47077999999999</v>
      </c>
    </row>
    <row r="24" spans="1:11" ht="15.75" thickTop="1" x14ac:dyDescent="0.25">
      <c r="A24" s="8">
        <v>37641</v>
      </c>
      <c r="B24" s="9">
        <v>0.13400000000000001</v>
      </c>
      <c r="C24" s="10">
        <v>8.2799999999999999E-2</v>
      </c>
      <c r="D24" s="9">
        <v>15.795299999999999</v>
      </c>
      <c r="E24" s="10">
        <v>0.2268</v>
      </c>
      <c r="F24" s="9">
        <v>0.24590000000000001</v>
      </c>
      <c r="G24" s="10">
        <v>9.8000000000000004E-2</v>
      </c>
      <c r="H24" s="9">
        <v>0.24310000000000001</v>
      </c>
      <c r="I24" s="10">
        <v>0.12570000000000001</v>
      </c>
      <c r="J24" s="10">
        <v>0.23219999999999999</v>
      </c>
      <c r="K24" s="54">
        <v>157.2457</v>
      </c>
    </row>
    <row r="25" spans="1:11" x14ac:dyDescent="0.25">
      <c r="A25" s="8">
        <v>37642</v>
      </c>
      <c r="B25" s="9">
        <v>0.13400000000000001</v>
      </c>
      <c r="C25" s="10">
        <v>8.3099999999999993E-2</v>
      </c>
      <c r="D25" s="9">
        <v>15.816700000000001</v>
      </c>
      <c r="E25" s="10">
        <v>0.22689999999999999</v>
      </c>
      <c r="F25" s="9">
        <v>0.2457</v>
      </c>
      <c r="G25" s="10">
        <v>9.8000000000000004E-2</v>
      </c>
      <c r="H25" s="9">
        <v>0.24310000000000001</v>
      </c>
      <c r="I25" s="10">
        <v>0.12559999999999999</v>
      </c>
      <c r="J25" s="10">
        <v>0.2321</v>
      </c>
      <c r="K25" s="54">
        <v>157.30600000000001</v>
      </c>
    </row>
    <row r="26" spans="1:11" x14ac:dyDescent="0.25">
      <c r="A26" s="8">
        <v>37643</v>
      </c>
      <c r="B26" s="9">
        <v>0.13400000000000001</v>
      </c>
      <c r="C26" s="10">
        <v>8.3199999999999996E-2</v>
      </c>
      <c r="D26" s="9">
        <v>15.888400000000001</v>
      </c>
      <c r="E26" s="10">
        <v>0.2283</v>
      </c>
      <c r="F26" s="9">
        <v>0.2455</v>
      </c>
      <c r="G26" s="10">
        <v>9.8199999999999996E-2</v>
      </c>
      <c r="H26" s="9">
        <v>0.246</v>
      </c>
      <c r="I26" s="10">
        <v>0.1255</v>
      </c>
      <c r="J26" s="10">
        <v>0.2326</v>
      </c>
      <c r="K26" s="54">
        <v>156.88499999999999</v>
      </c>
    </row>
    <row r="27" spans="1:11" x14ac:dyDescent="0.25">
      <c r="A27" s="8">
        <v>37644</v>
      </c>
      <c r="B27" s="9">
        <v>0.13400000000000001</v>
      </c>
      <c r="C27" s="10">
        <v>8.3000000000000004E-2</v>
      </c>
      <c r="D27" s="9">
        <v>15.8522</v>
      </c>
      <c r="E27" s="10">
        <v>0.22869999999999999</v>
      </c>
      <c r="F27" s="9">
        <v>0.24429999999999999</v>
      </c>
      <c r="G27" s="10">
        <v>9.7900000000000001E-2</v>
      </c>
      <c r="H27" s="9">
        <v>0.24660000000000001</v>
      </c>
      <c r="I27" s="10">
        <v>0.125</v>
      </c>
      <c r="J27" s="10">
        <v>0.23219999999999999</v>
      </c>
      <c r="K27" s="54">
        <v>157.69460000000001</v>
      </c>
    </row>
    <row r="28" spans="1:11" ht="15.75" thickBot="1" x14ac:dyDescent="0.3">
      <c r="A28" s="11">
        <v>37645</v>
      </c>
      <c r="B28" s="12">
        <v>0.13400000000000001</v>
      </c>
      <c r="C28" s="13">
        <v>8.2600000000000007E-2</v>
      </c>
      <c r="D28" s="12">
        <v>15.7845</v>
      </c>
      <c r="E28" s="13">
        <v>0.22689999999999999</v>
      </c>
      <c r="F28" s="12">
        <v>0.24340000000000001</v>
      </c>
      <c r="G28" s="13">
        <v>9.7600000000000006E-2</v>
      </c>
      <c r="H28" s="12">
        <v>0.24479999999999999</v>
      </c>
      <c r="I28" s="13">
        <v>0.1245</v>
      </c>
      <c r="J28" s="13">
        <v>0.2319</v>
      </c>
      <c r="K28" s="55">
        <v>156.45169999999999</v>
      </c>
    </row>
    <row r="29" spans="1:11" ht="15.75" thickTop="1" x14ac:dyDescent="0.25">
      <c r="A29" s="14" t="s">
        <v>9</v>
      </c>
      <c r="B29" s="15">
        <f t="shared" ref="B29:K29" si="5">SUM(B24:B28)</f>
        <v>0.67</v>
      </c>
      <c r="C29" s="16">
        <f t="shared" si="5"/>
        <v>0.41470000000000001</v>
      </c>
      <c r="D29" s="15">
        <f t="shared" si="5"/>
        <v>79.13709999999999</v>
      </c>
      <c r="E29" s="16">
        <f t="shared" si="5"/>
        <v>1.1375999999999999</v>
      </c>
      <c r="F29" s="15">
        <f t="shared" si="5"/>
        <v>1.2248000000000001</v>
      </c>
      <c r="G29" s="16">
        <f t="shared" si="5"/>
        <v>0.48970000000000002</v>
      </c>
      <c r="H29" s="15">
        <f t="shared" si="5"/>
        <v>1.2236</v>
      </c>
      <c r="I29" s="16">
        <f t="shared" si="5"/>
        <v>0.62630000000000008</v>
      </c>
      <c r="J29" s="16">
        <f t="shared" si="5"/>
        <v>1.161</v>
      </c>
      <c r="K29" s="56">
        <f t="shared" si="5"/>
        <v>785.58299999999997</v>
      </c>
    </row>
    <row r="30" spans="1:11" ht="15.75" thickBot="1" x14ac:dyDescent="0.3">
      <c r="A30" s="17" t="s">
        <v>10</v>
      </c>
      <c r="B30" s="18">
        <f>B29/5</f>
        <v>0.13400000000000001</v>
      </c>
      <c r="C30" s="19">
        <f>C29/5</f>
        <v>8.294E-2</v>
      </c>
      <c r="D30" s="19">
        <f t="shared" ref="D30:K30" si="6">D29/5</f>
        <v>15.827419999999998</v>
      </c>
      <c r="E30" s="19">
        <f t="shared" si="6"/>
        <v>0.22752</v>
      </c>
      <c r="F30" s="19">
        <f t="shared" si="6"/>
        <v>0.24496000000000001</v>
      </c>
      <c r="G30" s="19">
        <f t="shared" si="6"/>
        <v>9.7939999999999999E-2</v>
      </c>
      <c r="H30" s="19">
        <f t="shared" si="6"/>
        <v>0.24471999999999999</v>
      </c>
      <c r="I30" s="19">
        <f t="shared" si="6"/>
        <v>0.12526000000000001</v>
      </c>
      <c r="J30" s="19">
        <f t="shared" si="6"/>
        <v>0.23220000000000002</v>
      </c>
      <c r="K30" s="19">
        <f t="shared" si="6"/>
        <v>157.11660000000001</v>
      </c>
    </row>
    <row r="31" spans="1:11" ht="15.75" thickTop="1" x14ac:dyDescent="0.25">
      <c r="A31" s="8">
        <v>37648</v>
      </c>
      <c r="B31" s="9">
        <v>0.13400000000000001</v>
      </c>
      <c r="C31" s="10">
        <v>8.2199999999999995E-2</v>
      </c>
      <c r="D31" s="9">
        <v>15.7906</v>
      </c>
      <c r="E31" s="10">
        <v>0.22639999999999999</v>
      </c>
      <c r="F31" s="9">
        <v>0.24210000000000001</v>
      </c>
      <c r="G31" s="10">
        <v>9.7500000000000003E-2</v>
      </c>
      <c r="H31" s="9">
        <v>0.2437</v>
      </c>
      <c r="I31" s="10">
        <v>0.1239</v>
      </c>
      <c r="J31" s="10">
        <v>0.23200000000000001</v>
      </c>
      <c r="K31" s="54">
        <v>156.0531</v>
      </c>
    </row>
    <row r="32" spans="1:11" x14ac:dyDescent="0.25">
      <c r="A32" s="8">
        <v>37649</v>
      </c>
      <c r="B32" s="9">
        <v>0.13400000000000001</v>
      </c>
      <c r="C32" s="10">
        <v>8.2000000000000003E-2</v>
      </c>
      <c r="D32" s="9">
        <v>15.915900000000001</v>
      </c>
      <c r="E32" s="10">
        <v>0.22720000000000001</v>
      </c>
      <c r="F32" s="9">
        <v>0.24179999999999999</v>
      </c>
      <c r="G32" s="10">
        <v>9.7100000000000006E-2</v>
      </c>
      <c r="H32" s="9">
        <v>0.24410000000000001</v>
      </c>
      <c r="I32" s="10">
        <v>0.1237</v>
      </c>
      <c r="J32" s="10">
        <v>0.2321</v>
      </c>
      <c r="K32" s="54">
        <v>155.92240000000001</v>
      </c>
    </row>
    <row r="33" spans="1:11" x14ac:dyDescent="0.25">
      <c r="A33" s="8">
        <v>37650</v>
      </c>
      <c r="B33" s="9">
        <v>0.13400000000000001</v>
      </c>
      <c r="C33" s="10">
        <v>8.1699999999999995E-2</v>
      </c>
      <c r="D33" s="9">
        <v>15.8971</v>
      </c>
      <c r="E33" s="10">
        <v>0.2278</v>
      </c>
      <c r="F33" s="9">
        <v>0.2419</v>
      </c>
      <c r="G33" s="10">
        <v>9.7500000000000003E-2</v>
      </c>
      <c r="H33" s="9">
        <v>0.24510000000000001</v>
      </c>
      <c r="I33" s="10">
        <v>0.1237</v>
      </c>
      <c r="J33" s="10">
        <v>0.23230000000000001</v>
      </c>
      <c r="K33" s="54">
        <v>157.41650000000001</v>
      </c>
    </row>
    <row r="34" spans="1:11" x14ac:dyDescent="0.25">
      <c r="A34" s="8">
        <v>37651</v>
      </c>
      <c r="B34" s="9">
        <v>0.13400000000000001</v>
      </c>
      <c r="C34" s="10">
        <v>8.14E-2</v>
      </c>
      <c r="D34" s="9">
        <v>15.822100000000001</v>
      </c>
      <c r="E34" s="10">
        <v>0.2268</v>
      </c>
      <c r="F34" s="9">
        <v>0.24129999999999999</v>
      </c>
      <c r="G34" s="10">
        <v>9.7100000000000006E-2</v>
      </c>
      <c r="H34" s="9">
        <v>0.24399999999999999</v>
      </c>
      <c r="I34" s="10">
        <v>0.12330000000000001</v>
      </c>
      <c r="J34" s="10">
        <v>0.23180000000000001</v>
      </c>
      <c r="K34" s="54">
        <v>156.37799999999999</v>
      </c>
    </row>
    <row r="35" spans="1:11" ht="15.75" thickBot="1" x14ac:dyDescent="0.3">
      <c r="A35" s="11">
        <v>37652</v>
      </c>
      <c r="B35" s="12">
        <v>0.13400000000000001</v>
      </c>
      <c r="C35" s="13">
        <v>8.1299999999999997E-2</v>
      </c>
      <c r="D35" s="12">
        <v>15.972799999999999</v>
      </c>
      <c r="E35" s="13">
        <v>0.22819999999999999</v>
      </c>
      <c r="F35" s="12">
        <v>0.2432</v>
      </c>
      <c r="G35" s="13">
        <v>9.7600000000000006E-2</v>
      </c>
      <c r="H35" s="12">
        <v>0.246</v>
      </c>
      <c r="I35" s="13">
        <v>0.1245</v>
      </c>
      <c r="J35" s="13">
        <v>0.23300000000000001</v>
      </c>
      <c r="K35" s="55">
        <v>156.04300000000001</v>
      </c>
    </row>
    <row r="36" spans="1:11" ht="15.75" thickTop="1" x14ac:dyDescent="0.25">
      <c r="A36" s="14" t="s">
        <v>9</v>
      </c>
      <c r="B36" s="15">
        <f>SUM(B31:B35)</f>
        <v>0.67</v>
      </c>
      <c r="C36" s="16">
        <f>SUM(C31:C35)</f>
        <v>0.40860000000000002</v>
      </c>
      <c r="D36" s="15">
        <f>SUM(D31:D35)</f>
        <v>79.398499999999999</v>
      </c>
      <c r="E36" s="16">
        <f>SUM(E31:E35)</f>
        <v>1.1364000000000001</v>
      </c>
      <c r="F36" s="15">
        <f>SUM(F31:F35)</f>
        <v>1.2102999999999999</v>
      </c>
      <c r="G36" s="16">
        <f>SUM(G31:G35)</f>
        <v>0.48680000000000007</v>
      </c>
      <c r="H36" s="15">
        <f>SUM(H31:H35)</f>
        <v>1.2229000000000001</v>
      </c>
      <c r="I36" s="16">
        <f>SUM(I31:I35)</f>
        <v>0.61909999999999998</v>
      </c>
      <c r="J36" s="16">
        <f>SUM(J31:J35)</f>
        <v>1.1612</v>
      </c>
      <c r="K36" s="56">
        <f>SUM(K31:K35)</f>
        <v>781.81299999999999</v>
      </c>
    </row>
    <row r="37" spans="1:11" ht="15.75" thickBot="1" x14ac:dyDescent="0.3">
      <c r="A37" s="17" t="s">
        <v>10</v>
      </c>
      <c r="B37" s="18">
        <f>B36/5</f>
        <v>0.13400000000000001</v>
      </c>
      <c r="C37" s="19">
        <f>C36/5</f>
        <v>8.1720000000000001E-2</v>
      </c>
      <c r="D37" s="19">
        <f t="shared" ref="D37:K37" si="7">D36/5</f>
        <v>15.8797</v>
      </c>
      <c r="E37" s="19">
        <f t="shared" si="7"/>
        <v>0.22728000000000001</v>
      </c>
      <c r="F37" s="19">
        <f t="shared" si="7"/>
        <v>0.24206</v>
      </c>
      <c r="G37" s="19">
        <f t="shared" si="7"/>
        <v>9.7360000000000016E-2</v>
      </c>
      <c r="H37" s="19">
        <f t="shared" si="7"/>
        <v>0.24458000000000002</v>
      </c>
      <c r="I37" s="19">
        <f t="shared" si="7"/>
        <v>0.12382</v>
      </c>
      <c r="J37" s="19">
        <f t="shared" si="7"/>
        <v>0.23224</v>
      </c>
      <c r="K37" s="19">
        <f t="shared" si="7"/>
        <v>156.36259999999999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7"/>
      <c r="D39" s="21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SUM(B6:B7,B10:B14,B17:B21,B24:B28,B31:B35)</f>
        <v>2.9440999999999988</v>
      </c>
      <c r="C41" s="28">
        <f>SUM(C6:C7,C10:C14,C17:C21,C24:C28,C31:C35)</f>
        <v>1.8251999999999999</v>
      </c>
      <c r="D41" s="28">
        <f t="shared" ref="D41:K41" si="8">SUM(D6:D7,D10:D14,D17:D21,D24:D28,D31:D35)</f>
        <v>350.01700000000005</v>
      </c>
      <c r="E41" s="28">
        <f t="shared" si="8"/>
        <v>5.0674000000000001</v>
      </c>
      <c r="F41" s="28">
        <f t="shared" si="8"/>
        <v>5.434899999999999</v>
      </c>
      <c r="G41" s="28">
        <f t="shared" si="8"/>
        <v>2.1606000000000001</v>
      </c>
      <c r="H41" s="28">
        <f t="shared" si="8"/>
        <v>5.4688999999999997</v>
      </c>
      <c r="I41" s="28">
        <f t="shared" si="8"/>
        <v>2.7790999999999992</v>
      </c>
      <c r="J41" s="28">
        <f t="shared" si="8"/>
        <v>5.1176000000000013</v>
      </c>
      <c r="K41" s="28">
        <f t="shared" si="8"/>
        <v>3468.5092</v>
      </c>
    </row>
    <row r="42" spans="1:11" x14ac:dyDescent="0.25">
      <c r="A42" s="26" t="s">
        <v>13</v>
      </c>
      <c r="B42" s="15">
        <f>B41/22</f>
        <v>0.13382272727272723</v>
      </c>
      <c r="C42" s="16">
        <f>C41/22</f>
        <v>8.2963636363636364E-2</v>
      </c>
      <c r="D42" s="16">
        <f t="shared" ref="D42:K42" si="9">D41/22</f>
        <v>15.909863636363639</v>
      </c>
      <c r="E42" s="16">
        <f t="shared" si="9"/>
        <v>0.23033636363636364</v>
      </c>
      <c r="F42" s="16">
        <f t="shared" si="9"/>
        <v>0.24704090909090903</v>
      </c>
      <c r="G42" s="16">
        <f t="shared" si="9"/>
        <v>9.8209090909090913E-2</v>
      </c>
      <c r="H42" s="16">
        <f t="shared" si="9"/>
        <v>0.24858636363636363</v>
      </c>
      <c r="I42" s="16">
        <f t="shared" si="9"/>
        <v>0.12632272727272723</v>
      </c>
      <c r="J42" s="16">
        <f t="shared" si="9"/>
        <v>0.23261818181818186</v>
      </c>
      <c r="K42" s="16">
        <f t="shared" si="9"/>
        <v>157.6595090909091</v>
      </c>
    </row>
    <row r="43" spans="1:11" x14ac:dyDescent="0.25">
      <c r="A43" s="26" t="s">
        <v>14</v>
      </c>
      <c r="B43" s="27">
        <f>1/B42</f>
        <v>7.4725722631704112</v>
      </c>
      <c r="C43" s="28">
        <f>1/C42</f>
        <v>12.053473591935131</v>
      </c>
      <c r="D43" s="28">
        <f>100/D42</f>
        <v>6.28540899442027</v>
      </c>
      <c r="E43" s="28">
        <f t="shared" ref="E43:J43" si="10">1/E42</f>
        <v>4.3414768915025457</v>
      </c>
      <c r="F43" s="28">
        <f t="shared" si="10"/>
        <v>4.0479125650885948</v>
      </c>
      <c r="G43" s="28">
        <f t="shared" si="10"/>
        <v>10.182356752753865</v>
      </c>
      <c r="H43" s="28">
        <f t="shared" si="10"/>
        <v>4.0227468046590724</v>
      </c>
      <c r="I43" s="28">
        <f t="shared" si="10"/>
        <v>7.9162318736281563</v>
      </c>
      <c r="J43" s="28">
        <f t="shared" si="10"/>
        <v>4.2988901047365946</v>
      </c>
      <c r="K43" s="28">
        <f>1000/K42</f>
        <v>6.3427826571715595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37655</v>
      </c>
      <c r="B6" s="9">
        <v>0.13400000000000001</v>
      </c>
      <c r="C6" s="10">
        <v>8.1500000000000003E-2</v>
      </c>
      <c r="D6" s="9">
        <v>16.074000000000002</v>
      </c>
      <c r="E6" s="10">
        <v>0.22559999999999999</v>
      </c>
      <c r="F6" s="9">
        <v>0.24410000000000001</v>
      </c>
      <c r="G6" s="10">
        <v>9.74E-2</v>
      </c>
      <c r="H6" s="9">
        <v>0.24629999999999999</v>
      </c>
      <c r="I6" s="10">
        <v>0.12479999999999999</v>
      </c>
      <c r="J6" s="10">
        <v>0.23300000000000001</v>
      </c>
      <c r="K6" s="54">
        <v>156.04300000000001</v>
      </c>
    </row>
    <row r="7" spans="1:11" x14ac:dyDescent="0.25">
      <c r="A7" s="8">
        <v>37656</v>
      </c>
      <c r="B7" s="9">
        <v>0.13389999999999999</v>
      </c>
      <c r="C7" s="10">
        <v>8.1699999999999995E-2</v>
      </c>
      <c r="D7" s="9">
        <v>16.142299999999999</v>
      </c>
      <c r="E7" s="10">
        <v>0.22939999999999999</v>
      </c>
      <c r="F7" s="9">
        <v>0.24340000000000001</v>
      </c>
      <c r="G7" s="10">
        <v>9.7799999999999998E-2</v>
      </c>
      <c r="H7" s="9">
        <v>0.24660000000000001</v>
      </c>
      <c r="I7" s="10">
        <v>0.1246</v>
      </c>
      <c r="J7" s="10">
        <v>0.23319999999999999</v>
      </c>
      <c r="K7" s="54">
        <v>156.00200000000001</v>
      </c>
    </row>
    <row r="8" spans="1:11" x14ac:dyDescent="0.25">
      <c r="A8" s="8">
        <v>37657</v>
      </c>
      <c r="B8" s="9">
        <v>0.13389999999999999</v>
      </c>
      <c r="C8" s="10">
        <v>8.1299999999999997E-2</v>
      </c>
      <c r="D8" s="9">
        <v>16.043199999999999</v>
      </c>
      <c r="E8" s="10">
        <v>0.22670000000000001</v>
      </c>
      <c r="F8" s="9">
        <v>0.24079999999999999</v>
      </c>
      <c r="G8" s="10">
        <v>9.74E-2</v>
      </c>
      <c r="H8" s="9">
        <v>0.24410000000000001</v>
      </c>
      <c r="I8" s="10">
        <v>0.1232</v>
      </c>
      <c r="J8" s="10">
        <v>0.23269999999999999</v>
      </c>
      <c r="K8" s="54">
        <v>157.6003</v>
      </c>
    </row>
    <row r="9" spans="1:11" x14ac:dyDescent="0.25">
      <c r="A9" s="8">
        <v>37658</v>
      </c>
      <c r="B9" s="9">
        <v>0.13400000000000001</v>
      </c>
      <c r="C9" s="10">
        <v>8.14E-2</v>
      </c>
      <c r="D9" s="9">
        <v>16.054500000000001</v>
      </c>
      <c r="E9" s="10">
        <v>0.22689999999999999</v>
      </c>
      <c r="F9" s="9">
        <v>0.24179999999999999</v>
      </c>
      <c r="G9" s="10">
        <v>9.7000000000000003E-2</v>
      </c>
      <c r="H9" s="9">
        <v>0.2442</v>
      </c>
      <c r="I9" s="10">
        <v>0.1237</v>
      </c>
      <c r="J9" s="10">
        <v>0.23330000000000001</v>
      </c>
      <c r="K9" s="54">
        <v>157.35290000000001</v>
      </c>
    </row>
    <row r="10" spans="1:11" ht="15.75" thickBot="1" x14ac:dyDescent="0.3">
      <c r="A10" s="11">
        <v>37659</v>
      </c>
      <c r="B10" s="12">
        <v>0.13389999999999999</v>
      </c>
      <c r="C10" s="13">
        <v>8.1799999999999998E-2</v>
      </c>
      <c r="D10" s="12">
        <v>16.0486</v>
      </c>
      <c r="E10" s="13">
        <v>0.23519999999999999</v>
      </c>
      <c r="F10" s="12">
        <v>0.2419</v>
      </c>
      <c r="G10" s="13">
        <v>9.74E-2</v>
      </c>
      <c r="H10" s="12">
        <v>0.24399999999999999</v>
      </c>
      <c r="I10" s="13">
        <v>0.1236</v>
      </c>
      <c r="J10" s="13">
        <v>0.2329</v>
      </c>
      <c r="K10" s="55">
        <v>156.96430000000001</v>
      </c>
    </row>
    <row r="11" spans="1:11" ht="15.75" thickTop="1" x14ac:dyDescent="0.25">
      <c r="A11" s="14" t="s">
        <v>9</v>
      </c>
      <c r="B11" s="15">
        <f t="shared" ref="B11:K11" si="0">SUM(B6:B10)</f>
        <v>0.66970000000000007</v>
      </c>
      <c r="C11" s="16">
        <f t="shared" si="0"/>
        <v>0.40769999999999995</v>
      </c>
      <c r="D11" s="15">
        <f t="shared" si="0"/>
        <v>80.362600000000015</v>
      </c>
      <c r="E11" s="16">
        <f t="shared" si="0"/>
        <v>1.1437999999999999</v>
      </c>
      <c r="F11" s="15">
        <f t="shared" si="0"/>
        <v>1.2120000000000002</v>
      </c>
      <c r="G11" s="16">
        <f t="shared" si="0"/>
        <v>0.48699999999999993</v>
      </c>
      <c r="H11" s="15">
        <f t="shared" si="0"/>
        <v>1.2252000000000001</v>
      </c>
      <c r="I11" s="16">
        <f t="shared" si="0"/>
        <v>0.61990000000000012</v>
      </c>
      <c r="J11" s="16">
        <f t="shared" si="0"/>
        <v>1.1650999999999998</v>
      </c>
      <c r="K11" s="56">
        <f t="shared" si="0"/>
        <v>783.96249999999998</v>
      </c>
    </row>
    <row r="12" spans="1:11" ht="15.75" thickBot="1" x14ac:dyDescent="0.3">
      <c r="A12" s="17" t="s">
        <v>10</v>
      </c>
      <c r="B12" s="18">
        <f>B11/5</f>
        <v>0.13394</v>
      </c>
      <c r="C12" s="19">
        <f>C11/5</f>
        <v>8.1539999999999987E-2</v>
      </c>
      <c r="D12" s="19">
        <f t="shared" ref="D12:K12" si="1">D11/5</f>
        <v>16.072520000000004</v>
      </c>
      <c r="E12" s="19">
        <f t="shared" si="1"/>
        <v>0.22875999999999999</v>
      </c>
      <c r="F12" s="19">
        <f t="shared" si="1"/>
        <v>0.24240000000000003</v>
      </c>
      <c r="G12" s="19">
        <f t="shared" si="1"/>
        <v>9.7399999999999987E-2</v>
      </c>
      <c r="H12" s="19">
        <f t="shared" si="1"/>
        <v>0.24504000000000001</v>
      </c>
      <c r="I12" s="19">
        <f t="shared" si="1"/>
        <v>0.12398000000000002</v>
      </c>
      <c r="J12" s="19">
        <f t="shared" si="1"/>
        <v>0.23301999999999995</v>
      </c>
      <c r="K12" s="19">
        <f t="shared" si="1"/>
        <v>156.79249999999999</v>
      </c>
    </row>
    <row r="13" spans="1:11" ht="15.75" thickTop="1" x14ac:dyDescent="0.25">
      <c r="A13" s="8">
        <v>37662</v>
      </c>
      <c r="B13" s="9">
        <v>0.13389999999999999</v>
      </c>
      <c r="C13" s="10">
        <v>8.2100000000000006E-2</v>
      </c>
      <c r="D13" s="9">
        <v>16.1035</v>
      </c>
      <c r="E13" s="10">
        <v>0.2266</v>
      </c>
      <c r="F13" s="9">
        <v>0.24249999999999999</v>
      </c>
      <c r="G13" s="10">
        <v>9.7699999999999995E-2</v>
      </c>
      <c r="H13" s="9">
        <v>0.2442</v>
      </c>
      <c r="I13" s="10">
        <v>0.1239</v>
      </c>
      <c r="J13" s="10">
        <v>0.23380000000000001</v>
      </c>
      <c r="K13" s="54">
        <v>158.58109999999999</v>
      </c>
    </row>
    <row r="14" spans="1:11" x14ac:dyDescent="0.25">
      <c r="A14" s="8">
        <v>37663</v>
      </c>
      <c r="B14" s="9">
        <v>0.13389999999999999</v>
      </c>
      <c r="C14" s="10">
        <v>8.2199999999999995E-2</v>
      </c>
      <c r="D14" s="9">
        <v>16.2193</v>
      </c>
      <c r="E14" s="10">
        <v>0.22670000000000001</v>
      </c>
      <c r="F14" s="9">
        <v>0.24390000000000001</v>
      </c>
      <c r="G14" s="10">
        <v>9.7500000000000003E-2</v>
      </c>
      <c r="H14" s="9">
        <v>0.2437</v>
      </c>
      <c r="I14" s="10">
        <v>0.1245</v>
      </c>
      <c r="J14" s="10">
        <v>0.23530000000000001</v>
      </c>
      <c r="K14" s="54">
        <v>160.2193</v>
      </c>
    </row>
    <row r="15" spans="1:11" x14ac:dyDescent="0.25">
      <c r="A15" s="8">
        <v>37664</v>
      </c>
      <c r="B15" s="9">
        <v>0.1338</v>
      </c>
      <c r="C15" s="10">
        <v>8.2699999999999996E-2</v>
      </c>
      <c r="D15" s="9">
        <v>16.229299999999999</v>
      </c>
      <c r="E15" s="10">
        <v>0.22720000000000001</v>
      </c>
      <c r="F15" s="9">
        <v>0.24390000000000001</v>
      </c>
      <c r="G15" s="10">
        <v>9.8100000000000007E-2</v>
      </c>
      <c r="H15" s="9">
        <v>0.24399999999999999</v>
      </c>
      <c r="I15" s="10">
        <v>0.12470000000000001</v>
      </c>
      <c r="J15" s="10">
        <v>0.2346</v>
      </c>
      <c r="K15" s="54">
        <v>161.22900000000001</v>
      </c>
    </row>
    <row r="16" spans="1:11" x14ac:dyDescent="0.25">
      <c r="A16" s="8">
        <v>37665</v>
      </c>
      <c r="B16" s="9">
        <v>0.1338</v>
      </c>
      <c r="C16" s="10">
        <v>8.2799999999999999E-2</v>
      </c>
      <c r="D16" s="9">
        <v>16.2273</v>
      </c>
      <c r="E16" s="10">
        <v>0.2266</v>
      </c>
      <c r="F16" s="9">
        <v>0.2442</v>
      </c>
      <c r="G16" s="10">
        <v>9.7799999999999998E-2</v>
      </c>
      <c r="H16" s="9">
        <v>0.24340000000000001</v>
      </c>
      <c r="I16" s="10">
        <v>0.12470000000000001</v>
      </c>
      <c r="J16" s="10">
        <v>0.23519999999999999</v>
      </c>
      <c r="K16" s="54">
        <v>160.46969999999999</v>
      </c>
    </row>
    <row r="17" spans="1:11" ht="15.75" thickBot="1" x14ac:dyDescent="0.3">
      <c r="A17" s="11">
        <v>37666</v>
      </c>
      <c r="B17" s="12">
        <v>0.1338</v>
      </c>
      <c r="C17" s="13">
        <v>8.2500000000000004E-2</v>
      </c>
      <c r="D17" s="12">
        <v>16.1343</v>
      </c>
      <c r="E17" s="13">
        <v>0.22459999999999999</v>
      </c>
      <c r="F17" s="12">
        <v>0.24160000000000001</v>
      </c>
      <c r="G17" s="13">
        <v>9.7799999999999998E-2</v>
      </c>
      <c r="H17" s="12">
        <v>0.24179999999999999</v>
      </c>
      <c r="I17" s="13">
        <v>0.1235</v>
      </c>
      <c r="J17" s="13">
        <v>0.23480000000000001</v>
      </c>
      <c r="K17" s="55">
        <v>160.98820000000001</v>
      </c>
    </row>
    <row r="18" spans="1:11" ht="15.75" thickTop="1" x14ac:dyDescent="0.25">
      <c r="A18" s="14" t="s">
        <v>9</v>
      </c>
      <c r="B18" s="15">
        <f t="shared" ref="B18:K18" si="2">SUM(B13:B17)</f>
        <v>0.66920000000000002</v>
      </c>
      <c r="C18" s="16">
        <f t="shared" si="2"/>
        <v>0.4123</v>
      </c>
      <c r="D18" s="15">
        <f t="shared" si="2"/>
        <v>80.913699999999992</v>
      </c>
      <c r="E18" s="16">
        <f t="shared" si="2"/>
        <v>1.1317000000000002</v>
      </c>
      <c r="F18" s="15">
        <f t="shared" si="2"/>
        <v>1.2161</v>
      </c>
      <c r="G18" s="16">
        <f t="shared" si="2"/>
        <v>0.4889</v>
      </c>
      <c r="H18" s="15">
        <f t="shared" si="2"/>
        <v>1.2171000000000001</v>
      </c>
      <c r="I18" s="16">
        <f t="shared" si="2"/>
        <v>0.62129999999999996</v>
      </c>
      <c r="J18" s="16">
        <f t="shared" si="2"/>
        <v>1.1737</v>
      </c>
      <c r="K18" s="56">
        <f t="shared" si="2"/>
        <v>801.4873</v>
      </c>
    </row>
    <row r="19" spans="1:11" ht="15.75" thickBot="1" x14ac:dyDescent="0.3">
      <c r="A19" s="17" t="s">
        <v>10</v>
      </c>
      <c r="B19" s="18">
        <f>B18/5</f>
        <v>0.13384000000000001</v>
      </c>
      <c r="C19" s="19">
        <f>C18/5</f>
        <v>8.2460000000000006E-2</v>
      </c>
      <c r="D19" s="19">
        <f t="shared" ref="D19:K19" si="3">D18/5</f>
        <v>16.182739999999999</v>
      </c>
      <c r="E19" s="19">
        <f t="shared" si="3"/>
        <v>0.22634000000000004</v>
      </c>
      <c r="F19" s="19">
        <f t="shared" si="3"/>
        <v>0.24321999999999999</v>
      </c>
      <c r="G19" s="19">
        <f t="shared" si="3"/>
        <v>9.7780000000000006E-2</v>
      </c>
      <c r="H19" s="19">
        <f t="shared" si="3"/>
        <v>0.24342000000000003</v>
      </c>
      <c r="I19" s="19">
        <f t="shared" si="3"/>
        <v>0.12426</v>
      </c>
      <c r="J19" s="19">
        <f t="shared" si="3"/>
        <v>0.23474</v>
      </c>
      <c r="K19" s="19">
        <f t="shared" si="3"/>
        <v>160.29746</v>
      </c>
    </row>
    <row r="20" spans="1:11" ht="15.75" thickTop="1" x14ac:dyDescent="0.25">
      <c r="A20" s="8">
        <v>37304</v>
      </c>
      <c r="B20" s="9">
        <v>0.1338</v>
      </c>
      <c r="C20" s="10">
        <v>8.3000000000000004E-2</v>
      </c>
      <c r="D20" s="9">
        <v>16.122199999999999</v>
      </c>
      <c r="E20" s="10">
        <v>0.2261</v>
      </c>
      <c r="F20" s="9">
        <v>0.2424</v>
      </c>
      <c r="G20" s="10">
        <v>9.7600000000000006E-2</v>
      </c>
      <c r="H20" s="9">
        <v>0.2427</v>
      </c>
      <c r="I20" s="10">
        <v>0.1239</v>
      </c>
      <c r="J20" s="10">
        <v>0.23469999999999999</v>
      </c>
      <c r="K20" s="54">
        <v>159.9914</v>
      </c>
    </row>
    <row r="21" spans="1:11" x14ac:dyDescent="0.25">
      <c r="A21" s="8">
        <v>37305</v>
      </c>
      <c r="B21" s="9">
        <v>0.13370000000000001</v>
      </c>
      <c r="C21" s="10">
        <v>8.3000000000000004E-2</v>
      </c>
      <c r="D21" s="9">
        <v>16.094799999999999</v>
      </c>
      <c r="E21" s="10">
        <v>0.2261</v>
      </c>
      <c r="F21" s="9">
        <v>0.2429</v>
      </c>
      <c r="G21" s="10">
        <v>9.7900000000000001E-2</v>
      </c>
      <c r="H21" s="9">
        <v>0.24260000000000001</v>
      </c>
      <c r="I21" s="10">
        <v>0.1242</v>
      </c>
      <c r="J21" s="10">
        <v>0.23469999999999999</v>
      </c>
      <c r="K21" s="54">
        <v>160.69069999999999</v>
      </c>
    </row>
    <row r="22" spans="1:11" x14ac:dyDescent="0.25">
      <c r="A22" s="8">
        <v>37306</v>
      </c>
      <c r="B22" s="9">
        <v>0.13370000000000001</v>
      </c>
      <c r="C22" s="10">
        <v>8.4000000000000005E-2</v>
      </c>
      <c r="D22" s="9">
        <v>15.9457</v>
      </c>
      <c r="E22" s="10">
        <v>0.2261</v>
      </c>
      <c r="F22" s="9">
        <v>0.2442</v>
      </c>
      <c r="G22" s="10">
        <v>9.7799999999999998E-2</v>
      </c>
      <c r="H22" s="9">
        <v>0.2429</v>
      </c>
      <c r="I22" s="10">
        <v>0.125</v>
      </c>
      <c r="J22" s="10">
        <v>0.23419999999999999</v>
      </c>
      <c r="K22" s="54">
        <v>160.20599999999999</v>
      </c>
    </row>
    <row r="23" spans="1:11" x14ac:dyDescent="0.25">
      <c r="A23" s="8">
        <v>37307</v>
      </c>
      <c r="B23" s="9">
        <v>0.1338</v>
      </c>
      <c r="C23" s="10">
        <v>8.3900000000000002E-2</v>
      </c>
      <c r="D23" s="9">
        <v>15.8804</v>
      </c>
      <c r="E23" s="10">
        <v>0.22520000000000001</v>
      </c>
      <c r="F23" s="9">
        <v>0.24360000000000001</v>
      </c>
      <c r="G23" s="10">
        <v>9.7900000000000001E-2</v>
      </c>
      <c r="H23" s="9">
        <v>0.24199999999999999</v>
      </c>
      <c r="I23" s="10">
        <v>0.1246</v>
      </c>
      <c r="J23" s="10">
        <v>0.23430000000000001</v>
      </c>
      <c r="K23" s="54">
        <v>159.4896</v>
      </c>
    </row>
    <row r="24" spans="1:11" ht="15.75" thickBot="1" x14ac:dyDescent="0.3">
      <c r="A24" s="11">
        <v>37308</v>
      </c>
      <c r="B24" s="12">
        <v>0.1338</v>
      </c>
      <c r="C24" s="13">
        <v>8.4000000000000005E-2</v>
      </c>
      <c r="D24" s="12">
        <v>15.8292</v>
      </c>
      <c r="E24" s="13">
        <v>0.22359999999999999</v>
      </c>
      <c r="F24" s="12">
        <v>0.24179999999999999</v>
      </c>
      <c r="G24" s="13">
        <v>9.7699999999999995E-2</v>
      </c>
      <c r="H24" s="12">
        <v>0.24</v>
      </c>
      <c r="I24" s="13">
        <v>0.1237</v>
      </c>
      <c r="J24" s="13">
        <v>0.2334</v>
      </c>
      <c r="K24" s="55">
        <v>159.27549999999999</v>
      </c>
    </row>
    <row r="25" spans="1:11" ht="15.75" thickTop="1" x14ac:dyDescent="0.25">
      <c r="A25" s="14" t="s">
        <v>9</v>
      </c>
      <c r="B25" s="15">
        <f t="shared" ref="B25:K25" si="4">SUM(B20:B24)</f>
        <v>0.66880000000000006</v>
      </c>
      <c r="C25" s="16">
        <f t="shared" si="4"/>
        <v>0.41789999999999999</v>
      </c>
      <c r="D25" s="15">
        <f t="shared" si="4"/>
        <v>79.872299999999996</v>
      </c>
      <c r="E25" s="16">
        <f t="shared" si="4"/>
        <v>1.1271</v>
      </c>
      <c r="F25" s="15">
        <f t="shared" si="4"/>
        <v>1.2149000000000001</v>
      </c>
      <c r="G25" s="16">
        <f t="shared" si="4"/>
        <v>0.4889</v>
      </c>
      <c r="H25" s="15">
        <f t="shared" si="4"/>
        <v>1.2101999999999999</v>
      </c>
      <c r="I25" s="16">
        <f t="shared" si="4"/>
        <v>0.62139999999999995</v>
      </c>
      <c r="J25" s="16">
        <f t="shared" si="4"/>
        <v>1.1713</v>
      </c>
      <c r="K25" s="56">
        <f t="shared" si="4"/>
        <v>799.65319999999997</v>
      </c>
    </row>
    <row r="26" spans="1:11" ht="15.75" thickBot="1" x14ac:dyDescent="0.3">
      <c r="A26" s="17" t="s">
        <v>10</v>
      </c>
      <c r="B26" s="18">
        <f>B25/5</f>
        <v>0.13376000000000002</v>
      </c>
      <c r="C26" s="19">
        <f>C25/5</f>
        <v>8.3580000000000002E-2</v>
      </c>
      <c r="D26" s="19">
        <f t="shared" ref="D26:K26" si="5">D25/5</f>
        <v>15.974459999999999</v>
      </c>
      <c r="E26" s="19">
        <f t="shared" si="5"/>
        <v>0.22542000000000001</v>
      </c>
      <c r="F26" s="19">
        <f t="shared" si="5"/>
        <v>0.24298000000000003</v>
      </c>
      <c r="G26" s="19">
        <f t="shared" si="5"/>
        <v>9.7780000000000006E-2</v>
      </c>
      <c r="H26" s="19">
        <f t="shared" si="5"/>
        <v>0.24203999999999998</v>
      </c>
      <c r="I26" s="19">
        <f t="shared" si="5"/>
        <v>0.12427999999999999</v>
      </c>
      <c r="J26" s="19">
        <f t="shared" si="5"/>
        <v>0.23426</v>
      </c>
      <c r="K26" s="19">
        <f t="shared" si="5"/>
        <v>159.93063999999998</v>
      </c>
    </row>
    <row r="27" spans="1:11" ht="15.75" thickTop="1" x14ac:dyDescent="0.25">
      <c r="A27" s="8">
        <v>37676</v>
      </c>
      <c r="B27" s="9">
        <v>0.1338</v>
      </c>
      <c r="C27" s="10">
        <v>8.4199999999999997E-2</v>
      </c>
      <c r="D27" s="9">
        <v>15.886100000000001</v>
      </c>
      <c r="E27" s="10">
        <v>0.2238</v>
      </c>
      <c r="F27" s="9">
        <v>0.24260000000000001</v>
      </c>
      <c r="G27" s="10">
        <v>9.7500000000000003E-2</v>
      </c>
      <c r="H27" s="9">
        <v>0.23960000000000001</v>
      </c>
      <c r="I27" s="10">
        <v>0.1239</v>
      </c>
      <c r="J27" s="10">
        <v>0.23330000000000001</v>
      </c>
      <c r="K27" s="54">
        <v>159.59</v>
      </c>
    </row>
    <row r="28" spans="1:11" x14ac:dyDescent="0.25">
      <c r="A28" s="8">
        <v>37677</v>
      </c>
      <c r="B28" s="9">
        <v>0.13370000000000001</v>
      </c>
      <c r="C28" s="10">
        <v>8.43E-2</v>
      </c>
      <c r="D28" s="9">
        <v>15.7438</v>
      </c>
      <c r="E28" s="10">
        <v>0.221</v>
      </c>
      <c r="F28" s="9">
        <v>0.2427</v>
      </c>
      <c r="G28" s="10">
        <v>9.7699999999999995E-2</v>
      </c>
      <c r="H28" s="9">
        <v>0.23680000000000001</v>
      </c>
      <c r="I28" s="10">
        <v>0.1241</v>
      </c>
      <c r="J28" s="10">
        <v>0.23250000000000001</v>
      </c>
      <c r="K28" s="54">
        <v>158.58160000000001</v>
      </c>
    </row>
    <row r="29" spans="1:11" x14ac:dyDescent="0.25">
      <c r="A29" s="8">
        <v>37678</v>
      </c>
      <c r="B29" s="9">
        <v>0.13370000000000001</v>
      </c>
      <c r="C29" s="10">
        <v>8.4699999999999998E-2</v>
      </c>
      <c r="D29" s="9">
        <v>15.7011</v>
      </c>
      <c r="E29" s="10">
        <v>0.22109999999999999</v>
      </c>
      <c r="F29" s="9">
        <v>0.2427</v>
      </c>
      <c r="G29" s="10">
        <v>9.7699999999999995E-2</v>
      </c>
      <c r="H29" s="9">
        <v>0.23669999999999999</v>
      </c>
      <c r="I29" s="10">
        <v>0.124</v>
      </c>
      <c r="J29" s="10">
        <v>0.2321</v>
      </c>
      <c r="K29" s="54">
        <v>158.9091</v>
      </c>
    </row>
    <row r="30" spans="1:11" x14ac:dyDescent="0.25">
      <c r="A30" s="8">
        <v>37679</v>
      </c>
      <c r="B30" s="9">
        <v>0.13370000000000001</v>
      </c>
      <c r="C30" s="10">
        <v>8.48E-2</v>
      </c>
      <c r="D30" s="9">
        <v>15.6777</v>
      </c>
      <c r="E30" s="10">
        <v>0.22070000000000001</v>
      </c>
      <c r="F30" s="9">
        <v>0.2422</v>
      </c>
      <c r="G30" s="10">
        <v>9.7500000000000003E-2</v>
      </c>
      <c r="H30" s="9">
        <v>0.23680000000000001</v>
      </c>
      <c r="I30" s="10">
        <v>0.1241</v>
      </c>
      <c r="J30" s="10">
        <v>0.2319</v>
      </c>
      <c r="K30" s="54">
        <v>158.60159999999999</v>
      </c>
    </row>
    <row r="31" spans="1:11" ht="15.75" thickBot="1" x14ac:dyDescent="0.3">
      <c r="A31" s="11">
        <v>37680</v>
      </c>
      <c r="B31" s="12">
        <v>0.13370000000000001</v>
      </c>
      <c r="C31" s="13">
        <v>8.4699999999999998E-2</v>
      </c>
      <c r="D31" s="12">
        <v>15.729799999999999</v>
      </c>
      <c r="E31" s="13">
        <v>0.2208</v>
      </c>
      <c r="F31" s="12">
        <v>0.24299999999999999</v>
      </c>
      <c r="G31" s="13">
        <v>9.7299999999999998E-2</v>
      </c>
      <c r="H31" s="12">
        <v>0.23780000000000001</v>
      </c>
      <c r="I31" s="13">
        <v>0.12429999999999999</v>
      </c>
      <c r="J31" s="13">
        <v>0.2321</v>
      </c>
      <c r="K31" s="55">
        <v>158.40110000000001</v>
      </c>
    </row>
    <row r="32" spans="1:11" ht="15.75" thickTop="1" x14ac:dyDescent="0.25">
      <c r="A32" s="14" t="s">
        <v>9</v>
      </c>
      <c r="B32" s="15">
        <f t="shared" ref="B32:K32" si="6">SUM(B27:B31)</f>
        <v>0.66860000000000008</v>
      </c>
      <c r="C32" s="16">
        <f t="shared" si="6"/>
        <v>0.42269999999999996</v>
      </c>
      <c r="D32" s="15">
        <f t="shared" si="6"/>
        <v>78.738500000000002</v>
      </c>
      <c r="E32" s="16">
        <f t="shared" si="6"/>
        <v>1.1073999999999999</v>
      </c>
      <c r="F32" s="15">
        <f t="shared" si="6"/>
        <v>1.2132000000000001</v>
      </c>
      <c r="G32" s="16">
        <f t="shared" si="6"/>
        <v>0.48769999999999997</v>
      </c>
      <c r="H32" s="15">
        <f t="shared" si="6"/>
        <v>1.1877</v>
      </c>
      <c r="I32" s="16">
        <f t="shared" si="6"/>
        <v>0.62039999999999995</v>
      </c>
      <c r="J32" s="16">
        <f t="shared" si="6"/>
        <v>1.1618999999999999</v>
      </c>
      <c r="K32" s="56">
        <f t="shared" si="6"/>
        <v>794.08339999999998</v>
      </c>
    </row>
    <row r="33" spans="1:11" ht="15.75" thickBot="1" x14ac:dyDescent="0.3">
      <c r="A33" s="17" t="s">
        <v>10</v>
      </c>
      <c r="B33" s="18">
        <f>B32/5</f>
        <v>0.13372000000000001</v>
      </c>
      <c r="C33" s="19">
        <f>C32/5</f>
        <v>8.453999999999999E-2</v>
      </c>
      <c r="D33" s="19">
        <f t="shared" ref="D33:K33" si="7">D32/5</f>
        <v>15.7477</v>
      </c>
      <c r="E33" s="19">
        <f t="shared" si="7"/>
        <v>0.22147999999999998</v>
      </c>
      <c r="F33" s="19">
        <f t="shared" si="7"/>
        <v>0.24264000000000002</v>
      </c>
      <c r="G33" s="19">
        <f t="shared" si="7"/>
        <v>9.7539999999999988E-2</v>
      </c>
      <c r="H33" s="19">
        <f t="shared" si="7"/>
        <v>0.23754</v>
      </c>
      <c r="I33" s="19">
        <f t="shared" si="7"/>
        <v>0.12408</v>
      </c>
      <c r="J33" s="19">
        <f t="shared" si="7"/>
        <v>0.23237999999999998</v>
      </c>
      <c r="K33" s="19">
        <f t="shared" si="7"/>
        <v>158.81667999999999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4"/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54"/>
    </row>
    <row r="36" spans="1:11" ht="20.25" x14ac:dyDescent="0.3">
      <c r="A36" s="20"/>
      <c r="B36" s="9"/>
      <c r="C36" s="59"/>
      <c r="D36" s="9"/>
      <c r="E36" s="22" t="s">
        <v>11</v>
      </c>
      <c r="F36" s="9"/>
      <c r="G36" s="10"/>
      <c r="H36" s="9"/>
      <c r="I36" s="10"/>
      <c r="J36" s="10"/>
      <c r="K36" s="54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8"/>
    </row>
    <row r="38" spans="1:11" x14ac:dyDescent="0.25">
      <c r="A38" s="26" t="s">
        <v>12</v>
      </c>
      <c r="B38" s="27">
        <f>SUM(B6:B10,B13:B17,B20:B24,B27:B31)</f>
        <v>2.6763000000000003</v>
      </c>
      <c r="C38" s="28">
        <f>SUM(C6:C10,C13:C17,C20:C24,C27:C31)</f>
        <v>1.6606000000000001</v>
      </c>
      <c r="D38" s="28">
        <f t="shared" ref="D38:K38" si="8">SUM(D6:D10,D13:D17,D20:D24,D27:D31)</f>
        <v>319.88710000000003</v>
      </c>
      <c r="E38" s="28">
        <f t="shared" si="8"/>
        <v>4.51</v>
      </c>
      <c r="F38" s="28">
        <f t="shared" si="8"/>
        <v>4.8562000000000012</v>
      </c>
      <c r="G38" s="28">
        <f t="shared" si="8"/>
        <v>1.9524999999999997</v>
      </c>
      <c r="H38" s="28">
        <f t="shared" si="8"/>
        <v>4.8401999999999994</v>
      </c>
      <c r="I38" s="28">
        <f t="shared" si="8"/>
        <v>2.4829999999999997</v>
      </c>
      <c r="J38" s="28">
        <f t="shared" si="8"/>
        <v>4.6719999999999997</v>
      </c>
      <c r="K38" s="28">
        <f t="shared" si="8"/>
        <v>3179.1864000000005</v>
      </c>
    </row>
    <row r="39" spans="1:11" x14ac:dyDescent="0.25">
      <c r="A39" s="26" t="s">
        <v>13</v>
      </c>
      <c r="B39" s="27">
        <f>B38/20</f>
        <v>0.13381500000000002</v>
      </c>
      <c r="C39" s="28">
        <f>C38/20</f>
        <v>8.3030000000000007E-2</v>
      </c>
      <c r="D39" s="28">
        <f t="shared" ref="D39:K39" si="9">D38/20</f>
        <v>15.994355000000002</v>
      </c>
      <c r="E39" s="28">
        <f t="shared" si="9"/>
        <v>0.22549999999999998</v>
      </c>
      <c r="F39" s="28">
        <f t="shared" si="9"/>
        <v>0.24281000000000005</v>
      </c>
      <c r="G39" s="28">
        <f t="shared" si="9"/>
        <v>9.762499999999999E-2</v>
      </c>
      <c r="H39" s="28">
        <f t="shared" si="9"/>
        <v>0.24200999999999998</v>
      </c>
      <c r="I39" s="28">
        <f t="shared" si="9"/>
        <v>0.12414999999999998</v>
      </c>
      <c r="J39" s="28">
        <f t="shared" si="9"/>
        <v>0.23359999999999997</v>
      </c>
      <c r="K39" s="28">
        <f t="shared" si="9"/>
        <v>158.95932000000002</v>
      </c>
    </row>
    <row r="40" spans="1:11" x14ac:dyDescent="0.25">
      <c r="A40" s="26" t="s">
        <v>14</v>
      </c>
      <c r="B40" s="27">
        <f>1/B39</f>
        <v>7.4730037738669051</v>
      </c>
      <c r="C40" s="28">
        <f>1/C39</f>
        <v>12.043839576056847</v>
      </c>
      <c r="D40" s="28">
        <f>100/D39</f>
        <v>6.2522058563787031</v>
      </c>
      <c r="E40" s="28">
        <f t="shared" ref="E40:J40" si="10">1/E39</f>
        <v>4.4345898004434599</v>
      </c>
      <c r="F40" s="28">
        <f t="shared" si="10"/>
        <v>4.1184465219719115</v>
      </c>
      <c r="G40" s="28">
        <f t="shared" si="10"/>
        <v>10.243277848911653</v>
      </c>
      <c r="H40" s="28">
        <f t="shared" si="10"/>
        <v>4.1320606586504693</v>
      </c>
      <c r="I40" s="28">
        <f t="shared" si="10"/>
        <v>8.054772452678213</v>
      </c>
      <c r="J40" s="28">
        <f t="shared" si="10"/>
        <v>4.2808219178082201</v>
      </c>
      <c r="K40" s="28">
        <f>1000/K39</f>
        <v>6.2909177014597182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37683</v>
      </c>
      <c r="B6" s="9">
        <v>0.13370000000000001</v>
      </c>
      <c r="C6" s="10">
        <v>8.4900000000000003E-2</v>
      </c>
      <c r="D6" s="9">
        <v>15.805999999999999</v>
      </c>
      <c r="E6" s="10">
        <v>0.22020000000000001</v>
      </c>
      <c r="F6" s="9">
        <v>0.24260000000000001</v>
      </c>
      <c r="G6" s="10">
        <v>9.7500000000000003E-2</v>
      </c>
      <c r="H6" s="9">
        <v>0.29899999999999999</v>
      </c>
      <c r="I6" s="10">
        <v>0.124</v>
      </c>
      <c r="J6" s="10">
        <v>0.2324</v>
      </c>
      <c r="K6" s="54">
        <v>159.59440000000001</v>
      </c>
    </row>
    <row r="7" spans="1:11" x14ac:dyDescent="0.25">
      <c r="A7" s="8">
        <v>37684</v>
      </c>
      <c r="B7" s="9">
        <v>0.1338</v>
      </c>
      <c r="C7" s="10">
        <v>8.48E-2</v>
      </c>
      <c r="D7" s="9">
        <v>15.775700000000001</v>
      </c>
      <c r="E7" s="10">
        <v>0.218</v>
      </c>
      <c r="F7" s="9">
        <v>0.2414</v>
      </c>
      <c r="G7" s="10">
        <v>9.7699999999999995E-2</v>
      </c>
      <c r="H7" s="9">
        <v>0.23849999999999999</v>
      </c>
      <c r="I7" s="10">
        <v>0.1234</v>
      </c>
      <c r="J7" s="10">
        <v>0.23230000000000001</v>
      </c>
      <c r="K7" s="54">
        <v>158.43260000000001</v>
      </c>
    </row>
    <row r="8" spans="1:11" x14ac:dyDescent="0.25">
      <c r="A8" s="8">
        <v>37685</v>
      </c>
      <c r="B8" s="9">
        <v>0.1338</v>
      </c>
      <c r="C8" s="10">
        <v>8.4599999999999995E-2</v>
      </c>
      <c r="D8" s="9">
        <v>15.73</v>
      </c>
      <c r="E8" s="10">
        <v>0.21790000000000001</v>
      </c>
      <c r="F8" s="9">
        <v>0.2402</v>
      </c>
      <c r="G8" s="10">
        <v>9.7299999999999998E-2</v>
      </c>
      <c r="H8" s="9">
        <v>0.2382</v>
      </c>
      <c r="I8" s="10">
        <v>0.12280000000000001</v>
      </c>
      <c r="J8" s="10">
        <v>0.23230000000000001</v>
      </c>
      <c r="K8" s="54">
        <v>160.0917</v>
      </c>
    </row>
    <row r="9" spans="1:11" x14ac:dyDescent="0.25">
      <c r="A9" s="8">
        <v>37686</v>
      </c>
      <c r="B9" s="9">
        <v>0.13389999999999999</v>
      </c>
      <c r="C9" s="10">
        <v>8.3699999999999997E-2</v>
      </c>
      <c r="D9" s="9">
        <v>15.698399999999999</v>
      </c>
      <c r="E9" s="10">
        <v>0.2172</v>
      </c>
      <c r="F9" s="9">
        <v>0.2387</v>
      </c>
      <c r="G9" s="10">
        <v>9.7030000000000005E-2</v>
      </c>
      <c r="H9" s="9">
        <v>0.23693</v>
      </c>
      <c r="I9" s="10">
        <v>0.12204</v>
      </c>
      <c r="J9" s="10">
        <v>0.23194999999999999</v>
      </c>
      <c r="K9" s="54">
        <v>160.56950000000001</v>
      </c>
    </row>
    <row r="10" spans="1:11" ht="15.75" thickBot="1" x14ac:dyDescent="0.3">
      <c r="A10" s="11">
        <v>37687</v>
      </c>
      <c r="B10" s="12">
        <v>0.13389999999999999</v>
      </c>
      <c r="C10" s="13">
        <v>8.3500000000000005E-2</v>
      </c>
      <c r="D10" s="12">
        <v>15.7004</v>
      </c>
      <c r="E10" s="13">
        <v>0.21779999999999999</v>
      </c>
      <c r="F10" s="12">
        <v>0.23830000000000001</v>
      </c>
      <c r="G10" s="13">
        <v>9.7199999999999995E-2</v>
      </c>
      <c r="H10" s="12">
        <v>0.23680000000000001</v>
      </c>
      <c r="I10" s="13">
        <v>0.12189999999999999</v>
      </c>
      <c r="J10" s="13">
        <v>0.2326</v>
      </c>
      <c r="K10" s="55">
        <v>163.88980000000001</v>
      </c>
    </row>
    <row r="11" spans="1:11" ht="15.75" thickTop="1" x14ac:dyDescent="0.25">
      <c r="A11" s="14" t="s">
        <v>9</v>
      </c>
      <c r="B11" s="15">
        <f t="shared" ref="B11:K11" si="0">SUM(B6:B10)</f>
        <v>0.66910000000000003</v>
      </c>
      <c r="C11" s="16">
        <f t="shared" si="0"/>
        <v>0.42150000000000004</v>
      </c>
      <c r="D11" s="15">
        <f t="shared" si="0"/>
        <v>78.710499999999996</v>
      </c>
      <c r="E11" s="16">
        <f t="shared" si="0"/>
        <v>1.0911</v>
      </c>
      <c r="F11" s="15">
        <f t="shared" si="0"/>
        <v>1.2012</v>
      </c>
      <c r="G11" s="16">
        <f t="shared" si="0"/>
        <v>0.48673</v>
      </c>
      <c r="H11" s="15">
        <f t="shared" si="0"/>
        <v>1.2494299999999998</v>
      </c>
      <c r="I11" s="16">
        <f t="shared" si="0"/>
        <v>0.61414000000000002</v>
      </c>
      <c r="J11" s="16">
        <f t="shared" si="0"/>
        <v>1.1615500000000001</v>
      </c>
      <c r="K11" s="56">
        <f t="shared" si="0"/>
        <v>802.57800000000009</v>
      </c>
    </row>
    <row r="12" spans="1:11" ht="15.75" thickBot="1" x14ac:dyDescent="0.3">
      <c r="A12" s="17" t="s">
        <v>10</v>
      </c>
      <c r="B12" s="18">
        <f>B11/5</f>
        <v>0.13381999999999999</v>
      </c>
      <c r="C12" s="19">
        <f>C11/5</f>
        <v>8.4300000000000014E-2</v>
      </c>
      <c r="D12" s="19">
        <f t="shared" ref="D12:K12" si="1">D11/5</f>
        <v>15.742099999999999</v>
      </c>
      <c r="E12" s="19">
        <f t="shared" si="1"/>
        <v>0.21822</v>
      </c>
      <c r="F12" s="19">
        <f t="shared" si="1"/>
        <v>0.24024000000000001</v>
      </c>
      <c r="G12" s="19">
        <f t="shared" si="1"/>
        <v>9.7346000000000002E-2</v>
      </c>
      <c r="H12" s="19">
        <f t="shared" si="1"/>
        <v>0.24988599999999997</v>
      </c>
      <c r="I12" s="19">
        <f t="shared" si="1"/>
        <v>0.12282800000000001</v>
      </c>
      <c r="J12" s="19">
        <f t="shared" si="1"/>
        <v>0.23231000000000002</v>
      </c>
      <c r="K12" s="19">
        <f t="shared" si="1"/>
        <v>160.51560000000001</v>
      </c>
    </row>
    <row r="13" spans="1:11" ht="15.75" thickTop="1" x14ac:dyDescent="0.25">
      <c r="A13" s="8">
        <v>37690</v>
      </c>
      <c r="B13" s="9">
        <v>0.13389999999999999</v>
      </c>
      <c r="C13" s="10">
        <v>8.3500000000000005E-2</v>
      </c>
      <c r="D13" s="9">
        <v>15.5953</v>
      </c>
      <c r="E13" s="10">
        <v>0.218</v>
      </c>
      <c r="F13" s="9">
        <v>0.23749999999999999</v>
      </c>
      <c r="G13" s="10">
        <v>9.6799999999999997E-2</v>
      </c>
      <c r="H13" s="9">
        <v>0.23810000000000001</v>
      </c>
      <c r="I13" s="10">
        <v>0.12139999999999999</v>
      </c>
      <c r="J13" s="10">
        <v>0.23230000000000001</v>
      </c>
      <c r="K13" s="54">
        <v>163.2107</v>
      </c>
    </row>
    <row r="14" spans="1:11" x14ac:dyDescent="0.25">
      <c r="A14" s="8">
        <v>37691</v>
      </c>
      <c r="B14" s="9">
        <v>0.1338</v>
      </c>
      <c r="C14" s="10">
        <v>8.3599999999999994E-2</v>
      </c>
      <c r="D14" s="9">
        <v>15.595700000000001</v>
      </c>
      <c r="E14" s="10">
        <v>0.2172</v>
      </c>
      <c r="F14" s="9">
        <v>0.2366</v>
      </c>
      <c r="G14" s="10">
        <v>9.6600000000000005E-2</v>
      </c>
      <c r="H14" s="9">
        <v>0.23810000000000001</v>
      </c>
      <c r="I14" s="10">
        <v>0.121</v>
      </c>
      <c r="J14" s="10">
        <v>0.2321</v>
      </c>
      <c r="K14" s="54">
        <v>166.2465</v>
      </c>
    </row>
    <row r="15" spans="1:11" x14ac:dyDescent="0.25">
      <c r="A15" s="8">
        <v>37692</v>
      </c>
      <c r="B15" s="9">
        <v>0.13370000000000001</v>
      </c>
      <c r="C15" s="10">
        <v>8.3299999999999999E-2</v>
      </c>
      <c r="D15" s="9">
        <v>15.6409</v>
      </c>
      <c r="E15" s="10">
        <v>0.221</v>
      </c>
      <c r="F15" s="9">
        <v>0.23680000000000001</v>
      </c>
      <c r="G15" s="10">
        <v>9.6500000000000002E-2</v>
      </c>
      <c r="H15" s="9">
        <v>0.24160000000000001</v>
      </c>
      <c r="I15" s="10">
        <v>0.1211</v>
      </c>
      <c r="J15" s="10">
        <v>0.2324</v>
      </c>
      <c r="K15" s="54">
        <v>163.7457</v>
      </c>
    </row>
    <row r="16" spans="1:11" x14ac:dyDescent="0.25">
      <c r="A16" s="8">
        <v>37693</v>
      </c>
      <c r="B16" s="9">
        <v>0.13350000000000001</v>
      </c>
      <c r="C16" s="10">
        <v>8.2799999999999999E-2</v>
      </c>
      <c r="D16" s="9">
        <v>15.6455</v>
      </c>
      <c r="E16" s="10">
        <v>0.22439999999999999</v>
      </c>
      <c r="F16" s="9">
        <v>0.2369</v>
      </c>
      <c r="G16" s="10">
        <v>9.64E-2</v>
      </c>
      <c r="H16" s="9">
        <v>0.24279999999999999</v>
      </c>
      <c r="I16" s="10">
        <v>0.1211</v>
      </c>
      <c r="J16" s="10">
        <v>0.23319999999999999</v>
      </c>
      <c r="K16" s="54">
        <v>166.12739999999999</v>
      </c>
    </row>
    <row r="17" spans="1:11" ht="15.75" thickBot="1" x14ac:dyDescent="0.3">
      <c r="A17" s="11">
        <v>37694</v>
      </c>
      <c r="B17" s="12">
        <v>0.13350000000000001</v>
      </c>
      <c r="C17" s="13">
        <v>8.3099999999999993E-2</v>
      </c>
      <c r="D17" s="85">
        <v>15.7904</v>
      </c>
      <c r="E17" s="13">
        <v>0.22470000000000001</v>
      </c>
      <c r="F17" s="12">
        <v>0.2399</v>
      </c>
      <c r="G17" s="13">
        <v>9.74E-2</v>
      </c>
      <c r="H17" s="12">
        <v>0.24410000000000001</v>
      </c>
      <c r="I17" s="13">
        <v>0.1227</v>
      </c>
      <c r="J17" s="13">
        <v>0.2336</v>
      </c>
      <c r="K17" s="55">
        <v>166.00729999999999</v>
      </c>
    </row>
    <row r="18" spans="1:11" ht="15.75" thickTop="1" x14ac:dyDescent="0.25">
      <c r="A18" s="14" t="s">
        <v>9</v>
      </c>
      <c r="B18" s="15">
        <f t="shared" ref="B18:K18" si="2">SUM(B13:B17)</f>
        <v>0.66839999999999988</v>
      </c>
      <c r="C18" s="16">
        <f t="shared" si="2"/>
        <v>0.4163</v>
      </c>
      <c r="D18" s="15">
        <f t="shared" si="2"/>
        <v>78.267800000000008</v>
      </c>
      <c r="E18" s="16">
        <f t="shared" si="2"/>
        <v>1.1053000000000002</v>
      </c>
      <c r="F18" s="15">
        <f t="shared" si="2"/>
        <v>1.1877</v>
      </c>
      <c r="G18" s="16">
        <f t="shared" si="2"/>
        <v>0.48370000000000002</v>
      </c>
      <c r="H18" s="15">
        <f t="shared" si="2"/>
        <v>1.2047000000000001</v>
      </c>
      <c r="I18" s="16">
        <f t="shared" si="2"/>
        <v>0.60729999999999995</v>
      </c>
      <c r="J18" s="16">
        <f t="shared" si="2"/>
        <v>1.1636</v>
      </c>
      <c r="K18" s="56">
        <f t="shared" si="2"/>
        <v>825.33759999999995</v>
      </c>
    </row>
    <row r="19" spans="1:11" ht="15.75" thickBot="1" x14ac:dyDescent="0.3">
      <c r="A19" s="17" t="s">
        <v>10</v>
      </c>
      <c r="B19" s="18">
        <f>B18/5</f>
        <v>0.13367999999999997</v>
      </c>
      <c r="C19" s="19">
        <f>C18/5</f>
        <v>8.3260000000000001E-2</v>
      </c>
      <c r="D19" s="19">
        <f t="shared" ref="D19:K19" si="3">D18/5</f>
        <v>15.653560000000002</v>
      </c>
      <c r="E19" s="19">
        <f t="shared" si="3"/>
        <v>0.22106000000000003</v>
      </c>
      <c r="F19" s="19">
        <f t="shared" si="3"/>
        <v>0.23754</v>
      </c>
      <c r="G19" s="19">
        <f t="shared" si="3"/>
        <v>9.6740000000000007E-2</v>
      </c>
      <c r="H19" s="19">
        <f t="shared" si="3"/>
        <v>0.24094000000000002</v>
      </c>
      <c r="I19" s="19">
        <f t="shared" si="3"/>
        <v>0.12145999999999998</v>
      </c>
      <c r="J19" s="19">
        <f t="shared" si="3"/>
        <v>0.23271999999999998</v>
      </c>
      <c r="K19" s="19">
        <f t="shared" si="3"/>
        <v>165.06752</v>
      </c>
    </row>
    <row r="20" spans="1:11" ht="15.75" thickTop="1" x14ac:dyDescent="0.25">
      <c r="A20" s="8">
        <v>37697</v>
      </c>
      <c r="B20" s="9">
        <v>0.13350000000000001</v>
      </c>
      <c r="C20" s="10">
        <v>8.43E-2</v>
      </c>
      <c r="D20" s="9">
        <v>15.8238</v>
      </c>
      <c r="E20" s="10">
        <v>0.2238</v>
      </c>
      <c r="F20" s="9">
        <v>0.24349999999999999</v>
      </c>
      <c r="G20" s="10">
        <v>9.7500000000000003E-2</v>
      </c>
      <c r="H20" s="9">
        <v>0.24229999999999999</v>
      </c>
      <c r="I20" s="10">
        <v>0.1242</v>
      </c>
      <c r="J20" s="10">
        <v>0.23469999999999999</v>
      </c>
      <c r="K20" s="54">
        <v>165.7302</v>
      </c>
    </row>
    <row r="21" spans="1:11" x14ac:dyDescent="0.25">
      <c r="A21" s="8">
        <v>37698</v>
      </c>
      <c r="B21" s="9">
        <v>0.13300000000000001</v>
      </c>
      <c r="C21" s="10">
        <v>8.4599999999999995E-2</v>
      </c>
      <c r="D21" s="9">
        <v>15.7386</v>
      </c>
      <c r="E21" s="10">
        <v>0.224</v>
      </c>
      <c r="F21" s="9">
        <v>0.24529999999999999</v>
      </c>
      <c r="G21" s="10">
        <v>9.7000000000000003E-2</v>
      </c>
      <c r="H21" s="9">
        <v>0.2419</v>
      </c>
      <c r="I21" s="10">
        <v>0.1249</v>
      </c>
      <c r="J21" s="10">
        <v>0.23449999999999999</v>
      </c>
      <c r="K21" s="54">
        <v>166.0804</v>
      </c>
    </row>
    <row r="22" spans="1:11" x14ac:dyDescent="0.25">
      <c r="A22" s="8">
        <v>37699</v>
      </c>
      <c r="B22" s="9">
        <v>0.13300000000000001</v>
      </c>
      <c r="C22" s="10">
        <v>8.5099999999999995E-2</v>
      </c>
      <c r="D22" s="9">
        <v>15.809100000000001</v>
      </c>
      <c r="E22" s="10">
        <v>0.22439999999999999</v>
      </c>
      <c r="F22" s="9">
        <v>0.24490000000000001</v>
      </c>
      <c r="G22" s="10">
        <v>9.8000000000000004E-2</v>
      </c>
      <c r="H22" s="9">
        <v>0.24249999999999999</v>
      </c>
      <c r="I22" s="10">
        <v>0.12509999999999999</v>
      </c>
      <c r="J22" s="10">
        <v>0.23499999999999999</v>
      </c>
      <c r="K22" s="54">
        <v>166.74539999999999</v>
      </c>
    </row>
    <row r="23" spans="1:11" x14ac:dyDescent="0.25">
      <c r="A23" s="8">
        <v>37700</v>
      </c>
      <c r="B23" s="9">
        <v>0.13300000000000001</v>
      </c>
      <c r="C23" s="10">
        <v>8.5000000000000006E-2</v>
      </c>
      <c r="D23" s="9">
        <v>15.9434</v>
      </c>
      <c r="E23" s="10">
        <v>0.22459999999999999</v>
      </c>
      <c r="F23" s="9">
        <v>0.24560000000000001</v>
      </c>
      <c r="G23" s="10">
        <v>9.7900000000000001E-2</v>
      </c>
      <c r="H23" s="9">
        <v>0.24149999999999999</v>
      </c>
      <c r="I23" s="10">
        <v>0.12559999999999999</v>
      </c>
      <c r="J23" s="10">
        <v>0.2356</v>
      </c>
      <c r="K23" s="54">
        <v>166.8485</v>
      </c>
    </row>
    <row r="24" spans="1:11" ht="15.75" thickBot="1" x14ac:dyDescent="0.3">
      <c r="A24" s="11">
        <v>37701</v>
      </c>
      <c r="B24" s="12">
        <v>0.13300000000000001</v>
      </c>
      <c r="C24" s="13">
        <v>8.4900000000000003E-2</v>
      </c>
      <c r="D24" s="12">
        <v>15.974</v>
      </c>
      <c r="E24" s="13">
        <v>0.22420000000000001</v>
      </c>
      <c r="F24" s="12">
        <v>0.24510000000000001</v>
      </c>
      <c r="G24" s="13">
        <v>9.7900000000000001E-2</v>
      </c>
      <c r="H24" s="12">
        <v>0.24049999999999999</v>
      </c>
      <c r="I24" s="13">
        <v>0.12529999999999999</v>
      </c>
      <c r="J24" s="13">
        <v>0.23480000000000001</v>
      </c>
      <c r="K24" s="55">
        <v>165.55179999999999</v>
      </c>
    </row>
    <row r="25" spans="1:11" ht="15.75" thickTop="1" x14ac:dyDescent="0.25">
      <c r="A25" s="14" t="s">
        <v>9</v>
      </c>
      <c r="B25" s="15">
        <f t="shared" ref="B25:K25" si="4">SUM(B20:B24)</f>
        <v>0.66549999999999998</v>
      </c>
      <c r="C25" s="16">
        <f t="shared" si="4"/>
        <v>0.42390000000000005</v>
      </c>
      <c r="D25" s="15">
        <f t="shared" si="4"/>
        <v>79.288899999999998</v>
      </c>
      <c r="E25" s="16">
        <f t="shared" si="4"/>
        <v>1.121</v>
      </c>
      <c r="F25" s="15">
        <f t="shared" si="4"/>
        <v>1.2244000000000002</v>
      </c>
      <c r="G25" s="16">
        <f t="shared" si="4"/>
        <v>0.48829999999999996</v>
      </c>
      <c r="H25" s="15">
        <f t="shared" si="4"/>
        <v>1.2086999999999999</v>
      </c>
      <c r="I25" s="16">
        <f t="shared" si="4"/>
        <v>0.62509999999999999</v>
      </c>
      <c r="J25" s="16">
        <f t="shared" si="4"/>
        <v>1.1745999999999999</v>
      </c>
      <c r="K25" s="56">
        <f t="shared" si="4"/>
        <v>830.95630000000006</v>
      </c>
    </row>
    <row r="26" spans="1:11" ht="15.75" thickBot="1" x14ac:dyDescent="0.3">
      <c r="A26" s="17" t="s">
        <v>10</v>
      </c>
      <c r="B26" s="18">
        <f>B25/5</f>
        <v>0.1331</v>
      </c>
      <c r="C26" s="19">
        <f>C25/5</f>
        <v>8.4780000000000008E-2</v>
      </c>
      <c r="D26" s="19">
        <f t="shared" ref="D26:K26" si="5">D25/5</f>
        <v>15.85778</v>
      </c>
      <c r="E26" s="19">
        <f t="shared" si="5"/>
        <v>0.22420000000000001</v>
      </c>
      <c r="F26" s="19">
        <f t="shared" si="5"/>
        <v>0.24488000000000004</v>
      </c>
      <c r="G26" s="19">
        <f t="shared" si="5"/>
        <v>9.7659999999999997E-2</v>
      </c>
      <c r="H26" s="19">
        <f t="shared" si="5"/>
        <v>0.24173999999999998</v>
      </c>
      <c r="I26" s="19">
        <f t="shared" si="5"/>
        <v>0.12501999999999999</v>
      </c>
      <c r="J26" s="19">
        <f t="shared" si="5"/>
        <v>0.23491999999999996</v>
      </c>
      <c r="K26" s="19">
        <f t="shared" si="5"/>
        <v>166.19126</v>
      </c>
    </row>
    <row r="27" spans="1:11" ht="15.75" thickTop="1" x14ac:dyDescent="0.25">
      <c r="A27" s="8">
        <v>37704</v>
      </c>
      <c r="B27" s="9">
        <v>0.13300000000000001</v>
      </c>
      <c r="C27" s="10">
        <v>8.5000000000000006E-2</v>
      </c>
      <c r="D27" s="9">
        <v>16.152200000000001</v>
      </c>
      <c r="E27" s="10">
        <v>0.22509999999999999</v>
      </c>
      <c r="F27" s="9">
        <v>0.2467</v>
      </c>
      <c r="G27" s="10">
        <v>9.8199999999999996E-2</v>
      </c>
      <c r="H27" s="9">
        <v>0.2424</v>
      </c>
      <c r="I27" s="10">
        <v>0.12609999999999999</v>
      </c>
      <c r="J27" s="10">
        <v>0.23549999999999999</v>
      </c>
      <c r="K27" s="54">
        <v>166.71549999999999</v>
      </c>
    </row>
    <row r="28" spans="1:11" x14ac:dyDescent="0.25">
      <c r="A28" s="8">
        <v>37705</v>
      </c>
      <c r="B28" s="9">
        <v>0.13300000000000001</v>
      </c>
      <c r="C28" s="10">
        <v>8.4400000000000003E-2</v>
      </c>
      <c r="D28" s="9">
        <v>16.0352</v>
      </c>
      <c r="E28" s="10">
        <v>0.22359999999999999</v>
      </c>
      <c r="F28" s="9">
        <v>0.2442</v>
      </c>
      <c r="G28" s="10">
        <v>9.7900000000000001E-2</v>
      </c>
      <c r="H28" s="9">
        <v>0.24110000000000001</v>
      </c>
      <c r="I28" s="10">
        <v>0.1249</v>
      </c>
      <c r="J28" s="10">
        <v>0.23480000000000001</v>
      </c>
      <c r="K28" s="54">
        <v>166.37970000000001</v>
      </c>
    </row>
    <row r="29" spans="1:11" x14ac:dyDescent="0.25">
      <c r="A29" s="8">
        <v>37706</v>
      </c>
      <c r="B29" s="9">
        <v>0.13300000000000001</v>
      </c>
      <c r="C29" s="10">
        <v>8.4599999999999995E-2</v>
      </c>
      <c r="D29" s="9">
        <v>15.954000000000001</v>
      </c>
      <c r="E29" s="10">
        <v>0.2228</v>
      </c>
      <c r="F29" s="9">
        <v>0.24349999999999999</v>
      </c>
      <c r="G29" s="10">
        <v>9.7600000000000006E-2</v>
      </c>
      <c r="H29" s="9">
        <v>0.24110000000000001</v>
      </c>
      <c r="I29" s="10">
        <v>0.1245</v>
      </c>
      <c r="J29" s="10">
        <v>0.2349</v>
      </c>
      <c r="K29" s="54">
        <v>166.54929999999999</v>
      </c>
    </row>
    <row r="30" spans="1:11" x14ac:dyDescent="0.25">
      <c r="A30" s="8">
        <v>37707</v>
      </c>
      <c r="B30" s="9">
        <v>0.13300000000000001</v>
      </c>
      <c r="C30" s="10">
        <v>8.4500000000000006E-2</v>
      </c>
      <c r="D30" s="9">
        <v>15.9726</v>
      </c>
      <c r="E30" s="10">
        <v>0.22259999999999999</v>
      </c>
      <c r="F30" s="9">
        <v>0.24360000000000001</v>
      </c>
      <c r="G30" s="10">
        <v>9.7799999999999998E-2</v>
      </c>
      <c r="H30" s="9">
        <v>0.24299999999999999</v>
      </c>
      <c r="I30" s="10">
        <v>0.1246</v>
      </c>
      <c r="J30" s="10">
        <v>0.2354</v>
      </c>
      <c r="K30" s="54">
        <v>165.49189999999999</v>
      </c>
    </row>
    <row r="31" spans="1:11" ht="15.75" thickBot="1" x14ac:dyDescent="0.3">
      <c r="A31" s="11">
        <v>37708</v>
      </c>
      <c r="B31" s="12">
        <v>0.13300000000000001</v>
      </c>
      <c r="C31" s="13">
        <v>8.48E-2</v>
      </c>
      <c r="D31" s="12">
        <v>15.9221</v>
      </c>
      <c r="E31" s="13">
        <v>0.2215</v>
      </c>
      <c r="F31" s="12">
        <v>0.24279999999999999</v>
      </c>
      <c r="G31" s="13">
        <v>9.7500000000000003E-2</v>
      </c>
      <c r="H31" s="12">
        <v>0.2419</v>
      </c>
      <c r="I31" s="13">
        <v>0.1242</v>
      </c>
      <c r="J31" s="13">
        <v>0.23499999999999999</v>
      </c>
      <c r="K31" s="55">
        <v>165.8477</v>
      </c>
    </row>
    <row r="32" spans="1:11" ht="15.75" thickTop="1" x14ac:dyDescent="0.25">
      <c r="A32" s="14" t="s">
        <v>9</v>
      </c>
      <c r="B32" s="15">
        <f t="shared" ref="B32:K32" si="6">SUM(B27:B31)</f>
        <v>0.66500000000000004</v>
      </c>
      <c r="C32" s="16">
        <f t="shared" si="6"/>
        <v>0.42330000000000001</v>
      </c>
      <c r="D32" s="15">
        <f t="shared" si="6"/>
        <v>80.036100000000005</v>
      </c>
      <c r="E32" s="16">
        <f t="shared" si="6"/>
        <v>1.1155999999999999</v>
      </c>
      <c r="F32" s="15">
        <f t="shared" si="6"/>
        <v>1.2207999999999999</v>
      </c>
      <c r="G32" s="16">
        <f t="shared" si="6"/>
        <v>0.48899999999999999</v>
      </c>
      <c r="H32" s="15">
        <f t="shared" si="6"/>
        <v>1.2095</v>
      </c>
      <c r="I32" s="16">
        <f t="shared" si="6"/>
        <v>0.62429999999999997</v>
      </c>
      <c r="J32" s="16">
        <f t="shared" si="6"/>
        <v>1.1756000000000002</v>
      </c>
      <c r="K32" s="56">
        <f t="shared" si="6"/>
        <v>830.98410000000001</v>
      </c>
    </row>
    <row r="33" spans="1:12" ht="15.75" thickBot="1" x14ac:dyDescent="0.3">
      <c r="A33" s="17" t="s">
        <v>10</v>
      </c>
      <c r="B33" s="15">
        <f>B32/5</f>
        <v>0.13300000000000001</v>
      </c>
      <c r="C33" s="19">
        <f>C32/5</f>
        <v>8.4659999999999999E-2</v>
      </c>
      <c r="D33" s="16">
        <f t="shared" ref="D33:K33" si="7">D32/5</f>
        <v>16.00722</v>
      </c>
      <c r="E33" s="19">
        <f t="shared" si="7"/>
        <v>0.22311999999999999</v>
      </c>
      <c r="F33" s="19">
        <f t="shared" si="7"/>
        <v>0.24415999999999999</v>
      </c>
      <c r="G33" s="19">
        <f t="shared" si="7"/>
        <v>9.7799999999999998E-2</v>
      </c>
      <c r="H33" s="19">
        <f t="shared" si="7"/>
        <v>0.2419</v>
      </c>
      <c r="I33" s="19">
        <f t="shared" si="7"/>
        <v>0.12486</v>
      </c>
      <c r="J33" s="19">
        <f t="shared" si="7"/>
        <v>0.23512000000000005</v>
      </c>
      <c r="K33" s="19">
        <f t="shared" si="7"/>
        <v>166.19682</v>
      </c>
    </row>
    <row r="34" spans="1:12" ht="15.75" thickTop="1" x14ac:dyDescent="0.25">
      <c r="A34" s="8">
        <v>37711</v>
      </c>
      <c r="B34" s="40">
        <v>0.13300000000000001</v>
      </c>
      <c r="C34" s="9">
        <v>8.48E-2</v>
      </c>
      <c r="D34" s="40">
        <v>15.9773</v>
      </c>
      <c r="E34" s="10">
        <v>0.22159999999999999</v>
      </c>
      <c r="F34" s="9">
        <v>0.24179999999999999</v>
      </c>
      <c r="G34" s="10">
        <v>9.7600000000000006E-2</v>
      </c>
      <c r="H34" s="9">
        <v>0.2419</v>
      </c>
      <c r="I34" s="10">
        <v>0.1236</v>
      </c>
      <c r="J34" s="10">
        <v>0.23580000000000001</v>
      </c>
      <c r="K34" s="54">
        <v>167.51349999999999</v>
      </c>
    </row>
    <row r="35" spans="1:12" x14ac:dyDescent="0.25">
      <c r="A35" s="14"/>
      <c r="B35" s="79"/>
      <c r="C35" s="75"/>
      <c r="D35" s="79"/>
      <c r="E35" s="79"/>
      <c r="F35" s="75"/>
      <c r="G35" s="79"/>
      <c r="H35" s="75"/>
      <c r="I35" s="79"/>
      <c r="J35" s="79"/>
      <c r="K35" s="86"/>
      <c r="L35" s="87"/>
    </row>
    <row r="36" spans="1:12" ht="20.25" x14ac:dyDescent="0.3">
      <c r="A36" s="20"/>
      <c r="B36" s="10"/>
      <c r="C36" s="59"/>
      <c r="D36" s="10"/>
      <c r="E36" s="22" t="s">
        <v>11</v>
      </c>
      <c r="F36" s="9"/>
      <c r="G36" s="10"/>
      <c r="H36" s="9"/>
      <c r="I36" s="10"/>
      <c r="J36" s="10"/>
      <c r="K36" s="54"/>
    </row>
    <row r="37" spans="1:12" ht="15.75" thickBot="1" x14ac:dyDescent="0.3">
      <c r="A37" s="23"/>
      <c r="B37" s="25"/>
      <c r="C37" s="24"/>
      <c r="D37" s="25"/>
      <c r="E37" s="25"/>
      <c r="F37" s="24"/>
      <c r="G37" s="25"/>
      <c r="H37" s="24"/>
      <c r="I37" s="25"/>
      <c r="J37" s="25"/>
      <c r="K37" s="58"/>
    </row>
    <row r="38" spans="1:12" x14ac:dyDescent="0.25">
      <c r="A38" s="26" t="s">
        <v>12</v>
      </c>
      <c r="B38" s="27">
        <f>SUM(B6:B10,B13:B17,B20:B24,B27:B31,B34)</f>
        <v>2.8010000000000002</v>
      </c>
      <c r="C38" s="36">
        <f>SUM(C6:C10,C13:C17,C20:C24,C27:C31,C34)</f>
        <v>1.7697999999999998</v>
      </c>
      <c r="D38" s="36">
        <f t="shared" ref="D38:K38" si="8">SUM(D6:D10,D13:D17,D20:D24,D27:D31,D34)</f>
        <v>332.28059999999999</v>
      </c>
      <c r="E38" s="36">
        <f t="shared" si="8"/>
        <v>4.6546000000000003</v>
      </c>
      <c r="F38" s="36">
        <f t="shared" si="8"/>
        <v>5.075899999999999</v>
      </c>
      <c r="G38" s="36">
        <f t="shared" si="8"/>
        <v>2.0453300000000003</v>
      </c>
      <c r="H38" s="36">
        <f t="shared" si="8"/>
        <v>5.1142300000000009</v>
      </c>
      <c r="I38" s="36">
        <f t="shared" si="8"/>
        <v>2.5944400000000001</v>
      </c>
      <c r="J38" s="36">
        <f t="shared" si="8"/>
        <v>4.9111500000000001</v>
      </c>
      <c r="K38" s="36">
        <f t="shared" si="8"/>
        <v>3457.3694999999998</v>
      </c>
    </row>
    <row r="39" spans="1:12" x14ac:dyDescent="0.25">
      <c r="A39" s="26" t="s">
        <v>13</v>
      </c>
      <c r="B39" s="27">
        <f>B38/21</f>
        <v>0.13338095238095238</v>
      </c>
      <c r="C39" s="28">
        <f>C38/21</f>
        <v>8.4276190476190463E-2</v>
      </c>
      <c r="D39" s="28">
        <f t="shared" ref="D39:K39" si="9">D38/21</f>
        <v>15.822885714285714</v>
      </c>
      <c r="E39" s="28">
        <f t="shared" si="9"/>
        <v>0.22164761904761907</v>
      </c>
      <c r="F39" s="28">
        <f t="shared" si="9"/>
        <v>0.24170952380952376</v>
      </c>
      <c r="G39" s="28">
        <f t="shared" si="9"/>
        <v>9.7396666666666687E-2</v>
      </c>
      <c r="H39" s="28">
        <f t="shared" si="9"/>
        <v>0.24353476190476195</v>
      </c>
      <c r="I39" s="28">
        <f t="shared" si="9"/>
        <v>0.12354476190476191</v>
      </c>
      <c r="J39" s="28">
        <f t="shared" si="9"/>
        <v>0.23386428571428572</v>
      </c>
      <c r="K39" s="28">
        <f t="shared" si="9"/>
        <v>164.63664285714285</v>
      </c>
    </row>
    <row r="40" spans="1:12" x14ac:dyDescent="0.25">
      <c r="A40" s="26" t="s">
        <v>14</v>
      </c>
      <c r="B40" s="27">
        <f>1/B39</f>
        <v>7.4973223848625494</v>
      </c>
      <c r="C40" s="28">
        <f>1/C39</f>
        <v>11.865747542095153</v>
      </c>
      <c r="D40" s="28">
        <f>100/D39</f>
        <v>6.3199596967141627</v>
      </c>
      <c r="E40" s="28">
        <f t="shared" ref="E40:J40" si="10">1/E39</f>
        <v>4.5116658789154807</v>
      </c>
      <c r="F40" s="28">
        <f t="shared" si="10"/>
        <v>4.137197344313325</v>
      </c>
      <c r="G40" s="28">
        <f t="shared" si="10"/>
        <v>10.267291830658131</v>
      </c>
      <c r="H40" s="28">
        <f t="shared" si="10"/>
        <v>4.1061899836338993</v>
      </c>
      <c r="I40" s="28">
        <f t="shared" si="10"/>
        <v>8.094232281340096</v>
      </c>
      <c r="J40" s="28">
        <f t="shared" si="10"/>
        <v>4.2759842399438011</v>
      </c>
      <c r="K40" s="28">
        <f>1000/K39</f>
        <v>6.0739819680829603</v>
      </c>
    </row>
    <row r="41" spans="1:12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0"/>
      <c r="K41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30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2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3" t="s">
        <v>3</v>
      </c>
    </row>
    <row r="5" spans="1:11" x14ac:dyDescent="0.25">
      <c r="A5" s="8">
        <v>37712</v>
      </c>
      <c r="B5" s="9">
        <v>0.13300000000000001</v>
      </c>
      <c r="C5" s="10">
        <v>8.4199999999999997E-2</v>
      </c>
      <c r="D5" s="9">
        <v>15.7372</v>
      </c>
      <c r="E5" s="40">
        <v>0.22</v>
      </c>
      <c r="F5" s="9">
        <v>0.23849999999999999</v>
      </c>
      <c r="G5" s="10">
        <v>9.6799999999999997E-2</v>
      </c>
      <c r="H5" s="9">
        <v>0.24010000000000001</v>
      </c>
      <c r="I5" s="10">
        <v>0.122</v>
      </c>
      <c r="J5" s="32">
        <v>0.23480000000000001</v>
      </c>
      <c r="K5" s="54">
        <v>166.6789</v>
      </c>
    </row>
    <row r="6" spans="1:11" x14ac:dyDescent="0.25">
      <c r="A6" s="8">
        <v>37713</v>
      </c>
      <c r="B6" s="9">
        <v>0.13300000000000001</v>
      </c>
      <c r="C6" s="10">
        <v>8.4400000000000003E-2</v>
      </c>
      <c r="D6" s="9">
        <v>15.7226</v>
      </c>
      <c r="E6" s="10">
        <v>0.22009999999999999</v>
      </c>
      <c r="F6" s="9">
        <v>0.23849999999999999</v>
      </c>
      <c r="G6" s="10">
        <v>9.6799999999999997E-2</v>
      </c>
      <c r="H6" s="9">
        <v>0.24</v>
      </c>
      <c r="I6" s="10">
        <v>0.12189999999999999</v>
      </c>
      <c r="J6" s="32">
        <v>0.23549999999999999</v>
      </c>
      <c r="K6" s="54">
        <v>167.6798</v>
      </c>
    </row>
    <row r="7" spans="1:11" x14ac:dyDescent="0.25">
      <c r="A7" s="8">
        <v>37714</v>
      </c>
      <c r="B7" s="9">
        <v>0.13300000000000001</v>
      </c>
      <c r="C7" s="10">
        <v>8.48E-2</v>
      </c>
      <c r="D7" s="9">
        <v>15.840299999999999</v>
      </c>
      <c r="E7" s="10">
        <v>0.22159999999999999</v>
      </c>
      <c r="F7" s="9">
        <v>0.2414</v>
      </c>
      <c r="G7" s="10">
        <v>9.7100000000000006E-2</v>
      </c>
      <c r="H7" s="9">
        <v>0.24160000000000001</v>
      </c>
      <c r="I7" s="10">
        <v>0.1234</v>
      </c>
      <c r="J7" s="32">
        <v>0.2356</v>
      </c>
      <c r="K7" s="54">
        <v>166.92169999999999</v>
      </c>
    </row>
    <row r="8" spans="1:11" ht="15.75" thickBot="1" x14ac:dyDescent="0.3">
      <c r="A8" s="11">
        <v>37715</v>
      </c>
      <c r="B8" s="12">
        <v>0.13300000000000001</v>
      </c>
      <c r="C8" s="13">
        <v>8.4699999999999998E-2</v>
      </c>
      <c r="D8" s="12">
        <v>15.8955</v>
      </c>
      <c r="E8" s="13">
        <v>0.222</v>
      </c>
      <c r="F8" s="12">
        <v>0.24229999999999999</v>
      </c>
      <c r="G8" s="13">
        <v>9.7600000000000006E-2</v>
      </c>
      <c r="H8" s="12">
        <v>0.24260000000000001</v>
      </c>
      <c r="I8" s="13">
        <v>0.1239</v>
      </c>
      <c r="J8" s="33">
        <v>0.23649999999999999</v>
      </c>
      <c r="K8" s="55">
        <v>166.74879999999999</v>
      </c>
    </row>
    <row r="9" spans="1:11" ht="15.75" thickTop="1" x14ac:dyDescent="0.25">
      <c r="A9" s="14" t="s">
        <v>9</v>
      </c>
      <c r="B9" s="15">
        <f t="shared" ref="B9:K9" si="0">SUM(B5:B8)</f>
        <v>0.53200000000000003</v>
      </c>
      <c r="C9" s="16">
        <f t="shared" si="0"/>
        <v>0.33810000000000001</v>
      </c>
      <c r="D9" s="15">
        <f t="shared" si="0"/>
        <v>63.195599999999999</v>
      </c>
      <c r="E9" s="16">
        <f t="shared" si="0"/>
        <v>0.88369999999999993</v>
      </c>
      <c r="F9" s="15">
        <f t="shared" si="0"/>
        <v>0.96069999999999989</v>
      </c>
      <c r="G9" s="16">
        <f t="shared" si="0"/>
        <v>0.38830000000000003</v>
      </c>
      <c r="H9" s="15">
        <f t="shared" si="0"/>
        <v>0.96430000000000005</v>
      </c>
      <c r="I9" s="16">
        <f t="shared" si="0"/>
        <v>0.49120000000000003</v>
      </c>
      <c r="J9" s="16">
        <f t="shared" si="0"/>
        <v>0.9423999999999999</v>
      </c>
      <c r="K9" s="56">
        <f t="shared" si="0"/>
        <v>668.02919999999995</v>
      </c>
    </row>
    <row r="10" spans="1:11" ht="15.75" thickBot="1" x14ac:dyDescent="0.3">
      <c r="A10" s="17" t="s">
        <v>10</v>
      </c>
      <c r="B10" s="18">
        <f>B9/4</f>
        <v>0.13300000000000001</v>
      </c>
      <c r="C10" s="19">
        <f>C9/4</f>
        <v>8.4525000000000003E-2</v>
      </c>
      <c r="D10" s="19">
        <f t="shared" ref="D10:K10" si="1">D9/4</f>
        <v>15.7989</v>
      </c>
      <c r="E10" s="19">
        <f t="shared" si="1"/>
        <v>0.22092499999999998</v>
      </c>
      <c r="F10" s="19">
        <f t="shared" si="1"/>
        <v>0.24017499999999997</v>
      </c>
      <c r="G10" s="19">
        <f t="shared" si="1"/>
        <v>9.7075000000000009E-2</v>
      </c>
      <c r="H10" s="19">
        <f t="shared" si="1"/>
        <v>0.24107500000000001</v>
      </c>
      <c r="I10" s="19">
        <f t="shared" si="1"/>
        <v>0.12280000000000001</v>
      </c>
      <c r="J10" s="19">
        <f t="shared" si="1"/>
        <v>0.23559999999999998</v>
      </c>
      <c r="K10" s="19">
        <f t="shared" si="1"/>
        <v>167.00729999999999</v>
      </c>
    </row>
    <row r="11" spans="1:11" ht="15.75" thickTop="1" x14ac:dyDescent="0.25">
      <c r="A11" s="8">
        <v>37718</v>
      </c>
      <c r="B11" s="9">
        <v>0.13300000000000001</v>
      </c>
      <c r="C11" s="10">
        <v>8.5300000000000001E-2</v>
      </c>
      <c r="D11" s="9">
        <v>15.9693</v>
      </c>
      <c r="E11" s="10">
        <v>0.22140000000000001</v>
      </c>
      <c r="F11" s="9">
        <v>0.24299999999999999</v>
      </c>
      <c r="G11" s="10">
        <v>9.7600000000000006E-2</v>
      </c>
      <c r="H11" s="9">
        <v>0.24560000000000001</v>
      </c>
      <c r="I11" s="10">
        <v>0.12429999999999999</v>
      </c>
      <c r="J11" s="32">
        <v>0.23619999999999999</v>
      </c>
      <c r="K11" s="54">
        <v>167.3107</v>
      </c>
    </row>
    <row r="12" spans="1:11" x14ac:dyDescent="0.25">
      <c r="A12" s="8">
        <v>37719</v>
      </c>
      <c r="B12" s="9">
        <v>0.13300000000000001</v>
      </c>
      <c r="C12" s="10">
        <v>8.5800000000000001E-2</v>
      </c>
      <c r="D12" s="9">
        <v>16.012499999999999</v>
      </c>
      <c r="E12" s="10">
        <v>0.22270000000000001</v>
      </c>
      <c r="F12" s="9">
        <v>0.24479999999999999</v>
      </c>
      <c r="G12" s="10">
        <v>9.8199999999999996E-2</v>
      </c>
      <c r="H12" s="9">
        <v>0.24740000000000001</v>
      </c>
      <c r="I12" s="10">
        <v>0.12520000000000001</v>
      </c>
      <c r="J12" s="32">
        <v>0.23710000000000001</v>
      </c>
      <c r="K12" s="54">
        <v>167.2741</v>
      </c>
    </row>
    <row r="13" spans="1:11" x14ac:dyDescent="0.25">
      <c r="A13" s="8">
        <v>37720</v>
      </c>
      <c r="B13" s="9">
        <v>0.13300000000000001</v>
      </c>
      <c r="C13" s="10">
        <v>8.5800000000000001E-2</v>
      </c>
      <c r="D13" s="9">
        <v>15.9573</v>
      </c>
      <c r="E13" s="10">
        <v>0.22170000000000001</v>
      </c>
      <c r="F13" s="9">
        <v>0.2437</v>
      </c>
      <c r="G13" s="10">
        <v>9.7799999999999998E-2</v>
      </c>
      <c r="H13" s="9">
        <v>0.24429999999999999</v>
      </c>
      <c r="I13" s="10">
        <v>0.1246</v>
      </c>
      <c r="J13" s="32">
        <v>0.23730000000000001</v>
      </c>
      <c r="K13" s="54">
        <v>166.7089</v>
      </c>
    </row>
    <row r="14" spans="1:11" x14ac:dyDescent="0.25">
      <c r="A14" s="8">
        <v>37721</v>
      </c>
      <c r="B14" s="9">
        <v>0.13300000000000001</v>
      </c>
      <c r="C14" s="10">
        <v>8.5500000000000007E-2</v>
      </c>
      <c r="D14" s="9">
        <v>16.0318</v>
      </c>
      <c r="E14" s="10">
        <v>0.22070000000000001</v>
      </c>
      <c r="F14" s="9">
        <v>0.24299999999999999</v>
      </c>
      <c r="G14" s="10">
        <v>9.7600000000000006E-2</v>
      </c>
      <c r="H14" s="9">
        <v>0.24379999999999999</v>
      </c>
      <c r="I14" s="10">
        <v>0.1242</v>
      </c>
      <c r="J14" s="32">
        <v>0.23710000000000001</v>
      </c>
      <c r="K14" s="54">
        <v>165.97069999999999</v>
      </c>
    </row>
    <row r="15" spans="1:11" ht="15.75" thickBot="1" x14ac:dyDescent="0.3">
      <c r="A15" s="11">
        <v>37722</v>
      </c>
      <c r="B15" s="12">
        <v>0.13300000000000001</v>
      </c>
      <c r="C15" s="13">
        <v>8.5000000000000006E-2</v>
      </c>
      <c r="D15" s="12">
        <v>15.954000000000001</v>
      </c>
      <c r="E15" s="67">
        <v>0.2198</v>
      </c>
      <c r="F15" s="12">
        <v>0.24149999999999999</v>
      </c>
      <c r="G15" s="13">
        <v>9.74E-2</v>
      </c>
      <c r="H15" s="12">
        <v>0.24329999999999999</v>
      </c>
      <c r="I15" s="13">
        <v>0.1235</v>
      </c>
      <c r="J15" s="33">
        <v>0.2366</v>
      </c>
      <c r="K15" s="55">
        <v>164.63740000000001</v>
      </c>
    </row>
    <row r="16" spans="1:11" ht="15.75" thickTop="1" x14ac:dyDescent="0.25">
      <c r="A16" s="14" t="s">
        <v>9</v>
      </c>
      <c r="B16" s="15">
        <f t="shared" ref="B16:K16" si="2">SUM(B11:B15)</f>
        <v>0.66500000000000004</v>
      </c>
      <c r="C16" s="16">
        <f t="shared" si="2"/>
        <v>0.42740000000000006</v>
      </c>
      <c r="D16" s="15">
        <f t="shared" si="2"/>
        <v>79.924900000000008</v>
      </c>
      <c r="E16" s="16">
        <f t="shared" si="2"/>
        <v>1.1063000000000001</v>
      </c>
      <c r="F16" s="15">
        <f t="shared" si="2"/>
        <v>1.216</v>
      </c>
      <c r="G16" s="16">
        <f t="shared" si="2"/>
        <v>0.48859999999999998</v>
      </c>
      <c r="H16" s="15">
        <f t="shared" si="2"/>
        <v>1.2243999999999999</v>
      </c>
      <c r="I16" s="16">
        <f t="shared" si="2"/>
        <v>0.62179999999999991</v>
      </c>
      <c r="J16" s="16">
        <f t="shared" si="2"/>
        <v>1.1842999999999999</v>
      </c>
      <c r="K16" s="56">
        <f t="shared" si="2"/>
        <v>831.90179999999987</v>
      </c>
    </row>
    <row r="17" spans="1:11" ht="15.75" thickBot="1" x14ac:dyDescent="0.3">
      <c r="A17" s="17" t="s">
        <v>10</v>
      </c>
      <c r="B17" s="18">
        <f>B16/5</f>
        <v>0.13300000000000001</v>
      </c>
      <c r="C17" s="19">
        <f>C16/5</f>
        <v>8.5480000000000014E-2</v>
      </c>
      <c r="D17" s="81">
        <f t="shared" ref="D17:K17" si="3">D16/5</f>
        <v>15.984980000000002</v>
      </c>
      <c r="E17" s="19">
        <f t="shared" si="3"/>
        <v>0.22126000000000001</v>
      </c>
      <c r="F17" s="82">
        <f t="shared" si="3"/>
        <v>0.2432</v>
      </c>
      <c r="G17" s="19">
        <f t="shared" si="3"/>
        <v>9.7720000000000001E-2</v>
      </c>
      <c r="H17" s="19">
        <f t="shared" si="3"/>
        <v>0.24487999999999999</v>
      </c>
      <c r="I17" s="19">
        <f t="shared" si="3"/>
        <v>0.12435999999999998</v>
      </c>
      <c r="J17" s="19">
        <f t="shared" si="3"/>
        <v>0.23685999999999999</v>
      </c>
      <c r="K17" s="19">
        <f t="shared" si="3"/>
        <v>166.38035999999997</v>
      </c>
    </row>
    <row r="18" spans="1:11" ht="15.75" thickTop="1" x14ac:dyDescent="0.25">
      <c r="A18" s="8">
        <v>37725</v>
      </c>
      <c r="B18" s="9">
        <v>0.13300000000000001</v>
      </c>
      <c r="C18" s="10">
        <v>8.4699999999999998E-2</v>
      </c>
      <c r="D18" s="9">
        <v>16.016500000000001</v>
      </c>
      <c r="E18" s="79">
        <v>0.21990000000000001</v>
      </c>
      <c r="F18" s="9">
        <v>0.2419</v>
      </c>
      <c r="G18" s="10">
        <v>9.7500000000000003E-2</v>
      </c>
      <c r="H18" s="9">
        <v>0.24390000000000001</v>
      </c>
      <c r="I18" s="10">
        <v>0.1237</v>
      </c>
      <c r="J18" s="32">
        <v>0.23680000000000001</v>
      </c>
      <c r="K18" s="54">
        <v>163.5335</v>
      </c>
    </row>
    <row r="19" spans="1:11" x14ac:dyDescent="0.25">
      <c r="A19" s="8">
        <v>37726</v>
      </c>
      <c r="B19" s="9">
        <v>0.13300000000000001</v>
      </c>
      <c r="C19" s="10">
        <v>8.4500000000000006E-2</v>
      </c>
      <c r="D19" s="9">
        <v>15.992599999999999</v>
      </c>
      <c r="E19" s="10">
        <v>0.22040000000000001</v>
      </c>
      <c r="F19" s="9">
        <v>0.24129999999999999</v>
      </c>
      <c r="G19" s="10">
        <v>9.7600000000000006E-2</v>
      </c>
      <c r="H19" s="9">
        <v>0.24329999999999999</v>
      </c>
      <c r="I19" s="10">
        <v>0.1234</v>
      </c>
      <c r="J19" s="32">
        <v>0.23680000000000001</v>
      </c>
      <c r="K19" s="54">
        <v>162.85849999999999</v>
      </c>
    </row>
    <row r="20" spans="1:11" x14ac:dyDescent="0.25">
      <c r="A20" s="8">
        <v>37727</v>
      </c>
      <c r="B20" s="9">
        <v>0.13300000000000001</v>
      </c>
      <c r="C20" s="10">
        <v>8.4699999999999998E-2</v>
      </c>
      <c r="D20" s="9">
        <v>15.986599999999999</v>
      </c>
      <c r="E20" s="10">
        <v>0.21970000000000001</v>
      </c>
      <c r="F20" s="9">
        <v>0.24099999999999999</v>
      </c>
      <c r="G20" s="10">
        <v>9.7500000000000003E-2</v>
      </c>
      <c r="H20" s="9">
        <v>0.2414</v>
      </c>
      <c r="I20" s="10">
        <v>0.1232</v>
      </c>
      <c r="J20" s="32">
        <v>0.2369</v>
      </c>
      <c r="K20" s="54">
        <v>162.09039999999999</v>
      </c>
    </row>
    <row r="21" spans="1:11" x14ac:dyDescent="0.25">
      <c r="A21" s="8">
        <v>37728</v>
      </c>
      <c r="B21" s="9">
        <v>0.13300000000000001</v>
      </c>
      <c r="C21" s="10">
        <v>8.4500000000000006E-2</v>
      </c>
      <c r="D21" s="9">
        <v>15.985300000000001</v>
      </c>
      <c r="E21" s="10">
        <v>0.21740000000000001</v>
      </c>
      <c r="F21" s="9">
        <v>0.23949999999999999</v>
      </c>
      <c r="G21" s="10">
        <v>9.7299999999999998E-2</v>
      </c>
      <c r="H21" s="9">
        <v>0.23860000000000001</v>
      </c>
      <c r="I21" s="10">
        <v>0.1225</v>
      </c>
      <c r="J21" s="32">
        <v>0.2364</v>
      </c>
      <c r="K21" s="54">
        <v>161.595</v>
      </c>
    </row>
    <row r="22" spans="1:11" ht="16.5" thickBot="1" x14ac:dyDescent="0.3">
      <c r="A22" s="11">
        <v>37729</v>
      </c>
      <c r="B22" s="12"/>
      <c r="C22" s="13"/>
      <c r="D22" s="12"/>
      <c r="E22" s="73" t="s">
        <v>35</v>
      </c>
      <c r="F22" s="12"/>
      <c r="G22" s="13"/>
      <c r="H22" s="12"/>
      <c r="I22" s="13"/>
      <c r="J22" s="33"/>
      <c r="K22" s="55"/>
    </row>
    <row r="23" spans="1:11" ht="15.75" thickTop="1" x14ac:dyDescent="0.25">
      <c r="A23" s="14" t="s">
        <v>9</v>
      </c>
      <c r="B23" s="15">
        <f t="shared" ref="B23:K23" si="4">SUM(B18:B22)</f>
        <v>0.53200000000000003</v>
      </c>
      <c r="C23" s="16">
        <f t="shared" si="4"/>
        <v>0.33840000000000003</v>
      </c>
      <c r="D23" s="15">
        <f t="shared" si="4"/>
        <v>63.981000000000002</v>
      </c>
      <c r="E23" s="16">
        <f t="shared" si="4"/>
        <v>0.87740000000000007</v>
      </c>
      <c r="F23" s="15">
        <f t="shared" si="4"/>
        <v>0.9637</v>
      </c>
      <c r="G23" s="16">
        <f t="shared" si="4"/>
        <v>0.38989999999999997</v>
      </c>
      <c r="H23" s="15">
        <f t="shared" si="4"/>
        <v>0.96719999999999995</v>
      </c>
      <c r="I23" s="16">
        <f t="shared" si="4"/>
        <v>0.49279999999999996</v>
      </c>
      <c r="J23" s="16">
        <f t="shared" si="4"/>
        <v>0.94690000000000007</v>
      </c>
      <c r="K23" s="56">
        <f t="shared" si="4"/>
        <v>650.07740000000001</v>
      </c>
    </row>
    <row r="24" spans="1:11" ht="15.75" thickBot="1" x14ac:dyDescent="0.3">
      <c r="A24" s="17" t="s">
        <v>10</v>
      </c>
      <c r="B24" s="18">
        <f>B23/4</f>
        <v>0.13300000000000001</v>
      </c>
      <c r="C24" s="19">
        <f>C23/4</f>
        <v>8.4600000000000009E-2</v>
      </c>
      <c r="D24" s="19">
        <f t="shared" ref="D24:K24" si="5">D23/4</f>
        <v>15.99525</v>
      </c>
      <c r="E24" s="19">
        <f t="shared" si="5"/>
        <v>0.21935000000000002</v>
      </c>
      <c r="F24" s="19">
        <f t="shared" si="5"/>
        <v>0.240925</v>
      </c>
      <c r="G24" s="19">
        <f t="shared" si="5"/>
        <v>9.7474999999999992E-2</v>
      </c>
      <c r="H24" s="19">
        <f t="shared" si="5"/>
        <v>0.24179999999999999</v>
      </c>
      <c r="I24" s="19">
        <f t="shared" si="5"/>
        <v>0.12319999999999999</v>
      </c>
      <c r="J24" s="19">
        <f t="shared" si="5"/>
        <v>0.23672500000000002</v>
      </c>
      <c r="K24" s="19">
        <f t="shared" si="5"/>
        <v>162.51935</v>
      </c>
    </row>
    <row r="25" spans="1:11" ht="16.5" thickTop="1" x14ac:dyDescent="0.25">
      <c r="A25" s="8">
        <v>37732</v>
      </c>
      <c r="B25" s="9"/>
      <c r="C25" s="10"/>
      <c r="D25" s="9"/>
      <c r="E25" s="84" t="s">
        <v>36</v>
      </c>
      <c r="F25" s="9"/>
      <c r="G25" s="10"/>
      <c r="H25" s="9"/>
      <c r="I25" s="10"/>
      <c r="J25" s="32"/>
      <c r="K25" s="54"/>
    </row>
    <row r="26" spans="1:11" x14ac:dyDescent="0.25">
      <c r="A26" s="8">
        <v>37733</v>
      </c>
      <c r="B26" s="9">
        <v>0.13300000000000001</v>
      </c>
      <c r="C26" s="10">
        <v>8.48E-2</v>
      </c>
      <c r="D26" s="9">
        <v>15.956</v>
      </c>
      <c r="E26" s="10">
        <v>0.21640000000000001</v>
      </c>
      <c r="F26" s="9">
        <v>0.23910000000000001</v>
      </c>
      <c r="G26" s="10">
        <v>9.69E-2</v>
      </c>
      <c r="H26" s="9">
        <v>0.23899999999999999</v>
      </c>
      <c r="I26" s="10">
        <v>0.1222</v>
      </c>
      <c r="J26" s="32">
        <v>0.23530000000000001</v>
      </c>
      <c r="K26" s="54">
        <v>160.5975</v>
      </c>
    </row>
    <row r="27" spans="1:11" x14ac:dyDescent="0.25">
      <c r="A27" s="8">
        <v>37734</v>
      </c>
      <c r="B27" s="9">
        <v>0.13300000000000001</v>
      </c>
      <c r="C27" s="10">
        <v>8.43E-2</v>
      </c>
      <c r="D27" s="9">
        <v>15.922800000000001</v>
      </c>
      <c r="E27" s="10">
        <v>0.21410000000000001</v>
      </c>
      <c r="F27" s="9">
        <v>0.23799999999999999</v>
      </c>
      <c r="G27" s="10">
        <v>9.6699999999999994E-2</v>
      </c>
      <c r="H27" s="9">
        <v>0.23710000000000001</v>
      </c>
      <c r="I27" s="10">
        <v>0.12130000000000001</v>
      </c>
      <c r="J27" s="32">
        <v>0.23630000000000001</v>
      </c>
      <c r="K27" s="54">
        <v>162.52600000000001</v>
      </c>
    </row>
    <row r="28" spans="1:11" x14ac:dyDescent="0.25">
      <c r="A28" s="8">
        <v>37735</v>
      </c>
      <c r="B28" s="9">
        <v>0.13300000000000001</v>
      </c>
      <c r="C28" s="10">
        <v>8.4099999999999994E-2</v>
      </c>
      <c r="D28" s="9">
        <v>16.009899999999998</v>
      </c>
      <c r="E28" s="10">
        <v>0.21529999999999999</v>
      </c>
      <c r="F28" s="9">
        <v>0.23760000000000001</v>
      </c>
      <c r="G28" s="10">
        <v>9.69E-2</v>
      </c>
      <c r="H28" s="9">
        <v>0.23849999999999999</v>
      </c>
      <c r="I28" s="10">
        <v>0.1215</v>
      </c>
      <c r="J28" s="32">
        <v>0.2366</v>
      </c>
      <c r="K28" s="54">
        <v>162.12370000000001</v>
      </c>
    </row>
    <row r="29" spans="1:11" ht="15.75" thickBot="1" x14ac:dyDescent="0.3">
      <c r="A29" s="11">
        <v>37736</v>
      </c>
      <c r="B29" s="12">
        <v>0.13300000000000001</v>
      </c>
      <c r="C29" s="13">
        <v>8.3400000000000002E-2</v>
      </c>
      <c r="D29" s="12">
        <v>15.948</v>
      </c>
      <c r="E29" s="13">
        <v>0.21460000000000001</v>
      </c>
      <c r="F29" s="12">
        <v>0.2359</v>
      </c>
      <c r="G29" s="13">
        <v>9.6600000000000005E-2</v>
      </c>
      <c r="H29" s="12">
        <v>0.23960000000000001</v>
      </c>
      <c r="I29" s="13">
        <v>0.1206</v>
      </c>
      <c r="J29" s="33">
        <v>0.2366</v>
      </c>
      <c r="K29" s="55">
        <v>162.32320000000001</v>
      </c>
    </row>
    <row r="30" spans="1:11" ht="15.75" thickTop="1" x14ac:dyDescent="0.25">
      <c r="A30" s="14" t="s">
        <v>9</v>
      </c>
      <c r="B30" s="15">
        <f t="shared" ref="B30:K30" si="6">SUM(B25:B29)</f>
        <v>0.53200000000000003</v>
      </c>
      <c r="C30" s="16">
        <f t="shared" si="6"/>
        <v>0.33660000000000001</v>
      </c>
      <c r="D30" s="15">
        <f t="shared" si="6"/>
        <v>63.8367</v>
      </c>
      <c r="E30" s="16">
        <f t="shared" si="6"/>
        <v>0.86039999999999994</v>
      </c>
      <c r="F30" s="15">
        <f t="shared" si="6"/>
        <v>0.9506</v>
      </c>
      <c r="G30" s="16">
        <f t="shared" si="6"/>
        <v>0.3871</v>
      </c>
      <c r="H30" s="15">
        <f t="shared" si="6"/>
        <v>0.95419999999999994</v>
      </c>
      <c r="I30" s="16">
        <f t="shared" si="6"/>
        <v>0.48559999999999998</v>
      </c>
      <c r="J30" s="16">
        <f t="shared" si="6"/>
        <v>0.94480000000000008</v>
      </c>
      <c r="K30" s="56">
        <f t="shared" si="6"/>
        <v>647.57040000000006</v>
      </c>
    </row>
    <row r="31" spans="1:11" ht="15.75" thickBot="1" x14ac:dyDescent="0.3">
      <c r="A31" s="17" t="s">
        <v>10</v>
      </c>
      <c r="B31" s="18">
        <f>B30/4</f>
        <v>0.13300000000000001</v>
      </c>
      <c r="C31" s="19">
        <f>C30/4</f>
        <v>8.4150000000000003E-2</v>
      </c>
      <c r="D31" s="19">
        <f t="shared" ref="D31:K31" si="7">D30/4</f>
        <v>15.959175</v>
      </c>
      <c r="E31" s="19">
        <f t="shared" si="7"/>
        <v>0.21509999999999999</v>
      </c>
      <c r="F31" s="19">
        <f t="shared" si="7"/>
        <v>0.23765</v>
      </c>
      <c r="G31" s="19">
        <f t="shared" si="7"/>
        <v>9.6775E-2</v>
      </c>
      <c r="H31" s="19">
        <f t="shared" si="7"/>
        <v>0.23854999999999998</v>
      </c>
      <c r="I31" s="19">
        <f t="shared" si="7"/>
        <v>0.12139999999999999</v>
      </c>
      <c r="J31" s="19">
        <f t="shared" si="7"/>
        <v>0.23620000000000002</v>
      </c>
      <c r="K31" s="19">
        <f t="shared" si="7"/>
        <v>161.89260000000002</v>
      </c>
    </row>
    <row r="32" spans="1:11" ht="15.75" thickTop="1" x14ac:dyDescent="0.25">
      <c r="A32" s="8">
        <v>37739</v>
      </c>
      <c r="B32" s="9">
        <v>0.13300000000000001</v>
      </c>
      <c r="C32" s="10">
        <v>8.3599999999999994E-2</v>
      </c>
      <c r="D32" s="9">
        <v>16.0046</v>
      </c>
      <c r="E32" s="10">
        <v>0.216</v>
      </c>
      <c r="F32" s="9">
        <v>0.23580000000000001</v>
      </c>
      <c r="G32" s="10">
        <v>9.6799999999999997E-2</v>
      </c>
      <c r="H32" s="9">
        <v>0.2404</v>
      </c>
      <c r="I32" s="10">
        <v>0.1206</v>
      </c>
      <c r="J32" s="32">
        <v>0.23730000000000001</v>
      </c>
      <c r="K32" s="54">
        <v>164.6773</v>
      </c>
    </row>
    <row r="33" spans="1:11" x14ac:dyDescent="0.25">
      <c r="A33" s="8">
        <v>37740</v>
      </c>
      <c r="B33" s="9">
        <v>0.13300000000000001</v>
      </c>
      <c r="C33" s="10">
        <v>8.3599999999999994E-2</v>
      </c>
      <c r="D33" s="9">
        <v>16.000599999999999</v>
      </c>
      <c r="E33" s="10">
        <v>0.21490000000000001</v>
      </c>
      <c r="F33" s="9">
        <v>0.23649999999999999</v>
      </c>
      <c r="G33" s="10">
        <v>9.64E-2</v>
      </c>
      <c r="H33" s="9">
        <v>0.23899999999999999</v>
      </c>
      <c r="I33" s="10">
        <v>0.12089999999999999</v>
      </c>
      <c r="J33" s="32">
        <v>0.23649999999999999</v>
      </c>
      <c r="K33" s="54">
        <v>162.52600000000001</v>
      </c>
    </row>
    <row r="34" spans="1:11" x14ac:dyDescent="0.25">
      <c r="A34" s="8">
        <v>37741</v>
      </c>
      <c r="B34" s="9">
        <v>0.13300000000000001</v>
      </c>
      <c r="C34" s="10">
        <v>8.3599999999999994E-2</v>
      </c>
      <c r="D34" s="9">
        <v>15.9786</v>
      </c>
      <c r="E34" s="10">
        <v>0.21460000000000001</v>
      </c>
      <c r="F34" s="9">
        <v>0.23619999999999999</v>
      </c>
      <c r="G34" s="10">
        <v>9.6699999999999994E-2</v>
      </c>
      <c r="H34" s="9">
        <v>0.23880000000000001</v>
      </c>
      <c r="I34" s="10">
        <v>0.1208</v>
      </c>
      <c r="J34" s="32">
        <v>0.23649999999999999</v>
      </c>
      <c r="K34" s="54">
        <v>161.96080000000001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32"/>
      <c r="K35" s="54"/>
    </row>
    <row r="36" spans="1:11" ht="20.25" x14ac:dyDescent="0.3">
      <c r="A36" s="20"/>
      <c r="B36" s="9"/>
      <c r="C36" s="51"/>
      <c r="D36" s="9"/>
      <c r="E36" s="22" t="s">
        <v>11</v>
      </c>
      <c r="F36" s="9"/>
      <c r="G36" s="10"/>
      <c r="H36" s="9"/>
      <c r="I36" s="10"/>
      <c r="J36" s="32"/>
      <c r="K36" s="54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35"/>
      <c r="K37" s="58"/>
    </row>
    <row r="38" spans="1:11" x14ac:dyDescent="0.25">
      <c r="A38" s="26" t="s">
        <v>12</v>
      </c>
      <c r="B38" s="27">
        <f>SUM(B5:B8,B11:B15,B18:B21,B26:B29,B32:B34)</f>
        <v>2.66</v>
      </c>
      <c r="C38" s="36">
        <f>SUM(C5:C8,C11:C15,C18:C21,C26:C29,C32:C34)</f>
        <v>1.6912999999999998</v>
      </c>
      <c r="D38" s="36">
        <f t="shared" ref="D38:K38" si="8">SUM(D5:D8,D11:D15,D18:D21,D26:D29,D32:D34)</f>
        <v>318.92200000000003</v>
      </c>
      <c r="E38" s="36">
        <f t="shared" si="8"/>
        <v>4.3733000000000004</v>
      </c>
      <c r="F38" s="36">
        <f t="shared" si="8"/>
        <v>4.7995000000000001</v>
      </c>
      <c r="G38" s="36">
        <f t="shared" si="8"/>
        <v>1.9438</v>
      </c>
      <c r="H38" s="36">
        <f t="shared" si="8"/>
        <v>4.8283000000000005</v>
      </c>
      <c r="I38" s="36">
        <f t="shared" si="8"/>
        <v>2.4536999999999995</v>
      </c>
      <c r="J38" s="36">
        <f t="shared" si="8"/>
        <v>4.7287000000000017</v>
      </c>
      <c r="K38" s="36">
        <f t="shared" si="8"/>
        <v>3286.7428999999993</v>
      </c>
    </row>
    <row r="39" spans="1:11" x14ac:dyDescent="0.25">
      <c r="A39" s="26" t="s">
        <v>13</v>
      </c>
      <c r="B39" s="27">
        <f>B38/20</f>
        <v>0.13300000000000001</v>
      </c>
      <c r="C39" s="28">
        <f>C38/20</f>
        <v>8.4564999999999987E-2</v>
      </c>
      <c r="D39" s="28">
        <f t="shared" ref="D39:K39" si="9">D38/20</f>
        <v>15.946100000000001</v>
      </c>
      <c r="E39" s="28">
        <f t="shared" si="9"/>
        <v>0.21866500000000003</v>
      </c>
      <c r="F39" s="28">
        <f t="shared" si="9"/>
        <v>0.23997499999999999</v>
      </c>
      <c r="G39" s="28">
        <f t="shared" si="9"/>
        <v>9.7189999999999999E-2</v>
      </c>
      <c r="H39" s="28">
        <f t="shared" si="9"/>
        <v>0.24141500000000002</v>
      </c>
      <c r="I39" s="28">
        <f t="shared" si="9"/>
        <v>0.12268499999999997</v>
      </c>
      <c r="J39" s="28">
        <f t="shared" si="9"/>
        <v>0.23643500000000009</v>
      </c>
      <c r="K39" s="28">
        <f t="shared" si="9"/>
        <v>164.33714499999996</v>
      </c>
    </row>
    <row r="40" spans="1:11" x14ac:dyDescent="0.25">
      <c r="A40" s="26" t="s">
        <v>14</v>
      </c>
      <c r="B40" s="27">
        <f>1/B39</f>
        <v>7.518796992481203</v>
      </c>
      <c r="C40" s="28">
        <f>1/C39</f>
        <v>11.825223201087923</v>
      </c>
      <c r="D40" s="72">
        <f>100/D39</f>
        <v>6.2711258552247884</v>
      </c>
      <c r="E40" s="28">
        <f t="shared" ref="E40:J40" si="10">1/E39</f>
        <v>4.5732055884572285</v>
      </c>
      <c r="F40" s="49">
        <f t="shared" si="10"/>
        <v>4.1671007396603814</v>
      </c>
      <c r="G40" s="28">
        <f t="shared" si="10"/>
        <v>10.289124395513943</v>
      </c>
      <c r="H40" s="28">
        <f t="shared" si="10"/>
        <v>4.1422446823933887</v>
      </c>
      <c r="I40" s="28">
        <f t="shared" si="10"/>
        <v>8.1509556995557748</v>
      </c>
      <c r="J40" s="28">
        <f t="shared" si="10"/>
        <v>4.2294922494554514</v>
      </c>
      <c r="K40" s="28">
        <f>1000/K39</f>
        <v>6.0850515566641992</v>
      </c>
    </row>
    <row r="41" spans="1:11" ht="15.75" thickBot="1" x14ac:dyDescent="0.3">
      <c r="A41" s="29"/>
      <c r="B41" s="30"/>
      <c r="C41" s="31"/>
      <c r="D41" s="30"/>
      <c r="E41" s="31"/>
      <c r="F41" s="50"/>
      <c r="G41" s="30"/>
      <c r="H41" s="31"/>
      <c r="I41" s="30"/>
      <c r="J41" s="31"/>
      <c r="K41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37742</v>
      </c>
      <c r="B6" s="9">
        <v>0.13300000000000001</v>
      </c>
      <c r="C6" s="10">
        <v>8.3199999999999996E-2</v>
      </c>
      <c r="D6" s="9">
        <v>15.849600000000001</v>
      </c>
      <c r="E6" s="10">
        <v>0.21249999999999999</v>
      </c>
      <c r="F6" s="9">
        <v>0.2329</v>
      </c>
      <c r="G6" s="10">
        <v>9.6100000000000005E-2</v>
      </c>
      <c r="H6" s="9">
        <v>0.23760000000000001</v>
      </c>
      <c r="I6" s="10">
        <v>0.1191</v>
      </c>
      <c r="J6" s="10">
        <v>0.23619999999999999</v>
      </c>
      <c r="K6" s="54">
        <v>161.6216</v>
      </c>
    </row>
    <row r="7" spans="1:11" ht="15.75" thickBot="1" x14ac:dyDescent="0.3">
      <c r="A7" s="11">
        <v>37743</v>
      </c>
      <c r="B7" s="12">
        <v>0.13300000000000001</v>
      </c>
      <c r="C7" s="13">
        <v>8.2600000000000007E-2</v>
      </c>
      <c r="D7" s="12">
        <v>15.7532</v>
      </c>
      <c r="E7" s="13">
        <v>0.21049999999999999</v>
      </c>
      <c r="F7" s="12">
        <v>0.23150000000000001</v>
      </c>
      <c r="G7" s="13">
        <v>9.5799999999999996E-2</v>
      </c>
      <c r="H7" s="12">
        <v>0.2364</v>
      </c>
      <c r="I7" s="13">
        <v>0.1182</v>
      </c>
      <c r="J7" s="13">
        <v>0.23519999999999999</v>
      </c>
      <c r="K7" s="55">
        <v>161.29580000000001</v>
      </c>
    </row>
    <row r="8" spans="1:11" ht="15.75" thickTop="1" x14ac:dyDescent="0.25">
      <c r="A8" s="14" t="s">
        <v>9</v>
      </c>
      <c r="B8" s="15">
        <f>SUM(B6:B7)</f>
        <v>0.26600000000000001</v>
      </c>
      <c r="C8" s="16">
        <f>SUM(C6:C7)</f>
        <v>0.1658</v>
      </c>
      <c r="D8" s="15">
        <f>SUM(D6:D7)</f>
        <v>31.602800000000002</v>
      </c>
      <c r="E8" s="16">
        <f>SUM(E6:E7)</f>
        <v>0.42299999999999999</v>
      </c>
      <c r="F8" s="15">
        <f>SUM(F6:F7)</f>
        <v>0.46440000000000003</v>
      </c>
      <c r="G8" s="16">
        <f>SUM(G6:G7)</f>
        <v>0.19190000000000002</v>
      </c>
      <c r="H8" s="15">
        <f>SUM(H6:H7)</f>
        <v>0.47399999999999998</v>
      </c>
      <c r="I8" s="16">
        <f>SUM(I6:I7)</f>
        <v>0.23730000000000001</v>
      </c>
      <c r="J8" s="16">
        <f>SUM(J6:J7)</f>
        <v>0.47139999999999999</v>
      </c>
      <c r="K8" s="56">
        <f>SUM(K6:K7)</f>
        <v>322.91740000000004</v>
      </c>
    </row>
    <row r="9" spans="1:11" ht="15.75" thickBot="1" x14ac:dyDescent="0.3">
      <c r="A9" s="17" t="s">
        <v>10</v>
      </c>
      <c r="B9" s="18">
        <f>B8/2</f>
        <v>0.13300000000000001</v>
      </c>
      <c r="C9" s="19">
        <f>C8/2</f>
        <v>8.2900000000000001E-2</v>
      </c>
      <c r="D9" s="19">
        <f t="shared" ref="D9:K9" si="0">D8/2</f>
        <v>15.801400000000001</v>
      </c>
      <c r="E9" s="19">
        <f t="shared" si="0"/>
        <v>0.21149999999999999</v>
      </c>
      <c r="F9" s="19">
        <f t="shared" si="0"/>
        <v>0.23220000000000002</v>
      </c>
      <c r="G9" s="19">
        <f t="shared" si="0"/>
        <v>9.5950000000000008E-2</v>
      </c>
      <c r="H9" s="19">
        <f t="shared" si="0"/>
        <v>0.23699999999999999</v>
      </c>
      <c r="I9" s="19">
        <f t="shared" si="0"/>
        <v>0.11865000000000001</v>
      </c>
      <c r="J9" s="19">
        <f t="shared" si="0"/>
        <v>0.23569999999999999</v>
      </c>
      <c r="K9" s="19">
        <f t="shared" si="0"/>
        <v>161.45870000000002</v>
      </c>
    </row>
    <row r="10" spans="1:11" ht="15.75" thickTop="1" x14ac:dyDescent="0.25">
      <c r="A10" s="8">
        <v>37746</v>
      </c>
      <c r="B10" s="9">
        <v>0.13300000000000001</v>
      </c>
      <c r="C10" s="10">
        <v>8.3000000000000004E-2</v>
      </c>
      <c r="D10" s="9">
        <v>15.825699999999999</v>
      </c>
      <c r="E10" s="10">
        <v>0.21110000000000001</v>
      </c>
      <c r="F10" s="9">
        <v>0.2319</v>
      </c>
      <c r="G10" s="10">
        <v>9.5600000000000004E-2</v>
      </c>
      <c r="H10" s="9">
        <v>0.23630000000000001</v>
      </c>
      <c r="I10" s="10">
        <v>0.1186</v>
      </c>
      <c r="J10" s="10">
        <v>0.23569999999999999</v>
      </c>
      <c r="K10" s="54">
        <v>161.29570000000001</v>
      </c>
    </row>
    <row r="11" spans="1:11" x14ac:dyDescent="0.25">
      <c r="A11" s="8">
        <v>37747</v>
      </c>
      <c r="B11" s="9">
        <v>0.13300000000000001</v>
      </c>
      <c r="C11" s="10">
        <v>8.2900000000000001E-2</v>
      </c>
      <c r="D11" s="9">
        <v>15.7951</v>
      </c>
      <c r="E11" s="10">
        <v>0.2104</v>
      </c>
      <c r="F11" s="9">
        <v>0.23119999999999999</v>
      </c>
      <c r="G11" s="10">
        <v>9.5600000000000004E-2</v>
      </c>
      <c r="H11" s="9">
        <v>0.2356</v>
      </c>
      <c r="I11" s="10">
        <v>0.1183</v>
      </c>
      <c r="J11" s="10">
        <v>0.23480000000000001</v>
      </c>
      <c r="K11" s="54">
        <v>161.56180000000001</v>
      </c>
    </row>
    <row r="12" spans="1:11" x14ac:dyDescent="0.25">
      <c r="A12" s="8">
        <v>37748</v>
      </c>
      <c r="B12" s="9">
        <v>0.13300000000000001</v>
      </c>
      <c r="C12" s="10">
        <v>8.2500000000000004E-2</v>
      </c>
      <c r="D12" s="9">
        <v>15.702500000000001</v>
      </c>
      <c r="E12" s="10">
        <v>0.2087</v>
      </c>
      <c r="F12" s="9">
        <v>0.22939999999999999</v>
      </c>
      <c r="G12" s="10">
        <v>9.5399999999999999E-2</v>
      </c>
      <c r="H12" s="9">
        <v>0.23350000000000001</v>
      </c>
      <c r="I12" s="10">
        <v>0.1173</v>
      </c>
      <c r="J12" s="10">
        <v>0.23200000000000001</v>
      </c>
      <c r="K12" s="54">
        <v>160.04939999999999</v>
      </c>
    </row>
    <row r="13" spans="1:11" x14ac:dyDescent="0.25">
      <c r="A13" s="8">
        <v>37749</v>
      </c>
      <c r="B13" s="9">
        <v>0.13300000000000001</v>
      </c>
      <c r="C13" s="10">
        <v>8.3500000000000005E-2</v>
      </c>
      <c r="D13" s="9">
        <v>15.4832</v>
      </c>
      <c r="E13" s="10">
        <v>0.20910000000000001</v>
      </c>
      <c r="F13" s="9">
        <v>0.22919999999999999</v>
      </c>
      <c r="G13" s="10">
        <v>9.5000000000000001E-2</v>
      </c>
      <c r="H13" s="9">
        <v>0.23519999999999999</v>
      </c>
      <c r="I13" s="10">
        <v>0.1172</v>
      </c>
      <c r="J13" s="10">
        <v>0.23130000000000001</v>
      </c>
      <c r="K13" s="54">
        <v>159.4537</v>
      </c>
    </row>
    <row r="14" spans="1:11" ht="15.75" thickBot="1" x14ac:dyDescent="0.3">
      <c r="A14" s="11">
        <v>37750</v>
      </c>
      <c r="B14" s="12">
        <v>0.13300000000000001</v>
      </c>
      <c r="C14" s="13">
        <v>8.3099999999999993E-2</v>
      </c>
      <c r="D14" s="12">
        <v>15.5085</v>
      </c>
      <c r="E14" s="13">
        <v>0.20680000000000001</v>
      </c>
      <c r="F14" s="12">
        <v>0.2271</v>
      </c>
      <c r="G14" s="13">
        <v>9.5100000000000004E-2</v>
      </c>
      <c r="H14" s="12">
        <v>0.23169999999999999</v>
      </c>
      <c r="I14" s="13">
        <v>0.11609999999999999</v>
      </c>
      <c r="J14" s="13">
        <v>0.23139999999999999</v>
      </c>
      <c r="K14" s="55">
        <v>159.40049999999999</v>
      </c>
    </row>
    <row r="15" spans="1:11" ht="15.75" thickTop="1" x14ac:dyDescent="0.25">
      <c r="A15" s="14" t="s">
        <v>9</v>
      </c>
      <c r="B15" s="15">
        <f t="shared" ref="B15:K15" si="1">SUM(B10:B14)</f>
        <v>0.66500000000000004</v>
      </c>
      <c r="C15" s="16">
        <f t="shared" si="1"/>
        <v>0.41500000000000004</v>
      </c>
      <c r="D15" s="15">
        <f t="shared" si="1"/>
        <v>78.314999999999998</v>
      </c>
      <c r="E15" s="16">
        <f t="shared" si="1"/>
        <v>1.0461</v>
      </c>
      <c r="F15" s="15">
        <f t="shared" si="1"/>
        <v>1.1487999999999998</v>
      </c>
      <c r="G15" s="16">
        <f t="shared" si="1"/>
        <v>0.47670000000000007</v>
      </c>
      <c r="H15" s="15">
        <f t="shared" si="1"/>
        <v>1.1722999999999999</v>
      </c>
      <c r="I15" s="16">
        <f t="shared" si="1"/>
        <v>0.58750000000000002</v>
      </c>
      <c r="J15" s="16">
        <f t="shared" si="1"/>
        <v>1.1652</v>
      </c>
      <c r="K15" s="56">
        <f t="shared" si="1"/>
        <v>801.76109999999994</v>
      </c>
    </row>
    <row r="16" spans="1:11" ht="15.75" thickBot="1" x14ac:dyDescent="0.3">
      <c r="A16" s="17" t="s">
        <v>10</v>
      </c>
      <c r="B16" s="18">
        <f>B15/5</f>
        <v>0.13300000000000001</v>
      </c>
      <c r="C16" s="19">
        <f>C15/5</f>
        <v>8.3000000000000004E-2</v>
      </c>
      <c r="D16" s="19">
        <f t="shared" ref="D16:K16" si="2">D15/5</f>
        <v>15.663</v>
      </c>
      <c r="E16" s="19">
        <f t="shared" si="2"/>
        <v>0.20922000000000002</v>
      </c>
      <c r="F16" s="19">
        <f t="shared" si="2"/>
        <v>0.22975999999999996</v>
      </c>
      <c r="G16" s="19">
        <f t="shared" si="2"/>
        <v>9.5340000000000008E-2</v>
      </c>
      <c r="H16" s="19">
        <f t="shared" si="2"/>
        <v>0.23445999999999997</v>
      </c>
      <c r="I16" s="19">
        <f t="shared" si="2"/>
        <v>0.11750000000000001</v>
      </c>
      <c r="J16" s="19">
        <f t="shared" si="2"/>
        <v>0.23304</v>
      </c>
      <c r="K16" s="19">
        <f t="shared" si="2"/>
        <v>160.35221999999999</v>
      </c>
    </row>
    <row r="17" spans="1:11" ht="15.75" thickTop="1" x14ac:dyDescent="0.25">
      <c r="A17" s="8">
        <v>37753</v>
      </c>
      <c r="B17" s="9">
        <v>0.13300000000000001</v>
      </c>
      <c r="C17" s="10">
        <v>8.3000000000000004E-2</v>
      </c>
      <c r="D17" s="9">
        <v>15.588900000000001</v>
      </c>
      <c r="E17" s="10">
        <v>0.2064</v>
      </c>
      <c r="F17" s="9">
        <v>0.2263</v>
      </c>
      <c r="G17" s="10">
        <v>9.4799999999999995E-2</v>
      </c>
      <c r="H17" s="9">
        <v>0.23050000000000001</v>
      </c>
      <c r="I17" s="10">
        <v>0.1157</v>
      </c>
      <c r="J17" s="10">
        <v>0.2316</v>
      </c>
      <c r="K17" s="54">
        <v>159.83279999999999</v>
      </c>
    </row>
    <row r="18" spans="1:11" x14ac:dyDescent="0.25">
      <c r="A18" s="8">
        <v>37754</v>
      </c>
      <c r="B18" s="9">
        <v>0.13300000000000001</v>
      </c>
      <c r="C18" s="10">
        <v>8.2600000000000007E-2</v>
      </c>
      <c r="D18" s="9">
        <v>15.5464</v>
      </c>
      <c r="E18" s="10">
        <v>0.20530000000000001</v>
      </c>
      <c r="F18" s="9">
        <v>0.22520000000000001</v>
      </c>
      <c r="G18" s="10">
        <v>9.4399999999999998E-2</v>
      </c>
      <c r="H18" s="9">
        <v>0.22969999999999999</v>
      </c>
      <c r="I18" s="10">
        <v>0.11509999999999999</v>
      </c>
      <c r="J18" s="10">
        <v>0.23039999999999999</v>
      </c>
      <c r="K18" s="54">
        <v>158.50280000000001</v>
      </c>
    </row>
    <row r="19" spans="1:11" x14ac:dyDescent="0.25">
      <c r="A19" s="8">
        <v>37755</v>
      </c>
      <c r="B19" s="9">
        <v>0.13300000000000001</v>
      </c>
      <c r="C19" s="10">
        <v>8.2699999999999996E-2</v>
      </c>
      <c r="D19" s="9">
        <v>15.505800000000001</v>
      </c>
      <c r="E19" s="10">
        <v>0.2059</v>
      </c>
      <c r="F19" s="9">
        <v>0.2261</v>
      </c>
      <c r="G19" s="10">
        <v>9.4700000000000006E-2</v>
      </c>
      <c r="H19" s="9">
        <v>0.23119999999999999</v>
      </c>
      <c r="I19" s="10">
        <v>0.1159</v>
      </c>
      <c r="J19" s="10">
        <v>0.23069999999999999</v>
      </c>
      <c r="K19" s="54">
        <v>159.03479999999999</v>
      </c>
    </row>
    <row r="20" spans="1:11" x14ac:dyDescent="0.25">
      <c r="A20" s="8">
        <v>37756</v>
      </c>
      <c r="B20" s="9">
        <v>0.13300000000000001</v>
      </c>
      <c r="C20" s="10">
        <v>8.2199999999999995E-2</v>
      </c>
      <c r="D20" s="9">
        <v>15.455299999999999</v>
      </c>
      <c r="E20" s="10">
        <v>0.20549999999999999</v>
      </c>
      <c r="F20" s="9">
        <v>0.2263</v>
      </c>
      <c r="G20" s="10">
        <v>9.4700000000000006E-2</v>
      </c>
      <c r="H20" s="9">
        <v>0.23119999999999999</v>
      </c>
      <c r="I20" s="10">
        <v>0.1157</v>
      </c>
      <c r="J20" s="10">
        <v>0.2301</v>
      </c>
      <c r="K20" s="54">
        <v>159.43379999999999</v>
      </c>
    </row>
    <row r="21" spans="1:11" ht="15.75" thickBot="1" x14ac:dyDescent="0.3">
      <c r="A21" s="11">
        <v>37757</v>
      </c>
      <c r="B21" s="12">
        <v>0.13300000000000001</v>
      </c>
      <c r="C21" s="13">
        <v>8.1799999999999998E-2</v>
      </c>
      <c r="D21" s="12">
        <v>15.4207</v>
      </c>
      <c r="E21" s="13">
        <v>0.20669999999999999</v>
      </c>
      <c r="F21" s="12">
        <v>0.22700000000000001</v>
      </c>
      <c r="G21" s="13">
        <v>9.4600000000000004E-2</v>
      </c>
      <c r="H21" s="12">
        <v>0.23230000000000001</v>
      </c>
      <c r="I21" s="13">
        <v>0.11609999999999999</v>
      </c>
      <c r="J21" s="13">
        <v>0.22839999999999999</v>
      </c>
      <c r="K21" s="55">
        <v>159.1112</v>
      </c>
    </row>
    <row r="22" spans="1:11" ht="15.75" thickTop="1" x14ac:dyDescent="0.25">
      <c r="A22" s="14" t="s">
        <v>9</v>
      </c>
      <c r="B22" s="15">
        <f t="shared" ref="B22:K22" si="3">SUM(B17:B21)</f>
        <v>0.66500000000000004</v>
      </c>
      <c r="C22" s="16">
        <f t="shared" si="3"/>
        <v>0.4123</v>
      </c>
      <c r="D22" s="15">
        <f t="shared" si="3"/>
        <v>77.517099999999999</v>
      </c>
      <c r="E22" s="16">
        <f t="shared" si="3"/>
        <v>1.0298</v>
      </c>
      <c r="F22" s="15">
        <f t="shared" si="3"/>
        <v>1.1309</v>
      </c>
      <c r="G22" s="16">
        <f t="shared" si="3"/>
        <v>0.47320000000000001</v>
      </c>
      <c r="H22" s="15">
        <f t="shared" si="3"/>
        <v>1.1549</v>
      </c>
      <c r="I22" s="16">
        <f t="shared" si="3"/>
        <v>0.57850000000000001</v>
      </c>
      <c r="J22" s="16">
        <f t="shared" si="3"/>
        <v>1.1512</v>
      </c>
      <c r="K22" s="56">
        <f t="shared" si="3"/>
        <v>795.91540000000009</v>
      </c>
    </row>
    <row r="23" spans="1:11" ht="15.75" thickBot="1" x14ac:dyDescent="0.3">
      <c r="A23" s="17" t="s">
        <v>10</v>
      </c>
      <c r="B23" s="18">
        <f>B22/5</f>
        <v>0.13300000000000001</v>
      </c>
      <c r="C23" s="19">
        <f>C22/5</f>
        <v>8.2460000000000006E-2</v>
      </c>
      <c r="D23" s="19">
        <f t="shared" ref="D23:K23" si="4">D22/5</f>
        <v>15.50342</v>
      </c>
      <c r="E23" s="19">
        <f t="shared" si="4"/>
        <v>0.20596</v>
      </c>
      <c r="F23" s="19">
        <f t="shared" si="4"/>
        <v>0.22617999999999999</v>
      </c>
      <c r="G23" s="19">
        <f t="shared" si="4"/>
        <v>9.4640000000000002E-2</v>
      </c>
      <c r="H23" s="19">
        <f t="shared" si="4"/>
        <v>0.23098000000000002</v>
      </c>
      <c r="I23" s="19">
        <f t="shared" si="4"/>
        <v>0.1157</v>
      </c>
      <c r="J23" s="19">
        <f t="shared" si="4"/>
        <v>0.23024</v>
      </c>
      <c r="K23" s="19">
        <f t="shared" si="4"/>
        <v>159.18308000000002</v>
      </c>
    </row>
    <row r="24" spans="1:11" ht="15.75" thickTop="1" x14ac:dyDescent="0.25">
      <c r="A24" s="8">
        <v>37760</v>
      </c>
      <c r="B24" s="9">
        <v>0.13300000000000001</v>
      </c>
      <c r="C24" s="10">
        <v>8.1900000000000001E-2</v>
      </c>
      <c r="D24" s="9">
        <v>15.43</v>
      </c>
      <c r="E24" s="10">
        <v>0.2046</v>
      </c>
      <c r="F24" s="9">
        <v>0.22539999999999999</v>
      </c>
      <c r="G24" s="10">
        <v>9.4700000000000006E-2</v>
      </c>
      <c r="H24" s="9">
        <v>0.23039999999999999</v>
      </c>
      <c r="I24" s="10">
        <v>0.1152</v>
      </c>
      <c r="J24" s="10">
        <v>0.22939999999999999</v>
      </c>
      <c r="K24" s="54">
        <v>159.58340000000001</v>
      </c>
    </row>
    <row r="25" spans="1:11" x14ac:dyDescent="0.25">
      <c r="A25" s="8">
        <v>37761</v>
      </c>
      <c r="B25" s="9">
        <v>0.1331</v>
      </c>
      <c r="C25" s="10">
        <v>8.14E-2</v>
      </c>
      <c r="D25" s="9">
        <v>15.5168</v>
      </c>
      <c r="E25" s="10">
        <v>0.2029</v>
      </c>
      <c r="F25" s="9">
        <v>0.2228</v>
      </c>
      <c r="G25" s="10">
        <v>9.3899999999999997E-2</v>
      </c>
      <c r="H25" s="9">
        <v>0.22739999999999999</v>
      </c>
      <c r="I25" s="10">
        <v>0.1139</v>
      </c>
      <c r="J25" s="10">
        <v>0.2298</v>
      </c>
      <c r="K25" s="54">
        <v>158.88810000000001</v>
      </c>
    </row>
    <row r="26" spans="1:11" x14ac:dyDescent="0.25">
      <c r="A26" s="8">
        <v>37762</v>
      </c>
      <c r="B26" s="9">
        <v>0.1331</v>
      </c>
      <c r="C26" s="10">
        <v>8.1299999999999997E-2</v>
      </c>
      <c r="D26" s="9">
        <v>15.545400000000001</v>
      </c>
      <c r="E26" s="10">
        <v>0.2029</v>
      </c>
      <c r="F26" s="9">
        <v>0.22309999999999999</v>
      </c>
      <c r="G26" s="10">
        <v>9.4200000000000006E-2</v>
      </c>
      <c r="H26" s="9">
        <v>0.22770000000000001</v>
      </c>
      <c r="I26" s="10">
        <v>0.11409999999999999</v>
      </c>
      <c r="J26" s="10">
        <v>0.2296</v>
      </c>
      <c r="K26" s="54">
        <v>159.91970000000001</v>
      </c>
    </row>
    <row r="27" spans="1:11" x14ac:dyDescent="0.25">
      <c r="A27" s="8">
        <v>37763</v>
      </c>
      <c r="B27" s="9">
        <v>0.1331</v>
      </c>
      <c r="C27" s="10">
        <v>8.1000000000000003E-2</v>
      </c>
      <c r="D27" s="9">
        <v>15.609299999999999</v>
      </c>
      <c r="E27" s="10">
        <v>0.20280000000000001</v>
      </c>
      <c r="F27" s="9">
        <v>0.2225</v>
      </c>
      <c r="G27" s="10">
        <v>9.3899999999999997E-2</v>
      </c>
      <c r="H27" s="9">
        <v>0.2281</v>
      </c>
      <c r="I27" s="10">
        <v>0.1137</v>
      </c>
      <c r="J27" s="10">
        <v>0.2296</v>
      </c>
      <c r="K27" s="54">
        <v>158.858</v>
      </c>
    </row>
    <row r="28" spans="1:11" ht="15.75" thickBot="1" x14ac:dyDescent="0.3">
      <c r="A28" s="11">
        <v>37764</v>
      </c>
      <c r="B28" s="12">
        <v>0.1331</v>
      </c>
      <c r="C28" s="13">
        <v>8.1500000000000003E-2</v>
      </c>
      <c r="D28" s="12">
        <v>15.612</v>
      </c>
      <c r="E28" s="13">
        <v>0.20230000000000001</v>
      </c>
      <c r="F28" s="12">
        <v>0.22270000000000001</v>
      </c>
      <c r="G28" s="13">
        <v>9.4100000000000003E-2</v>
      </c>
      <c r="H28" s="12">
        <v>0.22850000000000001</v>
      </c>
      <c r="I28" s="13">
        <v>0.1138</v>
      </c>
      <c r="J28" s="13">
        <v>0.22919999999999999</v>
      </c>
      <c r="K28" s="55">
        <v>159.1011</v>
      </c>
    </row>
    <row r="29" spans="1:11" ht="15.75" thickTop="1" x14ac:dyDescent="0.25">
      <c r="A29" s="14" t="s">
        <v>9</v>
      </c>
      <c r="B29" s="15">
        <f t="shared" ref="B29:K29" si="5">SUM(B24:B28)</f>
        <v>0.66539999999999999</v>
      </c>
      <c r="C29" s="16">
        <f t="shared" si="5"/>
        <v>0.40710000000000002</v>
      </c>
      <c r="D29" s="15">
        <f t="shared" si="5"/>
        <v>77.713499999999996</v>
      </c>
      <c r="E29" s="16">
        <f t="shared" si="5"/>
        <v>1.0154999999999998</v>
      </c>
      <c r="F29" s="15">
        <f t="shared" si="5"/>
        <v>1.1165</v>
      </c>
      <c r="G29" s="16">
        <f t="shared" si="5"/>
        <v>0.4708</v>
      </c>
      <c r="H29" s="15">
        <f t="shared" si="5"/>
        <v>1.1420999999999999</v>
      </c>
      <c r="I29" s="16">
        <f t="shared" si="5"/>
        <v>0.57069999999999999</v>
      </c>
      <c r="J29" s="16">
        <f t="shared" si="5"/>
        <v>1.1476</v>
      </c>
      <c r="K29" s="56">
        <f t="shared" si="5"/>
        <v>796.35029999999995</v>
      </c>
    </row>
    <row r="30" spans="1:11" ht="15.75" thickBot="1" x14ac:dyDescent="0.3">
      <c r="A30" s="17" t="s">
        <v>10</v>
      </c>
      <c r="B30" s="18">
        <f>B29/4</f>
        <v>0.16635</v>
      </c>
      <c r="C30" s="19">
        <f>C29/4</f>
        <v>0.101775</v>
      </c>
      <c r="D30" s="19">
        <f t="shared" ref="D30:K30" si="6">D29/4</f>
        <v>19.428374999999999</v>
      </c>
      <c r="E30" s="19">
        <f t="shared" si="6"/>
        <v>0.25387499999999996</v>
      </c>
      <c r="F30" s="19">
        <f t="shared" si="6"/>
        <v>0.27912500000000001</v>
      </c>
      <c r="G30" s="19">
        <f t="shared" si="6"/>
        <v>0.1177</v>
      </c>
      <c r="H30" s="19">
        <f t="shared" si="6"/>
        <v>0.28552499999999997</v>
      </c>
      <c r="I30" s="19">
        <f t="shared" si="6"/>
        <v>0.142675</v>
      </c>
      <c r="J30" s="19">
        <f t="shared" si="6"/>
        <v>0.28689999999999999</v>
      </c>
      <c r="K30" s="19">
        <f t="shared" si="6"/>
        <v>199.08757499999999</v>
      </c>
    </row>
    <row r="31" spans="1:11" ht="15.75" thickTop="1" x14ac:dyDescent="0.25">
      <c r="A31" s="8">
        <v>37767</v>
      </c>
      <c r="B31" s="9">
        <v>0.1331</v>
      </c>
      <c r="C31" s="10">
        <v>8.1299999999999997E-2</v>
      </c>
      <c r="D31" s="9">
        <v>15.5547</v>
      </c>
      <c r="E31" s="10">
        <v>0.20250000000000001</v>
      </c>
      <c r="F31" s="9">
        <v>0.22090000000000001</v>
      </c>
      <c r="G31" s="10">
        <v>9.3700000000000006E-2</v>
      </c>
      <c r="H31" s="9">
        <v>0.22889999999999999</v>
      </c>
      <c r="I31" s="10">
        <v>0.1129</v>
      </c>
      <c r="J31" s="10">
        <v>0.2293</v>
      </c>
      <c r="K31" s="54">
        <v>158.96129999999999</v>
      </c>
    </row>
    <row r="32" spans="1:11" x14ac:dyDescent="0.25">
      <c r="A32" s="8">
        <v>37768</v>
      </c>
      <c r="B32" s="9">
        <v>0.1331</v>
      </c>
      <c r="C32" s="10">
        <v>8.1299999999999997E-2</v>
      </c>
      <c r="D32" s="9">
        <v>15.5547</v>
      </c>
      <c r="E32" s="10">
        <v>0.20250000000000001</v>
      </c>
      <c r="F32" s="9">
        <v>0.22090000000000001</v>
      </c>
      <c r="G32" s="10">
        <v>9.3700000000000006E-2</v>
      </c>
      <c r="H32" s="9">
        <v>0.22889999999999999</v>
      </c>
      <c r="I32" s="10">
        <v>0.1129</v>
      </c>
      <c r="J32" s="10">
        <v>0.22889999999999999</v>
      </c>
      <c r="K32" s="54">
        <v>158.96129999999999</v>
      </c>
    </row>
    <row r="33" spans="1:11" x14ac:dyDescent="0.25">
      <c r="A33" s="8">
        <v>37769</v>
      </c>
      <c r="B33" s="9">
        <v>0.1331</v>
      </c>
      <c r="C33" s="10">
        <v>8.1100000000000005E-2</v>
      </c>
      <c r="D33" s="9">
        <v>15.574</v>
      </c>
      <c r="E33" s="10">
        <v>0.20200000000000001</v>
      </c>
      <c r="F33" s="9">
        <v>0.2195</v>
      </c>
      <c r="G33" s="10">
        <v>9.3299999999999994E-2</v>
      </c>
      <c r="H33" s="9">
        <v>0.22800000000000001</v>
      </c>
      <c r="I33" s="10">
        <v>0.11219999999999999</v>
      </c>
      <c r="J33" s="10">
        <v>0.2291</v>
      </c>
      <c r="K33" s="54">
        <v>159.55029999999999</v>
      </c>
    </row>
    <row r="34" spans="1:11" x14ac:dyDescent="0.25">
      <c r="A34" s="8">
        <v>37770</v>
      </c>
      <c r="B34" s="9">
        <v>0.1331</v>
      </c>
      <c r="C34" s="10">
        <v>8.14E-2</v>
      </c>
      <c r="D34" s="9">
        <v>15.7943</v>
      </c>
      <c r="E34" s="10">
        <v>0.2054</v>
      </c>
      <c r="F34" s="9">
        <v>0.22170000000000001</v>
      </c>
      <c r="G34" s="10">
        <v>9.4100000000000003E-2</v>
      </c>
      <c r="H34" s="9">
        <v>0.2316</v>
      </c>
      <c r="I34" s="10">
        <v>0.1134</v>
      </c>
      <c r="J34" s="10">
        <v>0.23080000000000001</v>
      </c>
      <c r="K34" s="54">
        <v>159.78319999999999</v>
      </c>
    </row>
    <row r="35" spans="1:11" ht="15.75" thickBot="1" x14ac:dyDescent="0.3">
      <c r="A35" s="11">
        <v>37771</v>
      </c>
      <c r="B35" s="12">
        <v>0.1331</v>
      </c>
      <c r="C35" s="13">
        <v>8.1100000000000005E-2</v>
      </c>
      <c r="D35" s="12">
        <v>15.775700000000001</v>
      </c>
      <c r="E35" s="13">
        <v>0.2054</v>
      </c>
      <c r="F35" s="12">
        <v>0.2208</v>
      </c>
      <c r="G35" s="13">
        <v>9.4100000000000003E-2</v>
      </c>
      <c r="H35" s="12">
        <v>0.23130000000000001</v>
      </c>
      <c r="I35" s="13">
        <v>0.1129</v>
      </c>
      <c r="J35" s="13">
        <v>0.23050000000000001</v>
      </c>
      <c r="K35" s="55">
        <v>160.2225</v>
      </c>
    </row>
    <row r="36" spans="1:11" ht="15.75" thickTop="1" x14ac:dyDescent="0.25">
      <c r="A36" s="14" t="s">
        <v>9</v>
      </c>
      <c r="B36" s="15">
        <f t="shared" ref="B36:K36" si="7">SUM(B31:B35)</f>
        <v>0.66549999999999998</v>
      </c>
      <c r="C36" s="16">
        <f t="shared" si="7"/>
        <v>0.40620000000000001</v>
      </c>
      <c r="D36" s="15">
        <f t="shared" si="7"/>
        <v>78.253399999999999</v>
      </c>
      <c r="E36" s="16">
        <f t="shared" si="7"/>
        <v>1.0178</v>
      </c>
      <c r="F36" s="15">
        <f t="shared" si="7"/>
        <v>1.1038000000000001</v>
      </c>
      <c r="G36" s="16">
        <f t="shared" si="7"/>
        <v>0.46890000000000004</v>
      </c>
      <c r="H36" s="15">
        <f t="shared" si="7"/>
        <v>1.1487000000000001</v>
      </c>
      <c r="I36" s="16">
        <f t="shared" si="7"/>
        <v>0.56430000000000002</v>
      </c>
      <c r="J36" s="16">
        <f t="shared" si="7"/>
        <v>1.1486000000000001</v>
      </c>
      <c r="K36" s="56">
        <f t="shared" si="7"/>
        <v>797.47859999999991</v>
      </c>
    </row>
    <row r="37" spans="1:11" ht="15.75" thickBot="1" x14ac:dyDescent="0.3">
      <c r="A37" s="17" t="s">
        <v>10</v>
      </c>
      <c r="B37" s="18">
        <f>B36/5</f>
        <v>0.1331</v>
      </c>
      <c r="C37" s="19">
        <f>C36/5</f>
        <v>8.1240000000000007E-2</v>
      </c>
      <c r="D37" s="19">
        <f t="shared" ref="D37:K37" si="8">D36/5</f>
        <v>15.650679999999999</v>
      </c>
      <c r="E37" s="19">
        <f t="shared" si="8"/>
        <v>0.20356000000000002</v>
      </c>
      <c r="F37" s="19">
        <f t="shared" si="8"/>
        <v>0.22076000000000001</v>
      </c>
      <c r="G37" s="19">
        <f t="shared" si="8"/>
        <v>9.3780000000000002E-2</v>
      </c>
      <c r="H37" s="19">
        <f t="shared" si="8"/>
        <v>0.22974</v>
      </c>
      <c r="I37" s="19">
        <f t="shared" si="8"/>
        <v>0.11286</v>
      </c>
      <c r="J37" s="19">
        <f t="shared" si="8"/>
        <v>0.22972000000000001</v>
      </c>
      <c r="K37" s="19">
        <f t="shared" si="8"/>
        <v>159.49571999999998</v>
      </c>
    </row>
    <row r="38" spans="1:11" ht="21" thickTop="1" x14ac:dyDescent="0.3">
      <c r="A38" s="20"/>
      <c r="B38" s="9"/>
      <c r="C38" s="59"/>
      <c r="D38" s="9"/>
      <c r="E38" s="22" t="s">
        <v>11</v>
      </c>
      <c r="F38" s="9"/>
      <c r="G38" s="10"/>
      <c r="H38" s="9"/>
      <c r="I38" s="10"/>
      <c r="J38" s="10"/>
      <c r="K38" s="54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8"/>
    </row>
    <row r="40" spans="1:11" x14ac:dyDescent="0.25">
      <c r="A40" s="26" t="s">
        <v>12</v>
      </c>
      <c r="B40" s="27">
        <f>SUM(B6:B7,B10:B14,B17:B21,B24:B28,B31:B35)</f>
        <v>2.9268999999999989</v>
      </c>
      <c r="C40" s="36">
        <f>SUM(C6:C7,C10:C14,C17:C21,C24:C28,C31:C35)</f>
        <v>1.8063999999999993</v>
      </c>
      <c r="D40" s="36">
        <f t="shared" ref="D40:K40" si="9">SUM(D6:D7,D10:D14,D17:D21,D24:D28,D31:D35)</f>
        <v>343.40180000000009</v>
      </c>
      <c r="E40" s="36">
        <f t="shared" si="9"/>
        <v>4.5322000000000005</v>
      </c>
      <c r="F40" s="36">
        <f t="shared" si="9"/>
        <v>4.9644000000000013</v>
      </c>
      <c r="G40" s="36">
        <f t="shared" si="9"/>
        <v>2.0815000000000006</v>
      </c>
      <c r="H40" s="36">
        <f t="shared" si="9"/>
        <v>5.0919999999999996</v>
      </c>
      <c r="I40" s="36">
        <f t="shared" si="9"/>
        <v>2.5382999999999996</v>
      </c>
      <c r="J40" s="36">
        <f t="shared" si="9"/>
        <v>5.0840000000000014</v>
      </c>
      <c r="K40" s="36">
        <f t="shared" si="9"/>
        <v>3514.4227999999998</v>
      </c>
    </row>
    <row r="41" spans="1:11" x14ac:dyDescent="0.25">
      <c r="A41" s="26" t="s">
        <v>13</v>
      </c>
      <c r="B41" s="27">
        <f>B40/22</f>
        <v>0.13304090909090904</v>
      </c>
      <c r="C41" s="28">
        <f>C40/22</f>
        <v>8.2109090909090882E-2</v>
      </c>
      <c r="D41" s="28">
        <f t="shared" ref="D41:K41" si="10">D40/22</f>
        <v>15.609172727272732</v>
      </c>
      <c r="E41" s="28">
        <f t="shared" si="10"/>
        <v>0.20600909090909092</v>
      </c>
      <c r="F41" s="28">
        <f t="shared" si="10"/>
        <v>0.22565454545454552</v>
      </c>
      <c r="G41" s="28">
        <f t="shared" si="10"/>
        <v>9.4613636363636386E-2</v>
      </c>
      <c r="H41" s="28">
        <f t="shared" si="10"/>
        <v>0.23145454545454544</v>
      </c>
      <c r="I41" s="28">
        <f t="shared" si="10"/>
        <v>0.1153772727272727</v>
      </c>
      <c r="J41" s="28">
        <f t="shared" si="10"/>
        <v>0.23109090909090915</v>
      </c>
      <c r="K41" s="28">
        <f t="shared" si="10"/>
        <v>159.74649090909091</v>
      </c>
    </row>
    <row r="42" spans="1:11" x14ac:dyDescent="0.25">
      <c r="A42" s="26" t="s">
        <v>14</v>
      </c>
      <c r="B42" s="27">
        <f>1/B41</f>
        <v>7.5164850182787273</v>
      </c>
      <c r="C42" s="28">
        <f>1/C41</f>
        <v>12.178919397697081</v>
      </c>
      <c r="D42" s="28">
        <f>100/D41</f>
        <v>6.406489424341979</v>
      </c>
      <c r="E42" s="28">
        <f t="shared" ref="E42:J42" si="11">1/E41</f>
        <v>4.8541547151493756</v>
      </c>
      <c r="F42" s="28">
        <f t="shared" si="11"/>
        <v>4.431552654902907</v>
      </c>
      <c r="G42" s="28">
        <f t="shared" si="11"/>
        <v>10.569300984866681</v>
      </c>
      <c r="H42" s="28">
        <f t="shared" si="11"/>
        <v>4.3205027494108412</v>
      </c>
      <c r="I42" s="28">
        <f t="shared" si="11"/>
        <v>8.6672182169168366</v>
      </c>
      <c r="J42" s="28">
        <f t="shared" si="11"/>
        <v>4.3273013375295033</v>
      </c>
      <c r="K42" s="28">
        <f>1000/K41</f>
        <v>6.2599184139142281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71">
        <v>37774</v>
      </c>
      <c r="B6" s="40">
        <v>0.13300000000000001</v>
      </c>
      <c r="C6" s="39">
        <v>8.1199999999999994E-2</v>
      </c>
      <c r="D6" s="40">
        <v>15.9015</v>
      </c>
      <c r="E6" s="39">
        <v>0.20419999999999999</v>
      </c>
      <c r="F6" s="40">
        <v>0.22120000000000001</v>
      </c>
      <c r="G6" s="40">
        <v>9.3700000000000006E-2</v>
      </c>
      <c r="H6" s="39">
        <v>0.2306</v>
      </c>
      <c r="I6" s="40">
        <v>0.11310000000000001</v>
      </c>
      <c r="J6" s="39">
        <v>0.23069999999999999</v>
      </c>
      <c r="K6" s="40">
        <v>160.66399999999999</v>
      </c>
    </row>
    <row r="7" spans="1:11" x14ac:dyDescent="0.25">
      <c r="A7" s="70">
        <v>37775</v>
      </c>
      <c r="B7" s="10">
        <v>0.13300000000000001</v>
      </c>
      <c r="C7" s="9">
        <v>8.1299999999999997E-2</v>
      </c>
      <c r="D7" s="10">
        <v>15.756500000000001</v>
      </c>
      <c r="E7" s="9">
        <v>0.2026</v>
      </c>
      <c r="F7" s="10">
        <v>0.22170000000000001</v>
      </c>
      <c r="G7" s="10">
        <v>9.4100000000000003E-2</v>
      </c>
      <c r="H7" s="9">
        <v>0.22919999999999999</v>
      </c>
      <c r="I7" s="10">
        <v>0.1134</v>
      </c>
      <c r="J7" s="9">
        <v>0.22989999999999999</v>
      </c>
      <c r="K7" s="10">
        <v>160.1619</v>
      </c>
    </row>
    <row r="8" spans="1:11" x14ac:dyDescent="0.25">
      <c r="A8" s="70">
        <v>37776</v>
      </c>
      <c r="B8" s="10">
        <v>0.13300000000000001</v>
      </c>
      <c r="C8" s="9">
        <v>8.1699999999999995E-2</v>
      </c>
      <c r="D8" s="10">
        <v>15.8317</v>
      </c>
      <c r="E8" s="9">
        <v>0.2019</v>
      </c>
      <c r="F8" s="10">
        <v>7.9600000000000004E-2</v>
      </c>
      <c r="G8" s="10">
        <v>9.4100000000000003E-2</v>
      </c>
      <c r="H8" s="9">
        <v>0.22989999999999999</v>
      </c>
      <c r="I8" s="10">
        <v>0.11360000000000001</v>
      </c>
      <c r="J8" s="9">
        <v>0.22969999999999999</v>
      </c>
      <c r="K8" s="10">
        <v>159.7978</v>
      </c>
    </row>
    <row r="9" spans="1:11" x14ac:dyDescent="0.25">
      <c r="A9" s="70">
        <v>37777</v>
      </c>
      <c r="B9" s="10">
        <v>0.13300000000000001</v>
      </c>
      <c r="C9" s="9">
        <v>8.1500000000000003E-2</v>
      </c>
      <c r="D9" s="10">
        <v>15.7851</v>
      </c>
      <c r="E9" s="9">
        <v>0.19989999999999999</v>
      </c>
      <c r="F9" s="10">
        <v>0.2225</v>
      </c>
      <c r="G9" s="10">
        <v>9.4100000000000003E-2</v>
      </c>
      <c r="H9" s="9">
        <v>0.22900000000000001</v>
      </c>
      <c r="I9" s="10">
        <v>0.1138</v>
      </c>
      <c r="J9" s="9">
        <v>0.22939999999999999</v>
      </c>
      <c r="K9" s="10">
        <v>159.66650000000001</v>
      </c>
    </row>
    <row r="10" spans="1:11" ht="15.75" thickBot="1" x14ac:dyDescent="0.3">
      <c r="A10" s="74">
        <v>37778</v>
      </c>
      <c r="B10" s="13">
        <v>0.1331</v>
      </c>
      <c r="C10" s="12">
        <v>8.0299999999999996E-2</v>
      </c>
      <c r="D10" s="13">
        <v>15.6486</v>
      </c>
      <c r="E10" s="12">
        <v>0.19939999999999999</v>
      </c>
      <c r="F10" s="13">
        <v>0.2195</v>
      </c>
      <c r="G10" s="13">
        <v>9.4200000000000006E-2</v>
      </c>
      <c r="H10" s="12">
        <v>0.2291</v>
      </c>
      <c r="I10" s="13">
        <v>0.11219999999999999</v>
      </c>
      <c r="J10" s="12">
        <v>0.2286</v>
      </c>
      <c r="K10" s="13">
        <v>159.75659999999999</v>
      </c>
    </row>
    <row r="11" spans="1:11" ht="15.75" thickTop="1" x14ac:dyDescent="0.25">
      <c r="A11" s="14" t="s">
        <v>9</v>
      </c>
      <c r="B11" s="15">
        <f t="shared" ref="B11:K11" si="0">SUM(B6:B10)</f>
        <v>0.66510000000000002</v>
      </c>
      <c r="C11" s="16">
        <f t="shared" si="0"/>
        <v>0.40599999999999997</v>
      </c>
      <c r="D11" s="15">
        <f t="shared" si="0"/>
        <v>78.923400000000001</v>
      </c>
      <c r="E11" s="16">
        <f t="shared" si="0"/>
        <v>1.008</v>
      </c>
      <c r="F11" s="15">
        <f t="shared" si="0"/>
        <v>0.96450000000000002</v>
      </c>
      <c r="G11" s="16">
        <f t="shared" si="0"/>
        <v>0.47020000000000006</v>
      </c>
      <c r="H11" s="15">
        <f t="shared" si="0"/>
        <v>1.1477999999999999</v>
      </c>
      <c r="I11" s="16">
        <f t="shared" si="0"/>
        <v>0.56610000000000005</v>
      </c>
      <c r="J11" s="16">
        <f t="shared" si="0"/>
        <v>1.1482999999999999</v>
      </c>
      <c r="K11" s="56">
        <f t="shared" si="0"/>
        <v>800.04680000000008</v>
      </c>
    </row>
    <row r="12" spans="1:11" ht="15.75" thickBot="1" x14ac:dyDescent="0.3">
      <c r="A12" s="17" t="s">
        <v>10</v>
      </c>
      <c r="B12" s="18">
        <f>B11/5</f>
        <v>0.13302</v>
      </c>
      <c r="C12" s="19">
        <f>C11/5</f>
        <v>8.1199999999999994E-2</v>
      </c>
      <c r="D12" s="19">
        <f t="shared" ref="D12:K12" si="1">D11/5</f>
        <v>15.78468</v>
      </c>
      <c r="E12" s="19">
        <f t="shared" si="1"/>
        <v>0.2016</v>
      </c>
      <c r="F12" s="19">
        <f t="shared" si="1"/>
        <v>0.19290000000000002</v>
      </c>
      <c r="G12" s="19">
        <f t="shared" si="1"/>
        <v>9.4040000000000012E-2</v>
      </c>
      <c r="H12" s="19">
        <f t="shared" si="1"/>
        <v>0.22955999999999999</v>
      </c>
      <c r="I12" s="19">
        <f t="shared" si="1"/>
        <v>0.11322000000000002</v>
      </c>
      <c r="J12" s="19">
        <f t="shared" si="1"/>
        <v>0.22965999999999998</v>
      </c>
      <c r="K12" s="19">
        <f t="shared" si="1"/>
        <v>160.00936000000002</v>
      </c>
    </row>
    <row r="13" spans="1:11" ht="15.75" thickTop="1" x14ac:dyDescent="0.25">
      <c r="A13" s="8">
        <v>37781</v>
      </c>
      <c r="B13" s="88" t="s">
        <v>39</v>
      </c>
      <c r="C13" s="89" t="s">
        <v>16</v>
      </c>
      <c r="D13" s="88" t="s">
        <v>17</v>
      </c>
      <c r="E13" s="89" t="s">
        <v>32</v>
      </c>
      <c r="F13" s="88" t="s">
        <v>40</v>
      </c>
      <c r="G13" s="89" t="s">
        <v>34</v>
      </c>
      <c r="H13" s="88" t="s">
        <v>41</v>
      </c>
      <c r="I13" s="89" t="s">
        <v>18</v>
      </c>
      <c r="J13" s="89" t="s">
        <v>19</v>
      </c>
      <c r="K13" s="90" t="s">
        <v>20</v>
      </c>
    </row>
    <row r="14" spans="1:11" x14ac:dyDescent="0.25">
      <c r="A14" s="8">
        <v>37782</v>
      </c>
      <c r="B14" s="9">
        <v>0.1331</v>
      </c>
      <c r="C14" s="10">
        <v>8.0799999999999997E-2</v>
      </c>
      <c r="D14" s="9">
        <v>15.7211</v>
      </c>
      <c r="E14" s="10">
        <v>0.20219999999999999</v>
      </c>
      <c r="F14" s="9">
        <v>0.08</v>
      </c>
      <c r="G14" s="10">
        <v>9.4E-2</v>
      </c>
      <c r="H14" s="9">
        <v>0.23139999999999999</v>
      </c>
      <c r="I14" s="10">
        <v>0.1133</v>
      </c>
      <c r="J14" s="10">
        <v>0.22939999999999999</v>
      </c>
      <c r="K14" s="54">
        <v>159.23089999999999</v>
      </c>
    </row>
    <row r="15" spans="1:11" x14ac:dyDescent="0.25">
      <c r="A15" s="8">
        <v>37783</v>
      </c>
      <c r="B15" s="9">
        <v>0.1331</v>
      </c>
      <c r="C15" s="10">
        <v>8.0600000000000005E-2</v>
      </c>
      <c r="D15" s="9">
        <v>15.6632</v>
      </c>
      <c r="E15" s="10">
        <v>0.2026</v>
      </c>
      <c r="F15" s="9">
        <v>7.9500000000000001E-2</v>
      </c>
      <c r="G15" s="10">
        <v>9.4E-2</v>
      </c>
      <c r="H15" s="9">
        <v>0.23200000000000001</v>
      </c>
      <c r="I15" s="10">
        <v>0.1139</v>
      </c>
      <c r="J15" s="10">
        <v>0.23019999999999999</v>
      </c>
      <c r="K15" s="54">
        <v>158.97800000000001</v>
      </c>
    </row>
    <row r="16" spans="1:11" x14ac:dyDescent="0.25">
      <c r="A16" s="8">
        <v>37784</v>
      </c>
      <c r="B16" s="9">
        <v>0.13300000000000001</v>
      </c>
      <c r="C16" s="10">
        <v>7.9799999999999996E-2</v>
      </c>
      <c r="D16" s="9">
        <v>15.6541</v>
      </c>
      <c r="E16" s="10">
        <v>0.20039999999999999</v>
      </c>
      <c r="F16" s="9">
        <v>0.08</v>
      </c>
      <c r="G16" s="10">
        <v>9.3700000000000006E-2</v>
      </c>
      <c r="H16" s="9">
        <v>0.2301</v>
      </c>
      <c r="I16" s="10">
        <v>0.11310000000000001</v>
      </c>
      <c r="J16" s="10">
        <v>0.23069999999999999</v>
      </c>
      <c r="K16" s="54">
        <v>158.98159999999999</v>
      </c>
    </row>
    <row r="17" spans="1:11" ht="15.75" thickBot="1" x14ac:dyDescent="0.3">
      <c r="A17" s="11">
        <v>37785</v>
      </c>
      <c r="B17" s="91" t="s">
        <v>42</v>
      </c>
      <c r="C17" s="92" t="s">
        <v>21</v>
      </c>
      <c r="D17" s="91" t="s">
        <v>31</v>
      </c>
      <c r="E17" s="92" t="s">
        <v>31</v>
      </c>
      <c r="F17" s="91" t="s">
        <v>43</v>
      </c>
      <c r="G17" s="92" t="s">
        <v>22</v>
      </c>
      <c r="H17" s="91" t="s">
        <v>17</v>
      </c>
      <c r="I17" s="92" t="s">
        <v>33</v>
      </c>
      <c r="J17" s="92" t="s">
        <v>32</v>
      </c>
      <c r="K17" s="93" t="s">
        <v>44</v>
      </c>
    </row>
    <row r="18" spans="1:11" ht="15.75" thickTop="1" x14ac:dyDescent="0.25">
      <c r="A18" s="14" t="s">
        <v>9</v>
      </c>
      <c r="B18" s="15">
        <f t="shared" ref="B18:K18" si="2">SUM(B13:B17)</f>
        <v>0.3992</v>
      </c>
      <c r="C18" s="16">
        <f t="shared" si="2"/>
        <v>0.24119999999999997</v>
      </c>
      <c r="D18" s="15">
        <f t="shared" si="2"/>
        <v>47.038399999999996</v>
      </c>
      <c r="E18" s="16">
        <f t="shared" si="2"/>
        <v>0.60519999999999996</v>
      </c>
      <c r="F18" s="15">
        <f t="shared" si="2"/>
        <v>0.23949999999999999</v>
      </c>
      <c r="G18" s="16">
        <f t="shared" si="2"/>
        <v>0.28170000000000001</v>
      </c>
      <c r="H18" s="15">
        <f t="shared" si="2"/>
        <v>0.69350000000000001</v>
      </c>
      <c r="I18" s="16">
        <f t="shared" si="2"/>
        <v>0.34030000000000005</v>
      </c>
      <c r="J18" s="16">
        <f t="shared" si="2"/>
        <v>0.69030000000000002</v>
      </c>
      <c r="K18" s="56">
        <f t="shared" si="2"/>
        <v>477.19049999999993</v>
      </c>
    </row>
    <row r="19" spans="1:11" ht="15.75" thickBot="1" x14ac:dyDescent="0.3">
      <c r="A19" s="17" t="s">
        <v>10</v>
      </c>
      <c r="B19" s="18">
        <f>B18/3</f>
        <v>0.13306666666666667</v>
      </c>
      <c r="C19" s="19">
        <f>C18/3</f>
        <v>8.0399999999999985E-2</v>
      </c>
      <c r="D19" s="19">
        <f t="shared" ref="D19:K19" si="3">D18/3</f>
        <v>15.679466666666665</v>
      </c>
      <c r="E19" s="19">
        <f t="shared" si="3"/>
        <v>0.20173333333333332</v>
      </c>
      <c r="F19" s="19">
        <f t="shared" si="3"/>
        <v>7.9833333333333326E-2</v>
      </c>
      <c r="G19" s="19">
        <f t="shared" si="3"/>
        <v>9.3899999999999997E-2</v>
      </c>
      <c r="H19" s="19">
        <f t="shared" si="3"/>
        <v>0.23116666666666666</v>
      </c>
      <c r="I19" s="19">
        <f t="shared" si="3"/>
        <v>0.11343333333333334</v>
      </c>
      <c r="J19" s="19">
        <f t="shared" si="3"/>
        <v>0.2301</v>
      </c>
      <c r="K19" s="19">
        <f t="shared" si="3"/>
        <v>159.06349999999998</v>
      </c>
    </row>
    <row r="20" spans="1:11" ht="15.75" thickTop="1" x14ac:dyDescent="0.25">
      <c r="A20" s="8">
        <v>37788</v>
      </c>
      <c r="B20" s="9">
        <v>0.13300000000000001</v>
      </c>
      <c r="C20" s="10">
        <v>7.9699999999999993E-2</v>
      </c>
      <c r="D20" s="9">
        <v>15.648099999999999</v>
      </c>
      <c r="E20" s="79">
        <v>0.19980000000000001</v>
      </c>
      <c r="F20" s="9">
        <v>0.2208</v>
      </c>
      <c r="G20" s="10">
        <v>9.3600000000000003E-2</v>
      </c>
      <c r="H20" s="9">
        <v>0.2296</v>
      </c>
      <c r="I20" s="10">
        <v>0.1129</v>
      </c>
      <c r="J20" s="10">
        <v>0.23080000000000001</v>
      </c>
      <c r="K20" s="54">
        <v>158.6225</v>
      </c>
    </row>
    <row r="21" spans="1:11" x14ac:dyDescent="0.25">
      <c r="A21" s="8">
        <v>37789</v>
      </c>
      <c r="B21" s="9">
        <v>0.13300000000000001</v>
      </c>
      <c r="C21" s="10">
        <v>7.9100000000000004E-2</v>
      </c>
      <c r="D21" s="9">
        <v>15.6501</v>
      </c>
      <c r="E21" s="79">
        <v>0.1993</v>
      </c>
      <c r="F21" s="9">
        <v>0.2195</v>
      </c>
      <c r="G21" s="10">
        <v>9.3200000000000005E-2</v>
      </c>
      <c r="H21" s="9">
        <v>0.22839999999999999</v>
      </c>
      <c r="I21" s="10">
        <v>0.1123</v>
      </c>
      <c r="J21" s="10">
        <v>0.2298</v>
      </c>
      <c r="K21" s="54">
        <v>158.30330000000001</v>
      </c>
    </row>
    <row r="22" spans="1:11" x14ac:dyDescent="0.25">
      <c r="A22" s="8">
        <v>37790</v>
      </c>
      <c r="B22" s="9">
        <v>0.13300000000000001</v>
      </c>
      <c r="C22" s="10">
        <v>7.8899999999999998E-2</v>
      </c>
      <c r="D22" s="9">
        <v>15.715299999999999</v>
      </c>
      <c r="E22" s="10">
        <v>0.19819999999999999</v>
      </c>
      <c r="F22" s="9">
        <v>0.22020000000000001</v>
      </c>
      <c r="G22" s="10">
        <v>9.3399999999999997E-2</v>
      </c>
      <c r="H22" s="9">
        <v>0.2276</v>
      </c>
      <c r="I22" s="10">
        <v>0.11260000000000001</v>
      </c>
      <c r="J22" s="10">
        <v>0.2298</v>
      </c>
      <c r="K22" s="54">
        <v>157.5385</v>
      </c>
    </row>
    <row r="23" spans="1:11" x14ac:dyDescent="0.25">
      <c r="A23" s="8">
        <v>37791</v>
      </c>
      <c r="B23" s="9">
        <v>0.1331</v>
      </c>
      <c r="C23" s="10">
        <v>7.9299999999999995E-2</v>
      </c>
      <c r="D23" s="9">
        <v>15.766999999999999</v>
      </c>
      <c r="E23" s="10">
        <v>0.1978</v>
      </c>
      <c r="F23" s="9">
        <v>0.2225</v>
      </c>
      <c r="G23" s="10">
        <v>9.3799999999999994E-2</v>
      </c>
      <c r="H23" s="9">
        <v>0.22789999999999999</v>
      </c>
      <c r="I23" s="10">
        <v>0.1138</v>
      </c>
      <c r="J23" s="10">
        <v>0.23050000000000001</v>
      </c>
      <c r="K23" s="54">
        <v>157.72020000000001</v>
      </c>
    </row>
    <row r="24" spans="1:11" ht="15.75" thickBot="1" x14ac:dyDescent="0.3">
      <c r="A24" s="11">
        <v>37792</v>
      </c>
      <c r="B24" s="12">
        <v>0.1331</v>
      </c>
      <c r="C24" s="13">
        <v>7.9500000000000001E-2</v>
      </c>
      <c r="D24" s="12">
        <v>15.803599999999999</v>
      </c>
      <c r="E24" s="13">
        <v>0.19889999999999999</v>
      </c>
      <c r="F24" s="12">
        <v>0.22289999999999999</v>
      </c>
      <c r="G24" s="13">
        <v>9.4200000000000006E-2</v>
      </c>
      <c r="H24" s="12">
        <v>0.22850000000000001</v>
      </c>
      <c r="I24" s="13">
        <v>0.114</v>
      </c>
      <c r="J24" s="13">
        <v>0.2306</v>
      </c>
      <c r="K24" s="55">
        <v>159.62020000000001</v>
      </c>
    </row>
    <row r="25" spans="1:11" ht="15.75" thickTop="1" x14ac:dyDescent="0.25">
      <c r="A25" s="14" t="s">
        <v>9</v>
      </c>
      <c r="B25" s="15">
        <f t="shared" ref="B25:K25" si="4">SUM(B20:B24)</f>
        <v>0.66520000000000001</v>
      </c>
      <c r="C25" s="16">
        <f t="shared" si="4"/>
        <v>0.39650000000000002</v>
      </c>
      <c r="D25" s="15">
        <f t="shared" si="4"/>
        <v>78.584100000000007</v>
      </c>
      <c r="E25" s="16">
        <f t="shared" si="4"/>
        <v>0.99399999999999988</v>
      </c>
      <c r="F25" s="15">
        <f t="shared" si="4"/>
        <v>1.1059000000000001</v>
      </c>
      <c r="G25" s="16">
        <f t="shared" si="4"/>
        <v>0.46820000000000001</v>
      </c>
      <c r="H25" s="15">
        <f t="shared" si="4"/>
        <v>1.1419999999999999</v>
      </c>
      <c r="I25" s="16">
        <f t="shared" si="4"/>
        <v>0.56559999999999999</v>
      </c>
      <c r="J25" s="16">
        <f t="shared" si="4"/>
        <v>1.1515</v>
      </c>
      <c r="K25" s="56">
        <f t="shared" si="4"/>
        <v>791.80469999999991</v>
      </c>
    </row>
    <row r="26" spans="1:11" ht="15.75" thickBot="1" x14ac:dyDescent="0.3">
      <c r="A26" s="17" t="s">
        <v>10</v>
      </c>
      <c r="B26" s="18">
        <f>B25/5</f>
        <v>0.13303999999999999</v>
      </c>
      <c r="C26" s="19">
        <f>C25/5</f>
        <v>7.9300000000000009E-2</v>
      </c>
      <c r="D26" s="19">
        <f t="shared" ref="D26:K26" si="5">D25/5</f>
        <v>15.716820000000002</v>
      </c>
      <c r="E26" s="19">
        <f t="shared" si="5"/>
        <v>0.19879999999999998</v>
      </c>
      <c r="F26" s="19">
        <f t="shared" si="5"/>
        <v>0.22118000000000002</v>
      </c>
      <c r="G26" s="19">
        <f t="shared" si="5"/>
        <v>9.3640000000000001E-2</v>
      </c>
      <c r="H26" s="19">
        <f t="shared" si="5"/>
        <v>0.22839999999999999</v>
      </c>
      <c r="I26" s="19">
        <f t="shared" si="5"/>
        <v>0.11312</v>
      </c>
      <c r="J26" s="19">
        <f t="shared" si="5"/>
        <v>0.2303</v>
      </c>
      <c r="K26" s="19">
        <f t="shared" si="5"/>
        <v>158.36093999999997</v>
      </c>
    </row>
    <row r="27" spans="1:11" ht="15.75" thickTop="1" x14ac:dyDescent="0.25">
      <c r="A27" s="8">
        <v>37795</v>
      </c>
      <c r="B27" s="9">
        <v>0.1331</v>
      </c>
      <c r="C27" s="10">
        <v>7.9899999999999999E-2</v>
      </c>
      <c r="D27" s="9">
        <v>15.760999999999999</v>
      </c>
      <c r="E27" s="10">
        <v>0.1993</v>
      </c>
      <c r="F27" s="9">
        <v>0.224</v>
      </c>
      <c r="G27" s="10">
        <v>9.3899999999999997E-2</v>
      </c>
      <c r="H27" s="9">
        <v>0.22770000000000001</v>
      </c>
      <c r="I27" s="10">
        <v>0.1145</v>
      </c>
      <c r="J27" s="10">
        <v>0.23080000000000001</v>
      </c>
      <c r="K27" s="54">
        <v>158.46549999999999</v>
      </c>
    </row>
    <row r="28" spans="1:11" x14ac:dyDescent="0.25">
      <c r="A28" s="8">
        <v>37796</v>
      </c>
      <c r="B28" s="9">
        <v>0.1331</v>
      </c>
      <c r="C28" s="10">
        <v>7.9799999999999996E-2</v>
      </c>
      <c r="D28" s="9">
        <v>15.6699</v>
      </c>
      <c r="E28" s="10">
        <v>0.20039999999999999</v>
      </c>
      <c r="F28" s="9">
        <v>0.22570000000000001</v>
      </c>
      <c r="G28" s="10">
        <v>9.4399999999999998E-2</v>
      </c>
      <c r="H28" s="9">
        <v>0.22750000000000001</v>
      </c>
      <c r="I28" s="10">
        <v>0.1154</v>
      </c>
      <c r="J28" s="10">
        <v>0.2316</v>
      </c>
      <c r="K28" s="54">
        <v>158.4256</v>
      </c>
    </row>
    <row r="29" spans="1:11" x14ac:dyDescent="0.25">
      <c r="A29" s="8">
        <v>37797</v>
      </c>
      <c r="B29" s="9">
        <v>0.13300000000000001</v>
      </c>
      <c r="C29" s="10">
        <v>0.08</v>
      </c>
      <c r="D29" s="9">
        <v>15.679399999999999</v>
      </c>
      <c r="E29" s="10">
        <v>0.20069999999999999</v>
      </c>
      <c r="F29" s="9">
        <v>0.22600000000000001</v>
      </c>
      <c r="G29" s="10">
        <v>9.4200000000000006E-2</v>
      </c>
      <c r="H29" s="9">
        <v>0.22750000000000001</v>
      </c>
      <c r="I29" s="10">
        <v>0.11559999999999999</v>
      </c>
      <c r="J29" s="10">
        <v>0.23150000000000001</v>
      </c>
      <c r="K29" s="54">
        <v>158.63579999999999</v>
      </c>
    </row>
    <row r="30" spans="1:11" x14ac:dyDescent="0.25">
      <c r="A30" s="8">
        <v>37798</v>
      </c>
      <c r="B30" s="9">
        <v>0.1331</v>
      </c>
      <c r="C30" s="10">
        <v>7.9399999999999998E-2</v>
      </c>
      <c r="D30" s="9">
        <v>15.645200000000001</v>
      </c>
      <c r="E30" s="10">
        <v>0.1981</v>
      </c>
      <c r="F30" s="9">
        <v>0.2248</v>
      </c>
      <c r="G30" s="10">
        <v>9.4299999999999995E-2</v>
      </c>
      <c r="H30" s="9">
        <v>0.22639999999999999</v>
      </c>
      <c r="I30" s="10">
        <v>0.115</v>
      </c>
      <c r="J30" s="10">
        <v>0.23139999999999999</v>
      </c>
      <c r="K30" s="54">
        <v>158.00630000000001</v>
      </c>
    </row>
    <row r="31" spans="1:11" ht="15.75" thickBot="1" x14ac:dyDescent="0.3">
      <c r="A31" s="11">
        <v>37799</v>
      </c>
      <c r="B31" s="12">
        <v>0.13300000000000001</v>
      </c>
      <c r="C31" s="13">
        <v>7.9899999999999999E-2</v>
      </c>
      <c r="D31" s="12">
        <v>15.871600000000001</v>
      </c>
      <c r="E31" s="13">
        <v>0.19969999999999999</v>
      </c>
      <c r="F31" s="12">
        <v>0.22739999999999999</v>
      </c>
      <c r="G31" s="13">
        <v>9.4600000000000004E-2</v>
      </c>
      <c r="H31" s="12">
        <v>0.22819999999999999</v>
      </c>
      <c r="I31" s="13">
        <v>0.1163</v>
      </c>
      <c r="J31" s="13">
        <v>0.23350000000000001</v>
      </c>
      <c r="K31" s="55">
        <v>157.84440000000001</v>
      </c>
    </row>
    <row r="32" spans="1:11" ht="15.75" thickTop="1" x14ac:dyDescent="0.25">
      <c r="A32" s="14" t="s">
        <v>9</v>
      </c>
      <c r="B32" s="15">
        <f t="shared" ref="B32:K32" si="6">SUM(B27:B31)</f>
        <v>0.6653</v>
      </c>
      <c r="C32" s="16">
        <f t="shared" si="6"/>
        <v>0.39900000000000002</v>
      </c>
      <c r="D32" s="15">
        <f t="shared" si="6"/>
        <v>78.627100000000013</v>
      </c>
      <c r="E32" s="16">
        <f t="shared" si="6"/>
        <v>0.99819999999999998</v>
      </c>
      <c r="F32" s="15">
        <f t="shared" si="6"/>
        <v>1.1278999999999999</v>
      </c>
      <c r="G32" s="16">
        <f t="shared" si="6"/>
        <v>0.47139999999999999</v>
      </c>
      <c r="H32" s="15">
        <f t="shared" si="6"/>
        <v>1.1373</v>
      </c>
      <c r="I32" s="16">
        <f t="shared" si="6"/>
        <v>0.57679999999999998</v>
      </c>
      <c r="J32" s="16">
        <f t="shared" si="6"/>
        <v>1.1588000000000001</v>
      </c>
      <c r="K32" s="56">
        <f t="shared" si="6"/>
        <v>791.37760000000003</v>
      </c>
    </row>
    <row r="33" spans="1:11" ht="15.75" thickBot="1" x14ac:dyDescent="0.3">
      <c r="A33" s="17" t="s">
        <v>10</v>
      </c>
      <c r="B33" s="18">
        <f>B32/5</f>
        <v>0.13306000000000001</v>
      </c>
      <c r="C33" s="19">
        <f>C32/5</f>
        <v>7.980000000000001E-2</v>
      </c>
      <c r="D33" s="19">
        <f t="shared" ref="D33:K33" si="7">D32/5</f>
        <v>15.725420000000003</v>
      </c>
      <c r="E33" s="19">
        <f t="shared" si="7"/>
        <v>0.19963999999999998</v>
      </c>
      <c r="F33" s="19">
        <f t="shared" si="7"/>
        <v>0.22557999999999997</v>
      </c>
      <c r="G33" s="19">
        <f t="shared" si="7"/>
        <v>9.4280000000000003E-2</v>
      </c>
      <c r="H33" s="19">
        <f t="shared" si="7"/>
        <v>0.22746</v>
      </c>
      <c r="I33" s="19">
        <f t="shared" si="7"/>
        <v>0.11535999999999999</v>
      </c>
      <c r="J33" s="19">
        <f t="shared" si="7"/>
        <v>0.23176000000000002</v>
      </c>
      <c r="K33" s="19">
        <f t="shared" si="7"/>
        <v>158.27552</v>
      </c>
    </row>
    <row r="34" spans="1:11" ht="15.75" thickTop="1" x14ac:dyDescent="0.25">
      <c r="A34" s="14">
        <v>37802</v>
      </c>
      <c r="B34" s="37">
        <v>0.13300000000000001</v>
      </c>
      <c r="C34" s="34">
        <v>8.0600000000000005E-2</v>
      </c>
      <c r="D34" s="37">
        <v>15.9148</v>
      </c>
      <c r="E34" s="34">
        <v>0.19989999999999999</v>
      </c>
      <c r="F34" s="37">
        <v>0.22770000000000001</v>
      </c>
      <c r="G34" s="34">
        <v>9.4899999999999998E-2</v>
      </c>
      <c r="H34" s="37">
        <v>0.22839999999999999</v>
      </c>
      <c r="I34" s="34">
        <v>0.1164</v>
      </c>
      <c r="J34" s="34">
        <v>0.2336</v>
      </c>
      <c r="K34" s="60">
        <v>158.87180000000001</v>
      </c>
    </row>
    <row r="35" spans="1:11" ht="20.25" x14ac:dyDescent="0.3">
      <c r="A35" s="20"/>
      <c r="B35" s="9"/>
      <c r="C35" s="51"/>
      <c r="D35" s="9"/>
      <c r="E35" s="22" t="s">
        <v>11</v>
      </c>
      <c r="F35" s="9"/>
      <c r="G35" s="10"/>
      <c r="H35" s="9"/>
      <c r="I35" s="10"/>
      <c r="J35" s="10"/>
      <c r="K35" s="54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8"/>
    </row>
    <row r="37" spans="1:11" x14ac:dyDescent="0.25">
      <c r="A37" s="26" t="s">
        <v>12</v>
      </c>
      <c r="B37" s="27">
        <f>SUM(B6:B10,B14:B16,B20:B24,B27:B31,B34)</f>
        <v>2.5278</v>
      </c>
      <c r="C37" s="36">
        <f>SUM(C6:C10,C14:C16,C20:C24,C27:C31,C34)</f>
        <v>1.5233000000000001</v>
      </c>
      <c r="D37" s="36">
        <f t="shared" ref="D37:K37" si="8">SUM(D6:D10,D14:D16,D20:D24,D27:D31,D34)</f>
        <v>299.08780000000002</v>
      </c>
      <c r="E37" s="36">
        <f t="shared" si="8"/>
        <v>3.8052999999999999</v>
      </c>
      <c r="F37" s="36">
        <f t="shared" si="8"/>
        <v>3.6654999999999998</v>
      </c>
      <c r="G37" s="36">
        <f t="shared" si="8"/>
        <v>1.7864000000000004</v>
      </c>
      <c r="H37" s="36">
        <f t="shared" si="8"/>
        <v>4.3489999999999993</v>
      </c>
      <c r="I37" s="36">
        <f t="shared" si="8"/>
        <v>2.1652</v>
      </c>
      <c r="J37" s="36">
        <f t="shared" si="8"/>
        <v>4.3824999999999994</v>
      </c>
      <c r="K37" s="36">
        <f t="shared" si="8"/>
        <v>3019.2914000000001</v>
      </c>
    </row>
    <row r="38" spans="1:11" x14ac:dyDescent="0.25">
      <c r="A38" s="26" t="s">
        <v>13</v>
      </c>
      <c r="B38" s="27">
        <f>B37/19</f>
        <v>0.13304210526315791</v>
      </c>
      <c r="C38" s="28">
        <f>C37/19</f>
        <v>8.0173684210526328E-2</v>
      </c>
      <c r="D38" s="28">
        <f t="shared" ref="D38:K38" si="9">D37/19</f>
        <v>15.741463157894737</v>
      </c>
      <c r="E38" s="28">
        <f t="shared" si="9"/>
        <v>0.20027894736842106</v>
      </c>
      <c r="F38" s="28">
        <f t="shared" si="9"/>
        <v>0.19292105263157894</v>
      </c>
      <c r="G38" s="28">
        <f t="shared" si="9"/>
        <v>9.4021052631578964E-2</v>
      </c>
      <c r="H38" s="28">
        <f t="shared" si="9"/>
        <v>0.22889473684210523</v>
      </c>
      <c r="I38" s="28">
        <f t="shared" si="9"/>
        <v>0.11395789473684211</v>
      </c>
      <c r="J38" s="28">
        <f t="shared" si="9"/>
        <v>0.23065789473684206</v>
      </c>
      <c r="K38" s="28">
        <f t="shared" si="9"/>
        <v>158.91007368421052</v>
      </c>
    </row>
    <row r="39" spans="1:11" x14ac:dyDescent="0.25">
      <c r="A39" s="26" t="s">
        <v>14</v>
      </c>
      <c r="B39" s="27">
        <f>1/B38</f>
        <v>7.5164174380884559</v>
      </c>
      <c r="C39" s="28">
        <f>1/C38</f>
        <v>12.472920632836603</v>
      </c>
      <c r="D39" s="28">
        <f>100/D38</f>
        <v>6.3526496232878777</v>
      </c>
      <c r="E39" s="28">
        <f t="shared" ref="E39:J39" si="10">1/E38</f>
        <v>4.9930360286968174</v>
      </c>
      <c r="F39" s="28">
        <f t="shared" si="10"/>
        <v>5.183467466921293</v>
      </c>
      <c r="G39" s="28">
        <f t="shared" si="10"/>
        <v>10.635915808329599</v>
      </c>
      <c r="H39" s="28">
        <f t="shared" si="10"/>
        <v>4.368820418487009</v>
      </c>
      <c r="I39" s="28">
        <f t="shared" si="10"/>
        <v>8.7751708849067054</v>
      </c>
      <c r="J39" s="28">
        <f t="shared" si="10"/>
        <v>4.3354249857387348</v>
      </c>
      <c r="K39" s="28">
        <f>1000/K38</f>
        <v>6.292867260178995</v>
      </c>
    </row>
    <row r="40" spans="1:11" ht="15.75" thickBot="1" x14ac:dyDescent="0.3">
      <c r="A40" s="29"/>
      <c r="B40" s="30"/>
      <c r="C40" s="31"/>
      <c r="D40" s="30"/>
      <c r="E40" s="31"/>
      <c r="F40" s="31"/>
      <c r="G40" s="30"/>
      <c r="H40" s="31"/>
      <c r="I40" s="30"/>
      <c r="J40" s="31"/>
      <c r="K40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37803</v>
      </c>
      <c r="B6" s="9">
        <v>0.13300000000000001</v>
      </c>
      <c r="C6" s="10">
        <v>8.0500000000000002E-2</v>
      </c>
      <c r="D6" s="9">
        <v>15.954000000000001</v>
      </c>
      <c r="E6" s="10">
        <v>0.19819999999999999</v>
      </c>
      <c r="F6" s="9">
        <v>0.22639999999999999</v>
      </c>
      <c r="G6" s="10">
        <v>9.4899999999999998E-2</v>
      </c>
      <c r="H6" s="9">
        <v>0.22689999999999999</v>
      </c>
      <c r="I6" s="10">
        <v>0.1157</v>
      </c>
      <c r="J6" s="10">
        <v>0.23419999999999999</v>
      </c>
      <c r="K6" s="54">
        <v>158.9683</v>
      </c>
    </row>
    <row r="7" spans="1:11" x14ac:dyDescent="0.25">
      <c r="A7" s="8">
        <v>37804</v>
      </c>
      <c r="B7" s="9">
        <v>0.1331</v>
      </c>
      <c r="C7" s="10">
        <v>8.0100000000000005E-2</v>
      </c>
      <c r="D7" s="9">
        <v>15.8835</v>
      </c>
      <c r="E7" s="10">
        <v>0.19670000000000001</v>
      </c>
      <c r="F7" s="9">
        <v>0.22459999999999999</v>
      </c>
      <c r="G7" s="10">
        <v>9.4600000000000004E-2</v>
      </c>
      <c r="H7" s="9">
        <v>0.22370000000000001</v>
      </c>
      <c r="I7" s="10">
        <v>0.1149</v>
      </c>
      <c r="J7" s="10">
        <v>0.23380000000000001</v>
      </c>
      <c r="K7" s="54">
        <v>158.58869999999999</v>
      </c>
    </row>
    <row r="8" spans="1:11" x14ac:dyDescent="0.25">
      <c r="A8" s="8">
        <v>37805</v>
      </c>
      <c r="B8" s="9">
        <v>0.1331</v>
      </c>
      <c r="C8" s="10">
        <v>0.08</v>
      </c>
      <c r="D8" s="9">
        <v>15.8063</v>
      </c>
      <c r="E8" s="10">
        <v>0.19570000000000001</v>
      </c>
      <c r="F8" s="9">
        <v>0.22600000000000001</v>
      </c>
      <c r="G8" s="10">
        <v>9.4500000000000001E-2</v>
      </c>
      <c r="H8" s="9">
        <v>0.22370000000000001</v>
      </c>
      <c r="I8" s="10">
        <v>0.11550000000000001</v>
      </c>
      <c r="J8" s="10">
        <v>0.23319999999999999</v>
      </c>
      <c r="K8" s="54">
        <v>158.01300000000001</v>
      </c>
    </row>
    <row r="9" spans="1:11" ht="15.75" thickBot="1" x14ac:dyDescent="0.3">
      <c r="A9" s="11">
        <v>37806</v>
      </c>
      <c r="B9" s="12">
        <v>0.13320000000000001</v>
      </c>
      <c r="C9" s="13">
        <v>7.9699999999999993E-2</v>
      </c>
      <c r="D9" s="12">
        <v>15.7356</v>
      </c>
      <c r="E9" s="13">
        <v>0.1951</v>
      </c>
      <c r="F9" s="12">
        <v>0.2263</v>
      </c>
      <c r="G9" s="13">
        <v>9.4700000000000006E-2</v>
      </c>
      <c r="H9" s="12">
        <v>0.22320000000000001</v>
      </c>
      <c r="I9" s="13">
        <v>0.1157</v>
      </c>
      <c r="J9" s="13">
        <v>0.23330000000000001</v>
      </c>
      <c r="K9" s="55">
        <v>157.65889999999999</v>
      </c>
    </row>
    <row r="10" spans="1:11" ht="15.75" thickTop="1" x14ac:dyDescent="0.25">
      <c r="A10" s="14" t="s">
        <v>9</v>
      </c>
      <c r="B10" s="15">
        <f>SUM(B6:B9)</f>
        <v>0.53239999999999998</v>
      </c>
      <c r="C10" s="16">
        <f>SUM(C6:C9)</f>
        <v>0.32030000000000003</v>
      </c>
      <c r="D10" s="15">
        <f>SUM(D6:D9)</f>
        <v>63.379399999999997</v>
      </c>
      <c r="E10" s="16">
        <f>SUM(E6:E9)</f>
        <v>0.78570000000000007</v>
      </c>
      <c r="F10" s="15">
        <f>SUM(F6:F9)</f>
        <v>0.90329999999999999</v>
      </c>
      <c r="G10" s="16">
        <f>SUM(G6:G9)</f>
        <v>0.37870000000000004</v>
      </c>
      <c r="H10" s="15">
        <f>SUM(H6:H9)</f>
        <v>0.89749999999999996</v>
      </c>
      <c r="I10" s="16">
        <f>SUM(I6:I9)</f>
        <v>0.46179999999999999</v>
      </c>
      <c r="J10" s="16">
        <f>SUM(J6:J9)</f>
        <v>0.93449999999999989</v>
      </c>
      <c r="K10" s="56">
        <f>SUM(K6:K9)</f>
        <v>633.22890000000007</v>
      </c>
    </row>
    <row r="11" spans="1:11" ht="15.75" thickBot="1" x14ac:dyDescent="0.3">
      <c r="A11" s="17" t="s">
        <v>10</v>
      </c>
      <c r="B11" s="18">
        <f>B10/4</f>
        <v>0.1331</v>
      </c>
      <c r="C11" s="19">
        <f>C10/4</f>
        <v>8.0075000000000007E-2</v>
      </c>
      <c r="D11" s="19">
        <f t="shared" ref="D11:K11" si="0">D10/4</f>
        <v>15.844849999999999</v>
      </c>
      <c r="E11" s="19">
        <f t="shared" si="0"/>
        <v>0.19642500000000002</v>
      </c>
      <c r="F11" s="19">
        <f t="shared" si="0"/>
        <v>0.225825</v>
      </c>
      <c r="G11" s="19">
        <f t="shared" si="0"/>
        <v>9.4675000000000009E-2</v>
      </c>
      <c r="H11" s="19">
        <f t="shared" si="0"/>
        <v>0.22437499999999999</v>
      </c>
      <c r="I11" s="19">
        <f t="shared" si="0"/>
        <v>0.11545</v>
      </c>
      <c r="J11" s="19">
        <f t="shared" si="0"/>
        <v>0.23362499999999997</v>
      </c>
      <c r="K11" s="19">
        <f t="shared" si="0"/>
        <v>158.30722500000002</v>
      </c>
    </row>
    <row r="12" spans="1:11" ht="18.75" thickTop="1" x14ac:dyDescent="0.25">
      <c r="A12" s="8">
        <v>37809</v>
      </c>
      <c r="B12" s="75"/>
      <c r="C12" s="10"/>
      <c r="D12" s="9"/>
      <c r="E12" s="83" t="s">
        <v>24</v>
      </c>
      <c r="F12" s="9"/>
      <c r="G12" s="10"/>
      <c r="H12" s="9"/>
      <c r="I12" s="10"/>
      <c r="J12" s="10"/>
      <c r="K12" s="54"/>
    </row>
    <row r="13" spans="1:11" x14ac:dyDescent="0.25">
      <c r="A13" s="8">
        <v>37810</v>
      </c>
      <c r="B13" s="9">
        <v>0.13320000000000001</v>
      </c>
      <c r="C13" s="10">
        <v>8.0299999999999996E-2</v>
      </c>
      <c r="D13" s="9">
        <v>15.726900000000001</v>
      </c>
      <c r="E13" s="10">
        <v>0.19570000000000001</v>
      </c>
      <c r="F13" s="9">
        <v>0.2283</v>
      </c>
      <c r="G13" s="10">
        <v>9.4600000000000004E-2</v>
      </c>
      <c r="H13" s="9">
        <v>0.22289999999999999</v>
      </c>
      <c r="I13" s="10">
        <v>0.1167</v>
      </c>
      <c r="J13" s="10">
        <v>0.2336</v>
      </c>
      <c r="K13" s="54">
        <v>157.3492</v>
      </c>
    </row>
    <row r="14" spans="1:11" x14ac:dyDescent="0.25">
      <c r="A14" s="8">
        <v>37811</v>
      </c>
      <c r="B14" s="9">
        <v>0.13320000000000001</v>
      </c>
      <c r="C14" s="10">
        <v>8.1500000000000003E-2</v>
      </c>
      <c r="D14" s="9">
        <v>15.7775</v>
      </c>
      <c r="E14" s="10">
        <v>0.20169999999999999</v>
      </c>
      <c r="F14" s="9">
        <v>0.23089999999999999</v>
      </c>
      <c r="G14" s="10">
        <v>9.5399999999999999E-2</v>
      </c>
      <c r="H14" s="9">
        <v>0.2258</v>
      </c>
      <c r="I14" s="10">
        <v>0.1181</v>
      </c>
      <c r="J14" s="10">
        <v>0.23419999999999999</v>
      </c>
      <c r="K14" s="54">
        <v>157.20930000000001</v>
      </c>
    </row>
    <row r="15" spans="1:11" x14ac:dyDescent="0.25">
      <c r="A15" s="8">
        <v>37812</v>
      </c>
      <c r="B15" s="9">
        <v>0.1331</v>
      </c>
      <c r="C15" s="10">
        <v>8.1699999999999995E-2</v>
      </c>
      <c r="D15" s="9">
        <v>15.6799</v>
      </c>
      <c r="E15" s="10">
        <v>0.2034</v>
      </c>
      <c r="F15" s="9">
        <v>0.23</v>
      </c>
      <c r="G15" s="10">
        <v>9.5100000000000004E-2</v>
      </c>
      <c r="H15" s="9">
        <v>0.22739999999999999</v>
      </c>
      <c r="I15" s="10">
        <v>0.1176</v>
      </c>
      <c r="J15" s="10">
        <v>0.2324</v>
      </c>
      <c r="K15" s="54">
        <v>156.94489999999999</v>
      </c>
    </row>
    <row r="16" spans="1:11" ht="15.75" thickBot="1" x14ac:dyDescent="0.3">
      <c r="A16" s="11">
        <v>37813</v>
      </c>
      <c r="B16" s="12">
        <v>0.1331</v>
      </c>
      <c r="C16" s="13">
        <v>8.1600000000000006E-2</v>
      </c>
      <c r="D16" s="12">
        <v>15.6752</v>
      </c>
      <c r="E16" s="13">
        <v>0.20250000000000001</v>
      </c>
      <c r="F16" s="12">
        <v>0.22900000000000001</v>
      </c>
      <c r="G16" s="13">
        <v>9.5200000000000007E-2</v>
      </c>
      <c r="H16" s="12">
        <v>0.22589999999999999</v>
      </c>
      <c r="I16" s="13">
        <v>0.1171</v>
      </c>
      <c r="J16" s="13">
        <v>0.23319999999999999</v>
      </c>
      <c r="K16" s="55">
        <v>156.85499999999999</v>
      </c>
    </row>
    <row r="17" spans="1:11" ht="15.75" thickTop="1" x14ac:dyDescent="0.25">
      <c r="A17" s="14" t="s">
        <v>9</v>
      </c>
      <c r="B17" s="15">
        <f t="shared" ref="B17:K17" si="1">SUM(B12:B16)</f>
        <v>0.53259999999999996</v>
      </c>
      <c r="C17" s="16">
        <f t="shared" si="1"/>
        <v>0.3251</v>
      </c>
      <c r="D17" s="15">
        <f t="shared" si="1"/>
        <v>62.859499999999997</v>
      </c>
      <c r="E17" s="16">
        <f t="shared" si="1"/>
        <v>0.80330000000000001</v>
      </c>
      <c r="F17" s="15">
        <f t="shared" si="1"/>
        <v>0.91820000000000002</v>
      </c>
      <c r="G17" s="16">
        <f t="shared" si="1"/>
        <v>0.38030000000000003</v>
      </c>
      <c r="H17" s="15">
        <f t="shared" si="1"/>
        <v>0.90199999999999991</v>
      </c>
      <c r="I17" s="16">
        <f t="shared" si="1"/>
        <v>0.46949999999999997</v>
      </c>
      <c r="J17" s="16">
        <f t="shared" si="1"/>
        <v>0.9333999999999999</v>
      </c>
      <c r="K17" s="56">
        <f t="shared" si="1"/>
        <v>628.35839999999996</v>
      </c>
    </row>
    <row r="18" spans="1:11" ht="15.75" thickBot="1" x14ac:dyDescent="0.3">
      <c r="A18" s="17" t="s">
        <v>10</v>
      </c>
      <c r="B18" s="18">
        <f>B17/4</f>
        <v>0.13314999999999999</v>
      </c>
      <c r="C18" s="19">
        <f>C17/4</f>
        <v>8.1275E-2</v>
      </c>
      <c r="D18" s="19">
        <f t="shared" ref="D18:K18" si="2">D17/4</f>
        <v>15.714874999999999</v>
      </c>
      <c r="E18" s="19">
        <f t="shared" si="2"/>
        <v>0.200825</v>
      </c>
      <c r="F18" s="19">
        <f t="shared" si="2"/>
        <v>0.22955</v>
      </c>
      <c r="G18" s="19">
        <f t="shared" si="2"/>
        <v>9.5075000000000007E-2</v>
      </c>
      <c r="H18" s="19">
        <f t="shared" si="2"/>
        <v>0.22549999999999998</v>
      </c>
      <c r="I18" s="19">
        <f t="shared" si="2"/>
        <v>0.11737499999999999</v>
      </c>
      <c r="J18" s="19">
        <f t="shared" si="2"/>
        <v>0.23334999999999997</v>
      </c>
      <c r="K18" s="19">
        <f t="shared" si="2"/>
        <v>157.08959999999999</v>
      </c>
    </row>
    <row r="19" spans="1:11" ht="15" customHeight="1" thickTop="1" x14ac:dyDescent="0.25">
      <c r="A19" s="8">
        <v>37816</v>
      </c>
      <c r="B19" s="9">
        <v>0.1331</v>
      </c>
      <c r="C19" s="10">
        <v>8.1600000000000006E-2</v>
      </c>
      <c r="D19" s="9">
        <v>15.681800000000001</v>
      </c>
      <c r="E19" s="10">
        <v>0.20180000000000001</v>
      </c>
      <c r="F19" s="9">
        <v>0.2303</v>
      </c>
      <c r="G19" s="10">
        <v>9.5200000000000007E-2</v>
      </c>
      <c r="H19" s="9">
        <v>0.22470000000000001</v>
      </c>
      <c r="I19" s="10">
        <v>0.1177</v>
      </c>
      <c r="J19" s="10">
        <v>0.2336</v>
      </c>
      <c r="K19" s="54">
        <v>156.95820000000001</v>
      </c>
    </row>
    <row r="20" spans="1:11" x14ac:dyDescent="0.25">
      <c r="A20" s="8">
        <v>37817</v>
      </c>
      <c r="B20" s="9">
        <v>0.1331</v>
      </c>
      <c r="C20" s="10">
        <v>8.1799999999999998E-2</v>
      </c>
      <c r="D20" s="9">
        <v>15.6652</v>
      </c>
      <c r="E20" s="10">
        <v>0.20230000000000001</v>
      </c>
      <c r="F20" s="9">
        <v>0.23</v>
      </c>
      <c r="G20" s="10">
        <v>9.5200000000000007E-2</v>
      </c>
      <c r="H20" s="9">
        <v>0.2258</v>
      </c>
      <c r="I20" s="10">
        <v>0.1176</v>
      </c>
      <c r="J20" s="10">
        <v>0.23350000000000001</v>
      </c>
      <c r="K20" s="54">
        <v>156.70859999999999</v>
      </c>
    </row>
    <row r="21" spans="1:11" x14ac:dyDescent="0.25">
      <c r="A21" s="8">
        <v>37818</v>
      </c>
      <c r="B21" s="9">
        <v>0.13300000000000001</v>
      </c>
      <c r="C21" s="10">
        <v>8.2500000000000004E-2</v>
      </c>
      <c r="D21" s="9">
        <v>15.6122</v>
      </c>
      <c r="E21" s="10">
        <v>0.20269999999999999</v>
      </c>
      <c r="F21" s="9">
        <v>0.2311</v>
      </c>
      <c r="G21" s="10">
        <v>9.5299999999999996E-2</v>
      </c>
      <c r="H21" s="9">
        <v>0.2266</v>
      </c>
      <c r="I21" s="10">
        <v>0.1182</v>
      </c>
      <c r="J21" s="10">
        <v>0.23350000000000001</v>
      </c>
      <c r="K21" s="54">
        <v>156.69059999999999</v>
      </c>
    </row>
    <row r="22" spans="1:11" x14ac:dyDescent="0.25">
      <c r="A22" s="8">
        <v>37819</v>
      </c>
      <c r="B22" s="9">
        <v>0.13300000000000001</v>
      </c>
      <c r="C22" s="10">
        <v>8.3400000000000002E-2</v>
      </c>
      <c r="D22" s="9">
        <v>15.7239</v>
      </c>
      <c r="E22" s="10">
        <v>0.2024</v>
      </c>
      <c r="F22" s="9">
        <v>0.23200000000000001</v>
      </c>
      <c r="G22" s="10">
        <v>9.5200000000000007E-2</v>
      </c>
      <c r="H22" s="9">
        <v>0.22720000000000001</v>
      </c>
      <c r="I22" s="10">
        <v>0.1186</v>
      </c>
      <c r="J22" s="10">
        <v>0.2339</v>
      </c>
      <c r="K22" s="54">
        <v>156.60730000000001</v>
      </c>
    </row>
    <row r="23" spans="1:11" ht="15.75" thickBot="1" x14ac:dyDescent="0.3">
      <c r="A23" s="11">
        <v>37820</v>
      </c>
      <c r="B23" s="12">
        <v>0.13289999999999999</v>
      </c>
      <c r="C23" s="13">
        <v>8.3599999999999994E-2</v>
      </c>
      <c r="D23" s="12">
        <v>15.789899999999999</v>
      </c>
      <c r="E23" s="13">
        <v>0.20380000000000001</v>
      </c>
      <c r="F23" s="12">
        <v>0.2326</v>
      </c>
      <c r="G23" s="13">
        <v>9.5600000000000004E-2</v>
      </c>
      <c r="H23" s="12">
        <v>0.22839999999999999</v>
      </c>
      <c r="I23" s="13">
        <v>0.11899999999999999</v>
      </c>
      <c r="J23" s="13">
        <v>0.2341</v>
      </c>
      <c r="K23" s="55">
        <v>156.75559999999999</v>
      </c>
    </row>
    <row r="24" spans="1:11" ht="15.75" thickTop="1" x14ac:dyDescent="0.25">
      <c r="A24" s="14" t="s">
        <v>9</v>
      </c>
      <c r="B24" s="15">
        <f t="shared" ref="B24:K24" si="3">SUM(B19:B23)</f>
        <v>0.66510000000000002</v>
      </c>
      <c r="C24" s="16">
        <f t="shared" si="3"/>
        <v>0.41290000000000004</v>
      </c>
      <c r="D24" s="15">
        <f t="shared" si="3"/>
        <v>78.472999999999999</v>
      </c>
      <c r="E24" s="16">
        <f t="shared" si="3"/>
        <v>1.0130000000000001</v>
      </c>
      <c r="F24" s="15">
        <f t="shared" si="3"/>
        <v>1.1559999999999999</v>
      </c>
      <c r="G24" s="16">
        <f t="shared" si="3"/>
        <v>0.47650000000000003</v>
      </c>
      <c r="H24" s="15">
        <f t="shared" si="3"/>
        <v>1.1327</v>
      </c>
      <c r="I24" s="16">
        <f t="shared" si="3"/>
        <v>0.59109999999999996</v>
      </c>
      <c r="J24" s="16">
        <f t="shared" si="3"/>
        <v>1.1686000000000001</v>
      </c>
      <c r="K24" s="56">
        <f t="shared" si="3"/>
        <v>783.72029999999995</v>
      </c>
    </row>
    <row r="25" spans="1:11" ht="15.75" thickBot="1" x14ac:dyDescent="0.3">
      <c r="A25" s="17" t="s">
        <v>10</v>
      </c>
      <c r="B25" s="18">
        <f>B24/5</f>
        <v>0.13302</v>
      </c>
      <c r="C25" s="19">
        <f>C24/5</f>
        <v>8.2580000000000015E-2</v>
      </c>
      <c r="D25" s="19">
        <f t="shared" ref="D25:K25" si="4">D24/5</f>
        <v>15.694599999999999</v>
      </c>
      <c r="E25" s="19">
        <f t="shared" si="4"/>
        <v>0.20260000000000003</v>
      </c>
      <c r="F25" s="19">
        <f t="shared" si="4"/>
        <v>0.23119999999999999</v>
      </c>
      <c r="G25" s="19">
        <f t="shared" si="4"/>
        <v>9.530000000000001E-2</v>
      </c>
      <c r="H25" s="19">
        <f t="shared" si="4"/>
        <v>0.22654000000000002</v>
      </c>
      <c r="I25" s="19">
        <f t="shared" si="4"/>
        <v>0.11821999999999999</v>
      </c>
      <c r="J25" s="19">
        <f t="shared" si="4"/>
        <v>0.23372000000000001</v>
      </c>
      <c r="K25" s="19">
        <f t="shared" si="4"/>
        <v>156.74405999999999</v>
      </c>
    </row>
    <row r="26" spans="1:11" ht="15.75" thickTop="1" x14ac:dyDescent="0.25">
      <c r="A26" s="8">
        <v>37823</v>
      </c>
      <c r="B26" s="9">
        <v>0.13289999999999999</v>
      </c>
      <c r="C26" s="10">
        <v>8.3799999999999999E-2</v>
      </c>
      <c r="D26" s="9">
        <v>15.768599999999999</v>
      </c>
      <c r="E26" s="10">
        <v>0.20599999999999999</v>
      </c>
      <c r="F26" s="9">
        <v>0.2316</v>
      </c>
      <c r="G26" s="10">
        <v>9.5799999999999996E-2</v>
      </c>
      <c r="H26" s="9">
        <v>0.2324</v>
      </c>
      <c r="I26" s="10">
        <v>0.11840000000000001</v>
      </c>
      <c r="J26" s="10">
        <v>0.23419999999999999</v>
      </c>
      <c r="K26" s="54">
        <v>157.22069999999999</v>
      </c>
    </row>
    <row r="27" spans="1:11" x14ac:dyDescent="0.25">
      <c r="A27" s="8">
        <v>37824</v>
      </c>
      <c r="B27" s="9">
        <v>0.13300000000000001</v>
      </c>
      <c r="C27" s="10">
        <v>8.3199999999999996E-2</v>
      </c>
      <c r="D27" s="9">
        <v>15.7485</v>
      </c>
      <c r="E27" s="10">
        <v>0.20419999999999999</v>
      </c>
      <c r="F27" s="9">
        <v>0.22950000000000001</v>
      </c>
      <c r="G27" s="10">
        <v>9.5600000000000004E-2</v>
      </c>
      <c r="H27" s="9">
        <v>0.23150000000000001</v>
      </c>
      <c r="I27" s="10">
        <v>0.1174</v>
      </c>
      <c r="J27" s="10">
        <v>0.23369999999999999</v>
      </c>
      <c r="K27" s="54">
        <v>157.33240000000001</v>
      </c>
    </row>
    <row r="28" spans="1:11" x14ac:dyDescent="0.25">
      <c r="A28" s="8">
        <v>37825</v>
      </c>
      <c r="B28" s="9">
        <v>0.13300000000000001</v>
      </c>
      <c r="C28" s="10">
        <v>8.3199999999999996E-2</v>
      </c>
      <c r="D28" s="9">
        <v>15.866899999999999</v>
      </c>
      <c r="E28" s="10">
        <v>0.20430000000000001</v>
      </c>
      <c r="F28" s="9">
        <v>0.22939999999999999</v>
      </c>
      <c r="G28" s="10">
        <v>9.5299999999999996E-2</v>
      </c>
      <c r="H28" s="9">
        <v>0.23119999999999999</v>
      </c>
      <c r="I28" s="10">
        <v>0.113</v>
      </c>
      <c r="J28" s="10">
        <v>0.23380000000000001</v>
      </c>
      <c r="K28" s="54">
        <v>157.33240000000001</v>
      </c>
    </row>
    <row r="29" spans="1:11" x14ac:dyDescent="0.25">
      <c r="A29" s="8">
        <v>37826</v>
      </c>
      <c r="B29" s="9">
        <v>0.13300000000000001</v>
      </c>
      <c r="C29" s="10">
        <v>8.2699999999999996E-2</v>
      </c>
      <c r="D29" s="9">
        <v>15.797700000000001</v>
      </c>
      <c r="E29" s="10">
        <v>0.20180000000000001</v>
      </c>
      <c r="F29" s="9">
        <v>0.2268</v>
      </c>
      <c r="G29" s="10">
        <v>9.5200000000000007E-2</v>
      </c>
      <c r="H29" s="9">
        <v>0.2293</v>
      </c>
      <c r="I29" s="10">
        <v>0.1159</v>
      </c>
      <c r="J29" s="10">
        <v>0.23319999999999999</v>
      </c>
      <c r="K29" s="54">
        <v>157.0564</v>
      </c>
    </row>
    <row r="30" spans="1:11" ht="15.75" thickBot="1" x14ac:dyDescent="0.3">
      <c r="A30" s="11">
        <v>37827</v>
      </c>
      <c r="B30" s="12">
        <v>0.13300000000000001</v>
      </c>
      <c r="C30" s="13">
        <v>8.2600000000000007E-2</v>
      </c>
      <c r="D30" s="12">
        <v>15.829700000000001</v>
      </c>
      <c r="E30" s="13">
        <v>0.2011</v>
      </c>
      <c r="F30" s="12">
        <v>0.22720000000000001</v>
      </c>
      <c r="G30" s="13">
        <v>9.5200000000000007E-2</v>
      </c>
      <c r="H30" s="12">
        <v>0.22819999999999999</v>
      </c>
      <c r="I30" s="13">
        <v>0.1162</v>
      </c>
      <c r="J30" s="13">
        <v>0.2331</v>
      </c>
      <c r="K30" s="55">
        <v>156.8236</v>
      </c>
    </row>
    <row r="31" spans="1:11" ht="15.75" thickTop="1" x14ac:dyDescent="0.25">
      <c r="A31" s="14" t="s">
        <v>9</v>
      </c>
      <c r="B31" s="15">
        <f t="shared" ref="B31:K31" si="5">SUM(B26:B30)</f>
        <v>0.66490000000000005</v>
      </c>
      <c r="C31" s="16">
        <f t="shared" si="5"/>
        <v>0.41549999999999998</v>
      </c>
      <c r="D31" s="15">
        <f t="shared" si="5"/>
        <v>79.011399999999995</v>
      </c>
      <c r="E31" s="16">
        <f t="shared" si="5"/>
        <v>1.0174000000000001</v>
      </c>
      <c r="F31" s="15">
        <f t="shared" si="5"/>
        <v>1.1445000000000001</v>
      </c>
      <c r="G31" s="16">
        <f t="shared" si="5"/>
        <v>0.47710000000000002</v>
      </c>
      <c r="H31" s="15">
        <f t="shared" si="5"/>
        <v>1.1525999999999998</v>
      </c>
      <c r="I31" s="16">
        <f t="shared" si="5"/>
        <v>0.58089999999999997</v>
      </c>
      <c r="J31" s="16">
        <f t="shared" si="5"/>
        <v>1.1679999999999999</v>
      </c>
      <c r="K31" s="56">
        <f t="shared" si="5"/>
        <v>785.76549999999997</v>
      </c>
    </row>
    <row r="32" spans="1:11" ht="15.75" thickBot="1" x14ac:dyDescent="0.3">
      <c r="A32" s="17" t="s">
        <v>10</v>
      </c>
      <c r="B32" s="18">
        <f>B31/5</f>
        <v>0.13298000000000001</v>
      </c>
      <c r="C32" s="19">
        <f>C31/5</f>
        <v>8.3099999999999993E-2</v>
      </c>
      <c r="D32" s="19">
        <f t="shared" ref="D32:K32" si="6">D31/5</f>
        <v>15.80228</v>
      </c>
      <c r="E32" s="19">
        <f t="shared" si="6"/>
        <v>0.20348000000000002</v>
      </c>
      <c r="F32" s="19">
        <f t="shared" si="6"/>
        <v>0.22890000000000002</v>
      </c>
      <c r="G32" s="19">
        <f t="shared" si="6"/>
        <v>9.5420000000000005E-2</v>
      </c>
      <c r="H32" s="19">
        <f t="shared" si="6"/>
        <v>0.23051999999999997</v>
      </c>
      <c r="I32" s="19">
        <f t="shared" si="6"/>
        <v>0.11617999999999999</v>
      </c>
      <c r="J32" s="19">
        <f t="shared" si="6"/>
        <v>0.23359999999999997</v>
      </c>
      <c r="K32" s="19">
        <f t="shared" si="6"/>
        <v>157.15309999999999</v>
      </c>
    </row>
    <row r="33" spans="1:11" ht="15.75" thickTop="1" x14ac:dyDescent="0.25">
      <c r="A33" s="8">
        <v>37830</v>
      </c>
      <c r="B33" s="9">
        <v>0.13300000000000001</v>
      </c>
      <c r="C33" s="10">
        <v>8.2000000000000003E-2</v>
      </c>
      <c r="D33" s="9">
        <v>15.7904</v>
      </c>
      <c r="E33" s="10">
        <v>0.2</v>
      </c>
      <c r="F33" s="9">
        <v>0.22570000000000001</v>
      </c>
      <c r="G33" s="10">
        <v>9.4899999999999998E-2</v>
      </c>
      <c r="H33" s="9">
        <v>0.22600000000000001</v>
      </c>
      <c r="I33" s="10">
        <v>0.1154</v>
      </c>
      <c r="J33" s="10">
        <v>0.23219999999999999</v>
      </c>
      <c r="K33" s="54">
        <v>156.9633</v>
      </c>
    </row>
    <row r="34" spans="1:11" x14ac:dyDescent="0.25">
      <c r="A34" s="8">
        <v>37831</v>
      </c>
      <c r="B34" s="9">
        <v>0.13289999999999999</v>
      </c>
      <c r="C34" s="10">
        <v>8.1799999999999998E-2</v>
      </c>
      <c r="D34" s="9">
        <v>15.8184</v>
      </c>
      <c r="E34" s="10">
        <v>0.19989999999999999</v>
      </c>
      <c r="F34" s="9">
        <v>0.22570000000000001</v>
      </c>
      <c r="G34" s="10">
        <v>9.4799999999999995E-2</v>
      </c>
      <c r="H34" s="9">
        <v>0.22600000000000001</v>
      </c>
      <c r="I34" s="10">
        <v>0.1154</v>
      </c>
      <c r="J34" s="10">
        <v>0.23230000000000001</v>
      </c>
      <c r="K34" s="54">
        <v>157.03129999999999</v>
      </c>
    </row>
    <row r="35" spans="1:11" x14ac:dyDescent="0.25">
      <c r="A35" s="8">
        <v>37832</v>
      </c>
      <c r="B35" s="9">
        <v>0.13289999999999999</v>
      </c>
      <c r="C35" s="10">
        <v>8.1799999999999998E-2</v>
      </c>
      <c r="D35" s="9">
        <v>15.901400000000001</v>
      </c>
      <c r="E35" s="10">
        <v>0.1996</v>
      </c>
      <c r="F35" s="9">
        <v>0.2263</v>
      </c>
      <c r="G35" s="10">
        <v>9.4799999999999995E-2</v>
      </c>
      <c r="H35" s="9">
        <v>0.22459999999999999</v>
      </c>
      <c r="I35" s="10">
        <v>0.1157</v>
      </c>
      <c r="J35" s="10">
        <v>0.23250000000000001</v>
      </c>
      <c r="K35" s="54">
        <v>156.64259999999999</v>
      </c>
    </row>
    <row r="36" spans="1:11" ht="15.75" thickBot="1" x14ac:dyDescent="0.3">
      <c r="A36" s="11">
        <v>37833</v>
      </c>
      <c r="B36" s="12">
        <v>0.13289999999999999</v>
      </c>
      <c r="C36" s="13">
        <v>8.2199999999999995E-2</v>
      </c>
      <c r="D36" s="12">
        <v>16.022400000000001</v>
      </c>
      <c r="E36" s="13">
        <v>0.2034</v>
      </c>
      <c r="F36" s="12">
        <v>0.22850000000000001</v>
      </c>
      <c r="G36" s="13">
        <v>9.5000000000000001E-2</v>
      </c>
      <c r="H36" s="12">
        <v>0.22770000000000001</v>
      </c>
      <c r="I36" s="13">
        <v>0.1168</v>
      </c>
      <c r="J36" s="13">
        <v>0.2336</v>
      </c>
      <c r="K36" s="55">
        <v>156.81540000000001</v>
      </c>
    </row>
    <row r="37" spans="1:11" ht="15.75" thickTop="1" x14ac:dyDescent="0.25">
      <c r="A37" s="14" t="s">
        <v>9</v>
      </c>
      <c r="B37" s="15">
        <f t="shared" ref="B37:K37" si="7">SUM(B33:B36)</f>
        <v>0.53170000000000006</v>
      </c>
      <c r="C37" s="16">
        <f t="shared" si="7"/>
        <v>0.32779999999999998</v>
      </c>
      <c r="D37" s="15">
        <f t="shared" si="7"/>
        <v>63.532600000000002</v>
      </c>
      <c r="E37" s="16">
        <f t="shared" si="7"/>
        <v>0.80290000000000006</v>
      </c>
      <c r="F37" s="15">
        <f t="shared" si="7"/>
        <v>0.90620000000000001</v>
      </c>
      <c r="G37" s="16">
        <f t="shared" si="7"/>
        <v>0.37949999999999995</v>
      </c>
      <c r="H37" s="15">
        <f t="shared" si="7"/>
        <v>0.90429999999999999</v>
      </c>
      <c r="I37" s="16">
        <f t="shared" si="7"/>
        <v>0.46330000000000005</v>
      </c>
      <c r="J37" s="16">
        <f t="shared" si="7"/>
        <v>0.93060000000000009</v>
      </c>
      <c r="K37" s="56">
        <f t="shared" si="7"/>
        <v>627.45260000000007</v>
      </c>
    </row>
    <row r="38" spans="1:11" ht="15.75" thickBot="1" x14ac:dyDescent="0.3">
      <c r="A38" s="17" t="s">
        <v>10</v>
      </c>
      <c r="B38" s="18">
        <f>B37/4</f>
        <v>0.13292500000000002</v>
      </c>
      <c r="C38" s="19">
        <f>C37/4</f>
        <v>8.1949999999999995E-2</v>
      </c>
      <c r="D38" s="19">
        <f t="shared" ref="D38:K38" si="8">D37/4</f>
        <v>15.883150000000001</v>
      </c>
      <c r="E38" s="19">
        <f t="shared" si="8"/>
        <v>0.20072500000000001</v>
      </c>
      <c r="F38" s="19">
        <f t="shared" si="8"/>
        <v>0.22655</v>
      </c>
      <c r="G38" s="19">
        <f t="shared" si="8"/>
        <v>9.4874999999999987E-2</v>
      </c>
      <c r="H38" s="19">
        <f t="shared" si="8"/>
        <v>0.226075</v>
      </c>
      <c r="I38" s="19">
        <f t="shared" si="8"/>
        <v>0.11582500000000001</v>
      </c>
      <c r="J38" s="19">
        <f t="shared" si="8"/>
        <v>0.23265000000000002</v>
      </c>
      <c r="K38" s="19">
        <f t="shared" si="8"/>
        <v>156.86315000000002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4"/>
    </row>
    <row r="40" spans="1:11" ht="20.25" x14ac:dyDescent="0.3">
      <c r="A40" s="20"/>
      <c r="B40" s="9"/>
      <c r="C40" s="59"/>
      <c r="D40" s="9"/>
      <c r="E40" s="22" t="s">
        <v>11</v>
      </c>
      <c r="F40" s="9"/>
      <c r="G40" s="10"/>
      <c r="H40" s="9"/>
      <c r="I40" s="10"/>
      <c r="J40" s="10"/>
      <c r="K40" s="54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8"/>
    </row>
    <row r="42" spans="1:11" x14ac:dyDescent="0.25">
      <c r="A42" s="26" t="s">
        <v>12</v>
      </c>
      <c r="B42" s="27">
        <f>SUM(B6:B9,B13:B16,B19:B23,B26:B30,B33:B36)</f>
        <v>2.9266999999999994</v>
      </c>
      <c r="C42" s="36">
        <f>SUM(C6:C9,C13:C16,C19:C23,C26:C30,C33:C36)</f>
        <v>1.8016000000000003</v>
      </c>
      <c r="D42" s="36">
        <f t="shared" ref="D42:K42" si="9">SUM(D6:D9,D13:D16,D19:D23,D26:D30,D33:D36)</f>
        <v>347.2559</v>
      </c>
      <c r="E42" s="36">
        <f t="shared" si="9"/>
        <v>4.4223000000000008</v>
      </c>
      <c r="F42" s="36">
        <f t="shared" si="9"/>
        <v>5.0282</v>
      </c>
      <c r="G42" s="36">
        <f t="shared" si="9"/>
        <v>2.0920999999999994</v>
      </c>
      <c r="H42" s="36">
        <f t="shared" si="9"/>
        <v>4.9890999999999988</v>
      </c>
      <c r="I42" s="36">
        <f t="shared" si="9"/>
        <v>2.5666000000000002</v>
      </c>
      <c r="J42" s="36">
        <f t="shared" si="9"/>
        <v>5.1350999999999996</v>
      </c>
      <c r="K42" s="36">
        <f t="shared" si="9"/>
        <v>3458.5257000000006</v>
      </c>
    </row>
    <row r="43" spans="1:11" x14ac:dyDescent="0.25">
      <c r="A43" s="26" t="s">
        <v>13</v>
      </c>
      <c r="B43" s="27">
        <f>B42/22</f>
        <v>0.13303181818181817</v>
      </c>
      <c r="C43" s="28">
        <f>C42/22</f>
        <v>8.1890909090909111E-2</v>
      </c>
      <c r="D43" s="28">
        <f t="shared" ref="D43:K43" si="10">D42/22</f>
        <v>15.78435909090909</v>
      </c>
      <c r="E43" s="28">
        <f t="shared" si="10"/>
        <v>0.20101363636363639</v>
      </c>
      <c r="F43" s="28">
        <f t="shared" si="10"/>
        <v>0.22855454545454545</v>
      </c>
      <c r="G43" s="28">
        <f t="shared" si="10"/>
        <v>9.5095454545454525E-2</v>
      </c>
      <c r="H43" s="28">
        <f t="shared" si="10"/>
        <v>0.22677727272727266</v>
      </c>
      <c r="I43" s="28">
        <f t="shared" si="10"/>
        <v>0.11666363636363637</v>
      </c>
      <c r="J43" s="28">
        <f t="shared" si="10"/>
        <v>0.23341363636363635</v>
      </c>
      <c r="K43" s="28">
        <f t="shared" si="10"/>
        <v>157.20571363636367</v>
      </c>
    </row>
    <row r="44" spans="1:11" x14ac:dyDescent="0.25">
      <c r="A44" s="26" t="s">
        <v>14</v>
      </c>
      <c r="B44" s="27">
        <f>1/B43</f>
        <v>7.516998667441146</v>
      </c>
      <c r="C44" s="28">
        <f>1/C43</f>
        <v>12.211367673179392</v>
      </c>
      <c r="D44" s="28">
        <f>100/D43</f>
        <v>6.3353855182878105</v>
      </c>
      <c r="E44" s="28">
        <f t="shared" ref="D44:K44" si="11">1/E43</f>
        <v>4.9747868756077143</v>
      </c>
      <c r="F44" s="28">
        <f t="shared" si="11"/>
        <v>4.3753231772801398</v>
      </c>
      <c r="G44" s="28">
        <f t="shared" si="11"/>
        <v>10.515749725156544</v>
      </c>
      <c r="H44" s="28">
        <f t="shared" si="11"/>
        <v>4.4096129562446142</v>
      </c>
      <c r="I44" s="28">
        <f t="shared" si="11"/>
        <v>8.5716512117197841</v>
      </c>
      <c r="J44" s="28">
        <f t="shared" si="11"/>
        <v>4.2842398395357444</v>
      </c>
      <c r="K44" s="28">
        <f>1000/K43</f>
        <v>6.36109195314061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38">
        <v>37834</v>
      </c>
      <c r="B6" s="39">
        <v>0.13289999999999999</v>
      </c>
      <c r="C6" s="40">
        <v>8.2600000000000007E-2</v>
      </c>
      <c r="D6" s="39">
        <v>16.011099999999999</v>
      </c>
      <c r="E6" s="40">
        <v>0.20519999999999999</v>
      </c>
      <c r="F6" s="39">
        <v>0.23119999999999999</v>
      </c>
      <c r="G6" s="40">
        <v>9.5500000000000002E-2</v>
      </c>
      <c r="H6" s="39">
        <v>0.22950000000000001</v>
      </c>
      <c r="I6" s="40">
        <v>0.1182</v>
      </c>
      <c r="J6" s="40">
        <v>0.23380000000000001</v>
      </c>
      <c r="K6" s="61">
        <v>156.92169999999999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5"/>
    </row>
    <row r="8" spans="1:11" ht="15.75" thickTop="1" x14ac:dyDescent="0.25">
      <c r="A8" s="14" t="s">
        <v>9</v>
      </c>
      <c r="B8" s="15">
        <f>SUM(B6:B7)</f>
        <v>0.13289999999999999</v>
      </c>
      <c r="C8" s="16">
        <f>SUM(C6:C7)</f>
        <v>8.2600000000000007E-2</v>
      </c>
      <c r="D8" s="15">
        <f>SUM(D6:D7)</f>
        <v>16.011099999999999</v>
      </c>
      <c r="E8" s="16">
        <f>SUM(E6:E7)</f>
        <v>0.20519999999999999</v>
      </c>
      <c r="F8" s="15">
        <f>SUM(F6:F7)</f>
        <v>0.23119999999999999</v>
      </c>
      <c r="G8" s="16">
        <f>SUM(G6:G7)</f>
        <v>9.5500000000000002E-2</v>
      </c>
      <c r="H8" s="15">
        <f>SUM(H6:H7)</f>
        <v>0.22950000000000001</v>
      </c>
      <c r="I8" s="16">
        <f>SUM(I6:I7)</f>
        <v>0.1182</v>
      </c>
      <c r="J8" s="16">
        <f>SUM(J6:J7)</f>
        <v>0.23380000000000001</v>
      </c>
      <c r="K8" s="56">
        <f>SUM(K6:K7)</f>
        <v>156.92169999999999</v>
      </c>
    </row>
    <row r="9" spans="1:11" ht="15.75" thickBot="1" x14ac:dyDescent="0.3">
      <c r="A9" s="17" t="s">
        <v>10</v>
      </c>
      <c r="B9" s="18">
        <f>B8/1</f>
        <v>0.13289999999999999</v>
      </c>
      <c r="C9" s="19">
        <f>C8/1</f>
        <v>8.2600000000000007E-2</v>
      </c>
      <c r="D9" s="19">
        <f t="shared" ref="D9:K9" si="0">D8/1</f>
        <v>16.011099999999999</v>
      </c>
      <c r="E9" s="19">
        <f t="shared" si="0"/>
        <v>0.20519999999999999</v>
      </c>
      <c r="F9" s="19">
        <f t="shared" si="0"/>
        <v>0.23119999999999999</v>
      </c>
      <c r="G9" s="19">
        <f t="shared" si="0"/>
        <v>9.5500000000000002E-2</v>
      </c>
      <c r="H9" s="19">
        <f t="shared" si="0"/>
        <v>0.22950000000000001</v>
      </c>
      <c r="I9" s="19">
        <f t="shared" si="0"/>
        <v>0.1182</v>
      </c>
      <c r="J9" s="19">
        <f t="shared" si="0"/>
        <v>0.23380000000000001</v>
      </c>
      <c r="K9" s="19">
        <f t="shared" si="0"/>
        <v>156.92169999999999</v>
      </c>
    </row>
    <row r="10" spans="1:11" ht="15.75" thickTop="1" x14ac:dyDescent="0.25">
      <c r="A10" s="8">
        <v>37837</v>
      </c>
      <c r="B10" s="9">
        <v>0.13289999999999999</v>
      </c>
      <c r="C10" s="10">
        <v>8.2699999999999996E-2</v>
      </c>
      <c r="D10" s="9">
        <v>15.946</v>
      </c>
      <c r="E10" s="10">
        <v>0.2034</v>
      </c>
      <c r="F10" s="9">
        <v>0.23100000000000001</v>
      </c>
      <c r="G10" s="10">
        <v>9.6000000000000002E-2</v>
      </c>
      <c r="H10" s="9">
        <v>0.22670000000000001</v>
      </c>
      <c r="I10" s="10">
        <v>0.1181</v>
      </c>
      <c r="J10" s="10">
        <v>0.23380000000000001</v>
      </c>
      <c r="K10" s="54">
        <v>157.45330000000001</v>
      </c>
    </row>
    <row r="11" spans="1:11" x14ac:dyDescent="0.25">
      <c r="A11" s="8">
        <v>37838</v>
      </c>
      <c r="B11" s="9">
        <v>0.13289999999999999</v>
      </c>
      <c r="C11" s="10">
        <v>8.2600000000000007E-2</v>
      </c>
      <c r="D11" s="9">
        <v>15.9998</v>
      </c>
      <c r="E11" s="10">
        <v>0.20499999999999999</v>
      </c>
      <c r="F11" s="9">
        <v>0.2293</v>
      </c>
      <c r="G11" s="10">
        <v>9.5500000000000002E-2</v>
      </c>
      <c r="H11" s="9">
        <v>0.22770000000000001</v>
      </c>
      <c r="I11" s="10">
        <v>0.1172</v>
      </c>
      <c r="J11" s="10">
        <v>0.23400000000000001</v>
      </c>
      <c r="K11" s="54">
        <v>157.1875</v>
      </c>
    </row>
    <row r="12" spans="1:11" x14ac:dyDescent="0.25">
      <c r="A12" s="8">
        <v>37839</v>
      </c>
      <c r="B12" s="9">
        <v>0.13289999999999999</v>
      </c>
      <c r="C12" s="10">
        <v>8.2699999999999996E-2</v>
      </c>
      <c r="D12" s="9">
        <v>15.94</v>
      </c>
      <c r="E12" s="10">
        <v>0.20580000000000001</v>
      </c>
      <c r="F12" s="9">
        <v>0.2291</v>
      </c>
      <c r="G12" s="10">
        <v>9.5500000000000002E-2</v>
      </c>
      <c r="H12" s="9">
        <v>0.22889999999999999</v>
      </c>
      <c r="I12" s="10">
        <v>0.1171</v>
      </c>
      <c r="J12" s="10">
        <v>0.2346</v>
      </c>
      <c r="K12" s="54">
        <v>157.86189999999999</v>
      </c>
    </row>
    <row r="13" spans="1:11" x14ac:dyDescent="0.25">
      <c r="A13" s="8">
        <v>37840</v>
      </c>
      <c r="B13" s="9">
        <v>0.13300000000000001</v>
      </c>
      <c r="C13" s="10">
        <v>8.2600000000000007E-2</v>
      </c>
      <c r="D13" s="9">
        <v>15.9946</v>
      </c>
      <c r="E13" s="10">
        <v>0.2054</v>
      </c>
      <c r="F13" s="9">
        <v>0.22889999999999999</v>
      </c>
      <c r="G13" s="10">
        <v>9.5299999999999996E-2</v>
      </c>
      <c r="H13" s="9">
        <v>0.2288</v>
      </c>
      <c r="I13" s="10">
        <v>0.11700000000000001</v>
      </c>
      <c r="J13" s="10">
        <v>0.23449999999999999</v>
      </c>
      <c r="K13" s="54">
        <v>157.7047</v>
      </c>
    </row>
    <row r="14" spans="1:11" ht="15.75" thickBot="1" x14ac:dyDescent="0.3">
      <c r="A14" s="11">
        <v>37841</v>
      </c>
      <c r="B14" s="12">
        <v>0.13300000000000001</v>
      </c>
      <c r="C14" s="13">
        <v>8.2199999999999995E-2</v>
      </c>
      <c r="D14" s="12">
        <v>15.815</v>
      </c>
      <c r="E14" s="13">
        <v>0.2044</v>
      </c>
      <c r="F14" s="12">
        <v>0.2283</v>
      </c>
      <c r="G14" s="13">
        <v>9.5399999999999999E-2</v>
      </c>
      <c r="H14" s="12">
        <v>0.22850000000000001</v>
      </c>
      <c r="I14" s="13">
        <v>0.1167</v>
      </c>
      <c r="J14" s="13">
        <v>0.2334</v>
      </c>
      <c r="K14" s="55">
        <v>157.60169999999999</v>
      </c>
    </row>
    <row r="15" spans="1:11" ht="15.75" thickTop="1" x14ac:dyDescent="0.25">
      <c r="A15" s="14" t="s">
        <v>9</v>
      </c>
      <c r="B15" s="15">
        <f t="shared" ref="B15:K15" si="1">SUM(B10:B14)</f>
        <v>0.66469999999999996</v>
      </c>
      <c r="C15" s="16">
        <f t="shared" si="1"/>
        <v>0.4128</v>
      </c>
      <c r="D15" s="15">
        <f t="shared" si="1"/>
        <v>79.695399999999992</v>
      </c>
      <c r="E15" s="16">
        <f t="shared" si="1"/>
        <v>1.024</v>
      </c>
      <c r="F15" s="15">
        <f t="shared" si="1"/>
        <v>1.1466000000000001</v>
      </c>
      <c r="G15" s="16">
        <f t="shared" si="1"/>
        <v>0.47770000000000001</v>
      </c>
      <c r="H15" s="15">
        <f t="shared" si="1"/>
        <v>1.1406000000000001</v>
      </c>
      <c r="I15" s="16">
        <f t="shared" si="1"/>
        <v>0.58609999999999995</v>
      </c>
      <c r="J15" s="16">
        <f t="shared" si="1"/>
        <v>1.1703000000000001</v>
      </c>
      <c r="K15" s="56">
        <f t="shared" si="1"/>
        <v>787.80909999999994</v>
      </c>
    </row>
    <row r="16" spans="1:11" ht="15.75" thickBot="1" x14ac:dyDescent="0.3">
      <c r="A16" s="17" t="s">
        <v>10</v>
      </c>
      <c r="B16" s="18">
        <f>B15/5</f>
        <v>0.13294</v>
      </c>
      <c r="C16" s="19">
        <f>C15/5</f>
        <v>8.2559999999999995E-2</v>
      </c>
      <c r="D16" s="19">
        <f t="shared" ref="D16:K16" si="2">D15/5</f>
        <v>15.939079999999999</v>
      </c>
      <c r="E16" s="19">
        <f t="shared" si="2"/>
        <v>0.20480000000000001</v>
      </c>
      <c r="F16" s="19">
        <f t="shared" si="2"/>
        <v>0.22932000000000002</v>
      </c>
      <c r="G16" s="19">
        <f t="shared" si="2"/>
        <v>9.554E-2</v>
      </c>
      <c r="H16" s="19">
        <f t="shared" si="2"/>
        <v>0.22812000000000002</v>
      </c>
      <c r="I16" s="19">
        <f t="shared" si="2"/>
        <v>0.11721999999999999</v>
      </c>
      <c r="J16" s="19">
        <f t="shared" si="2"/>
        <v>0.23406000000000002</v>
      </c>
      <c r="K16" s="19">
        <f t="shared" si="2"/>
        <v>157.56181999999998</v>
      </c>
    </row>
    <row r="17" spans="1:11" ht="15" customHeight="1" thickTop="1" x14ac:dyDescent="0.25">
      <c r="A17" s="8">
        <v>37844</v>
      </c>
      <c r="B17" s="9">
        <v>0.13300000000000001</v>
      </c>
      <c r="C17" s="10">
        <v>8.2699999999999996E-2</v>
      </c>
      <c r="D17" s="9">
        <v>15.8323</v>
      </c>
      <c r="E17" s="10">
        <v>0.2036</v>
      </c>
      <c r="F17" s="9">
        <v>0.22969999999999999</v>
      </c>
      <c r="G17" s="10">
        <v>9.5299999999999996E-2</v>
      </c>
      <c r="H17" s="9">
        <v>0.22819999999999999</v>
      </c>
      <c r="I17" s="10">
        <v>0.11749999999999999</v>
      </c>
      <c r="J17" s="10">
        <v>0.23369999999999999</v>
      </c>
      <c r="K17" s="54">
        <v>156.78370000000001</v>
      </c>
    </row>
    <row r="18" spans="1:11" x14ac:dyDescent="0.25">
      <c r="A18" s="8">
        <v>37845</v>
      </c>
      <c r="B18" s="9">
        <v>0.13300000000000001</v>
      </c>
      <c r="C18" s="10">
        <v>8.3000000000000004E-2</v>
      </c>
      <c r="D18" s="9">
        <v>15.7645</v>
      </c>
      <c r="E18" s="10">
        <v>0.2024</v>
      </c>
      <c r="F18" s="9">
        <v>0.23019999999999999</v>
      </c>
      <c r="G18" s="10">
        <v>9.5399999999999999E-2</v>
      </c>
      <c r="H18" s="9">
        <v>0.22639999999999999</v>
      </c>
      <c r="I18" s="10">
        <v>0.1177</v>
      </c>
      <c r="J18" s="10">
        <v>0.23319999999999999</v>
      </c>
      <c r="K18" s="54">
        <v>156.92339999999999</v>
      </c>
    </row>
    <row r="19" spans="1:11" x14ac:dyDescent="0.25">
      <c r="A19" s="8">
        <v>37846</v>
      </c>
      <c r="B19" s="9">
        <v>0.13300000000000001</v>
      </c>
      <c r="C19" s="10">
        <v>8.3000000000000004E-2</v>
      </c>
      <c r="D19" s="9">
        <v>15.7645</v>
      </c>
      <c r="E19" s="10">
        <v>0.2024</v>
      </c>
      <c r="F19" s="9">
        <v>0.23019999999999999</v>
      </c>
      <c r="G19" s="10">
        <v>9.5399999999999999E-2</v>
      </c>
      <c r="H19" s="9">
        <v>0.22639999999999999</v>
      </c>
      <c r="I19" s="10">
        <v>0.1177</v>
      </c>
      <c r="J19" s="10">
        <v>0.23350000000000001</v>
      </c>
      <c r="K19" s="54">
        <v>156.7671</v>
      </c>
    </row>
    <row r="20" spans="1:11" x14ac:dyDescent="0.25">
      <c r="A20" s="8">
        <v>37847</v>
      </c>
      <c r="B20" s="9">
        <v>0.13300000000000001</v>
      </c>
      <c r="C20" s="10">
        <v>8.2699999999999996E-2</v>
      </c>
      <c r="D20" s="9">
        <v>15.850899999999999</v>
      </c>
      <c r="E20" s="10">
        <v>0.2024</v>
      </c>
      <c r="F20" s="9">
        <v>0.2301</v>
      </c>
      <c r="G20" s="10">
        <v>9.5600000000000004E-2</v>
      </c>
      <c r="H20" s="9">
        <v>0.22639999999999999</v>
      </c>
      <c r="I20" s="10">
        <v>0.1176</v>
      </c>
      <c r="J20" s="10">
        <v>0.2334</v>
      </c>
      <c r="K20" s="54">
        <v>156.9101</v>
      </c>
    </row>
    <row r="21" spans="1:11" ht="15.75" thickBot="1" x14ac:dyDescent="0.3">
      <c r="A21" s="11">
        <v>37848</v>
      </c>
      <c r="B21" s="12">
        <v>0.13289999999999999</v>
      </c>
      <c r="C21" s="13">
        <v>8.3099999999999993E-2</v>
      </c>
      <c r="D21" s="12">
        <v>15.835699999999999</v>
      </c>
      <c r="E21" s="13">
        <v>0.20250000000000001</v>
      </c>
      <c r="F21" s="12">
        <v>0.23089999999999999</v>
      </c>
      <c r="G21" s="13">
        <v>9.5500000000000002E-2</v>
      </c>
      <c r="H21" s="12">
        <v>0.22639999999999999</v>
      </c>
      <c r="I21" s="13">
        <v>0.1181</v>
      </c>
      <c r="J21" s="13">
        <v>0.23250000000000001</v>
      </c>
      <c r="K21" s="55">
        <v>156.523</v>
      </c>
    </row>
    <row r="22" spans="1:11" ht="15.75" thickTop="1" x14ac:dyDescent="0.25">
      <c r="A22" s="14" t="s">
        <v>9</v>
      </c>
      <c r="B22" s="15">
        <f t="shared" ref="B22:K22" si="3">SUM(B17:B21)</f>
        <v>0.66490000000000005</v>
      </c>
      <c r="C22" s="16">
        <f t="shared" si="3"/>
        <v>0.41450000000000004</v>
      </c>
      <c r="D22" s="15">
        <f t="shared" si="3"/>
        <v>79.047899999999998</v>
      </c>
      <c r="E22" s="16">
        <f t="shared" si="3"/>
        <v>1.0133000000000001</v>
      </c>
      <c r="F22" s="15">
        <f t="shared" si="3"/>
        <v>1.1511</v>
      </c>
      <c r="G22" s="16">
        <f t="shared" si="3"/>
        <v>0.47719999999999996</v>
      </c>
      <c r="H22" s="15">
        <f t="shared" si="3"/>
        <v>1.1337999999999999</v>
      </c>
      <c r="I22" s="16">
        <f t="shared" si="3"/>
        <v>0.58860000000000001</v>
      </c>
      <c r="J22" s="16">
        <f t="shared" si="3"/>
        <v>1.1662999999999999</v>
      </c>
      <c r="K22" s="56">
        <f t="shared" si="3"/>
        <v>783.90729999999996</v>
      </c>
    </row>
    <row r="23" spans="1:11" ht="15.75" thickBot="1" x14ac:dyDescent="0.3">
      <c r="A23" s="17" t="s">
        <v>10</v>
      </c>
      <c r="B23" s="18">
        <f>B22/5</f>
        <v>0.13298000000000001</v>
      </c>
      <c r="C23" s="19">
        <f>C22/5</f>
        <v>8.2900000000000001E-2</v>
      </c>
      <c r="D23" s="19">
        <f t="shared" ref="D23:K23" si="4">D22/5</f>
        <v>15.80958</v>
      </c>
      <c r="E23" s="19">
        <f t="shared" si="4"/>
        <v>0.20266000000000001</v>
      </c>
      <c r="F23" s="19">
        <f t="shared" si="4"/>
        <v>0.23022000000000001</v>
      </c>
      <c r="G23" s="19">
        <f t="shared" si="4"/>
        <v>9.5439999999999997E-2</v>
      </c>
      <c r="H23" s="19">
        <f t="shared" si="4"/>
        <v>0.22675999999999999</v>
      </c>
      <c r="I23" s="19">
        <f t="shared" si="4"/>
        <v>0.11772000000000001</v>
      </c>
      <c r="J23" s="19">
        <f t="shared" si="4"/>
        <v>0.23325999999999997</v>
      </c>
      <c r="K23" s="19">
        <f t="shared" si="4"/>
        <v>156.78145999999998</v>
      </c>
    </row>
    <row r="24" spans="1:11" ht="15.75" thickTop="1" x14ac:dyDescent="0.25">
      <c r="A24" s="8">
        <v>37851</v>
      </c>
      <c r="B24" s="9">
        <v>0.13289999999999999</v>
      </c>
      <c r="C24" s="10">
        <v>8.3299999999999999E-2</v>
      </c>
      <c r="D24" s="9">
        <v>15.849</v>
      </c>
      <c r="E24" s="10">
        <v>0.20169999999999999</v>
      </c>
      <c r="F24" s="9">
        <v>0.23100000000000001</v>
      </c>
      <c r="G24" s="10">
        <v>9.5699999999999993E-2</v>
      </c>
      <c r="H24" s="9">
        <v>0.2253</v>
      </c>
      <c r="I24" s="10">
        <v>0.1181</v>
      </c>
      <c r="J24" s="10">
        <v>0.2324</v>
      </c>
      <c r="K24" s="54">
        <v>156.62270000000001</v>
      </c>
    </row>
    <row r="25" spans="1:11" x14ac:dyDescent="0.25">
      <c r="A25" s="8">
        <v>37852</v>
      </c>
      <c r="B25" s="9">
        <v>0.1328</v>
      </c>
      <c r="C25" s="10">
        <v>8.3500000000000005E-2</v>
      </c>
      <c r="D25" s="9">
        <v>15.865600000000001</v>
      </c>
      <c r="E25" s="10">
        <v>0.20250000000000001</v>
      </c>
      <c r="F25" s="9">
        <v>0.23300000000000001</v>
      </c>
      <c r="G25" s="10">
        <v>9.5799999999999996E-2</v>
      </c>
      <c r="H25" s="9">
        <v>0.22650000000000001</v>
      </c>
      <c r="I25" s="10">
        <v>0.1191</v>
      </c>
      <c r="J25" s="10">
        <v>0.23269999999999999</v>
      </c>
      <c r="K25" s="54">
        <v>156.63759999999999</v>
      </c>
    </row>
    <row r="26" spans="1:11" x14ac:dyDescent="0.25">
      <c r="A26" s="8">
        <v>37853</v>
      </c>
      <c r="B26" s="9">
        <v>0.1328</v>
      </c>
      <c r="C26" s="10">
        <v>8.3699999999999997E-2</v>
      </c>
      <c r="D26" s="9">
        <v>15.851000000000001</v>
      </c>
      <c r="E26" s="10">
        <v>0.2026</v>
      </c>
      <c r="F26" s="9">
        <v>0.23400000000000001</v>
      </c>
      <c r="G26" s="10">
        <v>9.6100000000000005E-2</v>
      </c>
      <c r="H26" s="9">
        <v>0.2271</v>
      </c>
      <c r="I26" s="10">
        <v>0.1196</v>
      </c>
      <c r="J26" s="10">
        <v>0.2326</v>
      </c>
      <c r="K26" s="54">
        <v>156.58949999999999</v>
      </c>
    </row>
    <row r="27" spans="1:11" x14ac:dyDescent="0.25">
      <c r="A27" s="8">
        <v>37854</v>
      </c>
      <c r="B27" s="9">
        <v>0.13300000000000001</v>
      </c>
      <c r="C27" s="10">
        <v>8.3500000000000005E-2</v>
      </c>
      <c r="D27" s="9">
        <v>15.725899999999999</v>
      </c>
      <c r="E27" s="10">
        <v>0.2014</v>
      </c>
      <c r="F27" s="9">
        <v>0.2341</v>
      </c>
      <c r="G27" s="10">
        <v>9.6199999999999994E-2</v>
      </c>
      <c r="H27" s="9">
        <v>0.22570000000000001</v>
      </c>
      <c r="I27" s="10">
        <v>0.1197</v>
      </c>
      <c r="J27" s="10">
        <v>0.2321</v>
      </c>
      <c r="K27" s="54">
        <v>156.35310000000001</v>
      </c>
    </row>
    <row r="28" spans="1:11" ht="15.75" thickBot="1" x14ac:dyDescent="0.3">
      <c r="A28" s="11">
        <v>37855</v>
      </c>
      <c r="B28" s="12">
        <v>0.13289999999999999</v>
      </c>
      <c r="C28" s="13">
        <v>8.3900000000000002E-2</v>
      </c>
      <c r="D28" s="12">
        <v>15.6503</v>
      </c>
      <c r="E28" s="13">
        <v>0.20319999999999999</v>
      </c>
      <c r="F28" s="12">
        <v>0.23699999999999999</v>
      </c>
      <c r="G28" s="13">
        <v>9.64E-2</v>
      </c>
      <c r="H28" s="12">
        <v>0.22720000000000001</v>
      </c>
      <c r="I28" s="13">
        <v>0.1212</v>
      </c>
      <c r="J28" s="13">
        <v>0.23100000000000001</v>
      </c>
      <c r="K28" s="55">
        <v>155.85849999999999</v>
      </c>
    </row>
    <row r="29" spans="1:11" ht="15.75" thickTop="1" x14ac:dyDescent="0.25">
      <c r="A29" s="14" t="s">
        <v>9</v>
      </c>
      <c r="B29" s="15">
        <f t="shared" ref="B29:K29" si="5">SUM(B24:B28)</f>
        <v>0.66439999999999999</v>
      </c>
      <c r="C29" s="16">
        <f t="shared" si="5"/>
        <v>0.41790000000000005</v>
      </c>
      <c r="D29" s="15">
        <f t="shared" si="5"/>
        <v>78.941800000000001</v>
      </c>
      <c r="E29" s="16">
        <f t="shared" si="5"/>
        <v>1.0114000000000001</v>
      </c>
      <c r="F29" s="15">
        <f t="shared" si="5"/>
        <v>1.1691</v>
      </c>
      <c r="G29" s="16">
        <f t="shared" si="5"/>
        <v>0.48020000000000002</v>
      </c>
      <c r="H29" s="15">
        <f t="shared" si="5"/>
        <v>1.1317999999999999</v>
      </c>
      <c r="I29" s="16">
        <f t="shared" si="5"/>
        <v>0.59770000000000001</v>
      </c>
      <c r="J29" s="16">
        <f t="shared" si="5"/>
        <v>1.1608000000000001</v>
      </c>
      <c r="K29" s="56">
        <f t="shared" si="5"/>
        <v>782.06140000000005</v>
      </c>
    </row>
    <row r="30" spans="1:11" ht="15.75" thickBot="1" x14ac:dyDescent="0.3">
      <c r="A30" s="17" t="s">
        <v>10</v>
      </c>
      <c r="B30" s="18">
        <f>B29/5</f>
        <v>0.13288</v>
      </c>
      <c r="C30" s="19">
        <f>C29/5</f>
        <v>8.3580000000000015E-2</v>
      </c>
      <c r="D30" s="19">
        <f t="shared" ref="D30:K30" si="6">D29/5</f>
        <v>15.788360000000001</v>
      </c>
      <c r="E30" s="19">
        <f t="shared" si="6"/>
        <v>0.20228000000000002</v>
      </c>
      <c r="F30" s="19">
        <f t="shared" si="6"/>
        <v>0.23382</v>
      </c>
      <c r="G30" s="19">
        <f t="shared" si="6"/>
        <v>9.604E-2</v>
      </c>
      <c r="H30" s="19">
        <f t="shared" si="6"/>
        <v>0.22635999999999998</v>
      </c>
      <c r="I30" s="19">
        <f t="shared" si="6"/>
        <v>0.11954000000000001</v>
      </c>
      <c r="J30" s="19">
        <f t="shared" si="6"/>
        <v>0.23216000000000001</v>
      </c>
      <c r="K30" s="19">
        <f t="shared" si="6"/>
        <v>156.41228000000001</v>
      </c>
    </row>
    <row r="31" spans="1:11" ht="15.75" thickTop="1" x14ac:dyDescent="0.25">
      <c r="A31" s="8">
        <v>37858</v>
      </c>
      <c r="B31" s="9">
        <v>0.1328</v>
      </c>
      <c r="C31" s="10">
        <v>8.4400000000000003E-2</v>
      </c>
      <c r="D31" s="9">
        <v>15.608000000000001</v>
      </c>
      <c r="E31" s="10">
        <v>0.2041</v>
      </c>
      <c r="F31" s="9">
        <v>0.23899999999999999</v>
      </c>
      <c r="G31" s="10">
        <v>9.6600000000000005E-2</v>
      </c>
      <c r="H31" s="9">
        <v>0.22750000000000001</v>
      </c>
      <c r="I31" s="10">
        <v>0.1222</v>
      </c>
      <c r="J31" s="10">
        <v>0.23139999999999999</v>
      </c>
      <c r="K31" s="54">
        <v>155.22329999999999</v>
      </c>
    </row>
    <row r="32" spans="1:11" x14ac:dyDescent="0.25">
      <c r="A32" s="8">
        <v>37859</v>
      </c>
      <c r="B32" s="9">
        <v>0.1328</v>
      </c>
      <c r="C32" s="10">
        <v>8.4400000000000003E-2</v>
      </c>
      <c r="D32" s="9">
        <v>15.598000000000001</v>
      </c>
      <c r="E32" s="10">
        <v>0.20399999999999999</v>
      </c>
      <c r="F32" s="9">
        <v>0.23880000000000001</v>
      </c>
      <c r="G32" s="10">
        <v>9.6600000000000005E-2</v>
      </c>
      <c r="H32" s="9">
        <v>0.2278</v>
      </c>
      <c r="I32" s="10">
        <v>0.1221</v>
      </c>
      <c r="J32" s="10">
        <v>0.2316</v>
      </c>
      <c r="K32" s="54">
        <v>155.42250000000001</v>
      </c>
    </row>
    <row r="33" spans="1:11" x14ac:dyDescent="0.25">
      <c r="A33" s="8">
        <v>37860</v>
      </c>
      <c r="B33" s="9">
        <v>0.1328</v>
      </c>
      <c r="C33" s="10">
        <v>8.4500000000000006E-2</v>
      </c>
      <c r="D33" s="9">
        <v>15.598699999999999</v>
      </c>
      <c r="E33" s="10">
        <v>0.2056</v>
      </c>
      <c r="F33" s="9">
        <v>0.23860000000000001</v>
      </c>
      <c r="G33" s="10">
        <v>9.69E-2</v>
      </c>
      <c r="H33" s="9">
        <v>0.2301</v>
      </c>
      <c r="I33" s="10">
        <v>0.122</v>
      </c>
      <c r="J33" s="10">
        <v>0.2331</v>
      </c>
      <c r="K33" s="54">
        <v>155.34280000000001</v>
      </c>
    </row>
    <row r="34" spans="1:11" x14ac:dyDescent="0.25">
      <c r="A34" s="8">
        <v>37861</v>
      </c>
      <c r="B34" s="9">
        <v>0.1328</v>
      </c>
      <c r="C34" s="10">
        <v>8.43E-2</v>
      </c>
      <c r="D34" s="9">
        <v>15.598100000000001</v>
      </c>
      <c r="E34" s="10">
        <v>0.20599999999999999</v>
      </c>
      <c r="F34" s="9">
        <v>0.2384</v>
      </c>
      <c r="G34" s="10">
        <v>9.69E-2</v>
      </c>
      <c r="H34" s="9">
        <v>0.23300000000000001</v>
      </c>
      <c r="I34" s="10">
        <v>0.1216</v>
      </c>
      <c r="J34" s="10">
        <v>0.2331</v>
      </c>
      <c r="K34" s="54">
        <v>155.34280000000001</v>
      </c>
    </row>
    <row r="35" spans="1:11" ht="15.75" thickBot="1" x14ac:dyDescent="0.3">
      <c r="A35" s="11">
        <v>37862</v>
      </c>
      <c r="B35" s="12">
        <v>0.1328</v>
      </c>
      <c r="C35" s="13">
        <v>8.4199999999999997E-2</v>
      </c>
      <c r="D35" s="12">
        <v>15.5967</v>
      </c>
      <c r="E35" s="13">
        <v>0.2077</v>
      </c>
      <c r="F35" s="12">
        <v>0.23830000000000001</v>
      </c>
      <c r="G35" s="13">
        <v>9.69E-2</v>
      </c>
      <c r="H35" s="12">
        <v>0.23300000000000001</v>
      </c>
      <c r="I35" s="13">
        <v>0.12180000000000001</v>
      </c>
      <c r="J35" s="13">
        <v>0.2331</v>
      </c>
      <c r="K35" s="55">
        <v>156.55459999999999</v>
      </c>
    </row>
    <row r="36" spans="1:11" ht="15.75" thickTop="1" x14ac:dyDescent="0.25">
      <c r="A36" s="14" t="s">
        <v>9</v>
      </c>
      <c r="B36" s="15">
        <f t="shared" ref="B36:K36" si="7">SUM(B31:B35)</f>
        <v>0.66400000000000003</v>
      </c>
      <c r="C36" s="16">
        <f t="shared" si="7"/>
        <v>0.42180000000000001</v>
      </c>
      <c r="D36" s="15">
        <f t="shared" si="7"/>
        <v>77.999500000000012</v>
      </c>
      <c r="E36" s="16">
        <f t="shared" si="7"/>
        <v>1.0274000000000001</v>
      </c>
      <c r="F36" s="15">
        <f t="shared" si="7"/>
        <v>1.1931</v>
      </c>
      <c r="G36" s="16">
        <f t="shared" si="7"/>
        <v>0.4839</v>
      </c>
      <c r="H36" s="15">
        <f t="shared" si="7"/>
        <v>1.1514</v>
      </c>
      <c r="I36" s="16">
        <f t="shared" si="7"/>
        <v>0.60970000000000002</v>
      </c>
      <c r="J36" s="16">
        <f t="shared" si="7"/>
        <v>1.1622999999999999</v>
      </c>
      <c r="K36" s="56">
        <f t="shared" si="7"/>
        <v>777.88599999999997</v>
      </c>
    </row>
    <row r="37" spans="1:11" ht="15.75" thickBot="1" x14ac:dyDescent="0.3">
      <c r="A37" s="17" t="s">
        <v>10</v>
      </c>
      <c r="B37" s="18">
        <f>B36/5</f>
        <v>0.1328</v>
      </c>
      <c r="C37" s="19">
        <f>C36/5</f>
        <v>8.4360000000000004E-2</v>
      </c>
      <c r="D37" s="19">
        <f t="shared" ref="D37:K37" si="8">D36/5</f>
        <v>15.599900000000002</v>
      </c>
      <c r="E37" s="19">
        <f t="shared" si="8"/>
        <v>0.20548000000000002</v>
      </c>
      <c r="F37" s="19">
        <f t="shared" si="8"/>
        <v>0.23862</v>
      </c>
      <c r="G37" s="19">
        <f t="shared" si="8"/>
        <v>9.6780000000000005E-2</v>
      </c>
      <c r="H37" s="19">
        <f t="shared" si="8"/>
        <v>0.23027999999999998</v>
      </c>
      <c r="I37" s="19">
        <f t="shared" si="8"/>
        <v>0.12194000000000001</v>
      </c>
      <c r="J37" s="19">
        <f t="shared" si="8"/>
        <v>0.23245999999999997</v>
      </c>
      <c r="K37" s="19">
        <f t="shared" si="8"/>
        <v>155.5772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4"/>
    </row>
    <row r="39" spans="1:11" ht="20.25" x14ac:dyDescent="0.3">
      <c r="A39" s="20"/>
      <c r="B39" s="9"/>
      <c r="C39" s="59"/>
      <c r="D39" s="9"/>
      <c r="E39" s="22" t="s">
        <v>11</v>
      </c>
      <c r="F39" s="9"/>
      <c r="G39" s="10"/>
      <c r="H39" s="9"/>
      <c r="I39" s="10"/>
      <c r="J39" s="10"/>
      <c r="K39" s="54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8"/>
    </row>
    <row r="41" spans="1:11" x14ac:dyDescent="0.25">
      <c r="A41" s="26" t="s">
        <v>12</v>
      </c>
      <c r="B41" s="27">
        <f>SUM(B6,B10:B14,B17:B21,B24:B28,B31:B35)</f>
        <v>2.7909000000000002</v>
      </c>
      <c r="C41" s="36">
        <f>SUM(C6,C10:C14,C17:C21,C24:C28,C31:C35)</f>
        <v>1.7496000000000003</v>
      </c>
      <c r="D41" s="36">
        <f t="shared" ref="D41:K41" si="9">SUM(D6,D10:D14,D17:D21,D24:D28,D31:D35)</f>
        <v>331.69569999999999</v>
      </c>
      <c r="E41" s="36">
        <f t="shared" si="9"/>
        <v>4.2812999999999999</v>
      </c>
      <c r="F41" s="36">
        <f t="shared" si="9"/>
        <v>4.8911000000000007</v>
      </c>
      <c r="G41" s="36">
        <f t="shared" si="9"/>
        <v>2.0145000000000004</v>
      </c>
      <c r="H41" s="36">
        <f t="shared" si="9"/>
        <v>4.7870999999999997</v>
      </c>
      <c r="I41" s="36">
        <f t="shared" si="9"/>
        <v>2.5002999999999997</v>
      </c>
      <c r="J41" s="36">
        <f t="shared" si="9"/>
        <v>4.8935000000000013</v>
      </c>
      <c r="K41" s="36">
        <f t="shared" si="9"/>
        <v>3288.5854999999997</v>
      </c>
    </row>
    <row r="42" spans="1:11" x14ac:dyDescent="0.25">
      <c r="A42" s="26" t="s">
        <v>13</v>
      </c>
      <c r="B42" s="27">
        <f>B41/21</f>
        <v>0.13290000000000002</v>
      </c>
      <c r="C42" s="28">
        <f>C41/21</f>
        <v>8.331428571428573E-2</v>
      </c>
      <c r="D42" s="28">
        <f t="shared" ref="D42:K42" si="10">D41/21</f>
        <v>15.795033333333333</v>
      </c>
      <c r="E42" s="28">
        <f t="shared" si="10"/>
        <v>0.20387142857142856</v>
      </c>
      <c r="F42" s="28">
        <f t="shared" si="10"/>
        <v>0.23290952380952384</v>
      </c>
      <c r="G42" s="28">
        <f t="shared" si="10"/>
        <v>9.5928571428571446E-2</v>
      </c>
      <c r="H42" s="28">
        <f t="shared" si="10"/>
        <v>0.22795714285714283</v>
      </c>
      <c r="I42" s="28">
        <f t="shared" si="10"/>
        <v>0.11906190476190474</v>
      </c>
      <c r="J42" s="28">
        <f t="shared" si="10"/>
        <v>0.23302380952380958</v>
      </c>
      <c r="K42" s="28">
        <f t="shared" si="10"/>
        <v>156.5993095238095</v>
      </c>
    </row>
    <row r="43" spans="1:11" x14ac:dyDescent="0.25">
      <c r="A43" s="26" t="s">
        <v>14</v>
      </c>
      <c r="B43" s="27">
        <f>1/B42</f>
        <v>7.5244544770504129</v>
      </c>
      <c r="C43" s="28">
        <f>1/C42</f>
        <v>12.002743484224963</v>
      </c>
      <c r="D43" s="28">
        <f>100/D42</f>
        <v>6.3311040812407278</v>
      </c>
      <c r="E43" s="28">
        <f t="shared" ref="E43:J43" si="11">1/E42</f>
        <v>4.9050522037698832</v>
      </c>
      <c r="F43" s="28">
        <f t="shared" si="11"/>
        <v>4.2935127067530816</v>
      </c>
      <c r="G43" s="28">
        <f t="shared" si="11"/>
        <v>10.424422933730453</v>
      </c>
      <c r="H43" s="28">
        <f t="shared" si="11"/>
        <v>4.3867894967725771</v>
      </c>
      <c r="I43" s="28">
        <f t="shared" si="11"/>
        <v>8.3989921209454881</v>
      </c>
      <c r="J43" s="28">
        <f t="shared" si="11"/>
        <v>4.2914069684275047</v>
      </c>
      <c r="K43" s="28">
        <f>1000/K42</f>
        <v>6.3857241966188818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8">
        <v>37865</v>
      </c>
      <c r="B6" s="65">
        <v>0.1328</v>
      </c>
      <c r="C6" s="66">
        <v>8.4099999999999994E-2</v>
      </c>
      <c r="D6" s="65">
        <v>15.4998</v>
      </c>
      <c r="E6" s="66">
        <v>0.2049</v>
      </c>
      <c r="F6" s="65">
        <v>0.23649999999999999</v>
      </c>
      <c r="G6" s="66">
        <v>9.64E-2</v>
      </c>
      <c r="H6" s="65">
        <v>0.2298</v>
      </c>
      <c r="I6" s="66">
        <v>0.12089999999999999</v>
      </c>
      <c r="J6" s="65">
        <v>0.2329</v>
      </c>
      <c r="K6" s="65">
        <v>156.01009999999999</v>
      </c>
    </row>
    <row r="7" spans="1:11" x14ac:dyDescent="0.25">
      <c r="A7" s="8">
        <v>37866</v>
      </c>
      <c r="B7" s="20">
        <v>0.1328</v>
      </c>
      <c r="C7" s="80">
        <v>8.4400000000000003E-2</v>
      </c>
      <c r="D7" s="20">
        <v>15.485799999999999</v>
      </c>
      <c r="E7" s="66">
        <v>0.20519999999999999</v>
      </c>
      <c r="F7" s="20">
        <v>0.2366</v>
      </c>
      <c r="G7" s="66">
        <v>9.6299999999999997E-2</v>
      </c>
      <c r="H7" s="20">
        <v>0.22989999999999999</v>
      </c>
      <c r="I7" s="66">
        <v>0.121</v>
      </c>
      <c r="J7" s="20">
        <v>0.23280000000000001</v>
      </c>
      <c r="K7" s="20">
        <v>156.01009999999999</v>
      </c>
    </row>
    <row r="8" spans="1:11" x14ac:dyDescent="0.25">
      <c r="A8" s="8">
        <v>37867</v>
      </c>
      <c r="B8" s="20">
        <v>0.1328</v>
      </c>
      <c r="C8" s="66">
        <v>8.4400000000000003E-2</v>
      </c>
      <c r="D8" s="20">
        <v>15.432700000000001</v>
      </c>
      <c r="E8" s="66">
        <v>0.20710000000000001</v>
      </c>
      <c r="F8" s="20">
        <v>0.23899999999999999</v>
      </c>
      <c r="G8" s="66">
        <v>9.6699999999999994E-2</v>
      </c>
      <c r="H8" s="20">
        <v>0.23380000000000001</v>
      </c>
      <c r="I8" s="66">
        <v>0.1221</v>
      </c>
      <c r="J8" s="20">
        <v>0.2331</v>
      </c>
      <c r="K8" s="20">
        <v>156.42179999999999</v>
      </c>
    </row>
    <row r="9" spans="1:11" x14ac:dyDescent="0.25">
      <c r="A9" s="8">
        <v>37868</v>
      </c>
      <c r="B9" s="20">
        <v>0.13270000000000001</v>
      </c>
      <c r="C9" s="66">
        <v>8.4400000000000003E-2</v>
      </c>
      <c r="D9" s="20">
        <v>15.3985</v>
      </c>
      <c r="E9" s="66">
        <v>0.2072</v>
      </c>
      <c r="F9" s="20">
        <v>0.23949999999999999</v>
      </c>
      <c r="G9" s="66">
        <v>9.6799999999999997E-2</v>
      </c>
      <c r="H9" s="20">
        <v>0.23319999999999999</v>
      </c>
      <c r="I9" s="66">
        <v>0.1225</v>
      </c>
      <c r="J9" s="20">
        <v>0.23319999999999999</v>
      </c>
      <c r="K9" s="20">
        <v>155.828</v>
      </c>
    </row>
    <row r="10" spans="1:11" ht="15.75" thickBot="1" x14ac:dyDescent="0.3">
      <c r="A10" s="11">
        <v>37869</v>
      </c>
      <c r="B10" s="76">
        <v>0.13270000000000001</v>
      </c>
      <c r="C10" s="77">
        <v>8.43E-2</v>
      </c>
      <c r="D10" s="76">
        <v>15.446899999999999</v>
      </c>
      <c r="E10" s="77">
        <v>0.2074</v>
      </c>
      <c r="F10" s="76">
        <v>0.2389</v>
      </c>
      <c r="G10" s="77">
        <v>9.6799999999999997E-2</v>
      </c>
      <c r="H10" s="76">
        <v>0.23330000000000001</v>
      </c>
      <c r="I10" s="77">
        <v>0.1222</v>
      </c>
      <c r="J10" s="76">
        <v>0.23319999999999999</v>
      </c>
      <c r="K10" s="76">
        <v>155.82</v>
      </c>
    </row>
    <row r="11" spans="1:11" ht="15.75" thickTop="1" x14ac:dyDescent="0.25">
      <c r="A11" s="14" t="s">
        <v>9</v>
      </c>
      <c r="B11" s="15">
        <f t="shared" ref="B11:K11" si="0">SUM(B6:B10)</f>
        <v>0.66380000000000006</v>
      </c>
      <c r="C11" s="16">
        <f t="shared" si="0"/>
        <v>0.42160000000000003</v>
      </c>
      <c r="D11" s="15">
        <f t="shared" si="0"/>
        <v>77.2637</v>
      </c>
      <c r="E11" s="16">
        <f t="shared" si="0"/>
        <v>1.0318000000000001</v>
      </c>
      <c r="F11" s="15">
        <f t="shared" si="0"/>
        <v>1.1905000000000001</v>
      </c>
      <c r="G11" s="16">
        <f t="shared" si="0"/>
        <v>0.48299999999999998</v>
      </c>
      <c r="H11" s="15">
        <f t="shared" si="0"/>
        <v>1.1599999999999999</v>
      </c>
      <c r="I11" s="16">
        <f t="shared" si="0"/>
        <v>0.60870000000000002</v>
      </c>
      <c r="J11" s="16">
        <f t="shared" si="0"/>
        <v>1.1652</v>
      </c>
      <c r="K11" s="56">
        <f t="shared" si="0"/>
        <v>780.08999999999992</v>
      </c>
    </row>
    <row r="12" spans="1:11" ht="15.75" thickBot="1" x14ac:dyDescent="0.3">
      <c r="A12" s="17" t="s">
        <v>10</v>
      </c>
      <c r="B12" s="18">
        <f>B11/5</f>
        <v>0.13276000000000002</v>
      </c>
      <c r="C12" s="19">
        <f>C11/5</f>
        <v>8.4320000000000006E-2</v>
      </c>
      <c r="D12" s="19">
        <f t="shared" ref="D12:K12" si="1">D11/5</f>
        <v>15.45274</v>
      </c>
      <c r="E12" s="19">
        <f t="shared" si="1"/>
        <v>0.20636000000000002</v>
      </c>
      <c r="F12" s="19">
        <f t="shared" si="1"/>
        <v>0.23810000000000003</v>
      </c>
      <c r="G12" s="19">
        <f t="shared" si="1"/>
        <v>9.6599999999999991E-2</v>
      </c>
      <c r="H12" s="19">
        <f t="shared" si="1"/>
        <v>0.23199999999999998</v>
      </c>
      <c r="I12" s="19">
        <f t="shared" si="1"/>
        <v>0.12174</v>
      </c>
      <c r="J12" s="19">
        <f t="shared" si="1"/>
        <v>0.23304</v>
      </c>
      <c r="K12" s="19">
        <f t="shared" si="1"/>
        <v>156.01799999999997</v>
      </c>
    </row>
    <row r="13" spans="1:11" ht="15.75" thickTop="1" x14ac:dyDescent="0.25">
      <c r="A13" s="8">
        <v>37872</v>
      </c>
      <c r="B13" s="9">
        <v>0.1328</v>
      </c>
      <c r="C13" s="10">
        <v>8.3699999999999997E-2</v>
      </c>
      <c r="D13" s="9">
        <v>15.5243</v>
      </c>
      <c r="E13" s="10">
        <v>0.20580000000000001</v>
      </c>
      <c r="F13" s="9">
        <v>0.23499999999999999</v>
      </c>
      <c r="G13" s="10">
        <v>9.64E-2</v>
      </c>
      <c r="H13" s="9">
        <v>0.23130000000000001</v>
      </c>
      <c r="I13" s="10">
        <v>0.1202</v>
      </c>
      <c r="J13" s="10">
        <v>0.23330000000000001</v>
      </c>
      <c r="K13" s="54">
        <v>155.55860000000001</v>
      </c>
    </row>
    <row r="14" spans="1:11" x14ac:dyDescent="0.25">
      <c r="A14" s="8">
        <v>37873</v>
      </c>
      <c r="B14" s="9">
        <v>0.13289999999999999</v>
      </c>
      <c r="C14" s="10">
        <v>8.3799999999999999E-2</v>
      </c>
      <c r="D14" s="9">
        <v>15.4895</v>
      </c>
      <c r="E14" s="10">
        <v>0.2049</v>
      </c>
      <c r="F14" s="9">
        <v>0.2339</v>
      </c>
      <c r="G14" s="10">
        <v>9.5899999999999999E-2</v>
      </c>
      <c r="H14" s="9">
        <v>0.2301</v>
      </c>
      <c r="I14" s="10">
        <v>0.1196</v>
      </c>
      <c r="J14" s="10">
        <v>0.23369999999999999</v>
      </c>
      <c r="K14" s="54">
        <v>155.792</v>
      </c>
    </row>
    <row r="15" spans="1:11" x14ac:dyDescent="0.25">
      <c r="A15" s="8">
        <v>37874</v>
      </c>
      <c r="B15" s="9">
        <v>0.1331</v>
      </c>
      <c r="C15" s="10">
        <v>8.3699999999999997E-2</v>
      </c>
      <c r="D15" s="9">
        <v>15.487500000000001</v>
      </c>
      <c r="E15" s="10">
        <v>0.20250000000000001</v>
      </c>
      <c r="F15" s="9">
        <v>0.23269999999999999</v>
      </c>
      <c r="G15" s="10">
        <v>9.6000000000000002E-2</v>
      </c>
      <c r="H15" s="9">
        <v>0.2281</v>
      </c>
      <c r="I15" s="10">
        <v>0.11899999999999999</v>
      </c>
      <c r="J15" s="10">
        <v>0.23369999999999999</v>
      </c>
      <c r="K15" s="54">
        <v>155.727</v>
      </c>
    </row>
    <row r="16" spans="1:11" x14ac:dyDescent="0.25">
      <c r="A16" s="8">
        <v>37875</v>
      </c>
      <c r="B16" s="9">
        <v>0.13320000000000001</v>
      </c>
      <c r="C16" s="10">
        <v>8.3799999999999999E-2</v>
      </c>
      <c r="D16" s="9">
        <v>15.5997</v>
      </c>
      <c r="E16" s="10">
        <v>0.20250000000000001</v>
      </c>
      <c r="F16" s="9">
        <v>0.2326</v>
      </c>
      <c r="G16" s="10">
        <v>9.5799999999999996E-2</v>
      </c>
      <c r="H16" s="9">
        <v>0.22869999999999999</v>
      </c>
      <c r="I16" s="10">
        <v>0.11890000000000001</v>
      </c>
      <c r="J16" s="10">
        <v>0.23350000000000001</v>
      </c>
      <c r="K16" s="54">
        <v>155.7269</v>
      </c>
    </row>
    <row r="17" spans="1:11" ht="15.75" thickBot="1" x14ac:dyDescent="0.3">
      <c r="A17" s="11">
        <v>37876</v>
      </c>
      <c r="B17" s="12">
        <v>0.13320000000000001</v>
      </c>
      <c r="C17" s="13">
        <v>8.3599999999999994E-2</v>
      </c>
      <c r="D17" s="12">
        <v>15.5951</v>
      </c>
      <c r="E17" s="13">
        <v>0.2021</v>
      </c>
      <c r="F17" s="12">
        <v>0.2329</v>
      </c>
      <c r="G17" s="13">
        <v>9.5799999999999996E-2</v>
      </c>
      <c r="H17" s="12">
        <v>0.2286</v>
      </c>
      <c r="I17" s="13">
        <v>0.1191</v>
      </c>
      <c r="J17" s="13">
        <v>0.23330000000000001</v>
      </c>
      <c r="K17" s="55">
        <v>156.02719999999999</v>
      </c>
    </row>
    <row r="18" spans="1:11" ht="15.75" thickTop="1" x14ac:dyDescent="0.25">
      <c r="A18" s="14" t="s">
        <v>9</v>
      </c>
      <c r="B18" s="15">
        <f t="shared" ref="B18:K18" si="2">SUM(B13:B17)</f>
        <v>0.66520000000000001</v>
      </c>
      <c r="C18" s="16">
        <f t="shared" si="2"/>
        <v>0.41859999999999997</v>
      </c>
      <c r="D18" s="15">
        <f t="shared" si="2"/>
        <v>77.696100000000001</v>
      </c>
      <c r="E18" s="16">
        <f t="shared" si="2"/>
        <v>1.0178</v>
      </c>
      <c r="F18" s="15">
        <f t="shared" si="2"/>
        <v>1.1671</v>
      </c>
      <c r="G18" s="16">
        <f t="shared" si="2"/>
        <v>0.47989999999999999</v>
      </c>
      <c r="H18" s="15">
        <f t="shared" si="2"/>
        <v>1.1468</v>
      </c>
      <c r="I18" s="16">
        <f t="shared" si="2"/>
        <v>0.5968</v>
      </c>
      <c r="J18" s="16">
        <f t="shared" si="2"/>
        <v>1.1675</v>
      </c>
      <c r="K18" s="56">
        <f t="shared" si="2"/>
        <v>778.83169999999996</v>
      </c>
    </row>
    <row r="19" spans="1:11" ht="15.75" thickBot="1" x14ac:dyDescent="0.3">
      <c r="A19" s="17" t="s">
        <v>10</v>
      </c>
      <c r="B19" s="18">
        <f>B18/5</f>
        <v>0.13303999999999999</v>
      </c>
      <c r="C19" s="19">
        <f>C18/5</f>
        <v>8.3719999999999989E-2</v>
      </c>
      <c r="D19" s="19">
        <f t="shared" ref="D19:K19" si="3">D18/5</f>
        <v>15.53922</v>
      </c>
      <c r="E19" s="19">
        <f t="shared" si="3"/>
        <v>0.20356000000000002</v>
      </c>
      <c r="F19" s="19">
        <f t="shared" si="3"/>
        <v>0.23342000000000002</v>
      </c>
      <c r="G19" s="19">
        <f t="shared" si="3"/>
        <v>9.5979999999999996E-2</v>
      </c>
      <c r="H19" s="19">
        <f t="shared" si="3"/>
        <v>0.22936000000000001</v>
      </c>
      <c r="I19" s="19">
        <f t="shared" si="3"/>
        <v>0.11935999999999999</v>
      </c>
      <c r="J19" s="19">
        <f t="shared" si="3"/>
        <v>0.23349999999999999</v>
      </c>
      <c r="K19" s="19">
        <f t="shared" si="3"/>
        <v>155.76633999999999</v>
      </c>
    </row>
    <row r="20" spans="1:11" ht="15" customHeight="1" thickTop="1" x14ac:dyDescent="0.25">
      <c r="A20" s="8">
        <v>37879</v>
      </c>
      <c r="B20" s="9">
        <v>0.13320000000000001</v>
      </c>
      <c r="C20" s="10">
        <v>8.3000000000000004E-2</v>
      </c>
      <c r="D20" s="9">
        <v>15.6357</v>
      </c>
      <c r="E20" s="10">
        <v>0.20080000000000001</v>
      </c>
      <c r="F20" s="9">
        <v>0.23039999999999999</v>
      </c>
      <c r="G20" s="10">
        <v>9.5899999999999999E-2</v>
      </c>
      <c r="H20" s="9">
        <v>0.22850000000000001</v>
      </c>
      <c r="I20" s="10">
        <v>0.1178</v>
      </c>
      <c r="J20" s="10">
        <v>0.23330000000000001</v>
      </c>
      <c r="K20" s="54">
        <v>156.24359999999999</v>
      </c>
    </row>
    <row r="21" spans="1:11" x14ac:dyDescent="0.25">
      <c r="A21" s="8">
        <v>37880</v>
      </c>
      <c r="B21" s="9">
        <v>0.13320000000000001</v>
      </c>
      <c r="C21" s="10">
        <v>8.3099999999999993E-2</v>
      </c>
      <c r="D21" s="9">
        <v>15.6463</v>
      </c>
      <c r="E21" s="10">
        <v>0.20019999999999999</v>
      </c>
      <c r="F21" s="9">
        <v>0.23050000000000001</v>
      </c>
      <c r="G21" s="10">
        <v>9.5600000000000004E-2</v>
      </c>
      <c r="H21" s="9">
        <v>0.2273</v>
      </c>
      <c r="I21" s="10">
        <v>0.1179</v>
      </c>
      <c r="J21" s="10">
        <v>0.2339</v>
      </c>
      <c r="K21" s="54">
        <v>156.22200000000001</v>
      </c>
    </row>
    <row r="22" spans="1:11" x14ac:dyDescent="0.25">
      <c r="A22" s="8">
        <v>37881</v>
      </c>
      <c r="B22" s="9">
        <v>0.13320000000000001</v>
      </c>
      <c r="C22" s="10">
        <v>8.3900000000000002E-2</v>
      </c>
      <c r="D22" s="9">
        <v>15.4998</v>
      </c>
      <c r="E22" s="10">
        <v>0.20119999999999999</v>
      </c>
      <c r="F22" s="9">
        <v>0.23300000000000001</v>
      </c>
      <c r="G22" s="10">
        <v>9.5699999999999993E-2</v>
      </c>
      <c r="H22" s="9">
        <v>0.2281</v>
      </c>
      <c r="I22" s="10">
        <v>0.1192</v>
      </c>
      <c r="J22" s="10">
        <v>0.23330000000000001</v>
      </c>
      <c r="K22" s="54">
        <v>156.2209</v>
      </c>
    </row>
    <row r="23" spans="1:11" x14ac:dyDescent="0.25">
      <c r="A23" s="8">
        <v>37882</v>
      </c>
      <c r="B23" s="9">
        <v>0.13320000000000001</v>
      </c>
      <c r="C23" s="10">
        <v>8.3000000000000004E-2</v>
      </c>
      <c r="D23" s="9">
        <v>15.4719</v>
      </c>
      <c r="E23" s="10">
        <v>0.20050000000000001</v>
      </c>
      <c r="F23" s="9">
        <v>0.2319</v>
      </c>
      <c r="G23" s="10">
        <v>9.5699999999999993E-2</v>
      </c>
      <c r="H23" s="9">
        <v>0.2288</v>
      </c>
      <c r="I23" s="10">
        <v>0.11849999999999999</v>
      </c>
      <c r="J23" s="10">
        <v>0.2336</v>
      </c>
      <c r="K23" s="54">
        <v>156.0438</v>
      </c>
    </row>
    <row r="24" spans="1:11" ht="15.75" thickBot="1" x14ac:dyDescent="0.3">
      <c r="A24" s="11">
        <v>37883</v>
      </c>
      <c r="B24" s="12">
        <v>0.13320000000000001</v>
      </c>
      <c r="C24" s="13">
        <v>8.2400000000000001E-2</v>
      </c>
      <c r="D24" s="12">
        <v>15.3446</v>
      </c>
      <c r="E24" s="13">
        <v>0.19989999999999999</v>
      </c>
      <c r="F24" s="12">
        <v>0.23150000000000001</v>
      </c>
      <c r="G24" s="13">
        <v>9.5299999999999996E-2</v>
      </c>
      <c r="H24" s="12">
        <v>0.22800000000000001</v>
      </c>
      <c r="I24" s="13">
        <v>0.11840000000000001</v>
      </c>
      <c r="J24" s="13">
        <v>0.23300000000000001</v>
      </c>
      <c r="K24" s="55">
        <v>155.84399999999999</v>
      </c>
    </row>
    <row r="25" spans="1:11" ht="15.75" thickTop="1" x14ac:dyDescent="0.25">
      <c r="A25" s="14" t="s">
        <v>9</v>
      </c>
      <c r="B25" s="15">
        <f t="shared" ref="B25:K25" si="4">SUM(B20:B24)</f>
        <v>0.66600000000000004</v>
      </c>
      <c r="C25" s="16">
        <f t="shared" si="4"/>
        <v>0.41539999999999999</v>
      </c>
      <c r="D25" s="15">
        <f t="shared" si="4"/>
        <v>77.598299999999995</v>
      </c>
      <c r="E25" s="16">
        <f t="shared" si="4"/>
        <v>1.0026000000000002</v>
      </c>
      <c r="F25" s="15">
        <f t="shared" si="4"/>
        <v>1.1573</v>
      </c>
      <c r="G25" s="16">
        <f t="shared" si="4"/>
        <v>0.47820000000000001</v>
      </c>
      <c r="H25" s="15">
        <f t="shared" si="4"/>
        <v>1.1407</v>
      </c>
      <c r="I25" s="16">
        <f t="shared" si="4"/>
        <v>0.59179999999999999</v>
      </c>
      <c r="J25" s="16">
        <f t="shared" si="4"/>
        <v>1.1671</v>
      </c>
      <c r="K25" s="56">
        <f t="shared" si="4"/>
        <v>780.57429999999999</v>
      </c>
    </row>
    <row r="26" spans="1:11" ht="15.75" thickBot="1" x14ac:dyDescent="0.3">
      <c r="A26" s="17" t="s">
        <v>10</v>
      </c>
      <c r="B26" s="18">
        <f>B25/5</f>
        <v>0.13320000000000001</v>
      </c>
      <c r="C26" s="19">
        <f>C25/5</f>
        <v>8.3080000000000001E-2</v>
      </c>
      <c r="D26" s="19">
        <f t="shared" ref="D26:K26" si="5">D25/5</f>
        <v>15.519659999999998</v>
      </c>
      <c r="E26" s="19">
        <f t="shared" si="5"/>
        <v>0.20052000000000003</v>
      </c>
      <c r="F26" s="19">
        <f t="shared" si="5"/>
        <v>0.23146</v>
      </c>
      <c r="G26" s="19">
        <f t="shared" si="5"/>
        <v>9.5640000000000003E-2</v>
      </c>
      <c r="H26" s="19">
        <f t="shared" si="5"/>
        <v>0.22814000000000001</v>
      </c>
      <c r="I26" s="19">
        <f t="shared" si="5"/>
        <v>0.11835999999999999</v>
      </c>
      <c r="J26" s="19">
        <f t="shared" si="5"/>
        <v>0.23342000000000002</v>
      </c>
      <c r="K26" s="19">
        <f t="shared" si="5"/>
        <v>156.11485999999999</v>
      </c>
    </row>
    <row r="27" spans="1:11" ht="15.75" thickTop="1" x14ac:dyDescent="0.25">
      <c r="A27" s="8">
        <v>37886</v>
      </c>
      <c r="B27" s="9">
        <v>0.13320000000000001</v>
      </c>
      <c r="C27" s="10">
        <v>8.1699999999999995E-2</v>
      </c>
      <c r="D27" s="9">
        <v>15.174099999999999</v>
      </c>
      <c r="E27" s="10">
        <v>0.1981</v>
      </c>
      <c r="F27" s="9">
        <v>0.2296</v>
      </c>
      <c r="G27" s="10">
        <v>9.5200000000000007E-2</v>
      </c>
      <c r="H27" s="9">
        <v>0.22600000000000001</v>
      </c>
      <c r="I27" s="10">
        <v>0.1174</v>
      </c>
      <c r="J27" s="10">
        <v>0.2324</v>
      </c>
      <c r="K27" s="54">
        <v>155.84399999999999</v>
      </c>
    </row>
    <row r="28" spans="1:11" x14ac:dyDescent="0.25">
      <c r="A28" s="8">
        <v>37887</v>
      </c>
      <c r="B28" s="9">
        <v>0.13320000000000001</v>
      </c>
      <c r="C28" s="10">
        <v>8.09E-2</v>
      </c>
      <c r="D28" s="9">
        <v>14.911099999999999</v>
      </c>
      <c r="E28" s="10">
        <v>0.1956</v>
      </c>
      <c r="F28" s="9">
        <v>0.2271</v>
      </c>
      <c r="G28" s="10">
        <v>9.4100000000000003E-2</v>
      </c>
      <c r="H28" s="9">
        <v>0.223</v>
      </c>
      <c r="I28" s="10">
        <v>0.1153</v>
      </c>
      <c r="J28" s="10">
        <v>0.23050000000000001</v>
      </c>
      <c r="K28" s="54">
        <v>155.84399999999999</v>
      </c>
    </row>
    <row r="29" spans="1:11" x14ac:dyDescent="0.25">
      <c r="A29" s="8">
        <v>37888</v>
      </c>
      <c r="B29" s="9">
        <v>0.13320000000000001</v>
      </c>
      <c r="C29" s="10">
        <v>8.0500000000000002E-2</v>
      </c>
      <c r="D29" s="9">
        <v>14.857799999999999</v>
      </c>
      <c r="E29" s="10">
        <v>0.19620000000000001</v>
      </c>
      <c r="F29" s="9">
        <v>0.2268</v>
      </c>
      <c r="G29" s="10">
        <v>9.4E-2</v>
      </c>
      <c r="H29" s="9">
        <v>0.224</v>
      </c>
      <c r="I29" s="10">
        <v>0.11600000000000001</v>
      </c>
      <c r="J29" s="10">
        <v>0.2306</v>
      </c>
      <c r="K29" s="54">
        <v>153.6962</v>
      </c>
    </row>
    <row r="30" spans="1:11" x14ac:dyDescent="0.25">
      <c r="A30" s="8">
        <v>37889</v>
      </c>
      <c r="B30" s="9">
        <v>0.13320000000000001</v>
      </c>
      <c r="C30" s="10">
        <v>8.0399999999999999E-2</v>
      </c>
      <c r="D30" s="9">
        <v>14.8904</v>
      </c>
      <c r="E30" s="10">
        <v>0.19650000000000001</v>
      </c>
      <c r="F30" s="9">
        <v>0.2271</v>
      </c>
      <c r="G30" s="10">
        <v>9.4E-2</v>
      </c>
      <c r="H30" s="9">
        <v>0.22389999999999999</v>
      </c>
      <c r="I30" s="10">
        <v>0.11609999999999999</v>
      </c>
      <c r="J30" s="10">
        <v>0.23119999999999999</v>
      </c>
      <c r="K30" s="54">
        <v>153.2433</v>
      </c>
    </row>
    <row r="31" spans="1:11" ht="15.75" thickBot="1" x14ac:dyDescent="0.3">
      <c r="A31" s="11">
        <v>37890</v>
      </c>
      <c r="B31" s="12">
        <v>0.13320000000000001</v>
      </c>
      <c r="C31" s="13">
        <v>8.0199999999999994E-2</v>
      </c>
      <c r="D31" s="12">
        <v>14.8858</v>
      </c>
      <c r="E31" s="13">
        <v>0.19570000000000001</v>
      </c>
      <c r="F31" s="12">
        <v>0.22620000000000001</v>
      </c>
      <c r="G31" s="13">
        <v>9.4E-2</v>
      </c>
      <c r="H31" s="12">
        <v>0.224</v>
      </c>
      <c r="I31" s="13">
        <v>0.1158</v>
      </c>
      <c r="J31" s="13">
        <v>0.23100000000000001</v>
      </c>
      <c r="K31" s="55">
        <v>153.41309999999999</v>
      </c>
    </row>
    <row r="32" spans="1:11" ht="15.75" thickTop="1" x14ac:dyDescent="0.25">
      <c r="A32" s="14" t="s">
        <v>9</v>
      </c>
      <c r="B32" s="15">
        <f t="shared" ref="B32:K32" si="6">SUM(B27:B31)</f>
        <v>0.66600000000000004</v>
      </c>
      <c r="C32" s="16">
        <f t="shared" si="6"/>
        <v>0.4037</v>
      </c>
      <c r="D32" s="15">
        <f t="shared" si="6"/>
        <v>74.719200000000001</v>
      </c>
      <c r="E32" s="16">
        <f t="shared" si="6"/>
        <v>0.98209999999999997</v>
      </c>
      <c r="F32" s="15">
        <f t="shared" si="6"/>
        <v>1.1368</v>
      </c>
      <c r="G32" s="16">
        <f t="shared" si="6"/>
        <v>0.47129999999999994</v>
      </c>
      <c r="H32" s="15">
        <f t="shared" si="6"/>
        <v>1.1209</v>
      </c>
      <c r="I32" s="16">
        <f t="shared" si="6"/>
        <v>0.5806</v>
      </c>
      <c r="J32" s="16">
        <f t="shared" si="6"/>
        <v>1.1556999999999999</v>
      </c>
      <c r="K32" s="56">
        <f t="shared" si="6"/>
        <v>772.04059999999993</v>
      </c>
    </row>
    <row r="33" spans="1:11" ht="15.75" thickBot="1" x14ac:dyDescent="0.3">
      <c r="A33" s="17" t="s">
        <v>10</v>
      </c>
      <c r="B33" s="18">
        <f>B32/5</f>
        <v>0.13320000000000001</v>
      </c>
      <c r="C33" s="19">
        <f>C32/5</f>
        <v>8.0740000000000006E-2</v>
      </c>
      <c r="D33" s="19">
        <f t="shared" ref="D33:K33" si="7">D32/5</f>
        <v>14.94384</v>
      </c>
      <c r="E33" s="19">
        <f t="shared" si="7"/>
        <v>0.19641999999999998</v>
      </c>
      <c r="F33" s="19">
        <f t="shared" si="7"/>
        <v>0.22736000000000001</v>
      </c>
      <c r="G33" s="19">
        <f t="shared" si="7"/>
        <v>9.4259999999999983E-2</v>
      </c>
      <c r="H33" s="19">
        <f t="shared" si="7"/>
        <v>0.22417999999999999</v>
      </c>
      <c r="I33" s="19">
        <f t="shared" si="7"/>
        <v>0.11612</v>
      </c>
      <c r="J33" s="19">
        <f t="shared" si="7"/>
        <v>0.23113999999999998</v>
      </c>
      <c r="K33" s="19">
        <f t="shared" si="7"/>
        <v>154.40812</v>
      </c>
    </row>
    <row r="34" spans="1:11" ht="15.75" thickTop="1" x14ac:dyDescent="0.25">
      <c r="A34" s="8">
        <v>37893</v>
      </c>
      <c r="B34" s="9">
        <v>0.1331</v>
      </c>
      <c r="C34" s="10">
        <v>8.0199999999999994E-2</v>
      </c>
      <c r="D34" s="9">
        <v>14.889200000000001</v>
      </c>
      <c r="E34" s="10">
        <v>0.1973</v>
      </c>
      <c r="F34" s="9">
        <v>0.22700000000000001</v>
      </c>
      <c r="G34" s="10">
        <v>9.4E-2</v>
      </c>
      <c r="H34" s="9">
        <v>0.22620000000000001</v>
      </c>
      <c r="I34" s="10">
        <v>0.11600000000000001</v>
      </c>
      <c r="J34" s="10">
        <v>0.23039999999999999</v>
      </c>
      <c r="K34" s="54">
        <v>153.09829999999999</v>
      </c>
    </row>
    <row r="35" spans="1:11" x14ac:dyDescent="0.25">
      <c r="A35" s="8">
        <v>37894</v>
      </c>
      <c r="B35" s="9">
        <v>0.1331</v>
      </c>
      <c r="C35" s="10">
        <v>8.0100000000000005E-2</v>
      </c>
      <c r="D35" s="9">
        <v>14.7874</v>
      </c>
      <c r="E35" s="10">
        <v>0.19739999999999999</v>
      </c>
      <c r="F35" s="9">
        <v>0.2253</v>
      </c>
      <c r="G35" s="10">
        <v>9.4200000000000006E-2</v>
      </c>
      <c r="H35" s="9">
        <v>0.22570000000000001</v>
      </c>
      <c r="I35" s="10">
        <v>0.1152</v>
      </c>
      <c r="J35" s="10">
        <v>0.23039999999999999</v>
      </c>
      <c r="K35" s="54">
        <v>153.14150000000001</v>
      </c>
    </row>
    <row r="36" spans="1:11" ht="20.25" x14ac:dyDescent="0.3">
      <c r="A36" s="20"/>
      <c r="B36" s="9"/>
      <c r="C36" s="51"/>
      <c r="D36" s="10"/>
      <c r="E36" s="22" t="s">
        <v>11</v>
      </c>
      <c r="F36" s="10"/>
      <c r="G36" s="10"/>
      <c r="H36" s="10"/>
      <c r="I36" s="10"/>
      <c r="J36" s="10"/>
      <c r="K36" s="54"/>
    </row>
    <row r="37" spans="1:11" ht="15.75" thickBot="1" x14ac:dyDescent="0.3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58"/>
    </row>
    <row r="38" spans="1:11" x14ac:dyDescent="0.25">
      <c r="A38" s="26" t="s">
        <v>12</v>
      </c>
      <c r="B38" s="27">
        <f>SUM(B6:B10,B13:B17,B20:B24,B27:B31,B34:B35)</f>
        <v>2.9272</v>
      </c>
      <c r="C38" s="36">
        <f>SUM(C6:C10,C13:C17,C20:C24,C27:C31,C34:C35)</f>
        <v>1.8196000000000001</v>
      </c>
      <c r="D38" s="94">
        <f t="shared" ref="D38:K38" si="8">SUM(D6:D10,D13:D17,D20:D24,D27:D31,D34:D35)</f>
        <v>336.95390000000003</v>
      </c>
      <c r="E38" s="36">
        <f t="shared" si="8"/>
        <v>4.4290000000000012</v>
      </c>
      <c r="F38" s="94">
        <f t="shared" si="8"/>
        <v>5.104000000000001</v>
      </c>
      <c r="G38" s="36">
        <f t="shared" si="8"/>
        <v>2.1005999999999996</v>
      </c>
      <c r="H38" s="94">
        <f t="shared" si="8"/>
        <v>5.0203000000000007</v>
      </c>
      <c r="I38" s="36">
        <f t="shared" si="8"/>
        <v>2.6091000000000002</v>
      </c>
      <c r="J38" s="94">
        <f t="shared" si="8"/>
        <v>5.1163000000000016</v>
      </c>
      <c r="K38" s="36">
        <f t="shared" si="8"/>
        <v>3417.7764000000006</v>
      </c>
    </row>
    <row r="39" spans="1:11" x14ac:dyDescent="0.25">
      <c r="A39" s="26" t="s">
        <v>13</v>
      </c>
      <c r="B39" s="27">
        <f>B38/22</f>
        <v>0.13305454545454545</v>
      </c>
      <c r="C39" s="28">
        <f>C38/22</f>
        <v>8.2709090909090913E-2</v>
      </c>
      <c r="D39" s="27">
        <f t="shared" ref="D39:K39" si="9">D38/22</f>
        <v>15.316086363636366</v>
      </c>
      <c r="E39" s="28">
        <f t="shared" si="9"/>
        <v>0.20131818181818187</v>
      </c>
      <c r="F39" s="27">
        <f t="shared" si="9"/>
        <v>0.23200000000000004</v>
      </c>
      <c r="G39" s="28">
        <f t="shared" si="9"/>
        <v>9.5481818181818168E-2</v>
      </c>
      <c r="H39" s="27">
        <f t="shared" si="9"/>
        <v>0.22819545454545456</v>
      </c>
      <c r="I39" s="28">
        <f t="shared" si="9"/>
        <v>0.11859545454545456</v>
      </c>
      <c r="J39" s="27">
        <f t="shared" si="9"/>
        <v>0.23255909090909099</v>
      </c>
      <c r="K39" s="28">
        <f t="shared" si="9"/>
        <v>155.35347272727276</v>
      </c>
    </row>
    <row r="40" spans="1:11" x14ac:dyDescent="0.25">
      <c r="A40" s="26" t="s">
        <v>14</v>
      </c>
      <c r="B40" s="27">
        <f>1/B39</f>
        <v>7.5157146761410223</v>
      </c>
      <c r="C40" s="28">
        <f t="shared" ref="C40:K40" si="10">1/C39</f>
        <v>12.090569355902396</v>
      </c>
      <c r="D40" s="27">
        <f>100/D39</f>
        <v>6.529083058543022</v>
      </c>
      <c r="E40" s="28">
        <f t="shared" si="10"/>
        <v>4.9672612327839225</v>
      </c>
      <c r="F40" s="27">
        <f t="shared" si="10"/>
        <v>4.3103448275862064</v>
      </c>
      <c r="G40" s="28">
        <f t="shared" si="10"/>
        <v>10.473198133866516</v>
      </c>
      <c r="H40" s="27">
        <f t="shared" si="10"/>
        <v>4.3822082345676554</v>
      </c>
      <c r="I40" s="28">
        <f t="shared" si="10"/>
        <v>8.4320263692460991</v>
      </c>
      <c r="J40" s="27">
        <f t="shared" si="10"/>
        <v>4.2999824091628698</v>
      </c>
      <c r="K40" s="28">
        <f>1000/K39</f>
        <v>6.4369336741865251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0"/>
      <c r="K41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2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23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3" t="s">
        <v>3</v>
      </c>
    </row>
    <row r="6" spans="1:11" x14ac:dyDescent="0.25">
      <c r="A6" s="38">
        <v>37895</v>
      </c>
      <c r="B6" s="39">
        <v>0.1331</v>
      </c>
      <c r="C6" s="40">
        <v>8.0100000000000005E-2</v>
      </c>
      <c r="D6" s="39">
        <v>14.852600000000001</v>
      </c>
      <c r="E6" s="40">
        <v>0.1963</v>
      </c>
      <c r="F6" s="39">
        <v>0.2235</v>
      </c>
      <c r="G6" s="40">
        <v>9.3100000000000002E-2</v>
      </c>
      <c r="H6" s="39">
        <v>0.2238</v>
      </c>
      <c r="I6" s="40">
        <v>0.1143</v>
      </c>
      <c r="J6" s="40">
        <v>0.23019999999999999</v>
      </c>
      <c r="K6" s="61">
        <v>153.09</v>
      </c>
    </row>
    <row r="7" spans="1:11" x14ac:dyDescent="0.25">
      <c r="A7" s="8">
        <v>37896</v>
      </c>
      <c r="B7" s="9">
        <v>0.1331</v>
      </c>
      <c r="C7" s="10">
        <v>7.9799999999999996E-2</v>
      </c>
      <c r="D7" s="9">
        <v>14.7242</v>
      </c>
      <c r="E7" s="10">
        <v>0.19500000000000001</v>
      </c>
      <c r="F7" s="9">
        <v>0.22220000000000001</v>
      </c>
      <c r="G7" s="10">
        <v>9.3299999999999994E-2</v>
      </c>
      <c r="H7" s="9">
        <v>0.2225</v>
      </c>
      <c r="I7" s="10">
        <v>0.11360000000000001</v>
      </c>
      <c r="J7" s="10">
        <v>0.23</v>
      </c>
      <c r="K7" s="54">
        <v>153.31120000000001</v>
      </c>
    </row>
    <row r="8" spans="1:11" ht="15.75" thickBot="1" x14ac:dyDescent="0.3">
      <c r="A8" s="11">
        <v>37897</v>
      </c>
      <c r="B8" s="12">
        <v>0.1331</v>
      </c>
      <c r="C8" s="13">
        <v>7.9600000000000004E-2</v>
      </c>
      <c r="D8" s="12">
        <v>14.7315</v>
      </c>
      <c r="E8" s="13">
        <v>0.1946</v>
      </c>
      <c r="F8" s="12">
        <v>0.2225</v>
      </c>
      <c r="G8" s="13">
        <v>9.3299999999999994E-2</v>
      </c>
      <c r="H8" s="12">
        <v>0.222</v>
      </c>
      <c r="I8" s="13">
        <v>0.1137</v>
      </c>
      <c r="J8" s="13">
        <v>0.2298</v>
      </c>
      <c r="K8" s="55">
        <v>152.96520000000001</v>
      </c>
    </row>
    <row r="9" spans="1:11" ht="15.75" thickTop="1" x14ac:dyDescent="0.25">
      <c r="A9" s="14" t="s">
        <v>9</v>
      </c>
      <c r="B9" s="15">
        <f>SUM(B6:B8)</f>
        <v>0.39929999999999999</v>
      </c>
      <c r="C9" s="16">
        <f>SUM(C6:C8)</f>
        <v>0.23949999999999999</v>
      </c>
      <c r="D9" s="15">
        <f>SUM(D6:D8)</f>
        <v>44.308300000000003</v>
      </c>
      <c r="E9" s="16">
        <f>SUM(E6:E8)</f>
        <v>0.58589999999999998</v>
      </c>
      <c r="F9" s="15">
        <f>SUM(F6:F8)</f>
        <v>0.66820000000000002</v>
      </c>
      <c r="G9" s="16">
        <f>SUM(G6:G8)</f>
        <v>0.2797</v>
      </c>
      <c r="H9" s="15">
        <f>SUM(H6:H8)</f>
        <v>0.66830000000000001</v>
      </c>
      <c r="I9" s="16">
        <f>SUM(I6:I8)</f>
        <v>0.34160000000000001</v>
      </c>
      <c r="J9" s="16">
        <f>SUM(J6:J8)</f>
        <v>0.69</v>
      </c>
      <c r="K9" s="56">
        <f>SUM(K6:K8)</f>
        <v>459.3664</v>
      </c>
    </row>
    <row r="10" spans="1:11" ht="15.75" thickBot="1" x14ac:dyDescent="0.3">
      <c r="A10" s="17" t="s">
        <v>10</v>
      </c>
      <c r="B10" s="18">
        <f>B9/3</f>
        <v>0.1331</v>
      </c>
      <c r="C10" s="19">
        <f>C9/3</f>
        <v>7.9833333333333326E-2</v>
      </c>
      <c r="D10" s="19">
        <f t="shared" ref="D10:K10" si="0">D9/3</f>
        <v>14.769433333333334</v>
      </c>
      <c r="E10" s="19">
        <f t="shared" si="0"/>
        <v>0.1953</v>
      </c>
      <c r="F10" s="19">
        <f t="shared" si="0"/>
        <v>0.22273333333333334</v>
      </c>
      <c r="G10" s="19">
        <f t="shared" si="0"/>
        <v>9.3233333333333335E-2</v>
      </c>
      <c r="H10" s="19">
        <f t="shared" si="0"/>
        <v>0.22276666666666667</v>
      </c>
      <c r="I10" s="19">
        <f t="shared" si="0"/>
        <v>0.11386666666666667</v>
      </c>
      <c r="J10" s="19">
        <f t="shared" si="0"/>
        <v>0.22999999999999998</v>
      </c>
      <c r="K10" s="19">
        <f t="shared" si="0"/>
        <v>153.12213333333332</v>
      </c>
    </row>
    <row r="11" spans="1:11" ht="15.75" thickTop="1" x14ac:dyDescent="0.25">
      <c r="A11" s="8">
        <v>37900</v>
      </c>
      <c r="B11" s="9">
        <v>0.13300000000000001</v>
      </c>
      <c r="C11" s="10">
        <v>0.79800000000000004</v>
      </c>
      <c r="D11" s="9">
        <v>14.724399999999999</v>
      </c>
      <c r="E11" s="10">
        <v>0.1948</v>
      </c>
      <c r="F11" s="9">
        <v>0.22370000000000001</v>
      </c>
      <c r="G11" s="10">
        <v>9.3299999999999994E-2</v>
      </c>
      <c r="H11" s="9">
        <v>0.22320000000000001</v>
      </c>
      <c r="I11" s="10">
        <v>0.1144</v>
      </c>
      <c r="J11" s="10">
        <v>0.2296</v>
      </c>
      <c r="K11" s="54">
        <v>152.61750000000001</v>
      </c>
    </row>
    <row r="12" spans="1:11" x14ac:dyDescent="0.25">
      <c r="A12" s="8">
        <v>37901</v>
      </c>
      <c r="B12" s="9">
        <v>0.13300000000000001</v>
      </c>
      <c r="C12" s="10">
        <v>7.9500000000000001E-2</v>
      </c>
      <c r="D12" s="9">
        <v>14.7484</v>
      </c>
      <c r="E12" s="10">
        <v>0.1946</v>
      </c>
      <c r="F12" s="9">
        <v>0.223</v>
      </c>
      <c r="G12" s="10">
        <v>9.35E-2</v>
      </c>
      <c r="H12" s="9">
        <v>0.224</v>
      </c>
      <c r="I12" s="10">
        <v>0.1138</v>
      </c>
      <c r="J12" s="10">
        <v>0.22950000000000001</v>
      </c>
      <c r="K12" s="54">
        <v>153.14619999999999</v>
      </c>
    </row>
    <row r="13" spans="1:11" x14ac:dyDescent="0.25">
      <c r="A13" s="8">
        <v>37902</v>
      </c>
      <c r="B13" s="9">
        <v>0.1331</v>
      </c>
      <c r="C13" s="10">
        <v>7.9899999999999999E-2</v>
      </c>
      <c r="D13" s="9">
        <v>14.601699999999999</v>
      </c>
      <c r="E13" s="10">
        <v>0.19270000000000001</v>
      </c>
      <c r="F13" s="9">
        <v>0.22120000000000001</v>
      </c>
      <c r="G13" s="10">
        <v>9.2899999999999996E-2</v>
      </c>
      <c r="H13" s="9">
        <v>0.22259999999999999</v>
      </c>
      <c r="I13" s="10">
        <v>0.113</v>
      </c>
      <c r="J13" s="10">
        <v>0.2291</v>
      </c>
      <c r="K13" s="54">
        <v>153.06829999999999</v>
      </c>
    </row>
    <row r="14" spans="1:11" x14ac:dyDescent="0.25">
      <c r="A14" s="8">
        <v>37903</v>
      </c>
      <c r="B14" s="9">
        <v>0.1331</v>
      </c>
      <c r="C14" s="10">
        <v>8.0199999999999994E-2</v>
      </c>
      <c r="D14" s="9">
        <v>14.580399999999999</v>
      </c>
      <c r="E14" s="10">
        <v>0.19270000000000001</v>
      </c>
      <c r="F14" s="9">
        <v>0.2205</v>
      </c>
      <c r="G14" s="10">
        <v>9.2799999999999994E-2</v>
      </c>
      <c r="H14" s="9">
        <v>0.22270000000000001</v>
      </c>
      <c r="I14" s="10">
        <v>0.11269999999999999</v>
      </c>
      <c r="J14" s="10">
        <v>0.22939999999999999</v>
      </c>
      <c r="K14" s="54">
        <v>153.05840000000001</v>
      </c>
    </row>
    <row r="15" spans="1:11" ht="15.75" thickBot="1" x14ac:dyDescent="0.3">
      <c r="A15" s="11">
        <v>37904</v>
      </c>
      <c r="B15" s="12">
        <v>0.13300000000000001</v>
      </c>
      <c r="C15" s="13">
        <v>0.08</v>
      </c>
      <c r="D15" s="12">
        <v>14.524900000000001</v>
      </c>
      <c r="E15" s="13">
        <v>0.19270000000000001</v>
      </c>
      <c r="F15" s="12">
        <v>0.22170000000000001</v>
      </c>
      <c r="G15" s="13">
        <v>9.2600000000000002E-2</v>
      </c>
      <c r="H15" s="12">
        <v>0.22159999999999999</v>
      </c>
      <c r="I15" s="13">
        <v>0.1135</v>
      </c>
      <c r="J15" s="13">
        <v>0.22919999999999999</v>
      </c>
      <c r="K15" s="55">
        <v>152.77379999999999</v>
      </c>
    </row>
    <row r="16" spans="1:11" ht="15.75" thickTop="1" x14ac:dyDescent="0.25">
      <c r="A16" s="14" t="s">
        <v>9</v>
      </c>
      <c r="B16" s="15">
        <f t="shared" ref="B16:K16" si="1">SUM(B11:B15)</f>
        <v>0.66520000000000001</v>
      </c>
      <c r="C16" s="16">
        <f t="shared" si="1"/>
        <v>1.1176000000000001</v>
      </c>
      <c r="D16" s="15">
        <f t="shared" si="1"/>
        <v>73.1798</v>
      </c>
      <c r="E16" s="16">
        <f t="shared" si="1"/>
        <v>0.96749999999999992</v>
      </c>
      <c r="F16" s="15">
        <f t="shared" si="1"/>
        <v>1.1101000000000001</v>
      </c>
      <c r="G16" s="16">
        <f t="shared" si="1"/>
        <v>0.46510000000000001</v>
      </c>
      <c r="H16" s="15">
        <f t="shared" si="1"/>
        <v>1.1141000000000001</v>
      </c>
      <c r="I16" s="16">
        <f t="shared" si="1"/>
        <v>0.56740000000000002</v>
      </c>
      <c r="J16" s="16">
        <f t="shared" si="1"/>
        <v>1.1468</v>
      </c>
      <c r="K16" s="56">
        <f t="shared" si="1"/>
        <v>764.66419999999994</v>
      </c>
    </row>
    <row r="17" spans="1:11" ht="15.75" thickBot="1" x14ac:dyDescent="0.3">
      <c r="A17" s="17" t="s">
        <v>10</v>
      </c>
      <c r="B17" s="18">
        <f>B16/5</f>
        <v>0.13303999999999999</v>
      </c>
      <c r="C17" s="19">
        <f>C16/5</f>
        <v>0.22352000000000002</v>
      </c>
      <c r="D17" s="19">
        <f t="shared" ref="D17:K17" si="2">D16/5</f>
        <v>14.635960000000001</v>
      </c>
      <c r="E17" s="19">
        <f t="shared" si="2"/>
        <v>0.19349999999999998</v>
      </c>
      <c r="F17" s="19">
        <f t="shared" si="2"/>
        <v>0.22202000000000002</v>
      </c>
      <c r="G17" s="19">
        <f t="shared" si="2"/>
        <v>9.3020000000000005E-2</v>
      </c>
      <c r="H17" s="19">
        <f t="shared" si="2"/>
        <v>0.22282000000000002</v>
      </c>
      <c r="I17" s="19">
        <f t="shared" si="2"/>
        <v>0.11348</v>
      </c>
      <c r="J17" s="19">
        <f t="shared" si="2"/>
        <v>0.22936000000000001</v>
      </c>
      <c r="K17" s="19">
        <f t="shared" si="2"/>
        <v>152.93284</v>
      </c>
    </row>
    <row r="18" spans="1:11" ht="15" customHeight="1" thickTop="1" x14ac:dyDescent="0.25">
      <c r="A18" s="8">
        <v>37907</v>
      </c>
      <c r="B18" s="9">
        <v>0.13300000000000001</v>
      </c>
      <c r="C18" s="10">
        <v>7.9799999999999996E-2</v>
      </c>
      <c r="D18" s="9">
        <v>14.4445</v>
      </c>
      <c r="E18" s="10">
        <v>0.1923</v>
      </c>
      <c r="F18" s="9">
        <v>0.2203</v>
      </c>
      <c r="G18" s="10">
        <v>9.2600000000000002E-2</v>
      </c>
      <c r="H18" s="9">
        <v>0.2218</v>
      </c>
      <c r="I18" s="10">
        <v>0.11260000000000001</v>
      </c>
      <c r="J18" s="10">
        <v>0.2291</v>
      </c>
      <c r="K18" s="54">
        <v>152.4014</v>
      </c>
    </row>
    <row r="19" spans="1:11" x14ac:dyDescent="0.25">
      <c r="A19" s="8">
        <v>37908</v>
      </c>
      <c r="B19" s="9">
        <v>0.13300000000000001</v>
      </c>
      <c r="C19" s="10">
        <v>7.9899999999999999E-2</v>
      </c>
      <c r="D19" s="9">
        <v>14.468400000000001</v>
      </c>
      <c r="E19" s="10">
        <v>0.1925</v>
      </c>
      <c r="F19" s="9">
        <v>0.2215</v>
      </c>
      <c r="G19" s="10">
        <v>9.2700000000000005E-2</v>
      </c>
      <c r="H19" s="9">
        <v>0.22220000000000001</v>
      </c>
      <c r="I19" s="10">
        <v>0.1133</v>
      </c>
      <c r="J19" s="10">
        <v>0.22919999999999999</v>
      </c>
      <c r="K19" s="54">
        <v>152.4845</v>
      </c>
    </row>
    <row r="20" spans="1:11" x14ac:dyDescent="0.25">
      <c r="A20" s="8">
        <v>37909</v>
      </c>
      <c r="B20" s="9">
        <v>0.13300000000000001</v>
      </c>
      <c r="C20" s="10">
        <v>7.9699999999999993E-2</v>
      </c>
      <c r="D20" s="9">
        <v>14.516299999999999</v>
      </c>
      <c r="E20" s="10">
        <v>0.19289999999999999</v>
      </c>
      <c r="F20" s="9">
        <v>0.22289999999999999</v>
      </c>
      <c r="G20" s="10">
        <v>9.2899999999999996E-2</v>
      </c>
      <c r="H20" s="9">
        <v>0.22289999999999999</v>
      </c>
      <c r="I20" s="10">
        <v>0.1137</v>
      </c>
      <c r="J20" s="10">
        <v>0.23019999999999999</v>
      </c>
      <c r="K20" s="54">
        <v>154.41300000000001</v>
      </c>
    </row>
    <row r="21" spans="1:11" x14ac:dyDescent="0.25">
      <c r="A21" s="8">
        <v>37910</v>
      </c>
      <c r="B21" s="9">
        <v>0.13289999999999999</v>
      </c>
      <c r="C21" s="10">
        <v>7.9600000000000004E-2</v>
      </c>
      <c r="D21" s="9">
        <v>14.5778</v>
      </c>
      <c r="E21" s="10">
        <v>0.19270000000000001</v>
      </c>
      <c r="F21" s="9">
        <v>0.22339999999999999</v>
      </c>
      <c r="G21" s="10">
        <v>9.2799999999999994E-2</v>
      </c>
      <c r="H21" s="9">
        <v>0.22339999999999999</v>
      </c>
      <c r="I21" s="10">
        <v>0.11409999999999999</v>
      </c>
      <c r="J21" s="10">
        <v>0.23139999999999999</v>
      </c>
      <c r="K21" s="54">
        <v>155.55609999999999</v>
      </c>
    </row>
    <row r="22" spans="1:11" ht="15.75" thickBot="1" x14ac:dyDescent="0.3">
      <c r="A22" s="11">
        <v>37911</v>
      </c>
      <c r="B22" s="12">
        <v>0.13300000000000001</v>
      </c>
      <c r="C22" s="13">
        <v>7.9600000000000004E-2</v>
      </c>
      <c r="D22" s="12">
        <v>14.5755</v>
      </c>
      <c r="E22" s="13">
        <v>0.19259999999999999</v>
      </c>
      <c r="F22" s="12">
        <v>0.2235</v>
      </c>
      <c r="G22" s="13">
        <v>9.2899999999999996E-2</v>
      </c>
      <c r="H22" s="12">
        <v>0.22359999999999999</v>
      </c>
      <c r="I22" s="13">
        <v>0.1142</v>
      </c>
      <c r="J22" s="13">
        <v>0.23130000000000001</v>
      </c>
      <c r="K22" s="55">
        <v>155.9658</v>
      </c>
    </row>
    <row r="23" spans="1:11" ht="15.75" thickTop="1" x14ac:dyDescent="0.25">
      <c r="A23" s="14" t="s">
        <v>9</v>
      </c>
      <c r="B23" s="15">
        <f t="shared" ref="B23:K23" si="3">SUM(B18:B22)</f>
        <v>0.66490000000000005</v>
      </c>
      <c r="C23" s="16">
        <f t="shared" si="3"/>
        <v>0.39860000000000001</v>
      </c>
      <c r="D23" s="15">
        <f t="shared" si="3"/>
        <v>72.58250000000001</v>
      </c>
      <c r="E23" s="16">
        <f t="shared" si="3"/>
        <v>0.96299999999999997</v>
      </c>
      <c r="F23" s="15">
        <f t="shared" si="3"/>
        <v>1.1115999999999999</v>
      </c>
      <c r="G23" s="16">
        <f t="shared" si="3"/>
        <v>0.46389999999999998</v>
      </c>
      <c r="H23" s="15">
        <f t="shared" si="3"/>
        <v>1.1139000000000001</v>
      </c>
      <c r="I23" s="16">
        <f t="shared" si="3"/>
        <v>0.56789999999999996</v>
      </c>
      <c r="J23" s="16">
        <f t="shared" si="3"/>
        <v>1.1512</v>
      </c>
      <c r="K23" s="56">
        <f t="shared" si="3"/>
        <v>770.82079999999996</v>
      </c>
    </row>
    <row r="24" spans="1:11" ht="15.75" thickBot="1" x14ac:dyDescent="0.3">
      <c r="A24" s="17" t="s">
        <v>10</v>
      </c>
      <c r="B24" s="18">
        <f>B23/5</f>
        <v>0.13298000000000001</v>
      </c>
      <c r="C24" s="19">
        <f>C23/5</f>
        <v>7.9719999999999999E-2</v>
      </c>
      <c r="D24" s="19">
        <f t="shared" ref="D24:K24" si="4">D23/5</f>
        <v>14.516500000000002</v>
      </c>
      <c r="E24" s="19">
        <f t="shared" si="4"/>
        <v>0.19259999999999999</v>
      </c>
      <c r="F24" s="19">
        <f t="shared" si="4"/>
        <v>0.22231999999999999</v>
      </c>
      <c r="G24" s="19">
        <f t="shared" si="4"/>
        <v>9.2780000000000001E-2</v>
      </c>
      <c r="H24" s="19">
        <f t="shared" si="4"/>
        <v>0.22278000000000003</v>
      </c>
      <c r="I24" s="19">
        <f t="shared" si="4"/>
        <v>0.11357999999999999</v>
      </c>
      <c r="J24" s="19">
        <f t="shared" si="4"/>
        <v>0.23024</v>
      </c>
      <c r="K24" s="19">
        <f t="shared" si="4"/>
        <v>154.16415999999998</v>
      </c>
    </row>
    <row r="25" spans="1:11" ht="15.75" thickTop="1" x14ac:dyDescent="0.25">
      <c r="A25" s="8">
        <v>37914</v>
      </c>
      <c r="B25" s="9">
        <v>0.13300000000000001</v>
      </c>
      <c r="C25" s="10">
        <v>7.9500000000000001E-2</v>
      </c>
      <c r="D25" s="9">
        <v>14.597099999999999</v>
      </c>
      <c r="E25" s="10">
        <v>0.1903</v>
      </c>
      <c r="F25" s="9">
        <v>0.22359999999999999</v>
      </c>
      <c r="G25" s="10">
        <v>8.48E-2</v>
      </c>
      <c r="H25" s="9">
        <v>0.223</v>
      </c>
      <c r="I25" s="10">
        <v>0.1143</v>
      </c>
      <c r="J25" s="10">
        <v>0.23139999999999999</v>
      </c>
      <c r="K25" s="54">
        <v>156.37479999999999</v>
      </c>
    </row>
    <row r="26" spans="1:11" x14ac:dyDescent="0.25">
      <c r="A26" s="8">
        <v>37915</v>
      </c>
      <c r="B26" s="9">
        <v>0.13300000000000001</v>
      </c>
      <c r="C26" s="10">
        <v>7.9399999999999998E-2</v>
      </c>
      <c r="D26" s="9">
        <v>14.667899999999999</v>
      </c>
      <c r="E26" s="10">
        <v>0.1918</v>
      </c>
      <c r="F26" s="9">
        <v>0.223</v>
      </c>
      <c r="G26" s="10">
        <v>9.2999999999999999E-2</v>
      </c>
      <c r="H26" s="9">
        <v>0.2228</v>
      </c>
      <c r="I26" s="10">
        <v>0.114</v>
      </c>
      <c r="J26" s="10">
        <v>0.2321</v>
      </c>
      <c r="K26" s="54">
        <v>157.1063</v>
      </c>
    </row>
    <row r="27" spans="1:11" x14ac:dyDescent="0.25">
      <c r="A27" s="8">
        <v>37916</v>
      </c>
      <c r="B27" s="9">
        <v>0.1331</v>
      </c>
      <c r="C27" s="10">
        <v>7.9399999999999998E-2</v>
      </c>
      <c r="D27" s="9">
        <v>14.597099999999999</v>
      </c>
      <c r="E27" s="10">
        <v>0.1903</v>
      </c>
      <c r="F27" s="9">
        <v>0.22289999999999999</v>
      </c>
      <c r="G27" s="10">
        <v>9.3200000000000005E-2</v>
      </c>
      <c r="H27" s="9">
        <v>0.22120000000000001</v>
      </c>
      <c r="I27" s="10">
        <v>0.1139</v>
      </c>
      <c r="J27" s="10">
        <v>0.2321</v>
      </c>
      <c r="K27" s="54">
        <v>157.3176</v>
      </c>
    </row>
    <row r="28" spans="1:11" x14ac:dyDescent="0.25">
      <c r="A28" s="8">
        <v>37917</v>
      </c>
      <c r="B28" s="9">
        <v>0.13320000000000001</v>
      </c>
      <c r="C28" s="10">
        <v>7.8799999999999995E-2</v>
      </c>
      <c r="D28" s="9">
        <v>14.514099999999999</v>
      </c>
      <c r="E28" s="10">
        <v>0.1888</v>
      </c>
      <c r="F28" s="9">
        <v>0.22090000000000001</v>
      </c>
      <c r="G28" s="10">
        <v>9.3100000000000002E-2</v>
      </c>
      <c r="H28" s="9">
        <v>0.21959999999999999</v>
      </c>
      <c r="I28" s="10">
        <v>0.1129</v>
      </c>
      <c r="J28" s="10">
        <v>0.23119999999999999</v>
      </c>
      <c r="K28" s="54">
        <v>156.38419999999999</v>
      </c>
    </row>
    <row r="29" spans="1:11" ht="15.75" thickBot="1" x14ac:dyDescent="0.3">
      <c r="A29" s="11">
        <v>37918</v>
      </c>
      <c r="B29" s="12">
        <v>0.1331</v>
      </c>
      <c r="C29" s="13">
        <v>7.8600000000000003E-2</v>
      </c>
      <c r="D29" s="12">
        <v>14.5831</v>
      </c>
      <c r="E29" s="13">
        <v>0.19020000000000001</v>
      </c>
      <c r="F29" s="12">
        <v>0.2208</v>
      </c>
      <c r="G29" s="13">
        <v>9.2600000000000002E-2</v>
      </c>
      <c r="H29" s="12">
        <v>0.2185</v>
      </c>
      <c r="I29" s="13">
        <v>0.1129</v>
      </c>
      <c r="J29" s="13">
        <v>0.2321</v>
      </c>
      <c r="K29" s="55">
        <v>158.35570000000001</v>
      </c>
    </row>
    <row r="30" spans="1:11" ht="15.75" thickTop="1" x14ac:dyDescent="0.25">
      <c r="A30" s="14" t="s">
        <v>9</v>
      </c>
      <c r="B30" s="15">
        <f t="shared" ref="B30:K30" si="5">SUM(B25:B29)</f>
        <v>0.66539999999999999</v>
      </c>
      <c r="C30" s="16">
        <f t="shared" si="5"/>
        <v>0.3957</v>
      </c>
      <c r="D30" s="15">
        <f t="shared" si="5"/>
        <v>72.959299999999999</v>
      </c>
      <c r="E30" s="16">
        <f t="shared" si="5"/>
        <v>0.95140000000000002</v>
      </c>
      <c r="F30" s="15">
        <f t="shared" si="5"/>
        <v>1.1112</v>
      </c>
      <c r="G30" s="16">
        <f t="shared" si="5"/>
        <v>0.45670000000000005</v>
      </c>
      <c r="H30" s="15">
        <f t="shared" si="5"/>
        <v>1.1051</v>
      </c>
      <c r="I30" s="16">
        <f t="shared" si="5"/>
        <v>0.56800000000000006</v>
      </c>
      <c r="J30" s="16">
        <f t="shared" si="5"/>
        <v>1.1589</v>
      </c>
      <c r="K30" s="56">
        <f t="shared" si="5"/>
        <v>785.53859999999986</v>
      </c>
    </row>
    <row r="31" spans="1:11" ht="15.75" thickBot="1" x14ac:dyDescent="0.3">
      <c r="A31" s="17" t="s">
        <v>10</v>
      </c>
      <c r="B31" s="18">
        <f>B30/5</f>
        <v>0.13308</v>
      </c>
      <c r="C31" s="19">
        <f>C30/5</f>
        <v>7.9140000000000002E-2</v>
      </c>
      <c r="D31" s="19">
        <f t="shared" ref="D31:K31" si="6">D30/5</f>
        <v>14.59186</v>
      </c>
      <c r="E31" s="19">
        <f t="shared" si="6"/>
        <v>0.19028</v>
      </c>
      <c r="F31" s="19">
        <f t="shared" si="6"/>
        <v>0.22223999999999999</v>
      </c>
      <c r="G31" s="19">
        <f t="shared" si="6"/>
        <v>9.1340000000000005E-2</v>
      </c>
      <c r="H31" s="19">
        <f t="shared" si="6"/>
        <v>0.22101999999999999</v>
      </c>
      <c r="I31" s="19">
        <f t="shared" si="6"/>
        <v>0.11360000000000001</v>
      </c>
      <c r="J31" s="19">
        <f t="shared" si="6"/>
        <v>0.23178000000000001</v>
      </c>
      <c r="K31" s="19">
        <f t="shared" si="6"/>
        <v>157.10771999999997</v>
      </c>
    </row>
    <row r="32" spans="1:11" ht="15.75" thickTop="1" x14ac:dyDescent="0.25">
      <c r="A32" s="8">
        <v>37921</v>
      </c>
      <c r="B32" s="9">
        <v>0.13320000000000001</v>
      </c>
      <c r="C32" s="10">
        <v>7.85E-2</v>
      </c>
      <c r="D32" s="9">
        <v>14.550800000000001</v>
      </c>
      <c r="E32" s="10">
        <v>0.19</v>
      </c>
      <c r="F32" s="9">
        <v>0.2203</v>
      </c>
      <c r="G32" s="10">
        <v>9.2700000000000005E-2</v>
      </c>
      <c r="H32" s="9">
        <v>0.21829999999999999</v>
      </c>
      <c r="I32" s="10">
        <v>0.11260000000000001</v>
      </c>
      <c r="J32" s="10">
        <v>0.23200000000000001</v>
      </c>
      <c r="K32" s="54">
        <v>158.35570000000001</v>
      </c>
    </row>
    <row r="33" spans="1:11" x14ac:dyDescent="0.25">
      <c r="A33" s="8">
        <v>37922</v>
      </c>
      <c r="B33" s="9">
        <v>0.13320000000000001</v>
      </c>
      <c r="C33" s="10">
        <v>7.8600000000000003E-2</v>
      </c>
      <c r="D33" s="9">
        <v>14.4376</v>
      </c>
      <c r="E33" s="10">
        <v>0.18909999999999999</v>
      </c>
      <c r="F33" s="9">
        <v>0.22140000000000001</v>
      </c>
      <c r="G33" s="10">
        <v>9.2600000000000002E-2</v>
      </c>
      <c r="H33" s="9">
        <v>0.21840000000000001</v>
      </c>
      <c r="I33" s="10">
        <v>0.1132</v>
      </c>
      <c r="J33" s="10">
        <v>0.2321</v>
      </c>
      <c r="K33" s="54">
        <v>157.47569999999999</v>
      </c>
    </row>
    <row r="34" spans="1:11" x14ac:dyDescent="0.25">
      <c r="A34" s="8">
        <v>37923</v>
      </c>
      <c r="B34" s="9">
        <v>0.13320000000000001</v>
      </c>
      <c r="C34" s="10">
        <v>7.8600000000000003E-2</v>
      </c>
      <c r="D34" s="9">
        <v>14.429600000000001</v>
      </c>
      <c r="E34" s="10">
        <v>0.18890000000000001</v>
      </c>
      <c r="F34" s="9">
        <v>0.223</v>
      </c>
      <c r="G34" s="10">
        <v>9.2799999999999994E-2</v>
      </c>
      <c r="H34" s="9">
        <v>0.2177</v>
      </c>
      <c r="I34" s="10">
        <v>0.114</v>
      </c>
      <c r="J34" s="10">
        <v>0.2326</v>
      </c>
      <c r="K34" s="54">
        <v>158.10839999999999</v>
      </c>
    </row>
    <row r="35" spans="1:11" x14ac:dyDescent="0.25">
      <c r="A35" s="8">
        <v>37924</v>
      </c>
      <c r="B35" s="9">
        <v>0.13320000000000001</v>
      </c>
      <c r="C35" s="10">
        <v>7.8399999999999997E-2</v>
      </c>
      <c r="D35" s="9">
        <v>14.4023</v>
      </c>
      <c r="E35" s="10">
        <v>0.189</v>
      </c>
      <c r="F35" s="9">
        <v>0.223</v>
      </c>
      <c r="G35" s="10">
        <v>9.2600000000000002E-2</v>
      </c>
      <c r="H35" s="9">
        <v>0.21740000000000001</v>
      </c>
      <c r="I35" s="10">
        <v>0.114</v>
      </c>
      <c r="J35" s="10">
        <v>0.23130000000000001</v>
      </c>
      <c r="K35" s="54">
        <v>157.0761</v>
      </c>
    </row>
    <row r="36" spans="1:11" ht="15.75" thickBot="1" x14ac:dyDescent="0.3">
      <c r="A36" s="11">
        <v>37925</v>
      </c>
      <c r="B36" s="12">
        <v>0.13320000000000001</v>
      </c>
      <c r="C36" s="13">
        <v>7.8299999999999995E-2</v>
      </c>
      <c r="D36" s="12">
        <v>14.4229</v>
      </c>
      <c r="E36" s="13">
        <v>0.18840000000000001</v>
      </c>
      <c r="F36" s="12">
        <v>0.22289999999999999</v>
      </c>
      <c r="G36" s="13">
        <v>9.1399999999999995E-2</v>
      </c>
      <c r="H36" s="12">
        <v>0.21729999999999999</v>
      </c>
      <c r="I36" s="13">
        <v>0.1139</v>
      </c>
      <c r="J36" s="13">
        <v>0.23080000000000001</v>
      </c>
      <c r="K36" s="55">
        <v>156.7431</v>
      </c>
    </row>
    <row r="37" spans="1:11" ht="15.75" thickTop="1" x14ac:dyDescent="0.25">
      <c r="A37" s="14" t="s">
        <v>9</v>
      </c>
      <c r="B37" s="15">
        <f t="shared" ref="B37:K37" si="7">SUM(B32:B36)</f>
        <v>0.66600000000000004</v>
      </c>
      <c r="C37" s="16">
        <f t="shared" si="7"/>
        <v>0.39240000000000003</v>
      </c>
      <c r="D37" s="15">
        <f t="shared" si="7"/>
        <v>72.243200000000002</v>
      </c>
      <c r="E37" s="16">
        <f t="shared" si="7"/>
        <v>0.94540000000000013</v>
      </c>
      <c r="F37" s="15">
        <f t="shared" si="7"/>
        <v>1.1105999999999998</v>
      </c>
      <c r="G37" s="16">
        <f t="shared" si="7"/>
        <v>0.46210000000000001</v>
      </c>
      <c r="H37" s="15">
        <f t="shared" si="7"/>
        <v>1.0891</v>
      </c>
      <c r="I37" s="16">
        <f t="shared" si="7"/>
        <v>0.56769999999999998</v>
      </c>
      <c r="J37" s="16">
        <f t="shared" si="7"/>
        <v>1.1587999999999998</v>
      </c>
      <c r="K37" s="56">
        <f t="shared" si="7"/>
        <v>787.75900000000001</v>
      </c>
    </row>
    <row r="38" spans="1:11" ht="15.75" thickBot="1" x14ac:dyDescent="0.3">
      <c r="A38" s="17" t="s">
        <v>10</v>
      </c>
      <c r="B38" s="18">
        <f>B37/5</f>
        <v>0.13320000000000001</v>
      </c>
      <c r="C38" s="19">
        <f>C37/5</f>
        <v>7.8480000000000008E-2</v>
      </c>
      <c r="D38" s="19">
        <f t="shared" ref="D38:K38" si="8">D37/5</f>
        <v>14.448640000000001</v>
      </c>
      <c r="E38" s="19">
        <f t="shared" si="8"/>
        <v>0.18908000000000003</v>
      </c>
      <c r="F38" s="19">
        <f t="shared" si="8"/>
        <v>0.22211999999999996</v>
      </c>
      <c r="G38" s="19">
        <f t="shared" si="8"/>
        <v>9.2420000000000002E-2</v>
      </c>
      <c r="H38" s="19">
        <f t="shared" si="8"/>
        <v>0.21781999999999999</v>
      </c>
      <c r="I38" s="19">
        <f t="shared" si="8"/>
        <v>0.11354</v>
      </c>
      <c r="J38" s="19">
        <f t="shared" si="8"/>
        <v>0.23175999999999997</v>
      </c>
      <c r="K38" s="19">
        <f t="shared" si="8"/>
        <v>157.55180000000001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4"/>
    </row>
    <row r="40" spans="1:11" ht="20.25" x14ac:dyDescent="0.3">
      <c r="A40" s="20"/>
      <c r="B40" s="9"/>
      <c r="C40" s="59"/>
      <c r="D40" s="9"/>
      <c r="E40" s="22" t="s">
        <v>11</v>
      </c>
      <c r="F40" s="9"/>
      <c r="G40" s="10"/>
      <c r="H40" s="9"/>
      <c r="I40" s="10"/>
      <c r="J40" s="10"/>
      <c r="K40" s="54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8"/>
    </row>
    <row r="42" spans="1:11" x14ac:dyDescent="0.25">
      <c r="A42" s="26" t="s">
        <v>12</v>
      </c>
      <c r="B42" s="27">
        <f>SUM(B6:B8,B11:B15,B18:B22,B25:B29,B32:B36)</f>
        <v>3.0608</v>
      </c>
      <c r="C42" s="36">
        <f>SUM(C6:C8,C11:C15,C18:C22,C25:C29,C32:C36)</f>
        <v>2.5438000000000001</v>
      </c>
      <c r="D42" s="36">
        <f>SUM(D6:D8,D11:D15,D18:D22,D25:D29,D32:D36)</f>
        <v>335.27310000000006</v>
      </c>
      <c r="E42" s="36">
        <f>SUM(E6:E8,E11:E15,E18:E22,E25:E29,E32:E36)</f>
        <v>4.4131999999999998</v>
      </c>
      <c r="F42" s="36">
        <f>SUM(F6:F8,F11:F15,F18:F22,F25:F29,F32:F36)</f>
        <v>5.111699999999999</v>
      </c>
      <c r="G42" s="36">
        <f>SUM(G6:G8,G11:G15,G18:G22,G25:G29,G32:G36)</f>
        <v>2.1274999999999999</v>
      </c>
      <c r="H42" s="36">
        <f>SUM(H6:H8,H11:H15,H18:H22,H25:H29,H32:H36)</f>
        <v>5.0904999999999987</v>
      </c>
      <c r="I42" s="36">
        <f>SUM(I6:I8,I11:I15,I18:I22,I25:I29,I32:I36)</f>
        <v>2.6126</v>
      </c>
      <c r="J42" s="36">
        <f>SUM(J6:J8,J11:J15,J18:J22,J25:J29,J32:J36)</f>
        <v>5.3056999999999999</v>
      </c>
      <c r="K42" s="36">
        <f>SUM(K6:K8,K11:K15,K18:K22,K25:K29,K32:K36)</f>
        <v>3568.1489999999999</v>
      </c>
    </row>
    <row r="43" spans="1:11" x14ac:dyDescent="0.25">
      <c r="A43" s="26" t="s">
        <v>13</v>
      </c>
      <c r="B43" s="27">
        <f>B42/23</f>
        <v>0.13307826086956523</v>
      </c>
      <c r="C43" s="28">
        <f>C42/23</f>
        <v>0.1106</v>
      </c>
      <c r="D43" s="28">
        <f t="shared" ref="D43:K43" si="9">D42/23</f>
        <v>14.577091304347828</v>
      </c>
      <c r="E43" s="28">
        <f t="shared" si="9"/>
        <v>0.19187826086956522</v>
      </c>
      <c r="F43" s="28">
        <f t="shared" si="9"/>
        <v>0.22224782608695648</v>
      </c>
      <c r="G43" s="28">
        <f t="shared" si="9"/>
        <v>9.2499999999999999E-2</v>
      </c>
      <c r="H43" s="28">
        <f t="shared" si="9"/>
        <v>0.22132608695652167</v>
      </c>
      <c r="I43" s="28">
        <f t="shared" si="9"/>
        <v>0.11359130434782609</v>
      </c>
      <c r="J43" s="28">
        <f t="shared" si="9"/>
        <v>0.23068260869565216</v>
      </c>
      <c r="K43" s="28">
        <f t="shared" si="9"/>
        <v>155.13691304347824</v>
      </c>
    </row>
    <row r="44" spans="1:11" x14ac:dyDescent="0.25">
      <c r="A44" s="26" t="s">
        <v>14</v>
      </c>
      <c r="B44" s="27">
        <f>1/B43</f>
        <v>7.5143753267119697</v>
      </c>
      <c r="C44" s="28">
        <f>1/C43</f>
        <v>9.0415913200723317</v>
      </c>
      <c r="D44" s="28">
        <f>100/D43</f>
        <v>6.8600791414521467</v>
      </c>
      <c r="E44" s="28">
        <f t="shared" ref="E44:J44" si="10">1/E43</f>
        <v>5.2116378138312331</v>
      </c>
      <c r="F44" s="28">
        <f t="shared" si="10"/>
        <v>4.4994815814699622</v>
      </c>
      <c r="G44" s="28">
        <f t="shared" si="10"/>
        <v>10.810810810810811</v>
      </c>
      <c r="H44" s="28">
        <f t="shared" si="10"/>
        <v>4.5182202141243506</v>
      </c>
      <c r="I44" s="28">
        <f t="shared" si="10"/>
        <v>8.8034907754727083</v>
      </c>
      <c r="J44" s="28">
        <f t="shared" si="10"/>
        <v>4.3349605141640124</v>
      </c>
      <c r="K44" s="28">
        <f>1000/K43</f>
        <v>6.4459191586450011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49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2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23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3" t="s">
        <v>3</v>
      </c>
    </row>
    <row r="5" spans="1:11" x14ac:dyDescent="0.25">
      <c r="A5" s="38">
        <v>37928</v>
      </c>
      <c r="B5" s="39">
        <v>0.13320000000000001</v>
      </c>
      <c r="C5" s="40">
        <v>7.85E-2</v>
      </c>
      <c r="D5" s="39">
        <v>14.657299999999999</v>
      </c>
      <c r="E5" s="40">
        <v>0.188</v>
      </c>
      <c r="F5" s="39">
        <v>0.22409999999999999</v>
      </c>
      <c r="G5" s="40">
        <v>9.2999999999999999E-2</v>
      </c>
      <c r="H5" s="39">
        <v>0.2172</v>
      </c>
      <c r="I5" s="40">
        <v>0.11459999999999999</v>
      </c>
      <c r="J5" s="40">
        <v>0.23180000000000001</v>
      </c>
      <c r="K5" s="61">
        <v>157.6755</v>
      </c>
    </row>
    <row r="6" spans="1:11" x14ac:dyDescent="0.25">
      <c r="A6" s="8">
        <v>37929</v>
      </c>
      <c r="B6" s="9">
        <v>0.1331</v>
      </c>
      <c r="C6" s="10">
        <v>7.85E-2</v>
      </c>
      <c r="D6" s="9">
        <v>14.6463</v>
      </c>
      <c r="E6" s="10">
        <v>0.18779999999999999</v>
      </c>
      <c r="F6" s="9">
        <v>0.22389999999999999</v>
      </c>
      <c r="G6" s="10">
        <v>9.2999999999999999E-2</v>
      </c>
      <c r="H6" s="9">
        <v>0.217</v>
      </c>
      <c r="I6" s="10">
        <v>0.11459999999999999</v>
      </c>
      <c r="J6" s="10">
        <v>0.2316</v>
      </c>
      <c r="K6" s="54">
        <v>157.55709999999999</v>
      </c>
    </row>
    <row r="7" spans="1:11" x14ac:dyDescent="0.25">
      <c r="A7" s="8">
        <v>37930</v>
      </c>
      <c r="B7" s="9">
        <v>0.13300000000000001</v>
      </c>
      <c r="C7" s="10">
        <v>7.9200000000000007E-2</v>
      </c>
      <c r="D7" s="9">
        <v>14.5688</v>
      </c>
      <c r="E7" s="10">
        <v>0.18970000000000001</v>
      </c>
      <c r="F7" s="9">
        <v>0.22620000000000001</v>
      </c>
      <c r="G7" s="10">
        <v>9.3600000000000003E-2</v>
      </c>
      <c r="H7" s="9">
        <v>0.21779999999999999</v>
      </c>
      <c r="I7" s="10">
        <v>0.1157</v>
      </c>
      <c r="J7" s="10">
        <v>0.2319</v>
      </c>
      <c r="K7" s="54">
        <v>157.70480000000001</v>
      </c>
    </row>
    <row r="8" spans="1:11" x14ac:dyDescent="0.25">
      <c r="A8" s="8">
        <v>37931</v>
      </c>
      <c r="B8" s="9">
        <v>0.13300000000000001</v>
      </c>
      <c r="C8" s="10">
        <v>7.9200000000000007E-2</v>
      </c>
      <c r="D8" s="9">
        <v>14.622</v>
      </c>
      <c r="E8" s="10">
        <v>0.18720000000000001</v>
      </c>
      <c r="F8" s="9">
        <v>0.22650000000000001</v>
      </c>
      <c r="G8" s="10">
        <v>9.3600000000000003E-2</v>
      </c>
      <c r="H8" s="9">
        <v>0.21510000000000001</v>
      </c>
      <c r="I8" s="10">
        <v>0.1159</v>
      </c>
      <c r="J8" s="10">
        <v>0.23139999999999999</v>
      </c>
      <c r="K8" s="54">
        <v>157.83779999999999</v>
      </c>
    </row>
    <row r="9" spans="1:11" ht="15.75" thickBot="1" x14ac:dyDescent="0.3">
      <c r="A9" s="11">
        <v>37932</v>
      </c>
      <c r="B9" s="12">
        <v>0.13300000000000001</v>
      </c>
      <c r="C9" s="13">
        <v>7.9399999999999998E-2</v>
      </c>
      <c r="D9" s="12">
        <v>14.638</v>
      </c>
      <c r="E9" s="13">
        <v>0.1875</v>
      </c>
      <c r="F9" s="12">
        <v>0.22650000000000001</v>
      </c>
      <c r="G9" s="13">
        <v>9.3600000000000003E-2</v>
      </c>
      <c r="H9" s="12">
        <v>0.21579999999999999</v>
      </c>
      <c r="I9" s="13">
        <v>0.11609999999999999</v>
      </c>
      <c r="J9" s="13">
        <v>0.23139999999999999</v>
      </c>
      <c r="K9" s="55">
        <v>157.43879999999999</v>
      </c>
    </row>
    <row r="10" spans="1:11" ht="15.75" thickTop="1" x14ac:dyDescent="0.25">
      <c r="A10" s="14" t="s">
        <v>9</v>
      </c>
      <c r="B10" s="15">
        <f t="shared" ref="B10:K10" si="0">SUM(B5:B9)</f>
        <v>0.6653</v>
      </c>
      <c r="C10" s="16">
        <f t="shared" si="0"/>
        <v>0.39480000000000004</v>
      </c>
      <c r="D10" s="15">
        <f t="shared" si="0"/>
        <v>73.132400000000004</v>
      </c>
      <c r="E10" s="16">
        <f t="shared" si="0"/>
        <v>0.94020000000000004</v>
      </c>
      <c r="F10" s="15">
        <f t="shared" si="0"/>
        <v>1.1272</v>
      </c>
      <c r="G10" s="16">
        <f t="shared" si="0"/>
        <v>0.46680000000000005</v>
      </c>
      <c r="H10" s="15">
        <f t="shared" si="0"/>
        <v>1.0829</v>
      </c>
      <c r="I10" s="16">
        <f t="shared" si="0"/>
        <v>0.57689999999999997</v>
      </c>
      <c r="J10" s="16">
        <f t="shared" si="0"/>
        <v>1.1581000000000001</v>
      </c>
      <c r="K10" s="56">
        <f t="shared" si="0"/>
        <v>788.21400000000006</v>
      </c>
    </row>
    <row r="11" spans="1:11" ht="15.75" thickBot="1" x14ac:dyDescent="0.3">
      <c r="A11" s="17" t="s">
        <v>10</v>
      </c>
      <c r="B11" s="18">
        <f>B10/5</f>
        <v>0.13306000000000001</v>
      </c>
      <c r="C11" s="19">
        <f>C10/5</f>
        <v>7.8960000000000002E-2</v>
      </c>
      <c r="D11" s="19">
        <f t="shared" ref="D11:K11" si="1">D10/5</f>
        <v>14.626480000000001</v>
      </c>
      <c r="E11" s="19">
        <f t="shared" si="1"/>
        <v>0.18804000000000001</v>
      </c>
      <c r="F11" s="19">
        <f t="shared" si="1"/>
        <v>0.22544</v>
      </c>
      <c r="G11" s="19">
        <f t="shared" si="1"/>
        <v>9.3360000000000012E-2</v>
      </c>
      <c r="H11" s="19">
        <f t="shared" si="1"/>
        <v>0.21657999999999999</v>
      </c>
      <c r="I11" s="19">
        <f t="shared" si="1"/>
        <v>0.11538</v>
      </c>
      <c r="J11" s="19">
        <f t="shared" si="1"/>
        <v>0.23162000000000002</v>
      </c>
      <c r="K11" s="19">
        <f t="shared" si="1"/>
        <v>157.64280000000002</v>
      </c>
    </row>
    <row r="12" spans="1:11" ht="15.75" thickTop="1" x14ac:dyDescent="0.25">
      <c r="A12" s="8">
        <v>37935</v>
      </c>
      <c r="B12" s="9">
        <v>0.13300000000000001</v>
      </c>
      <c r="C12" s="10">
        <v>7.9500000000000001E-2</v>
      </c>
      <c r="D12" s="9">
        <v>14.3713</v>
      </c>
      <c r="E12" s="10">
        <v>0.18559999999999999</v>
      </c>
      <c r="F12" s="9">
        <v>0.2261</v>
      </c>
      <c r="G12" s="10">
        <v>9.3399999999999997E-2</v>
      </c>
      <c r="H12" s="9">
        <v>0.214</v>
      </c>
      <c r="I12" s="10">
        <v>0.11559999999999999</v>
      </c>
      <c r="J12" s="10">
        <v>0.2306</v>
      </c>
      <c r="K12" s="54">
        <v>156.24180000000001</v>
      </c>
    </row>
    <row r="13" spans="1:11" x14ac:dyDescent="0.25">
      <c r="A13" s="8">
        <v>37936</v>
      </c>
      <c r="B13" s="9">
        <v>0.13300000000000001</v>
      </c>
      <c r="C13" s="10">
        <v>7.9699999999999993E-2</v>
      </c>
      <c r="D13" s="9">
        <v>14.411199999999999</v>
      </c>
      <c r="E13" s="10">
        <v>0.18559999999999999</v>
      </c>
      <c r="F13" s="9">
        <v>0.2258</v>
      </c>
      <c r="G13" s="10">
        <v>9.3399999999999997E-2</v>
      </c>
      <c r="H13" s="9">
        <v>0.2132</v>
      </c>
      <c r="I13" s="10">
        <v>0.11550000000000001</v>
      </c>
      <c r="J13" s="10">
        <v>0.2306</v>
      </c>
      <c r="K13" s="54">
        <v>156.44460000000001</v>
      </c>
    </row>
    <row r="14" spans="1:11" x14ac:dyDescent="0.25">
      <c r="A14" s="8">
        <v>37937</v>
      </c>
      <c r="B14" s="9">
        <v>0.13300000000000001</v>
      </c>
      <c r="C14" s="10">
        <v>7.9500000000000001E-2</v>
      </c>
      <c r="D14" s="9">
        <v>14.3713</v>
      </c>
      <c r="E14" s="10">
        <v>0.18559999999999999</v>
      </c>
      <c r="F14" s="9">
        <v>0.2261</v>
      </c>
      <c r="G14" s="10">
        <v>9.3399999999999997E-2</v>
      </c>
      <c r="H14" s="9">
        <v>0.214</v>
      </c>
      <c r="I14" s="10">
        <v>0.11559999999999999</v>
      </c>
      <c r="J14" s="10">
        <v>0.2306</v>
      </c>
      <c r="K14" s="54">
        <v>156.24180000000001</v>
      </c>
    </row>
    <row r="15" spans="1:11" x14ac:dyDescent="0.25">
      <c r="A15" s="8">
        <v>37938</v>
      </c>
      <c r="B15" s="9">
        <v>0.1331</v>
      </c>
      <c r="C15" s="10">
        <v>7.9399999999999998E-2</v>
      </c>
      <c r="D15" s="9">
        <v>14.4627</v>
      </c>
      <c r="E15" s="10">
        <v>0.1855</v>
      </c>
      <c r="F15" s="9">
        <v>0.2238</v>
      </c>
      <c r="G15" s="10">
        <v>9.3200000000000005E-2</v>
      </c>
      <c r="H15" s="9">
        <v>0.21249999999999999</v>
      </c>
      <c r="I15" s="10">
        <v>0.1143</v>
      </c>
      <c r="J15" s="10">
        <v>0.2301</v>
      </c>
      <c r="K15" s="54">
        <v>156.11959999999999</v>
      </c>
    </row>
    <row r="16" spans="1:11" ht="15.75" thickBot="1" x14ac:dyDescent="0.3">
      <c r="A16" s="11">
        <v>37939</v>
      </c>
      <c r="B16" s="12">
        <v>0.13320000000000001</v>
      </c>
      <c r="C16" s="13">
        <v>7.9000000000000001E-2</v>
      </c>
      <c r="D16" s="12">
        <v>14.4176</v>
      </c>
      <c r="E16" s="13">
        <v>0.185</v>
      </c>
      <c r="F16" s="12">
        <v>0.22259999999999999</v>
      </c>
      <c r="G16" s="13">
        <v>9.2899999999999996E-2</v>
      </c>
      <c r="H16" s="12">
        <v>0.21149999999999999</v>
      </c>
      <c r="I16" s="13">
        <v>0.1138</v>
      </c>
      <c r="J16" s="13">
        <v>0.2298</v>
      </c>
      <c r="K16" s="55">
        <v>155.94390000000001</v>
      </c>
    </row>
    <row r="17" spans="1:11" ht="15.75" thickTop="1" x14ac:dyDescent="0.25">
      <c r="A17" s="14" t="s">
        <v>9</v>
      </c>
      <c r="B17" s="15">
        <f t="shared" ref="B17:K17" si="2">SUM(B12:B16)</f>
        <v>0.6653</v>
      </c>
      <c r="C17" s="16">
        <f t="shared" si="2"/>
        <v>0.39710000000000006</v>
      </c>
      <c r="D17" s="15">
        <f t="shared" si="2"/>
        <v>72.034099999999995</v>
      </c>
      <c r="E17" s="16">
        <f t="shared" si="2"/>
        <v>0.92730000000000001</v>
      </c>
      <c r="F17" s="15">
        <f t="shared" si="2"/>
        <v>1.1243999999999998</v>
      </c>
      <c r="G17" s="16">
        <f t="shared" si="2"/>
        <v>0.46629999999999999</v>
      </c>
      <c r="H17" s="15">
        <f t="shared" si="2"/>
        <v>1.0651999999999999</v>
      </c>
      <c r="I17" s="16">
        <f t="shared" si="2"/>
        <v>0.57479999999999998</v>
      </c>
      <c r="J17" s="16">
        <f t="shared" si="2"/>
        <v>1.1516999999999999</v>
      </c>
      <c r="K17" s="56">
        <f t="shared" si="2"/>
        <v>780.99170000000004</v>
      </c>
    </row>
    <row r="18" spans="1:11" ht="15.75" thickBot="1" x14ac:dyDescent="0.3">
      <c r="A18" s="17" t="s">
        <v>10</v>
      </c>
      <c r="B18" s="18">
        <f>B17/5</f>
        <v>0.13306000000000001</v>
      </c>
      <c r="C18" s="19">
        <f>C17/5</f>
        <v>7.9420000000000018E-2</v>
      </c>
      <c r="D18" s="19">
        <f t="shared" ref="D18:K18" si="3">D17/5</f>
        <v>14.40682</v>
      </c>
      <c r="E18" s="19">
        <f t="shared" si="3"/>
        <v>0.18546000000000001</v>
      </c>
      <c r="F18" s="19">
        <f t="shared" si="3"/>
        <v>0.22487999999999997</v>
      </c>
      <c r="G18" s="19">
        <f t="shared" si="3"/>
        <v>9.3259999999999996E-2</v>
      </c>
      <c r="H18" s="19">
        <f t="shared" si="3"/>
        <v>0.21303999999999998</v>
      </c>
      <c r="I18" s="19">
        <f t="shared" si="3"/>
        <v>0.11495999999999999</v>
      </c>
      <c r="J18" s="19">
        <f t="shared" si="3"/>
        <v>0.23033999999999999</v>
      </c>
      <c r="K18" s="19">
        <f t="shared" si="3"/>
        <v>156.19834</v>
      </c>
    </row>
    <row r="19" spans="1:11" ht="15" customHeight="1" thickTop="1" x14ac:dyDescent="0.25">
      <c r="A19" s="8">
        <v>37942</v>
      </c>
      <c r="B19" s="9">
        <v>0.13320000000000001</v>
      </c>
      <c r="C19" s="10">
        <v>7.9100000000000004E-2</v>
      </c>
      <c r="D19" s="9">
        <v>14.430899999999999</v>
      </c>
      <c r="E19" s="10">
        <v>0.18529999999999999</v>
      </c>
      <c r="F19" s="9">
        <v>0.22159999999999999</v>
      </c>
      <c r="G19" s="10">
        <v>9.2499999999999999E-2</v>
      </c>
      <c r="H19" s="9">
        <v>0.21129999999999999</v>
      </c>
      <c r="I19" s="10">
        <v>0.1133</v>
      </c>
      <c r="J19" s="10">
        <v>0.22919999999999999</v>
      </c>
      <c r="K19" s="54">
        <v>156.0138</v>
      </c>
    </row>
    <row r="20" spans="1:11" x14ac:dyDescent="0.25">
      <c r="A20" s="8">
        <v>37943</v>
      </c>
      <c r="B20" s="9">
        <v>0.13320000000000001</v>
      </c>
      <c r="C20" s="10">
        <v>7.8899999999999998E-2</v>
      </c>
      <c r="D20" s="9">
        <v>14.5101</v>
      </c>
      <c r="E20" s="10">
        <v>0.187</v>
      </c>
      <c r="F20" s="9">
        <v>0.22140000000000001</v>
      </c>
      <c r="G20" s="10">
        <v>9.2600000000000002E-2</v>
      </c>
      <c r="H20" s="9">
        <v>0.21249999999999999</v>
      </c>
      <c r="I20" s="10">
        <v>0.1132</v>
      </c>
      <c r="J20" s="10">
        <v>0.2298</v>
      </c>
      <c r="K20" s="54">
        <v>157.54230000000001</v>
      </c>
    </row>
    <row r="21" spans="1:11" x14ac:dyDescent="0.25">
      <c r="A21" s="8">
        <v>37944</v>
      </c>
      <c r="B21" s="9">
        <v>0.13320000000000001</v>
      </c>
      <c r="C21" s="10">
        <v>7.8399999999999997E-2</v>
      </c>
      <c r="D21" s="9">
        <v>14.406599999999999</v>
      </c>
      <c r="E21" s="10">
        <v>0.1847</v>
      </c>
      <c r="F21" s="9">
        <v>0.219</v>
      </c>
      <c r="G21" s="10">
        <v>9.2799999999999994E-2</v>
      </c>
      <c r="H21" s="9">
        <v>0.2102</v>
      </c>
      <c r="I21" s="10">
        <v>0.112</v>
      </c>
      <c r="J21" s="10">
        <v>0.22900000000000001</v>
      </c>
      <c r="K21" s="54">
        <v>157.27590000000001</v>
      </c>
    </row>
    <row r="22" spans="1:11" x14ac:dyDescent="0.25">
      <c r="A22" s="8">
        <v>37945</v>
      </c>
      <c r="B22" s="9">
        <v>0.13320000000000001</v>
      </c>
      <c r="C22" s="10">
        <v>7.8399999999999997E-2</v>
      </c>
      <c r="D22" s="9">
        <v>14.525499999999999</v>
      </c>
      <c r="E22" s="10">
        <v>0.18429999999999999</v>
      </c>
      <c r="F22" s="9">
        <v>0.2185</v>
      </c>
      <c r="G22" s="10">
        <v>9.2299999999999993E-2</v>
      </c>
      <c r="H22" s="9">
        <v>0.20880000000000001</v>
      </c>
      <c r="I22" s="10">
        <v>0.1118</v>
      </c>
      <c r="J22" s="10">
        <v>0.2283</v>
      </c>
      <c r="K22" s="54">
        <v>156.82640000000001</v>
      </c>
    </row>
    <row r="23" spans="1:11" ht="15.75" thickBot="1" x14ac:dyDescent="0.3">
      <c r="A23" s="11">
        <v>37946</v>
      </c>
      <c r="B23" s="12">
        <v>0.13320000000000001</v>
      </c>
      <c r="C23" s="13">
        <v>7.8200000000000006E-2</v>
      </c>
      <c r="D23" s="12">
        <v>14.5108</v>
      </c>
      <c r="E23" s="13">
        <v>0.18410000000000001</v>
      </c>
      <c r="F23" s="12">
        <v>0.21859999999999999</v>
      </c>
      <c r="G23" s="13">
        <v>9.2200000000000004E-2</v>
      </c>
      <c r="H23" s="12">
        <v>0.20730000000000001</v>
      </c>
      <c r="I23" s="13">
        <v>0.1119</v>
      </c>
      <c r="J23" s="13">
        <v>0.22889999999999999</v>
      </c>
      <c r="K23" s="55">
        <v>158.68780000000001</v>
      </c>
    </row>
    <row r="24" spans="1:11" ht="15.75" thickTop="1" x14ac:dyDescent="0.25">
      <c r="A24" s="14" t="s">
        <v>9</v>
      </c>
      <c r="B24" s="15">
        <f t="shared" ref="B24:K24" si="4">SUM(B19:B23)</f>
        <v>0.66600000000000004</v>
      </c>
      <c r="C24" s="16">
        <f t="shared" si="4"/>
        <v>0.39299999999999996</v>
      </c>
      <c r="D24" s="15">
        <f t="shared" si="4"/>
        <v>72.383899999999997</v>
      </c>
      <c r="E24" s="16">
        <f t="shared" si="4"/>
        <v>0.9254</v>
      </c>
      <c r="F24" s="15">
        <f t="shared" si="4"/>
        <v>1.0991</v>
      </c>
      <c r="G24" s="16">
        <f t="shared" si="4"/>
        <v>0.46239999999999998</v>
      </c>
      <c r="H24" s="15">
        <f t="shared" si="4"/>
        <v>1.0500999999999998</v>
      </c>
      <c r="I24" s="16">
        <f t="shared" si="4"/>
        <v>0.56220000000000003</v>
      </c>
      <c r="J24" s="16">
        <f t="shared" si="4"/>
        <v>1.1452</v>
      </c>
      <c r="K24" s="56">
        <f t="shared" si="4"/>
        <v>786.34620000000007</v>
      </c>
    </row>
    <row r="25" spans="1:11" ht="15.75" thickBot="1" x14ac:dyDescent="0.3">
      <c r="A25" s="17" t="s">
        <v>10</v>
      </c>
      <c r="B25" s="18">
        <f>B24/5</f>
        <v>0.13320000000000001</v>
      </c>
      <c r="C25" s="19">
        <f>C24/5</f>
        <v>7.8599999999999989E-2</v>
      </c>
      <c r="D25" s="19">
        <f t="shared" ref="D25:K25" si="5">D24/5</f>
        <v>14.47678</v>
      </c>
      <c r="E25" s="19">
        <f t="shared" si="5"/>
        <v>0.18507999999999999</v>
      </c>
      <c r="F25" s="19">
        <f t="shared" si="5"/>
        <v>0.21981999999999999</v>
      </c>
      <c r="G25" s="19">
        <f t="shared" si="5"/>
        <v>9.2479999999999993E-2</v>
      </c>
      <c r="H25" s="19">
        <f t="shared" si="5"/>
        <v>0.21001999999999996</v>
      </c>
      <c r="I25" s="19">
        <f t="shared" si="5"/>
        <v>0.11244000000000001</v>
      </c>
      <c r="J25" s="19">
        <f t="shared" si="5"/>
        <v>0.22903999999999999</v>
      </c>
      <c r="K25" s="19">
        <f t="shared" si="5"/>
        <v>157.26924000000002</v>
      </c>
    </row>
    <row r="26" spans="1:11" ht="15.75" thickTop="1" x14ac:dyDescent="0.25">
      <c r="A26" s="8">
        <v>37949</v>
      </c>
      <c r="B26" s="9">
        <v>0.13320000000000001</v>
      </c>
      <c r="C26" s="10">
        <v>7.8200000000000006E-2</v>
      </c>
      <c r="D26" s="9">
        <v>14.499499999999999</v>
      </c>
      <c r="E26" s="10">
        <v>0.18410000000000001</v>
      </c>
      <c r="F26" s="9">
        <v>0.21840000000000001</v>
      </c>
      <c r="G26" s="10">
        <v>9.2299999999999993E-2</v>
      </c>
      <c r="H26" s="9">
        <v>0.20780000000000001</v>
      </c>
      <c r="I26" s="10">
        <v>0.11169999999999999</v>
      </c>
      <c r="J26" s="10">
        <v>0.2291</v>
      </c>
      <c r="K26" s="54">
        <v>159.25389999999999</v>
      </c>
    </row>
    <row r="27" spans="1:11" x14ac:dyDescent="0.25">
      <c r="A27" s="8">
        <v>37950</v>
      </c>
      <c r="B27" s="9">
        <v>0.13320000000000001</v>
      </c>
      <c r="C27" s="10">
        <v>7.8600000000000003E-2</v>
      </c>
      <c r="D27" s="9">
        <v>14.561400000000001</v>
      </c>
      <c r="E27" s="10">
        <v>8.5599999999999996E-2</v>
      </c>
      <c r="F27" s="9">
        <v>0.2213</v>
      </c>
      <c r="G27" s="10">
        <v>9.2600000000000002E-2</v>
      </c>
      <c r="H27" s="9">
        <v>0.20880000000000001</v>
      </c>
      <c r="I27" s="10">
        <v>0.1132</v>
      </c>
      <c r="J27" s="10">
        <v>0.22919999999999999</v>
      </c>
      <c r="K27" s="54">
        <v>160.70580000000001</v>
      </c>
    </row>
    <row r="28" spans="1:11" x14ac:dyDescent="0.25">
      <c r="A28" s="8">
        <v>37951</v>
      </c>
      <c r="B28" s="9">
        <v>0.1331</v>
      </c>
      <c r="C28" s="10">
        <v>7.8399999999999997E-2</v>
      </c>
      <c r="D28" s="9">
        <v>14.5984</v>
      </c>
      <c r="E28" s="10">
        <v>0.18529999999999999</v>
      </c>
      <c r="F28" s="9">
        <v>0.22070000000000001</v>
      </c>
      <c r="G28" s="10">
        <v>9.2600000000000002E-2</v>
      </c>
      <c r="H28" s="9">
        <v>0.20910000000000001</v>
      </c>
      <c r="I28" s="10">
        <v>0.1129</v>
      </c>
      <c r="J28" s="10">
        <v>0.22900000000000001</v>
      </c>
      <c r="K28" s="54">
        <v>160.11269999999999</v>
      </c>
    </row>
    <row r="29" spans="1:11" x14ac:dyDescent="0.25">
      <c r="A29" s="8">
        <v>37952</v>
      </c>
      <c r="B29" s="9">
        <v>0.1331</v>
      </c>
      <c r="C29" s="10">
        <v>7.7899999999999997E-2</v>
      </c>
      <c r="D29" s="9">
        <v>14.5199</v>
      </c>
      <c r="E29" s="10">
        <v>0.18390000000000001</v>
      </c>
      <c r="F29" s="9">
        <v>0.21840000000000001</v>
      </c>
      <c r="G29" s="10">
        <v>9.2499999999999999E-2</v>
      </c>
      <c r="H29" s="9">
        <v>0.20760000000000001</v>
      </c>
      <c r="I29" s="10">
        <v>0.11169999999999999</v>
      </c>
      <c r="J29" s="10">
        <v>0.2293</v>
      </c>
      <c r="K29" s="54">
        <v>160.08600000000001</v>
      </c>
    </row>
    <row r="30" spans="1:11" ht="15.75" thickBot="1" x14ac:dyDescent="0.3">
      <c r="A30" s="11">
        <v>37953</v>
      </c>
      <c r="B30" s="12">
        <v>0.1331</v>
      </c>
      <c r="C30" s="13">
        <v>7.7799999999999994E-2</v>
      </c>
      <c r="D30" s="12">
        <v>14.5299</v>
      </c>
      <c r="E30" s="13">
        <v>0.18410000000000001</v>
      </c>
      <c r="F30" s="12">
        <v>0.21840000000000001</v>
      </c>
      <c r="G30" s="13">
        <v>9.2100000000000001E-2</v>
      </c>
      <c r="H30" s="12">
        <v>0.20799999999999999</v>
      </c>
      <c r="I30" s="13">
        <v>0.1118</v>
      </c>
      <c r="J30" s="13">
        <v>0.2293</v>
      </c>
      <c r="K30" s="55">
        <v>160.11930000000001</v>
      </c>
    </row>
    <row r="31" spans="1:11" ht="15.75" thickTop="1" x14ac:dyDescent="0.25">
      <c r="A31" s="14" t="s">
        <v>9</v>
      </c>
      <c r="B31" s="15">
        <f t="shared" ref="B31:K31" si="6">SUM(B26:B30)</f>
        <v>0.66569999999999996</v>
      </c>
      <c r="C31" s="16">
        <f t="shared" si="6"/>
        <v>0.39089999999999997</v>
      </c>
      <c r="D31" s="15">
        <f t="shared" si="6"/>
        <v>72.709100000000007</v>
      </c>
      <c r="E31" s="16">
        <f t="shared" si="6"/>
        <v>0.82300000000000006</v>
      </c>
      <c r="F31" s="15">
        <f t="shared" si="6"/>
        <v>1.0972</v>
      </c>
      <c r="G31" s="16">
        <f t="shared" si="6"/>
        <v>0.46210000000000001</v>
      </c>
      <c r="H31" s="15">
        <f t="shared" si="6"/>
        <v>1.0413000000000001</v>
      </c>
      <c r="I31" s="16">
        <f t="shared" si="6"/>
        <v>0.56130000000000002</v>
      </c>
      <c r="J31" s="16">
        <f t="shared" si="6"/>
        <v>1.1459000000000001</v>
      </c>
      <c r="K31" s="56">
        <f t="shared" si="6"/>
        <v>800.2777000000001</v>
      </c>
    </row>
    <row r="32" spans="1:11" ht="15.75" thickBot="1" x14ac:dyDescent="0.3">
      <c r="A32" s="17" t="s">
        <v>10</v>
      </c>
      <c r="B32" s="18">
        <f>B31/5</f>
        <v>0.13313999999999998</v>
      </c>
      <c r="C32" s="19">
        <f>C31/5</f>
        <v>7.8179999999999999E-2</v>
      </c>
      <c r="D32" s="19">
        <f t="shared" ref="D32:K32" si="7">D31/5</f>
        <v>14.541820000000001</v>
      </c>
      <c r="E32" s="19">
        <f t="shared" si="7"/>
        <v>0.16460000000000002</v>
      </c>
      <c r="F32" s="19">
        <f t="shared" si="7"/>
        <v>0.21944</v>
      </c>
      <c r="G32" s="19">
        <f t="shared" si="7"/>
        <v>9.2420000000000002E-2</v>
      </c>
      <c r="H32" s="19">
        <f t="shared" si="7"/>
        <v>0.20826000000000003</v>
      </c>
      <c r="I32" s="19">
        <f t="shared" si="7"/>
        <v>0.11226</v>
      </c>
      <c r="J32" s="19">
        <f t="shared" si="7"/>
        <v>0.22918000000000002</v>
      </c>
      <c r="K32" s="19">
        <f t="shared" si="7"/>
        <v>160.05554000000001</v>
      </c>
    </row>
    <row r="33" spans="1:11" ht="15.75" thickTop="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4"/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4"/>
    </row>
    <row r="35" spans="1:11" ht="20.25" x14ac:dyDescent="0.3">
      <c r="A35" s="20"/>
      <c r="B35" s="9"/>
      <c r="C35" s="51"/>
      <c r="D35" s="9"/>
      <c r="E35" s="22" t="s">
        <v>11</v>
      </c>
      <c r="F35" s="9"/>
      <c r="G35" s="10"/>
      <c r="H35" s="9"/>
      <c r="I35" s="10"/>
      <c r="J35" s="10"/>
      <c r="K35" s="54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8"/>
    </row>
    <row r="37" spans="1:11" x14ac:dyDescent="0.25">
      <c r="A37" s="26" t="s">
        <v>12</v>
      </c>
      <c r="B37" s="27">
        <f>SUM(B5:B9,B12:B16,B19:B23,B26:B30)</f>
        <v>2.6622999999999992</v>
      </c>
      <c r="C37" s="36">
        <f>SUM(C5:C9,C12:C16,C19:C23,C26:C30)</f>
        <v>1.5758000000000003</v>
      </c>
      <c r="D37" s="36">
        <f t="shared" ref="D37:K37" si="8">SUM(D5:D9,D12:D16,D19:D23,D26:D30)</f>
        <v>290.2595</v>
      </c>
      <c r="E37" s="36">
        <f t="shared" si="8"/>
        <v>3.615899999999999</v>
      </c>
      <c r="F37" s="36">
        <f t="shared" si="8"/>
        <v>4.4478999999999997</v>
      </c>
      <c r="G37" s="36">
        <f t="shared" si="8"/>
        <v>1.8576000000000004</v>
      </c>
      <c r="H37" s="36">
        <f t="shared" si="8"/>
        <v>4.2395000000000005</v>
      </c>
      <c r="I37" s="36">
        <f t="shared" si="8"/>
        <v>2.2751999999999994</v>
      </c>
      <c r="J37" s="36">
        <f t="shared" si="8"/>
        <v>4.6009000000000002</v>
      </c>
      <c r="K37" s="36">
        <f t="shared" si="8"/>
        <v>3155.8296000000005</v>
      </c>
    </row>
    <row r="38" spans="1:11" x14ac:dyDescent="0.25">
      <c r="A38" s="26" t="s">
        <v>13</v>
      </c>
      <c r="B38" s="27">
        <f>B37/20</f>
        <v>0.13311499999999996</v>
      </c>
      <c r="C38" s="28">
        <f>C37/20</f>
        <v>7.8790000000000013E-2</v>
      </c>
      <c r="D38" s="28">
        <f t="shared" ref="D38:K38" si="9">D37/20</f>
        <v>14.512975000000001</v>
      </c>
      <c r="E38" s="28">
        <f t="shared" si="9"/>
        <v>0.18079499999999996</v>
      </c>
      <c r="F38" s="28">
        <f t="shared" si="9"/>
        <v>0.22239499999999998</v>
      </c>
      <c r="G38" s="28">
        <f t="shared" si="9"/>
        <v>9.2880000000000018E-2</v>
      </c>
      <c r="H38" s="28">
        <f t="shared" si="9"/>
        <v>0.21197500000000002</v>
      </c>
      <c r="I38" s="28">
        <f t="shared" si="9"/>
        <v>0.11375999999999997</v>
      </c>
      <c r="J38" s="28">
        <f t="shared" si="9"/>
        <v>0.230045</v>
      </c>
      <c r="K38" s="28">
        <f t="shared" si="9"/>
        <v>157.79148000000004</v>
      </c>
    </row>
    <row r="39" spans="1:11" x14ac:dyDescent="0.25">
      <c r="A39" s="26" t="s">
        <v>14</v>
      </c>
      <c r="B39" s="27">
        <f>1/B38</f>
        <v>7.512301393531911</v>
      </c>
      <c r="C39" s="28">
        <f>1/C38</f>
        <v>12.691965985531157</v>
      </c>
      <c r="D39" s="28">
        <f>100/D38</f>
        <v>6.8903860166506172</v>
      </c>
      <c r="E39" s="28">
        <f t="shared" ref="D39:K39" si="10">1/E38</f>
        <v>5.5311264138941905</v>
      </c>
      <c r="F39" s="28">
        <f t="shared" si="10"/>
        <v>4.4965039681647525</v>
      </c>
      <c r="G39" s="28">
        <f t="shared" si="10"/>
        <v>10.766580534022392</v>
      </c>
      <c r="H39" s="28">
        <f t="shared" si="10"/>
        <v>4.7175374454534724</v>
      </c>
      <c r="I39" s="28">
        <f t="shared" si="10"/>
        <v>8.7904360056258817</v>
      </c>
      <c r="J39" s="28">
        <f t="shared" si="10"/>
        <v>4.3469755917320523</v>
      </c>
      <c r="K39" s="28">
        <f>1000/K38</f>
        <v>6.3374777903090829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50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3"/>
    </row>
    <row r="4" spans="1:11" ht="16.5" thickBot="1" x14ac:dyDescent="0.3">
      <c r="A4" s="44" t="s">
        <v>0</v>
      </c>
      <c r="B4" s="45" t="s">
        <v>8</v>
      </c>
      <c r="C4" s="44" t="s">
        <v>7</v>
      </c>
      <c r="D4" s="45" t="s">
        <v>23</v>
      </c>
      <c r="E4" s="44" t="s">
        <v>1</v>
      </c>
      <c r="F4" s="45" t="s">
        <v>15</v>
      </c>
      <c r="G4" s="44" t="s">
        <v>5</v>
      </c>
      <c r="H4" s="45" t="s">
        <v>4</v>
      </c>
      <c r="I4" s="44" t="s">
        <v>2</v>
      </c>
      <c r="J4" s="44" t="s">
        <v>6</v>
      </c>
      <c r="K4" s="64" t="s">
        <v>3</v>
      </c>
    </row>
    <row r="5" spans="1:11" x14ac:dyDescent="0.25">
      <c r="A5" s="8">
        <v>37956</v>
      </c>
      <c r="B5" s="65">
        <v>0.1331</v>
      </c>
      <c r="C5" s="65">
        <v>7.7499999999999999E-2</v>
      </c>
      <c r="D5" s="66">
        <v>14.5578</v>
      </c>
      <c r="E5" s="65">
        <v>0.1842</v>
      </c>
      <c r="F5" s="66">
        <v>0.217</v>
      </c>
      <c r="G5" s="65">
        <v>9.2100000000000001E-2</v>
      </c>
      <c r="H5" s="66">
        <v>0.20830000000000001</v>
      </c>
      <c r="I5" s="68">
        <v>0.1114</v>
      </c>
      <c r="J5" s="66">
        <v>0.22950000000000001</v>
      </c>
      <c r="K5" s="65">
        <v>159.99950000000001</v>
      </c>
    </row>
    <row r="6" spans="1:11" x14ac:dyDescent="0.25">
      <c r="A6" s="8">
        <v>37957</v>
      </c>
      <c r="B6" s="32">
        <v>0.1333</v>
      </c>
      <c r="C6" s="20">
        <v>7.7399999999999997E-2</v>
      </c>
      <c r="D6" s="66">
        <v>14.6037</v>
      </c>
      <c r="E6" s="20">
        <v>0.1835</v>
      </c>
      <c r="F6" s="66">
        <v>0.218</v>
      </c>
      <c r="G6" s="20">
        <v>9.1800000000000007E-2</v>
      </c>
      <c r="H6" s="66">
        <v>0.20710000000000001</v>
      </c>
      <c r="I6" s="69">
        <v>0.1115</v>
      </c>
      <c r="J6" s="66">
        <v>0.2298</v>
      </c>
      <c r="K6" s="20">
        <v>159.92670000000001</v>
      </c>
    </row>
    <row r="7" spans="1:11" x14ac:dyDescent="0.25">
      <c r="A7" s="8">
        <v>37958</v>
      </c>
      <c r="B7" s="32">
        <v>0.1333</v>
      </c>
      <c r="C7" s="20">
        <v>7.7100000000000002E-2</v>
      </c>
      <c r="D7" s="66">
        <v>14.516999999999999</v>
      </c>
      <c r="E7" s="20">
        <v>0.18210000000000001</v>
      </c>
      <c r="F7" s="66">
        <v>0.2157</v>
      </c>
      <c r="G7" s="20">
        <v>9.2100000000000001E-2</v>
      </c>
      <c r="H7" s="66">
        <v>0.20610000000000001</v>
      </c>
      <c r="I7" s="69">
        <v>0.1103</v>
      </c>
      <c r="J7" s="66">
        <v>0.22939999999999999</v>
      </c>
      <c r="K7" s="20">
        <v>159.3535</v>
      </c>
    </row>
    <row r="8" spans="1:11" x14ac:dyDescent="0.25">
      <c r="A8" s="8">
        <v>37959</v>
      </c>
      <c r="B8" s="32">
        <v>0.1333</v>
      </c>
      <c r="C8" s="20">
        <v>7.7200000000000005E-2</v>
      </c>
      <c r="D8" s="66">
        <v>14.420400000000001</v>
      </c>
      <c r="E8" s="20">
        <v>0.1812</v>
      </c>
      <c r="F8" s="66">
        <v>0.2155</v>
      </c>
      <c r="G8" s="20">
        <v>9.153E-2</v>
      </c>
      <c r="H8" s="66">
        <v>0.2056</v>
      </c>
      <c r="I8" s="69">
        <v>0.11020000000000001</v>
      </c>
      <c r="J8" s="66">
        <v>0.22900000000000001</v>
      </c>
      <c r="K8" s="20">
        <v>159.39349999999999</v>
      </c>
    </row>
    <row r="9" spans="1:11" ht="15.75" thickBot="1" x14ac:dyDescent="0.3">
      <c r="A9" s="11">
        <v>37960</v>
      </c>
      <c r="B9" s="13">
        <v>0.1333</v>
      </c>
      <c r="C9" s="13">
        <v>7.7499999999999999E-2</v>
      </c>
      <c r="D9" s="12">
        <v>14.426399999999999</v>
      </c>
      <c r="E9" s="13">
        <v>0.1817</v>
      </c>
      <c r="F9" s="12">
        <v>0.216</v>
      </c>
      <c r="G9" s="13">
        <v>9.1600000000000001E-2</v>
      </c>
      <c r="H9" s="12">
        <v>0.20660000000000001</v>
      </c>
      <c r="I9" s="67">
        <v>0.1104</v>
      </c>
      <c r="J9" s="12">
        <v>0.22869999999999999</v>
      </c>
      <c r="K9" s="13">
        <v>159.39349999999999</v>
      </c>
    </row>
    <row r="10" spans="1:11" ht="15.75" thickTop="1" x14ac:dyDescent="0.25">
      <c r="A10" s="46" t="s">
        <v>9</v>
      </c>
      <c r="B10" s="16">
        <f>SUM(B5:B9)</f>
        <v>0.66629999999999989</v>
      </c>
      <c r="C10" s="16">
        <f>SUM(C5:C9)</f>
        <v>0.38669999999999999</v>
      </c>
      <c r="D10" s="15">
        <f>SUM(D5:D9)</f>
        <v>72.525300000000001</v>
      </c>
      <c r="E10" s="16">
        <f>SUM(E5:E9)</f>
        <v>0.91270000000000007</v>
      </c>
      <c r="F10" s="15">
        <f>SUM(F5:F9)</f>
        <v>1.0822000000000001</v>
      </c>
      <c r="G10" s="16">
        <f>SUM(G5:G9)</f>
        <v>0.45913000000000004</v>
      </c>
      <c r="H10" s="15">
        <f>SUM(H5:H9)</f>
        <v>1.0337000000000001</v>
      </c>
      <c r="I10" s="16">
        <f>SUM(I5:I9)</f>
        <v>0.55380000000000007</v>
      </c>
      <c r="J10" s="15">
        <f>SUM(J5:J9)</f>
        <v>1.1464000000000001</v>
      </c>
      <c r="K10" s="16">
        <f>SUM(K5:K9)</f>
        <v>798.06669999999997</v>
      </c>
    </row>
    <row r="11" spans="1:11" ht="15.75" thickBot="1" x14ac:dyDescent="0.3">
      <c r="A11" s="47" t="s">
        <v>10</v>
      </c>
      <c r="B11" s="19">
        <f>B10/5</f>
        <v>0.13325999999999999</v>
      </c>
      <c r="C11" s="19">
        <f>C10/5</f>
        <v>7.7339999999999992E-2</v>
      </c>
      <c r="D11" s="19">
        <f t="shared" ref="D11:K11" si="0">D10/5</f>
        <v>14.50506</v>
      </c>
      <c r="E11" s="19">
        <f t="shared" si="0"/>
        <v>0.18254000000000001</v>
      </c>
      <c r="F11" s="19">
        <f t="shared" si="0"/>
        <v>0.21644000000000002</v>
      </c>
      <c r="G11" s="19">
        <f t="shared" si="0"/>
        <v>9.1826000000000005E-2</v>
      </c>
      <c r="H11" s="19">
        <f t="shared" si="0"/>
        <v>0.20674000000000001</v>
      </c>
      <c r="I11" s="19">
        <f t="shared" si="0"/>
        <v>0.11076000000000001</v>
      </c>
      <c r="J11" s="19">
        <f t="shared" si="0"/>
        <v>0.22928000000000001</v>
      </c>
      <c r="K11" s="19">
        <f t="shared" si="0"/>
        <v>159.61333999999999</v>
      </c>
    </row>
    <row r="12" spans="1:11" ht="15.75" thickTop="1" x14ac:dyDescent="0.25">
      <c r="A12" s="8">
        <v>37963</v>
      </c>
      <c r="B12" s="9">
        <v>0.1333</v>
      </c>
      <c r="C12" s="10">
        <v>7.7200000000000005E-2</v>
      </c>
      <c r="D12" s="9">
        <v>14.3797</v>
      </c>
      <c r="E12" s="10">
        <v>0.18129999999999999</v>
      </c>
      <c r="F12" s="9">
        <v>0.21460000000000001</v>
      </c>
      <c r="G12" s="10">
        <v>9.1700000000000004E-2</v>
      </c>
      <c r="H12" s="9">
        <v>0.20680000000000001</v>
      </c>
      <c r="I12" s="10">
        <v>0.10970000000000001</v>
      </c>
      <c r="J12" s="10">
        <v>0.22869999999999999</v>
      </c>
      <c r="K12" s="54">
        <v>158.827</v>
      </c>
    </row>
    <row r="13" spans="1:11" x14ac:dyDescent="0.25">
      <c r="A13" s="8">
        <v>37964</v>
      </c>
      <c r="B13" s="9">
        <v>0.13339999999999999</v>
      </c>
      <c r="C13" s="10">
        <v>7.6999999999999999E-2</v>
      </c>
      <c r="D13" s="9">
        <v>14.3085</v>
      </c>
      <c r="E13" s="10">
        <v>0.18029999999999999</v>
      </c>
      <c r="F13" s="9">
        <v>0.2135</v>
      </c>
      <c r="G13" s="10">
        <v>9.1230000000000006E-2</v>
      </c>
      <c r="H13" s="9">
        <v>0.20619999999999999</v>
      </c>
      <c r="I13" s="10">
        <v>0.10920000000000001</v>
      </c>
      <c r="J13" s="10">
        <v>0.22839999999999999</v>
      </c>
      <c r="K13" s="54">
        <v>158.3125</v>
      </c>
    </row>
    <row r="14" spans="1:11" x14ac:dyDescent="0.25">
      <c r="A14" s="8">
        <v>37965</v>
      </c>
      <c r="B14" s="9">
        <v>0.13339999999999999</v>
      </c>
      <c r="C14" s="10">
        <v>7.6600000000000001E-2</v>
      </c>
      <c r="D14" s="9">
        <v>14.325200000000001</v>
      </c>
      <c r="E14" s="10">
        <v>0.18060000000000001</v>
      </c>
      <c r="F14" s="9">
        <v>0.21360000000000001</v>
      </c>
      <c r="G14" s="10">
        <v>9.0899999999999995E-2</v>
      </c>
      <c r="H14" s="9">
        <v>0.2064</v>
      </c>
      <c r="I14" s="10">
        <v>0.10920000000000001</v>
      </c>
      <c r="J14" s="10">
        <v>0.2286</v>
      </c>
      <c r="K14" s="54">
        <v>158.17910000000001</v>
      </c>
    </row>
    <row r="15" spans="1:11" x14ac:dyDescent="0.25">
      <c r="A15" s="8">
        <v>37966</v>
      </c>
      <c r="B15" s="9">
        <v>0.13339999999999999</v>
      </c>
      <c r="C15" s="10">
        <v>7.6399999999999996E-2</v>
      </c>
      <c r="D15" s="9">
        <v>14.447900000000001</v>
      </c>
      <c r="E15" s="10">
        <v>0.18029999999999999</v>
      </c>
      <c r="F15" s="9">
        <v>0.21340000000000001</v>
      </c>
      <c r="G15" s="10">
        <v>9.11E-2</v>
      </c>
      <c r="H15" s="9">
        <v>0.20580000000000001</v>
      </c>
      <c r="I15" s="10">
        <v>0.1091</v>
      </c>
      <c r="J15" s="10">
        <v>0.22869999999999999</v>
      </c>
      <c r="K15" s="54">
        <v>158.19569999999999</v>
      </c>
    </row>
    <row r="16" spans="1:11" ht="15.75" thickBot="1" x14ac:dyDescent="0.3">
      <c r="A16" s="11">
        <v>37967</v>
      </c>
      <c r="B16" s="12">
        <v>0.13339999999999999</v>
      </c>
      <c r="C16" s="13">
        <v>7.6499999999999999E-2</v>
      </c>
      <c r="D16" s="12">
        <v>14.4412</v>
      </c>
      <c r="E16" s="13">
        <v>0.18129999999999999</v>
      </c>
      <c r="F16" s="12">
        <v>0.2147</v>
      </c>
      <c r="G16" s="13">
        <v>9.1399999999999995E-2</v>
      </c>
      <c r="H16" s="12">
        <v>0.20710000000000001</v>
      </c>
      <c r="I16" s="13">
        <v>0.10979999999999999</v>
      </c>
      <c r="J16" s="13">
        <v>0.22900000000000001</v>
      </c>
      <c r="K16" s="55">
        <v>158.44919999999999</v>
      </c>
    </row>
    <row r="17" spans="1:11" ht="15.75" thickTop="1" x14ac:dyDescent="0.25">
      <c r="A17" s="14" t="s">
        <v>9</v>
      </c>
      <c r="B17" s="15">
        <f>SUM(B12:B16)</f>
        <v>0.66689999999999994</v>
      </c>
      <c r="C17" s="16">
        <f>SUM(C12:C16)</f>
        <v>0.38370000000000004</v>
      </c>
      <c r="D17" s="15">
        <f>SUM(D12:D16)</f>
        <v>71.902500000000003</v>
      </c>
      <c r="E17" s="16">
        <f>SUM(E12:E16)</f>
        <v>0.90380000000000005</v>
      </c>
      <c r="F17" s="15">
        <f>SUM(F12:F16)</f>
        <v>1.0698000000000001</v>
      </c>
      <c r="G17" s="16">
        <f>SUM(G12:G16)</f>
        <v>0.45633000000000001</v>
      </c>
      <c r="H17" s="15">
        <f>SUM(H12:H16)</f>
        <v>1.0323</v>
      </c>
      <c r="I17" s="16">
        <f>SUM(I12:I16)</f>
        <v>0.54700000000000004</v>
      </c>
      <c r="J17" s="16">
        <f>SUM(J12:J16)</f>
        <v>1.1434</v>
      </c>
      <c r="K17" s="56">
        <f>SUM(K12:K16)</f>
        <v>791.96350000000007</v>
      </c>
    </row>
    <row r="18" spans="1:11" ht="15.75" thickBot="1" x14ac:dyDescent="0.3">
      <c r="A18" s="17" t="s">
        <v>10</v>
      </c>
      <c r="B18" s="18">
        <f>B17/5</f>
        <v>0.13338</v>
      </c>
      <c r="C18" s="19">
        <f>C17/5</f>
        <v>7.6740000000000003E-2</v>
      </c>
      <c r="D18" s="19">
        <f t="shared" ref="D18:K18" si="1">D17/5</f>
        <v>14.380500000000001</v>
      </c>
      <c r="E18" s="19">
        <f t="shared" si="1"/>
        <v>0.18076</v>
      </c>
      <c r="F18" s="19">
        <f t="shared" si="1"/>
        <v>0.21396000000000001</v>
      </c>
      <c r="G18" s="19">
        <f t="shared" si="1"/>
        <v>9.1266E-2</v>
      </c>
      <c r="H18" s="19">
        <f t="shared" si="1"/>
        <v>0.20646</v>
      </c>
      <c r="I18" s="19">
        <f t="shared" si="1"/>
        <v>0.10940000000000001</v>
      </c>
      <c r="J18" s="19">
        <f t="shared" si="1"/>
        <v>0.22867999999999999</v>
      </c>
      <c r="K18" s="19">
        <f t="shared" si="1"/>
        <v>158.39270000000002</v>
      </c>
    </row>
    <row r="19" spans="1:11" ht="15.75" thickTop="1" x14ac:dyDescent="0.25">
      <c r="A19" s="8">
        <v>37970</v>
      </c>
      <c r="B19" s="9">
        <v>0.13339999999999999</v>
      </c>
      <c r="C19" s="10">
        <v>7.6399999999999996E-2</v>
      </c>
      <c r="D19" s="9">
        <v>14.373200000000001</v>
      </c>
      <c r="E19" s="10">
        <v>0.1797</v>
      </c>
      <c r="F19" s="9">
        <v>0.21260000000000001</v>
      </c>
      <c r="G19" s="10">
        <v>9.0999999999999998E-2</v>
      </c>
      <c r="H19" s="9">
        <v>0.20580000000000001</v>
      </c>
      <c r="I19" s="10">
        <v>0.1087</v>
      </c>
      <c r="J19" s="10">
        <v>0.22819999999999999</v>
      </c>
      <c r="K19" s="54">
        <v>158.089</v>
      </c>
    </row>
    <row r="20" spans="1:11" x14ac:dyDescent="0.25">
      <c r="A20" s="8">
        <v>37971</v>
      </c>
      <c r="B20" s="9">
        <v>0.13339999999999999</v>
      </c>
      <c r="C20" s="10">
        <v>7.6399999999999996E-2</v>
      </c>
      <c r="D20" s="9">
        <v>14.3605</v>
      </c>
      <c r="E20" s="10">
        <v>0.17960000000000001</v>
      </c>
      <c r="F20" s="9">
        <v>0.21229999999999999</v>
      </c>
      <c r="G20" s="10">
        <v>9.0899999999999995E-2</v>
      </c>
      <c r="H20" s="9">
        <v>0.20580000000000001</v>
      </c>
      <c r="I20" s="10">
        <v>0.1085</v>
      </c>
      <c r="J20" s="10">
        <v>0.2281</v>
      </c>
      <c r="K20" s="54">
        <v>157.77889999999999</v>
      </c>
    </row>
    <row r="21" spans="1:11" x14ac:dyDescent="0.25">
      <c r="A21" s="8">
        <v>37972</v>
      </c>
      <c r="B21" s="9">
        <v>0.13339999999999999</v>
      </c>
      <c r="C21" s="10">
        <v>7.6200000000000004E-2</v>
      </c>
      <c r="D21" s="9">
        <v>14.3545</v>
      </c>
      <c r="E21" s="10">
        <v>0.17929999999999999</v>
      </c>
      <c r="F21" s="9">
        <v>0.21160000000000001</v>
      </c>
      <c r="G21" s="10">
        <v>9.0800000000000006E-2</v>
      </c>
      <c r="H21" s="9">
        <v>0.20499999999999999</v>
      </c>
      <c r="I21" s="10">
        <v>0.1082</v>
      </c>
      <c r="J21" s="10">
        <v>0.22750000000000001</v>
      </c>
      <c r="K21" s="54">
        <v>158.9795</v>
      </c>
    </row>
    <row r="22" spans="1:11" x14ac:dyDescent="0.25">
      <c r="A22" s="8">
        <v>37973</v>
      </c>
      <c r="B22" s="9">
        <v>0.13339999999999999</v>
      </c>
      <c r="C22" s="10">
        <v>7.5700000000000003E-2</v>
      </c>
      <c r="D22" s="9">
        <v>14.3238</v>
      </c>
      <c r="E22" s="10">
        <v>0.18</v>
      </c>
      <c r="F22" s="9">
        <v>0.2107</v>
      </c>
      <c r="G22" s="10">
        <v>9.0800000000000006E-2</v>
      </c>
      <c r="H22" s="9">
        <v>0.20580000000000001</v>
      </c>
      <c r="I22" s="10">
        <v>0.10780000000000001</v>
      </c>
      <c r="J22" s="10">
        <v>0.2281</v>
      </c>
      <c r="K22" s="54">
        <v>158.5693</v>
      </c>
    </row>
    <row r="23" spans="1:11" ht="15.75" thickBot="1" x14ac:dyDescent="0.3">
      <c r="A23" s="11">
        <v>37974</v>
      </c>
      <c r="B23" s="12">
        <v>0.13339999999999999</v>
      </c>
      <c r="C23" s="13">
        <v>7.5600000000000001E-2</v>
      </c>
      <c r="D23" s="12">
        <v>14.357200000000001</v>
      </c>
      <c r="E23" s="13">
        <v>0.1804</v>
      </c>
      <c r="F23" s="12">
        <v>0.21079999999999999</v>
      </c>
      <c r="G23" s="13">
        <v>9.0399999999999994E-2</v>
      </c>
      <c r="H23" s="12">
        <v>0.20630000000000001</v>
      </c>
      <c r="I23" s="13">
        <v>0.10780000000000001</v>
      </c>
      <c r="J23" s="13">
        <v>0.22800000000000001</v>
      </c>
      <c r="K23" s="55">
        <v>158.58930000000001</v>
      </c>
    </row>
    <row r="24" spans="1:11" ht="15.75" thickTop="1" x14ac:dyDescent="0.25">
      <c r="A24" s="14" t="s">
        <v>9</v>
      </c>
      <c r="B24" s="15">
        <f t="shared" ref="B24:K24" si="2">SUM(B19:B23)</f>
        <v>0.66699999999999993</v>
      </c>
      <c r="C24" s="16">
        <f t="shared" si="2"/>
        <v>0.38029999999999997</v>
      </c>
      <c r="D24" s="15">
        <f t="shared" si="2"/>
        <v>71.769199999999998</v>
      </c>
      <c r="E24" s="16">
        <f t="shared" si="2"/>
        <v>0.89899999999999991</v>
      </c>
      <c r="F24" s="15">
        <f t="shared" si="2"/>
        <v>1.0580000000000001</v>
      </c>
      <c r="G24" s="16">
        <f t="shared" si="2"/>
        <v>0.45389999999999997</v>
      </c>
      <c r="H24" s="15">
        <f t="shared" si="2"/>
        <v>1.0286999999999999</v>
      </c>
      <c r="I24" s="16">
        <f t="shared" si="2"/>
        <v>0.54100000000000004</v>
      </c>
      <c r="J24" s="16">
        <f t="shared" si="2"/>
        <v>1.1398999999999999</v>
      </c>
      <c r="K24" s="56">
        <f t="shared" si="2"/>
        <v>792.00599999999997</v>
      </c>
    </row>
    <row r="25" spans="1:11" ht="15.75" thickBot="1" x14ac:dyDescent="0.3">
      <c r="A25" s="17" t="s">
        <v>10</v>
      </c>
      <c r="B25" s="18">
        <f>B24/5</f>
        <v>0.13339999999999999</v>
      </c>
      <c r="C25" s="19">
        <f>C24/5</f>
        <v>7.6059999999999989E-2</v>
      </c>
      <c r="D25" s="19">
        <f t="shared" ref="D25:K25" si="3">D24/5</f>
        <v>14.35384</v>
      </c>
      <c r="E25" s="19">
        <f t="shared" si="3"/>
        <v>0.17979999999999999</v>
      </c>
      <c r="F25" s="19">
        <f t="shared" si="3"/>
        <v>0.21160000000000001</v>
      </c>
      <c r="G25" s="19">
        <f t="shared" si="3"/>
        <v>9.078E-2</v>
      </c>
      <c r="H25" s="19">
        <f t="shared" si="3"/>
        <v>0.20573999999999998</v>
      </c>
      <c r="I25" s="19">
        <f t="shared" si="3"/>
        <v>0.1082</v>
      </c>
      <c r="J25" s="19">
        <f t="shared" si="3"/>
        <v>0.22797999999999999</v>
      </c>
      <c r="K25" s="19">
        <f t="shared" si="3"/>
        <v>158.40119999999999</v>
      </c>
    </row>
    <row r="26" spans="1:11" ht="15.75" thickTop="1" x14ac:dyDescent="0.25">
      <c r="A26" s="8">
        <v>37977</v>
      </c>
      <c r="B26" s="9">
        <v>0.13339999999999999</v>
      </c>
      <c r="C26" s="10">
        <v>7.5600000000000001E-2</v>
      </c>
      <c r="D26" s="9">
        <v>14.400499999999999</v>
      </c>
      <c r="E26" s="10">
        <v>0.18110000000000001</v>
      </c>
      <c r="F26" s="9">
        <v>0.21099999999999999</v>
      </c>
      <c r="G26" s="10">
        <v>9.0499999999999997E-2</v>
      </c>
      <c r="H26" s="9">
        <v>0.20730000000000001</v>
      </c>
      <c r="I26" s="10">
        <v>0.1079</v>
      </c>
      <c r="J26" s="10">
        <v>0.2281</v>
      </c>
      <c r="K26" s="54">
        <v>159.24629999999999</v>
      </c>
    </row>
    <row r="27" spans="1:11" x14ac:dyDescent="0.25">
      <c r="A27" s="8">
        <v>37978</v>
      </c>
      <c r="B27" s="9">
        <v>0.1333</v>
      </c>
      <c r="C27" s="79">
        <v>7.5600000000000001E-2</v>
      </c>
      <c r="D27" s="9">
        <v>14.319100000000001</v>
      </c>
      <c r="E27" s="10">
        <v>0.18160000000000001</v>
      </c>
      <c r="F27" s="10">
        <v>0.2099</v>
      </c>
      <c r="G27" s="9">
        <v>9.0300000000000005E-2</v>
      </c>
      <c r="H27" s="10">
        <v>0.20749999999999999</v>
      </c>
      <c r="I27" s="9">
        <v>0.10730000000000001</v>
      </c>
      <c r="J27" s="10">
        <v>0.22789999999999999</v>
      </c>
      <c r="K27" s="10">
        <v>159.2602</v>
      </c>
    </row>
    <row r="28" spans="1:11" x14ac:dyDescent="0.25">
      <c r="A28" s="8">
        <v>37979</v>
      </c>
      <c r="B28" s="9">
        <v>0.1333</v>
      </c>
      <c r="C28" s="79">
        <v>7.5800000000000006E-2</v>
      </c>
      <c r="D28" s="9">
        <v>14.319100000000001</v>
      </c>
      <c r="E28" s="10">
        <v>0.18099999999999999</v>
      </c>
      <c r="F28" s="10">
        <v>0.21</v>
      </c>
      <c r="G28" s="9">
        <v>9.0399999999999994E-2</v>
      </c>
      <c r="H28" s="10">
        <v>0.20780000000000001</v>
      </c>
      <c r="I28" s="9">
        <v>0.1074</v>
      </c>
      <c r="J28" s="10">
        <v>0.22770000000000001</v>
      </c>
      <c r="K28" s="10">
        <v>159.39349999999999</v>
      </c>
    </row>
    <row r="29" spans="1:11" ht="15.75" x14ac:dyDescent="0.25">
      <c r="A29" s="8">
        <v>37615</v>
      </c>
      <c r="B29" s="9"/>
      <c r="C29" s="79"/>
      <c r="D29" s="9"/>
      <c r="E29" s="84" t="s">
        <v>25</v>
      </c>
      <c r="F29" s="10"/>
      <c r="G29" s="9"/>
      <c r="H29" s="10"/>
      <c r="I29" s="9"/>
      <c r="J29" s="10"/>
      <c r="K29" s="10"/>
    </row>
    <row r="30" spans="1:11" ht="16.5" thickBot="1" x14ac:dyDescent="0.3">
      <c r="A30" s="11">
        <v>37616</v>
      </c>
      <c r="B30" s="12"/>
      <c r="C30" s="13"/>
      <c r="D30" s="12"/>
      <c r="E30" s="73" t="s">
        <v>26</v>
      </c>
      <c r="F30" s="12"/>
      <c r="G30" s="13"/>
      <c r="H30" s="12"/>
      <c r="I30" s="13"/>
      <c r="J30" s="13"/>
      <c r="K30" s="55"/>
    </row>
    <row r="31" spans="1:11" ht="15.75" thickTop="1" x14ac:dyDescent="0.25">
      <c r="A31" s="14" t="s">
        <v>9</v>
      </c>
      <c r="B31" s="15">
        <f>SUM(B26:B30)</f>
        <v>0.4</v>
      </c>
      <c r="C31" s="16">
        <f>SUM(C26:C30)</f>
        <v>0.22700000000000001</v>
      </c>
      <c r="D31" s="15">
        <f>SUM(D26:D30)</f>
        <v>43.038699999999999</v>
      </c>
      <c r="E31" s="16">
        <f>SUM(E26:E30)</f>
        <v>0.54370000000000007</v>
      </c>
      <c r="F31" s="15">
        <f>SUM(F26:F30)</f>
        <v>0.63090000000000002</v>
      </c>
      <c r="G31" s="16">
        <f>SUM(G26:G30)</f>
        <v>0.2712</v>
      </c>
      <c r="H31" s="15">
        <f>SUM(H26:H30)</f>
        <v>0.62260000000000004</v>
      </c>
      <c r="I31" s="16">
        <f>SUM(I26:I30)</f>
        <v>0.3226</v>
      </c>
      <c r="J31" s="16">
        <f>SUM(J26:J30)</f>
        <v>0.68369999999999997</v>
      </c>
      <c r="K31" s="56">
        <f>SUM(K26:K30)</f>
        <v>477.9</v>
      </c>
    </row>
    <row r="32" spans="1:11" ht="15.75" thickBot="1" x14ac:dyDescent="0.3">
      <c r="A32" s="17" t="s">
        <v>10</v>
      </c>
      <c r="B32" s="18">
        <f>B31/3</f>
        <v>0.13333333333333333</v>
      </c>
      <c r="C32" s="19">
        <f>C31/3</f>
        <v>7.5666666666666674E-2</v>
      </c>
      <c r="D32" s="19">
        <f t="shared" ref="D32:K32" si="4">D31/3</f>
        <v>14.346233333333332</v>
      </c>
      <c r="E32" s="19">
        <f t="shared" si="4"/>
        <v>0.18123333333333336</v>
      </c>
      <c r="F32" s="19">
        <f t="shared" si="4"/>
        <v>0.21030000000000001</v>
      </c>
      <c r="G32" s="19">
        <f t="shared" si="4"/>
        <v>9.0399999999999994E-2</v>
      </c>
      <c r="H32" s="19">
        <f t="shared" si="4"/>
        <v>0.20753333333333335</v>
      </c>
      <c r="I32" s="19">
        <f t="shared" si="4"/>
        <v>0.10753333333333333</v>
      </c>
      <c r="J32" s="19">
        <f t="shared" si="4"/>
        <v>0.22789999999999999</v>
      </c>
      <c r="K32" s="19">
        <f t="shared" si="4"/>
        <v>159.29999999999998</v>
      </c>
    </row>
    <row r="33" spans="1:11" ht="15.75" thickTop="1" x14ac:dyDescent="0.25">
      <c r="A33" s="8">
        <v>37984</v>
      </c>
      <c r="B33" s="9">
        <v>0.13339999999999999</v>
      </c>
      <c r="C33" s="79">
        <v>7.5200000000000003E-2</v>
      </c>
      <c r="D33" s="9">
        <v>14.2958</v>
      </c>
      <c r="E33" s="10">
        <v>0.1797</v>
      </c>
      <c r="F33" s="10">
        <v>0.20960000000000001</v>
      </c>
      <c r="G33" s="9">
        <v>9.0399999999999994E-2</v>
      </c>
      <c r="H33" s="10">
        <v>0.20599999999999999</v>
      </c>
      <c r="I33" s="9">
        <v>0.1072</v>
      </c>
      <c r="J33" s="10">
        <v>0.22750000000000001</v>
      </c>
      <c r="K33" s="10">
        <v>160.04</v>
      </c>
    </row>
    <row r="34" spans="1:11" x14ac:dyDescent="0.25">
      <c r="A34" s="8">
        <v>37985</v>
      </c>
      <c r="B34" s="9">
        <v>0.13350000000000001</v>
      </c>
      <c r="C34" s="79">
        <v>7.5399999999999995E-2</v>
      </c>
      <c r="D34" s="9">
        <v>14.2745</v>
      </c>
      <c r="E34" s="10">
        <v>0.17979999999999999</v>
      </c>
      <c r="F34" s="10">
        <v>0.20910000000000001</v>
      </c>
      <c r="G34" s="9">
        <v>9.0200000000000002E-2</v>
      </c>
      <c r="H34" s="10">
        <v>0.2059</v>
      </c>
      <c r="I34" s="9">
        <v>0.1069</v>
      </c>
      <c r="J34" s="10">
        <v>0.22720000000000001</v>
      </c>
      <c r="K34" s="10">
        <v>159.9297</v>
      </c>
    </row>
    <row r="35" spans="1:11" x14ac:dyDescent="0.25">
      <c r="A35" s="8">
        <v>37986</v>
      </c>
      <c r="B35" s="9">
        <v>0.13350000000000001</v>
      </c>
      <c r="C35" s="79">
        <v>7.4999999999999997E-2</v>
      </c>
      <c r="D35" s="9">
        <v>14.2798</v>
      </c>
      <c r="E35" s="10">
        <v>0.1784</v>
      </c>
      <c r="F35" s="10">
        <v>0.20849999999999999</v>
      </c>
      <c r="G35" s="9">
        <v>9.0200000000000002E-2</v>
      </c>
      <c r="H35" s="10">
        <v>0.20419999999999999</v>
      </c>
      <c r="I35" s="9">
        <v>0.1066</v>
      </c>
      <c r="J35" s="10">
        <v>0.2273</v>
      </c>
      <c r="K35" s="10">
        <v>159.84960000000001</v>
      </c>
    </row>
    <row r="36" spans="1:11" ht="20.25" x14ac:dyDescent="0.3">
      <c r="A36" s="62"/>
      <c r="B36" s="9"/>
      <c r="C36" s="51"/>
      <c r="D36" s="9"/>
      <c r="E36" s="22" t="s">
        <v>11</v>
      </c>
      <c r="F36" s="10"/>
      <c r="G36" s="9"/>
      <c r="H36" s="10"/>
      <c r="I36" s="9"/>
      <c r="J36" s="10"/>
      <c r="K36" s="10"/>
    </row>
    <row r="37" spans="1:11" ht="15.75" thickBot="1" x14ac:dyDescent="0.3">
      <c r="A37" s="29"/>
      <c r="B37" s="9"/>
      <c r="C37" s="10"/>
      <c r="D37" s="9"/>
      <c r="E37" s="10"/>
      <c r="F37" s="10"/>
      <c r="G37" s="9"/>
      <c r="H37" s="10"/>
      <c r="I37" s="9"/>
      <c r="J37" s="10"/>
      <c r="K37" s="10"/>
    </row>
    <row r="38" spans="1:11" x14ac:dyDescent="0.25">
      <c r="A38" s="26" t="s">
        <v>12</v>
      </c>
      <c r="B38" s="78">
        <f>SUM(B5:B9,B12:B16,B19:B23,B26:B28,B33:B35)</f>
        <v>2.8006000000000002</v>
      </c>
      <c r="C38" s="48">
        <f>SUM(C5:C9,C12:C16,C19:C23,C26:C28,C33:C35)</f>
        <v>1.6033000000000002</v>
      </c>
      <c r="D38" s="48">
        <f t="shared" ref="D38:K38" si="5">SUM(D5:D9,D12:D16,D19:D23,D26:D28,D33:D35)</f>
        <v>302.08580000000001</v>
      </c>
      <c r="E38" s="48">
        <f t="shared" si="5"/>
        <v>3.7971000000000004</v>
      </c>
      <c r="F38" s="48">
        <f t="shared" si="5"/>
        <v>4.4680999999999997</v>
      </c>
      <c r="G38" s="48">
        <f t="shared" si="5"/>
        <v>1.9113600000000004</v>
      </c>
      <c r="H38" s="48">
        <f t="shared" si="5"/>
        <v>4.3334000000000001</v>
      </c>
      <c r="I38" s="48">
        <f t="shared" si="5"/>
        <v>2.2850999999999999</v>
      </c>
      <c r="J38" s="48">
        <f t="shared" si="5"/>
        <v>4.7953999999999999</v>
      </c>
      <c r="K38" s="48">
        <f t="shared" si="5"/>
        <v>3339.7555000000007</v>
      </c>
    </row>
    <row r="39" spans="1:11" x14ac:dyDescent="0.25">
      <c r="A39" s="26" t="s">
        <v>13</v>
      </c>
      <c r="B39" s="27">
        <f>B38/21</f>
        <v>0.13336190476190476</v>
      </c>
      <c r="C39" s="28">
        <f>C38/21</f>
        <v>7.6347619047619053E-2</v>
      </c>
      <c r="D39" s="28">
        <f t="shared" ref="D39:K39" si="6">D38/21</f>
        <v>14.385038095238096</v>
      </c>
      <c r="E39" s="28">
        <f t="shared" si="6"/>
        <v>0.18081428571428573</v>
      </c>
      <c r="F39" s="28">
        <f t="shared" si="6"/>
        <v>0.21276666666666666</v>
      </c>
      <c r="G39" s="28">
        <f t="shared" si="6"/>
        <v>9.101714285714288E-2</v>
      </c>
      <c r="H39" s="28">
        <f t="shared" si="6"/>
        <v>0.20635238095238095</v>
      </c>
      <c r="I39" s="28">
        <f t="shared" si="6"/>
        <v>0.10881428571428571</v>
      </c>
      <c r="J39" s="28">
        <f t="shared" si="6"/>
        <v>0.22835238095238095</v>
      </c>
      <c r="K39" s="28">
        <f t="shared" si="6"/>
        <v>159.03597619047622</v>
      </c>
    </row>
    <row r="40" spans="1:11" x14ac:dyDescent="0.25">
      <c r="A40" s="26" t="s">
        <v>14</v>
      </c>
      <c r="B40" s="27">
        <f>1/B39</f>
        <v>7.4983932014568309</v>
      </c>
      <c r="C40" s="28">
        <f>1/C39</f>
        <v>13.097985405101976</v>
      </c>
      <c r="D40" s="28">
        <f>100/D39</f>
        <v>6.9516673739712358</v>
      </c>
      <c r="E40" s="28">
        <f t="shared" ref="E40:J40" si="7">1/E39</f>
        <v>5.5305364620368174</v>
      </c>
      <c r="F40" s="28">
        <f t="shared" si="7"/>
        <v>4.6999843333855553</v>
      </c>
      <c r="G40" s="28">
        <f t="shared" si="7"/>
        <v>10.986941235560018</v>
      </c>
      <c r="H40" s="28">
        <f t="shared" si="7"/>
        <v>4.846079291087829</v>
      </c>
      <c r="I40" s="28">
        <f t="shared" si="7"/>
        <v>9.1899698043849281</v>
      </c>
      <c r="J40" s="28">
        <f t="shared" si="7"/>
        <v>4.3791967301997747</v>
      </c>
      <c r="K40" s="28">
        <f>1000/K39</f>
        <v>6.2878854455064142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2003</vt:lpstr>
      <vt:lpstr>Feb 2003</vt:lpstr>
      <vt:lpstr>Mar 2003</vt:lpstr>
      <vt:lpstr>Apr 2003</vt:lpstr>
      <vt:lpstr>May 2003</vt:lpstr>
      <vt:lpstr>Jun 2003</vt:lpstr>
      <vt:lpstr>Jul 2003</vt:lpstr>
      <vt:lpstr>Aug 2003</vt:lpstr>
      <vt:lpstr>Sep 2003</vt:lpstr>
      <vt:lpstr>Oct 2002</vt:lpstr>
      <vt:lpstr>Nov 2003</vt:lpstr>
      <vt:lpstr>Dec 2003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R. Iro</cp:lastModifiedBy>
  <dcterms:created xsi:type="dcterms:W3CDTF">2015-02-23T02:43:09Z</dcterms:created>
  <dcterms:modified xsi:type="dcterms:W3CDTF">2015-03-01T23:45:25Z</dcterms:modified>
</cp:coreProperties>
</file>