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4385" yWindow="65521" windowWidth="14430" windowHeight="12855" firstSheet="6" activeTab="11"/>
  </bookViews>
  <sheets>
    <sheet name="Jan 2004" sheetId="4" r:id="rId1"/>
    <sheet name="Feb 2004" sheetId="5" r:id="rId2"/>
    <sheet name="Mar 2004" sheetId="7" r:id="rId3"/>
    <sheet name="Apr 2004" sheetId="6" r:id="rId4"/>
    <sheet name="May 2004" sheetId="8" r:id="rId5"/>
    <sheet name="Jun 2004" sheetId="9" r:id="rId6"/>
    <sheet name="Jul 2004" sheetId="10" r:id="rId7"/>
    <sheet name="Aug 2004" sheetId="11" r:id="rId8"/>
    <sheet name="Sep 2004" sheetId="12" r:id="rId9"/>
    <sheet name="Oct 2004" sheetId="13" r:id="rId10"/>
    <sheet name="Nov 2004" sheetId="14" r:id="rId11"/>
    <sheet name="Dec 2004" sheetId="15" r:id="rId12"/>
  </sheets>
  <definedNames/>
  <calcPr calcId="145621"/>
</workbook>
</file>

<file path=xl/sharedStrings.xml><?xml version="1.0" encoding="utf-8"?>
<sst xmlns="http://schemas.openxmlformats.org/spreadsheetml/2006/main" count="313" uniqueCount="42">
  <si>
    <t>DATE</t>
  </si>
  <si>
    <t>AUD</t>
  </si>
  <si>
    <t>EUR</t>
  </si>
  <si>
    <t>KRW</t>
  </si>
  <si>
    <t>NZD</t>
  </si>
  <si>
    <t>SDR</t>
  </si>
  <si>
    <t>SGD</t>
  </si>
  <si>
    <t>STG</t>
  </si>
  <si>
    <t>USD</t>
  </si>
  <si>
    <t>Weekly Total</t>
  </si>
  <si>
    <t>Weekly Ave.</t>
  </si>
  <si>
    <t>MONTHLY EXCHANGE RATE SUMMARY</t>
  </si>
  <si>
    <t>TOTAL</t>
  </si>
  <si>
    <t>AVE/MONTH</t>
  </si>
  <si>
    <t>SI EQUIV.</t>
  </si>
  <si>
    <t>DEM</t>
  </si>
  <si>
    <t>H</t>
  </si>
  <si>
    <t>I</t>
  </si>
  <si>
    <t>D</t>
  </si>
  <si>
    <t>A</t>
  </si>
  <si>
    <t>Y</t>
  </si>
  <si>
    <t>U</t>
  </si>
  <si>
    <t>B</t>
  </si>
  <si>
    <t>JPY</t>
  </si>
  <si>
    <t>P</t>
  </si>
  <si>
    <t>L</t>
  </si>
  <si>
    <t>C</t>
  </si>
  <si>
    <t>PUBLIC HOLIDAY - GOOD FRIDAY</t>
  </si>
  <si>
    <t>PUBLIC HOLIDAY - EASTER MONDAY</t>
  </si>
  <si>
    <t>CBSI DAILY MIDRATES FOR JANUARY 2004</t>
  </si>
  <si>
    <t>CBSI DAILY MIDRATES FOR FEBRUARY 2004</t>
  </si>
  <si>
    <t>CBSI DAILY MIDRATES FOR MARCH 2004</t>
  </si>
  <si>
    <t>CBSI DAILY MIDRATES FOR APRIL 2004</t>
  </si>
  <si>
    <t>CBSI DAILY MIDRATES FOR MAY 2004</t>
  </si>
  <si>
    <t>CBSI DAILY MIDRATES FOR JUNE 2004</t>
  </si>
  <si>
    <t>CBSI DAILY MIDRATES FOR JULY 2004</t>
  </si>
  <si>
    <t xml:space="preserve">PUBLIC HOLIDAY - INDEPENDENCE </t>
  </si>
  <si>
    <t>CBSI DAILY MIDRATES FOR AUGUST 2004</t>
  </si>
  <si>
    <t>CBSI DAILY MIDRATES FOR SEPTEMBER 2004</t>
  </si>
  <si>
    <t>CBSI DAILY MIDRATES FOR OCTOBER 2004</t>
  </si>
  <si>
    <t>CBSI DAILY MIDRATES FOR NOVEMBER 2004</t>
  </si>
  <si>
    <t>CBSI DAILY MIDRATES FOR DECEMBER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</si>
</sst>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\-yy;@"/>
    <numFmt numFmtId="165" formatCode="0.0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Footlight MT Light"/>
      <family val="1"/>
    </font>
    <font>
      <b/>
      <u val="single"/>
      <sz val="18"/>
      <color theme="9" tint="-0.24997000396251678"/>
      <name val="Footlight MT Light"/>
      <family val="1"/>
    </font>
    <font>
      <sz val="9"/>
      <color theme="1"/>
      <name val="Footlight MT Light"/>
      <family val="1"/>
    </font>
    <font>
      <sz val="10"/>
      <color theme="1"/>
      <name val="Footlight MT Light"/>
      <family val="1"/>
    </font>
    <font>
      <b/>
      <sz val="10"/>
      <color theme="1"/>
      <name val="Footlight MT Light"/>
      <family val="1"/>
    </font>
    <font>
      <sz val="8"/>
      <color theme="1"/>
      <name val="Footlight MT Light"/>
      <family val="1"/>
    </font>
    <font>
      <sz val="8"/>
      <name val="Footlight MT Light"/>
      <family val="1"/>
    </font>
    <font>
      <b/>
      <sz val="8"/>
      <color theme="9" tint="-0.24997000396251678"/>
      <name val="Footlight MT Light"/>
      <family val="1"/>
    </font>
    <font>
      <b/>
      <sz val="16"/>
      <color theme="9" tint="-0.24997000396251678"/>
      <name val="Footlight MT Light"/>
      <family val="1"/>
    </font>
    <font>
      <sz val="11"/>
      <color theme="9" tint="-0.24997000396251678"/>
      <name val="Calibri"/>
      <family val="2"/>
      <scheme val="minor"/>
    </font>
    <font>
      <sz val="12"/>
      <color theme="1"/>
      <name val="Footlight MT Light"/>
      <family val="1"/>
    </font>
    <font>
      <b/>
      <sz val="12"/>
      <color theme="1"/>
      <name val="Footlight MT Light"/>
      <family val="1"/>
    </font>
    <font>
      <b/>
      <sz val="12"/>
      <color rgb="FF0070C0"/>
      <name val="Footlight MT Light"/>
      <family val="1"/>
    </font>
    <font>
      <b/>
      <sz val="14"/>
      <color rgb="FF0070C0"/>
      <name val="Footlight MT Light"/>
      <family val="1"/>
    </font>
    <font>
      <b/>
      <i/>
      <sz val="9"/>
      <name val="Cambria"/>
      <family val="1"/>
      <scheme val="major"/>
    </font>
    <font>
      <b/>
      <sz val="8"/>
      <color rgb="FF0070C0"/>
      <name val="Footlight MT Light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/>
      <right/>
      <top/>
      <bottom style="double"/>
    </border>
    <border>
      <left style="medium"/>
      <right/>
      <top/>
      <bottom/>
    </border>
    <border>
      <left style="medium"/>
      <right/>
      <top/>
      <bottom style="double"/>
    </border>
    <border>
      <left style="medium"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double"/>
    </border>
    <border>
      <left style="medium"/>
      <right/>
      <top style="medium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165" fontId="8" fillId="2" borderId="5" xfId="0" applyNumberFormat="1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165" fontId="8" fillId="2" borderId="7" xfId="0" applyNumberFormat="1" applyFont="1" applyFill="1" applyBorder="1" applyAlignment="1">
      <alignment horizontal="center"/>
    </xf>
    <xf numFmtId="165" fontId="8" fillId="2" borderId="6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10" fillId="0" borderId="5" xfId="0" applyNumberFormat="1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165" fontId="7" fillId="2" borderId="0" xfId="0" applyNumberFormat="1" applyFont="1" applyFill="1" applyBorder="1" applyAlignment="1">
      <alignment horizontal="center"/>
    </xf>
    <xf numFmtId="165" fontId="7" fillId="2" borderId="5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7" fillId="2" borderId="3" xfId="0" applyNumberFormat="1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horizontal="center"/>
    </xf>
    <xf numFmtId="165" fontId="7" fillId="0" borderId="6" xfId="0" applyNumberFormat="1" applyFont="1" applyFill="1" applyBorder="1" applyAlignment="1">
      <alignment horizontal="center"/>
    </xf>
    <xf numFmtId="165" fontId="8" fillId="0" borderId="5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12" fillId="0" borderId="0" xfId="0" applyFont="1"/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164" fontId="8" fillId="2" borderId="8" xfId="0" applyNumberFormat="1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165" fontId="7" fillId="2" borderId="10" xfId="0" applyNumberFormat="1" applyFont="1" applyFill="1" applyBorder="1" applyAlignment="1">
      <alignment horizontal="center"/>
    </xf>
    <xf numFmtId="165" fontId="7" fillId="2" borderId="11" xfId="0" applyNumberFormat="1" applyFont="1" applyFill="1" applyBorder="1" applyAlignment="1">
      <alignment horizontal="center"/>
    </xf>
    <xf numFmtId="165" fontId="7" fillId="2" borderId="12" xfId="0" applyNumberFormat="1" applyFont="1" applyFill="1" applyBorder="1" applyAlignment="1">
      <alignment horizontal="center"/>
    </xf>
    <xf numFmtId="0" fontId="11" fillId="0" borderId="5" xfId="0" applyFont="1" applyBorder="1"/>
    <xf numFmtId="0" fontId="5" fillId="2" borderId="1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165" fontId="8" fillId="2" borderId="11" xfId="0" applyNumberFormat="1" applyFont="1" applyFill="1" applyBorder="1" applyAlignment="1">
      <alignment horizontal="center"/>
    </xf>
    <xf numFmtId="0" fontId="0" fillId="0" borderId="0" xfId="0" applyBorder="1"/>
    <xf numFmtId="165" fontId="7" fillId="0" borderId="12" xfId="0" applyNumberFormat="1" applyFont="1" applyBorder="1" applyAlignment="1">
      <alignment horizontal="center"/>
    </xf>
    <xf numFmtId="0" fontId="11" fillId="0" borderId="0" xfId="0" applyFont="1" applyBorder="1"/>
    <xf numFmtId="165" fontId="8" fillId="0" borderId="11" xfId="0" applyNumberFormat="1" applyFont="1" applyFill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64" fontId="7" fillId="2" borderId="15" xfId="0" applyNumberFormat="1" applyFont="1" applyFill="1" applyBorder="1" applyAlignment="1">
      <alignment horizontal="center"/>
    </xf>
    <xf numFmtId="165" fontId="7" fillId="2" borderId="8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165" fontId="7" fillId="2" borderId="16" xfId="0" applyNumberFormat="1" applyFont="1" applyFill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14" fillId="0" borderId="7" xfId="0" applyNumberFormat="1" applyFont="1" applyBorder="1" applyAlignment="1">
      <alignment horizontal="center"/>
    </xf>
    <xf numFmtId="165" fontId="15" fillId="0" borderId="5" xfId="0" applyNumberFormat="1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0" fontId="16" fillId="0" borderId="0" xfId="0" applyFont="1"/>
    <xf numFmtId="165" fontId="17" fillId="0" borderId="0" xfId="0" applyNumberFormat="1" applyFont="1" applyBorder="1" applyAlignment="1">
      <alignment horizontal="center"/>
    </xf>
    <xf numFmtId="165" fontId="17" fillId="0" borderId="5" xfId="0" applyNumberFormat="1" applyFont="1" applyBorder="1" applyAlignment="1">
      <alignment horizontal="center"/>
    </xf>
    <xf numFmtId="165" fontId="17" fillId="0" borderId="11" xfId="0" applyNumberFormat="1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65" fontId="8" fillId="0" borderId="14" xfId="0" applyNumberFormat="1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 topLeftCell="A1"/>
  </sheetViews>
  <sheetFormatPr defaultColWidth="9.140625" defaultRowHeight="15"/>
  <cols>
    <col min="1" max="1" width="12.00390625" style="0" customWidth="1"/>
    <col min="2" max="2" width="12.140625" style="0" customWidth="1"/>
    <col min="3" max="3" width="12.00390625" style="0" customWidth="1"/>
    <col min="4" max="4" width="12.140625" style="0" customWidth="1"/>
    <col min="5" max="5" width="11.57421875" style="0" customWidth="1"/>
    <col min="6" max="6" width="10.57421875" style="0" customWidth="1"/>
    <col min="7" max="7" width="11.28125" style="0" customWidth="1"/>
    <col min="8" max="8" width="11.7109375" style="0" customWidth="1"/>
    <col min="9" max="9" width="11.28125" style="0" customWidth="1"/>
    <col min="10" max="10" width="11.421875" style="0" customWidth="1"/>
    <col min="11" max="11" width="10.851562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>
      <c r="A2" s="1"/>
      <c r="B2" s="1"/>
      <c r="C2" s="2" t="s">
        <v>29</v>
      </c>
      <c r="D2" s="1"/>
      <c r="E2" s="1"/>
      <c r="F2" s="1"/>
      <c r="G2" s="1"/>
      <c r="H2" s="1"/>
      <c r="I2" s="1"/>
      <c r="J2" s="1"/>
      <c r="K2" s="1"/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4"/>
      <c r="B4" s="5"/>
      <c r="C4" s="4"/>
      <c r="D4" s="5"/>
      <c r="E4" s="4"/>
      <c r="F4" s="5"/>
      <c r="G4" s="4"/>
      <c r="H4" s="5"/>
      <c r="I4" s="4"/>
      <c r="J4" s="4"/>
      <c r="K4" s="52"/>
    </row>
    <row r="5" spans="1:11" ht="15.75" thickBot="1">
      <c r="A5" s="6" t="s">
        <v>0</v>
      </c>
      <c r="B5" s="7" t="s">
        <v>8</v>
      </c>
      <c r="C5" s="6" t="s">
        <v>7</v>
      </c>
      <c r="D5" s="7" t="s">
        <v>23</v>
      </c>
      <c r="E5" s="6" t="s">
        <v>1</v>
      </c>
      <c r="F5" s="7" t="s">
        <v>15</v>
      </c>
      <c r="G5" s="6" t="s">
        <v>5</v>
      </c>
      <c r="H5" s="7" t="s">
        <v>4</v>
      </c>
      <c r="I5" s="6" t="s">
        <v>2</v>
      </c>
      <c r="J5" s="6" t="s">
        <v>6</v>
      </c>
      <c r="K5" s="53" t="s">
        <v>3</v>
      </c>
    </row>
    <row r="6" spans="1:11" ht="15">
      <c r="A6" s="8">
        <v>37988</v>
      </c>
      <c r="B6" s="9">
        <v>0.1335</v>
      </c>
      <c r="C6" s="10">
        <v>0.0747</v>
      </c>
      <c r="D6" s="9">
        <v>14.30252</v>
      </c>
      <c r="E6" s="10">
        <v>0.1774</v>
      </c>
      <c r="F6" s="9">
        <v>0.2072</v>
      </c>
      <c r="G6" s="10">
        <v>0.0898</v>
      </c>
      <c r="H6" s="9">
        <v>0.2035</v>
      </c>
      <c r="I6" s="10">
        <v>0.1059</v>
      </c>
      <c r="J6" s="10">
        <v>0.2268</v>
      </c>
      <c r="K6" s="54">
        <v>159.098</v>
      </c>
    </row>
    <row r="7" spans="1:11" ht="15.75" thickBot="1">
      <c r="A7" s="11"/>
      <c r="B7" s="12"/>
      <c r="C7" s="13"/>
      <c r="D7" s="12"/>
      <c r="E7" s="13"/>
      <c r="F7" s="12"/>
      <c r="G7" s="13"/>
      <c r="H7" s="12"/>
      <c r="I7" s="13"/>
      <c r="J7" s="13"/>
      <c r="K7" s="55"/>
    </row>
    <row r="8" spans="1:11" ht="15.75" thickTop="1">
      <c r="A8" s="14" t="s">
        <v>9</v>
      </c>
      <c r="B8" s="15">
        <f>SUM(B6:B7)</f>
        <v>0.1335</v>
      </c>
      <c r="C8" s="16">
        <f>SUM(C6:C7)</f>
        <v>0.0747</v>
      </c>
      <c r="D8" s="15">
        <f>SUM(D6:D7)</f>
        <v>14.30252</v>
      </c>
      <c r="E8" s="16">
        <f>SUM(E6:E7)</f>
        <v>0.1774</v>
      </c>
      <c r="F8" s="15">
        <f>SUM(F6:F7)</f>
        <v>0.2072</v>
      </c>
      <c r="G8" s="16">
        <f>SUM(G6:G7)</f>
        <v>0.0898</v>
      </c>
      <c r="H8" s="15">
        <f>SUM(H6:H7)</f>
        <v>0.2035</v>
      </c>
      <c r="I8" s="16">
        <f>SUM(I6:I7)</f>
        <v>0.1059</v>
      </c>
      <c r="J8" s="16">
        <f>SUM(J6:J7)</f>
        <v>0.2268</v>
      </c>
      <c r="K8" s="56">
        <f>SUM(K6:K7)</f>
        <v>159.098</v>
      </c>
    </row>
    <row r="9" spans="1:11" ht="15.75" thickBot="1">
      <c r="A9" s="17" t="s">
        <v>10</v>
      </c>
      <c r="B9" s="18">
        <f>B8/1</f>
        <v>0.1335</v>
      </c>
      <c r="C9" s="19">
        <f>C8/1</f>
        <v>0.0747</v>
      </c>
      <c r="D9" s="19">
        <f aca="true" t="shared" si="0" ref="D9:K9">D8/1</f>
        <v>14.30252</v>
      </c>
      <c r="E9" s="19">
        <f t="shared" si="0"/>
        <v>0.1774</v>
      </c>
      <c r="F9" s="19">
        <f t="shared" si="0"/>
        <v>0.2072</v>
      </c>
      <c r="G9" s="19">
        <f t="shared" si="0"/>
        <v>0.0898</v>
      </c>
      <c r="H9" s="19">
        <f t="shared" si="0"/>
        <v>0.2035</v>
      </c>
      <c r="I9" s="19">
        <f t="shared" si="0"/>
        <v>0.1059</v>
      </c>
      <c r="J9" s="19">
        <f t="shared" si="0"/>
        <v>0.2268</v>
      </c>
      <c r="K9" s="19">
        <f t="shared" si="0"/>
        <v>159.098</v>
      </c>
    </row>
    <row r="10" spans="1:11" ht="15.75" thickTop="1">
      <c r="A10" s="8">
        <v>37991</v>
      </c>
      <c r="B10" s="9">
        <v>0.1335</v>
      </c>
      <c r="C10" s="10">
        <v>0.0746</v>
      </c>
      <c r="D10" s="9">
        <v>14.2818</v>
      </c>
      <c r="E10" s="10">
        <v>0.1763</v>
      </c>
      <c r="F10" s="9">
        <v>0.2074</v>
      </c>
      <c r="G10" s="10">
        <v>0.0899</v>
      </c>
      <c r="H10" s="9">
        <v>0.2028</v>
      </c>
      <c r="I10" s="10">
        <v>0.106</v>
      </c>
      <c r="J10" s="10">
        <v>0.2272</v>
      </c>
      <c r="K10" s="54">
        <v>157.5425</v>
      </c>
    </row>
    <row r="11" spans="1:11" ht="15">
      <c r="A11" s="8">
        <v>37992</v>
      </c>
      <c r="B11" s="9">
        <v>0.1334</v>
      </c>
      <c r="C11" s="10">
        <v>0.0738</v>
      </c>
      <c r="D11" s="9">
        <v>14.1551</v>
      </c>
      <c r="E11" s="10">
        <v>0.1738</v>
      </c>
      <c r="F11" s="9">
        <v>0.2058</v>
      </c>
      <c r="G11" s="10">
        <v>0.0894</v>
      </c>
      <c r="H11" s="9">
        <v>0.1988</v>
      </c>
      <c r="I11" s="10">
        <v>0.1052</v>
      </c>
      <c r="J11" s="10">
        <v>0.2298</v>
      </c>
      <c r="K11" s="54">
        <v>159.0228</v>
      </c>
    </row>
    <row r="12" spans="1:11" ht="15">
      <c r="A12" s="8">
        <v>37993</v>
      </c>
      <c r="B12" s="9">
        <v>0.1333</v>
      </c>
      <c r="C12" s="10">
        <v>0.0731</v>
      </c>
      <c r="D12" s="9">
        <v>14.1611</v>
      </c>
      <c r="E12" s="10">
        <v>0.173</v>
      </c>
      <c r="F12" s="9">
        <v>0.2043</v>
      </c>
      <c r="G12" s="10">
        <v>0.0891</v>
      </c>
      <c r="H12" s="9">
        <v>0.1983</v>
      </c>
      <c r="I12" s="10">
        <v>0.1045</v>
      </c>
      <c r="J12" s="10">
        <v>0.2264</v>
      </c>
      <c r="K12" s="54">
        <v>158.0605</v>
      </c>
    </row>
    <row r="13" spans="1:11" ht="15">
      <c r="A13" s="8">
        <v>37994</v>
      </c>
      <c r="B13" s="9">
        <v>0.1333</v>
      </c>
      <c r="C13" s="10">
        <v>0.0732</v>
      </c>
      <c r="D13" s="74">
        <v>14.1525</v>
      </c>
      <c r="E13" s="10">
        <v>0.1734</v>
      </c>
      <c r="F13" s="9">
        <v>0.2056</v>
      </c>
      <c r="G13" s="10">
        <v>0.0893</v>
      </c>
      <c r="H13" s="9">
        <v>0.1984</v>
      </c>
      <c r="I13" s="10">
        <v>0.1052</v>
      </c>
      <c r="J13" s="10">
        <v>0.2262</v>
      </c>
      <c r="K13" s="54">
        <v>158.1938</v>
      </c>
    </row>
    <row r="14" spans="1:11" ht="15.75" thickBot="1">
      <c r="A14" s="11">
        <v>37995</v>
      </c>
      <c r="B14" s="12">
        <v>0.1333</v>
      </c>
      <c r="C14" s="13">
        <v>0.073</v>
      </c>
      <c r="D14" s="12">
        <v>14.15</v>
      </c>
      <c r="E14" s="13">
        <v>0.1726</v>
      </c>
      <c r="F14" s="12">
        <v>0.2048</v>
      </c>
      <c r="G14" s="13">
        <v>0.0893</v>
      </c>
      <c r="H14" s="12">
        <v>0.1977</v>
      </c>
      <c r="I14" s="13">
        <v>0.1047</v>
      </c>
      <c r="J14" s="13">
        <v>0.226</v>
      </c>
      <c r="K14" s="55">
        <v>157.9</v>
      </c>
    </row>
    <row r="15" spans="1:11" ht="15.75" thickTop="1">
      <c r="A15" s="14" t="s">
        <v>9</v>
      </c>
      <c r="B15" s="15">
        <f aca="true" t="shared" si="1" ref="B15:K15">SUM(B10:B14)</f>
        <v>0.6668</v>
      </c>
      <c r="C15" s="16">
        <f t="shared" si="1"/>
        <v>0.3677</v>
      </c>
      <c r="D15" s="15">
        <f t="shared" si="1"/>
        <v>70.90050000000001</v>
      </c>
      <c r="E15" s="16">
        <f t="shared" si="1"/>
        <v>0.8691</v>
      </c>
      <c r="F15" s="15">
        <f t="shared" si="1"/>
        <v>1.0279</v>
      </c>
      <c r="G15" s="16">
        <f t="shared" si="1"/>
        <v>0.44699999999999995</v>
      </c>
      <c r="H15" s="15">
        <f t="shared" si="1"/>
        <v>0.996</v>
      </c>
      <c r="I15" s="16">
        <f t="shared" si="1"/>
        <v>0.5256</v>
      </c>
      <c r="J15" s="16">
        <f t="shared" si="1"/>
        <v>1.1356</v>
      </c>
      <c r="K15" s="56">
        <f t="shared" si="1"/>
        <v>790.7196</v>
      </c>
    </row>
    <row r="16" spans="1:11" ht="15.75" thickBot="1">
      <c r="A16" s="17" t="s">
        <v>10</v>
      </c>
      <c r="B16" s="18">
        <f>B15/5</f>
        <v>0.13335999999999998</v>
      </c>
      <c r="C16" s="19">
        <f>C15/5</f>
        <v>0.07354000000000001</v>
      </c>
      <c r="D16" s="19">
        <f aca="true" t="shared" si="2" ref="D16:K16">D15/5</f>
        <v>14.180100000000001</v>
      </c>
      <c r="E16" s="19">
        <f t="shared" si="2"/>
        <v>0.17382</v>
      </c>
      <c r="F16" s="19">
        <f t="shared" si="2"/>
        <v>0.20558</v>
      </c>
      <c r="G16" s="19">
        <f t="shared" si="2"/>
        <v>0.0894</v>
      </c>
      <c r="H16" s="19">
        <f t="shared" si="2"/>
        <v>0.1992</v>
      </c>
      <c r="I16" s="19">
        <f t="shared" si="2"/>
        <v>0.10511999999999999</v>
      </c>
      <c r="J16" s="19">
        <f t="shared" si="2"/>
        <v>0.22712</v>
      </c>
      <c r="K16" s="19">
        <f t="shared" si="2"/>
        <v>158.14392</v>
      </c>
    </row>
    <row r="17" spans="1:11" ht="15.75" thickTop="1">
      <c r="A17" s="8">
        <v>37998</v>
      </c>
      <c r="B17" s="9">
        <v>0.1333</v>
      </c>
      <c r="C17" s="10">
        <v>0.0722</v>
      </c>
      <c r="D17" s="9">
        <v>14.1938</v>
      </c>
      <c r="E17" s="10">
        <v>0.1714</v>
      </c>
      <c r="F17" s="9">
        <v>0.2029</v>
      </c>
      <c r="G17" s="10">
        <v>0.089</v>
      </c>
      <c r="H17" s="9">
        <v>0.1954</v>
      </c>
      <c r="I17" s="10">
        <v>0.1037</v>
      </c>
      <c r="J17" s="10">
        <v>0.2256</v>
      </c>
      <c r="K17" s="54">
        <v>157.514</v>
      </c>
    </row>
    <row r="18" spans="1:11" ht="15">
      <c r="A18" s="8">
        <v>37999</v>
      </c>
      <c r="B18" s="9">
        <v>0.1334</v>
      </c>
      <c r="C18" s="10">
        <v>0.0721</v>
      </c>
      <c r="D18" s="9">
        <v>14.2058</v>
      </c>
      <c r="E18" s="10">
        <v>0.1715</v>
      </c>
      <c r="F18" s="9">
        <v>0.2038</v>
      </c>
      <c r="G18" s="10">
        <v>0.0887</v>
      </c>
      <c r="H18" s="9">
        <v>0.1952</v>
      </c>
      <c r="I18" s="10">
        <v>0.1042</v>
      </c>
      <c r="J18" s="10">
        <v>0.2258</v>
      </c>
      <c r="K18" s="54">
        <v>156.7117</v>
      </c>
    </row>
    <row r="19" spans="1:11" ht="15">
      <c r="A19" s="8">
        <v>38000</v>
      </c>
      <c r="B19" s="9">
        <v>0.1334</v>
      </c>
      <c r="C19" s="10">
        <v>0.0723</v>
      </c>
      <c r="D19" s="9">
        <v>14.1731</v>
      </c>
      <c r="E19" s="10">
        <v>0.1715</v>
      </c>
      <c r="F19" s="9">
        <v>0.2045</v>
      </c>
      <c r="G19" s="10">
        <v>0.0891</v>
      </c>
      <c r="H19" s="9">
        <v>0.1953</v>
      </c>
      <c r="I19" s="10">
        <v>0.1045</v>
      </c>
      <c r="J19" s="10">
        <v>0.226</v>
      </c>
      <c r="K19" s="54">
        <v>157.5121</v>
      </c>
    </row>
    <row r="20" spans="1:11" ht="15">
      <c r="A20" s="8">
        <v>38001</v>
      </c>
      <c r="B20" s="9">
        <v>0.1334</v>
      </c>
      <c r="C20" s="10">
        <v>0.0725</v>
      </c>
      <c r="D20" s="9">
        <v>14.1444</v>
      </c>
      <c r="E20" s="10">
        <v>0.1716</v>
      </c>
      <c r="F20" s="9">
        <v>0.2054</v>
      </c>
      <c r="G20" s="10">
        <v>0.0892</v>
      </c>
      <c r="H20" s="9">
        <v>0.1953</v>
      </c>
      <c r="I20" s="10">
        <v>0.105</v>
      </c>
      <c r="J20" s="10">
        <v>0.2261</v>
      </c>
      <c r="K20" s="54">
        <v>157.4487</v>
      </c>
    </row>
    <row r="21" spans="1:11" ht="15.75" thickBot="1">
      <c r="A21" s="11">
        <v>38002</v>
      </c>
      <c r="B21" s="12">
        <v>0.1335</v>
      </c>
      <c r="C21" s="13">
        <v>0.0733</v>
      </c>
      <c r="D21" s="12">
        <v>14.159</v>
      </c>
      <c r="E21" s="13">
        <v>0.1734</v>
      </c>
      <c r="F21" s="12">
        <v>0.2073</v>
      </c>
      <c r="G21" s="13">
        <v>0.0895</v>
      </c>
      <c r="H21" s="12">
        <v>0.1984</v>
      </c>
      <c r="I21" s="13">
        <v>0.106</v>
      </c>
      <c r="J21" s="13">
        <v>0.2264</v>
      </c>
      <c r="K21" s="55">
        <v>158.4144</v>
      </c>
    </row>
    <row r="22" spans="1:11" ht="15.75" thickTop="1">
      <c r="A22" s="14" t="s">
        <v>9</v>
      </c>
      <c r="B22" s="15">
        <f aca="true" t="shared" si="3" ref="B22:K22">SUM(B17:B21)</f>
        <v>0.667</v>
      </c>
      <c r="C22" s="16">
        <f t="shared" si="3"/>
        <v>0.36239999999999994</v>
      </c>
      <c r="D22" s="15">
        <f t="shared" si="3"/>
        <v>70.8761</v>
      </c>
      <c r="E22" s="16">
        <f t="shared" si="3"/>
        <v>0.8593999999999999</v>
      </c>
      <c r="F22" s="15">
        <f t="shared" si="3"/>
        <v>1.0239</v>
      </c>
      <c r="G22" s="16">
        <f t="shared" si="3"/>
        <v>0.4455</v>
      </c>
      <c r="H22" s="15">
        <f t="shared" si="3"/>
        <v>0.9796</v>
      </c>
      <c r="I22" s="16">
        <f t="shared" si="3"/>
        <v>0.5234</v>
      </c>
      <c r="J22" s="16">
        <f t="shared" si="3"/>
        <v>1.1299</v>
      </c>
      <c r="K22" s="56">
        <f t="shared" si="3"/>
        <v>787.6009</v>
      </c>
    </row>
    <row r="23" spans="1:11" ht="15.75" thickBot="1">
      <c r="A23" s="17" t="s">
        <v>10</v>
      </c>
      <c r="B23" s="18">
        <f>B22/5</f>
        <v>0.13340000000000002</v>
      </c>
      <c r="C23" s="19">
        <f>C22/5</f>
        <v>0.07247999999999999</v>
      </c>
      <c r="D23" s="19">
        <f aca="true" t="shared" si="4" ref="D23:K23">D22/5</f>
        <v>14.17522</v>
      </c>
      <c r="E23" s="19">
        <f t="shared" si="4"/>
        <v>0.17187999999999998</v>
      </c>
      <c r="F23" s="19">
        <f t="shared" si="4"/>
        <v>0.20478000000000002</v>
      </c>
      <c r="G23" s="19">
        <f t="shared" si="4"/>
        <v>0.0891</v>
      </c>
      <c r="H23" s="19">
        <f t="shared" si="4"/>
        <v>0.19592</v>
      </c>
      <c r="I23" s="19">
        <f t="shared" si="4"/>
        <v>0.10468</v>
      </c>
      <c r="J23" s="19">
        <f t="shared" si="4"/>
        <v>0.22598</v>
      </c>
      <c r="K23" s="19">
        <f t="shared" si="4"/>
        <v>157.52018</v>
      </c>
    </row>
    <row r="24" spans="1:11" ht="15.75" thickTop="1">
      <c r="A24" s="8">
        <v>38005</v>
      </c>
      <c r="B24" s="9">
        <v>0.1335</v>
      </c>
      <c r="C24" s="10">
        <v>0.0742</v>
      </c>
      <c r="D24" s="9">
        <v>14.2565</v>
      </c>
      <c r="E24" s="10">
        <v>0.1742</v>
      </c>
      <c r="F24" s="9">
        <v>0.2107</v>
      </c>
      <c r="G24" s="10">
        <v>0.0899</v>
      </c>
      <c r="H24" s="9">
        <v>0.2003</v>
      </c>
      <c r="I24" s="10">
        <v>0.1077</v>
      </c>
      <c r="J24" s="10">
        <v>0.2272</v>
      </c>
      <c r="K24" s="54">
        <v>158.351</v>
      </c>
    </row>
    <row r="25" spans="1:11" ht="15">
      <c r="A25" s="8">
        <v>38006</v>
      </c>
      <c r="B25" s="9">
        <v>0.1333</v>
      </c>
      <c r="C25" s="10">
        <v>0.0744</v>
      </c>
      <c r="D25" s="9">
        <v>14.27</v>
      </c>
      <c r="E25" s="10">
        <v>0.1754</v>
      </c>
      <c r="F25" s="9">
        <v>0.2105</v>
      </c>
      <c r="G25" s="10">
        <v>0.0904</v>
      </c>
      <c r="H25" s="9">
        <v>0.2019</v>
      </c>
      <c r="I25" s="10">
        <v>0.1076</v>
      </c>
      <c r="J25" s="10">
        <v>0.2274</v>
      </c>
      <c r="K25" s="54">
        <v>158.1</v>
      </c>
    </row>
    <row r="26" spans="1:11" ht="15">
      <c r="A26" s="8">
        <v>38007</v>
      </c>
      <c r="B26" s="9">
        <v>0.1333</v>
      </c>
      <c r="C26" s="10">
        <v>0.0733</v>
      </c>
      <c r="D26" s="9">
        <v>14.2964</v>
      </c>
      <c r="E26" s="10">
        <v>0.1735</v>
      </c>
      <c r="F26" s="9">
        <v>0.2073</v>
      </c>
      <c r="G26" s="10">
        <v>0.0899</v>
      </c>
      <c r="H26" s="9">
        <v>0.1999</v>
      </c>
      <c r="I26" s="10">
        <v>0.106</v>
      </c>
      <c r="J26" s="10">
        <v>0.2275</v>
      </c>
      <c r="K26" s="54">
        <v>158.4937</v>
      </c>
    </row>
    <row r="27" spans="1:11" ht="15">
      <c r="A27" s="8">
        <v>38008</v>
      </c>
      <c r="B27" s="9">
        <v>0.1333</v>
      </c>
      <c r="C27" s="10">
        <v>0.0728</v>
      </c>
      <c r="D27" s="9">
        <v>14.2331</v>
      </c>
      <c r="E27" s="10">
        <v>0.1723</v>
      </c>
      <c r="F27" s="9">
        <v>0.2066</v>
      </c>
      <c r="G27" s="10">
        <v>0.0894</v>
      </c>
      <c r="H27" s="9">
        <v>0.1985</v>
      </c>
      <c r="I27" s="10">
        <v>0.1056</v>
      </c>
      <c r="J27" s="10">
        <v>0.2264</v>
      </c>
      <c r="K27" s="54">
        <v>158.4604</v>
      </c>
    </row>
    <row r="28" spans="1:11" ht="15.75" thickBot="1">
      <c r="A28" s="11">
        <v>38009</v>
      </c>
      <c r="B28" s="12">
        <v>0.1333</v>
      </c>
      <c r="C28" s="13">
        <v>0.0723</v>
      </c>
      <c r="D28" s="12">
        <v>14.1565</v>
      </c>
      <c r="E28" s="13">
        <v>0.1712</v>
      </c>
      <c r="F28" s="12">
        <v>0.2051</v>
      </c>
      <c r="G28" s="13">
        <v>0.089</v>
      </c>
      <c r="H28" s="12">
        <v>0.1971</v>
      </c>
      <c r="I28" s="13">
        <v>0.1049</v>
      </c>
      <c r="J28" s="13">
        <v>0.2255</v>
      </c>
      <c r="K28" s="55">
        <v>158.4604</v>
      </c>
    </row>
    <row r="29" spans="1:11" ht="15.75" thickTop="1">
      <c r="A29" s="14" t="s">
        <v>9</v>
      </c>
      <c r="B29" s="15">
        <f aca="true" t="shared" si="5" ref="B29:K29">SUM(B24:B28)</f>
        <v>0.6667</v>
      </c>
      <c r="C29" s="16">
        <f t="shared" si="5"/>
        <v>0.367</v>
      </c>
      <c r="D29" s="15">
        <f t="shared" si="5"/>
        <v>71.21249999999999</v>
      </c>
      <c r="E29" s="16">
        <f t="shared" si="5"/>
        <v>0.8666</v>
      </c>
      <c r="F29" s="15">
        <f t="shared" si="5"/>
        <v>1.0402</v>
      </c>
      <c r="G29" s="16">
        <f t="shared" si="5"/>
        <v>0.4486</v>
      </c>
      <c r="H29" s="15">
        <f t="shared" si="5"/>
        <v>0.9977</v>
      </c>
      <c r="I29" s="16">
        <f t="shared" si="5"/>
        <v>0.5317999999999999</v>
      </c>
      <c r="J29" s="16">
        <f t="shared" si="5"/>
        <v>1.1340000000000001</v>
      </c>
      <c r="K29" s="56">
        <f t="shared" si="5"/>
        <v>791.8654999999999</v>
      </c>
    </row>
    <row r="30" spans="1:11" ht="15.75" thickBot="1">
      <c r="A30" s="17" t="s">
        <v>10</v>
      </c>
      <c r="B30" s="18">
        <f>B29/5</f>
        <v>0.13334</v>
      </c>
      <c r="C30" s="19">
        <f>C29/5</f>
        <v>0.07339999999999999</v>
      </c>
      <c r="D30" s="19">
        <f aca="true" t="shared" si="6" ref="D30:K30">D29/5</f>
        <v>14.242499999999998</v>
      </c>
      <c r="E30" s="19">
        <f t="shared" si="6"/>
        <v>0.17332</v>
      </c>
      <c r="F30" s="19">
        <f t="shared" si="6"/>
        <v>0.20804</v>
      </c>
      <c r="G30" s="19">
        <f t="shared" si="6"/>
        <v>0.08972</v>
      </c>
      <c r="H30" s="19">
        <f t="shared" si="6"/>
        <v>0.19954</v>
      </c>
      <c r="I30" s="19">
        <f t="shared" si="6"/>
        <v>0.10635999999999998</v>
      </c>
      <c r="J30" s="19">
        <f t="shared" si="6"/>
        <v>0.22680000000000003</v>
      </c>
      <c r="K30" s="19">
        <f t="shared" si="6"/>
        <v>158.37309999999997</v>
      </c>
    </row>
    <row r="31" spans="1:11" ht="15.75" thickTop="1">
      <c r="A31" s="8">
        <v>38012</v>
      </c>
      <c r="B31" s="9">
        <v>0.1333</v>
      </c>
      <c r="C31" s="10">
        <v>0.073</v>
      </c>
      <c r="D31" s="9">
        <v>14.1458</v>
      </c>
      <c r="E31" s="10">
        <v>0.1722</v>
      </c>
      <c r="F31" s="9">
        <v>0.2062</v>
      </c>
      <c r="G31" s="10">
        <v>0.0889</v>
      </c>
      <c r="H31" s="9">
        <v>0.1976</v>
      </c>
      <c r="I31" s="10">
        <v>0.1054</v>
      </c>
      <c r="J31" s="10">
        <v>0.2259</v>
      </c>
      <c r="K31" s="54">
        <v>157.9272</v>
      </c>
    </row>
    <row r="32" spans="1:11" ht="15">
      <c r="A32" s="8">
        <v>38013</v>
      </c>
      <c r="B32" s="9">
        <v>0.1333</v>
      </c>
      <c r="C32" s="10">
        <v>0.0732</v>
      </c>
      <c r="D32" s="9">
        <v>14.1445</v>
      </c>
      <c r="E32" s="10">
        <v>0.1723</v>
      </c>
      <c r="F32" s="9">
        <v>0.2076</v>
      </c>
      <c r="G32" s="10">
        <v>0.0895</v>
      </c>
      <c r="H32" s="9">
        <v>0.198</v>
      </c>
      <c r="I32" s="10">
        <v>0.1062</v>
      </c>
      <c r="J32" s="10">
        <v>0.2259</v>
      </c>
      <c r="K32" s="54">
        <v>157.394</v>
      </c>
    </row>
    <row r="33" spans="1:11" ht="15">
      <c r="A33" s="8">
        <v>38014</v>
      </c>
      <c r="B33" s="9">
        <v>0.1333</v>
      </c>
      <c r="C33" s="10">
        <v>0.0731</v>
      </c>
      <c r="D33" s="9">
        <v>14.0738</v>
      </c>
      <c r="E33" s="10">
        <v>0.1711</v>
      </c>
      <c r="F33" s="9">
        <v>0.2066</v>
      </c>
      <c r="G33" s="10">
        <v>0.0898</v>
      </c>
      <c r="H33" s="9">
        <v>0.1965</v>
      </c>
      <c r="I33" s="10">
        <v>0.1056</v>
      </c>
      <c r="J33" s="10">
        <v>0.226</v>
      </c>
      <c r="K33" s="54">
        <v>157.2607</v>
      </c>
    </row>
    <row r="34" spans="1:11" ht="15">
      <c r="A34" s="8">
        <v>38015</v>
      </c>
      <c r="B34" s="9">
        <v>0.1333</v>
      </c>
      <c r="C34" s="10">
        <v>0.0727</v>
      </c>
      <c r="D34" s="9">
        <v>14.0665</v>
      </c>
      <c r="E34" s="10">
        <v>0.1714</v>
      </c>
      <c r="F34" s="9">
        <v>0.2068</v>
      </c>
      <c r="G34" s="10">
        <v>0.0893</v>
      </c>
      <c r="H34" s="9">
        <v>0.1966</v>
      </c>
      <c r="I34" s="10">
        <v>0.1058</v>
      </c>
      <c r="J34" s="10">
        <v>0.2254</v>
      </c>
      <c r="K34" s="54">
        <v>156.1943</v>
      </c>
    </row>
    <row r="35" spans="1:11" ht="15.75" thickBot="1">
      <c r="A35" s="11">
        <v>38016</v>
      </c>
      <c r="B35" s="12">
        <v>0.1333</v>
      </c>
      <c r="C35" s="13">
        <v>0.0736</v>
      </c>
      <c r="D35" s="12">
        <v>14.1351</v>
      </c>
      <c r="E35" s="13">
        <v>0.1755</v>
      </c>
      <c r="F35" s="12">
        <v>0.2106</v>
      </c>
      <c r="G35" s="13">
        <v>0.0896</v>
      </c>
      <c r="H35" s="12">
        <v>0.1996</v>
      </c>
      <c r="I35" s="13">
        <v>0.1077</v>
      </c>
      <c r="J35" s="13">
        <v>0.2268</v>
      </c>
      <c r="K35" s="55">
        <v>156.3276</v>
      </c>
    </row>
    <row r="36" spans="1:11" ht="15.75" thickTop="1">
      <c r="A36" s="14" t="s">
        <v>9</v>
      </c>
      <c r="B36" s="15">
        <f>SUM(B31:B35)</f>
        <v>0.6665</v>
      </c>
      <c r="C36" s="16">
        <f>SUM(C31:C35)</f>
        <v>0.3656</v>
      </c>
      <c r="D36" s="15">
        <f>SUM(D31:D35)</f>
        <v>70.56569999999999</v>
      </c>
      <c r="E36" s="16">
        <f>SUM(E31:E35)</f>
        <v>0.8625</v>
      </c>
      <c r="F36" s="15">
        <f>SUM(F31:F35)</f>
        <v>1.0378</v>
      </c>
      <c r="G36" s="16">
        <f>SUM(G31:G35)</f>
        <v>0.4471</v>
      </c>
      <c r="H36" s="15">
        <f>SUM(H31:H35)</f>
        <v>0.9883000000000001</v>
      </c>
      <c r="I36" s="16">
        <f>SUM(I31:I35)</f>
        <v>0.5307000000000001</v>
      </c>
      <c r="J36" s="16">
        <f>SUM(J31:J35)</f>
        <v>1.13</v>
      </c>
      <c r="K36" s="56">
        <f>SUM(K31:K35)</f>
        <v>785.1038</v>
      </c>
    </row>
    <row r="37" spans="1:11" ht="15.75" thickBot="1">
      <c r="A37" s="17" t="s">
        <v>10</v>
      </c>
      <c r="B37" s="18">
        <f>B36/5</f>
        <v>0.1333</v>
      </c>
      <c r="C37" s="19">
        <f>C36/5</f>
        <v>0.07311999999999999</v>
      </c>
      <c r="D37" s="19">
        <f aca="true" t="shared" si="7" ref="D37:K37">D36/5</f>
        <v>14.113139999999998</v>
      </c>
      <c r="E37" s="19">
        <f t="shared" si="7"/>
        <v>0.17250000000000001</v>
      </c>
      <c r="F37" s="19">
        <f t="shared" si="7"/>
        <v>0.20756000000000002</v>
      </c>
      <c r="G37" s="19">
        <f t="shared" si="7"/>
        <v>0.08942</v>
      </c>
      <c r="H37" s="19">
        <f t="shared" si="7"/>
        <v>0.19766</v>
      </c>
      <c r="I37" s="19">
        <f t="shared" si="7"/>
        <v>0.10614000000000001</v>
      </c>
      <c r="J37" s="19">
        <f t="shared" si="7"/>
        <v>0.22599999999999998</v>
      </c>
      <c r="K37" s="19">
        <f t="shared" si="7"/>
        <v>157.02076</v>
      </c>
    </row>
    <row r="38" spans="1:11" ht="15.75" thickTop="1">
      <c r="A38" s="20"/>
      <c r="B38" s="9"/>
      <c r="C38" s="10"/>
      <c r="D38" s="9"/>
      <c r="E38" s="10"/>
      <c r="F38" s="9"/>
      <c r="G38" s="10"/>
      <c r="H38" s="9"/>
      <c r="I38" s="10"/>
      <c r="J38" s="10"/>
      <c r="K38" s="54"/>
    </row>
    <row r="39" spans="1:11" ht="20.25">
      <c r="A39" s="20"/>
      <c r="B39" s="9"/>
      <c r="C39" s="57"/>
      <c r="D39" s="21"/>
      <c r="E39" s="22" t="s">
        <v>11</v>
      </c>
      <c r="F39" s="9"/>
      <c r="G39" s="10"/>
      <c r="H39" s="9"/>
      <c r="I39" s="10"/>
      <c r="J39" s="10"/>
      <c r="K39" s="54"/>
    </row>
    <row r="40" spans="1:11" ht="15.75" thickBot="1">
      <c r="A40" s="23"/>
      <c r="B40" s="24"/>
      <c r="C40" s="25"/>
      <c r="D40" s="24"/>
      <c r="E40" s="25"/>
      <c r="F40" s="24"/>
      <c r="G40" s="25"/>
      <c r="H40" s="24"/>
      <c r="I40" s="25"/>
      <c r="J40" s="25"/>
      <c r="K40" s="58"/>
    </row>
    <row r="41" spans="1:11" ht="15">
      <c r="A41" s="26" t="s">
        <v>12</v>
      </c>
      <c r="B41" s="27">
        <f>SUM(B6:B7,B10:B14,B17:B21,B24:B28,B31:B35)</f>
        <v>2.800500000000001</v>
      </c>
      <c r="C41" s="28">
        <f>SUM(C6:C7,C10:C14,C17:C21,C24:C28,C31:C35)</f>
        <v>1.5373999999999999</v>
      </c>
      <c r="D41" s="28">
        <f>SUM(D6:D7,D10:D14,D17:D21,D24:D28,D31:D35)</f>
        <v>297.85732</v>
      </c>
      <c r="E41" s="28">
        <f>SUM(E6:E7,E10:E14,E17:E21,E24:E28,E31:E35)</f>
        <v>3.6350000000000002</v>
      </c>
      <c r="F41" s="28">
        <f>SUM(F6:F7,F10:F14,F17:F21,F24:F28,F31:F35)</f>
        <v>4.337000000000001</v>
      </c>
      <c r="G41" s="28">
        <f>SUM(G6:G7,G10:G14,G17:G21,G24:G28,G31:G35)</f>
        <v>1.878</v>
      </c>
      <c r="H41" s="28">
        <f>SUM(H6:H7,H10:H14,H17:H21,H24:H28,H31:H35)</f>
        <v>4.1651</v>
      </c>
      <c r="I41" s="28">
        <f>SUM(I6:I7,I10:I14,I17:I21,I24:I28,I31:I35)</f>
        <v>2.2173999999999996</v>
      </c>
      <c r="J41" s="28">
        <f>SUM(J6:J7,J10:J14,J17:J21,J24:J28,J31:J35)</f>
        <v>4.7562999999999995</v>
      </c>
      <c r="K41" s="28">
        <f>SUM(K6:K7,K10:K14,K17:K21,K24:K28,K31:K35)</f>
        <v>3314.3878</v>
      </c>
    </row>
    <row r="42" spans="1:11" ht="15">
      <c r="A42" s="26" t="s">
        <v>13</v>
      </c>
      <c r="B42" s="15">
        <f>B41/21</f>
        <v>0.1333571428571429</v>
      </c>
      <c r="C42" s="16">
        <f>C41/21</f>
        <v>0.07320952380952381</v>
      </c>
      <c r="D42" s="16">
        <f aca="true" t="shared" si="8" ref="D42:K42">D41/21</f>
        <v>14.183681904761906</v>
      </c>
      <c r="E42" s="16">
        <f t="shared" si="8"/>
        <v>0.1730952380952381</v>
      </c>
      <c r="F42" s="16">
        <f t="shared" si="8"/>
        <v>0.20652380952380955</v>
      </c>
      <c r="G42" s="16">
        <f t="shared" si="8"/>
        <v>0.08942857142857143</v>
      </c>
      <c r="H42" s="16">
        <f t="shared" si="8"/>
        <v>0.19833809523809523</v>
      </c>
      <c r="I42" s="16">
        <f t="shared" si="8"/>
        <v>0.10559047619047617</v>
      </c>
      <c r="J42" s="16">
        <f t="shared" si="8"/>
        <v>0.22649047619047616</v>
      </c>
      <c r="K42" s="16">
        <f t="shared" si="8"/>
        <v>157.82799047619048</v>
      </c>
    </row>
    <row r="43" spans="1:11" ht="15">
      <c r="A43" s="26" t="s">
        <v>14</v>
      </c>
      <c r="B43" s="27">
        <f>1/B42</f>
        <v>7.498660953401176</v>
      </c>
      <c r="C43" s="28">
        <f>1/C42</f>
        <v>13.659425003252244</v>
      </c>
      <c r="D43" s="28">
        <f>100/D42</f>
        <v>7.050355519213023</v>
      </c>
      <c r="E43" s="28">
        <f aca="true" t="shared" si="9" ref="E43:J43">1/E42</f>
        <v>5.77716643741403</v>
      </c>
      <c r="F43" s="28">
        <f t="shared" si="9"/>
        <v>4.842056721235877</v>
      </c>
      <c r="G43" s="28">
        <f t="shared" si="9"/>
        <v>11.182108626198083</v>
      </c>
      <c r="H43" s="28">
        <f t="shared" si="9"/>
        <v>5.041895752803054</v>
      </c>
      <c r="I43" s="28">
        <f t="shared" si="9"/>
        <v>9.470551095878058</v>
      </c>
      <c r="J43" s="28">
        <f t="shared" si="9"/>
        <v>4.415196686500011</v>
      </c>
      <c r="K43" s="28">
        <f>1000/K42</f>
        <v>6.336011736466083</v>
      </c>
    </row>
    <row r="44" spans="1:11" ht="15.75" thickBot="1">
      <c r="A44" s="29"/>
      <c r="B44" s="30"/>
      <c r="C44" s="31"/>
      <c r="D44" s="30"/>
      <c r="E44" s="31"/>
      <c r="F44" s="30"/>
      <c r="G44" s="31"/>
      <c r="H44" s="30"/>
      <c r="I44" s="31"/>
      <c r="J44" s="31"/>
      <c r="K44" s="50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 topLeftCell="A1"/>
  </sheetViews>
  <sheetFormatPr defaultColWidth="9.140625" defaultRowHeight="15"/>
  <cols>
    <col min="1" max="1" width="12.28125" style="0" customWidth="1"/>
    <col min="2" max="2" width="10.8515625" style="0" customWidth="1"/>
    <col min="3" max="3" width="10.7109375" style="0" customWidth="1"/>
    <col min="4" max="4" width="11.7109375" style="0" customWidth="1"/>
    <col min="5" max="6" width="10.421875" style="0" customWidth="1"/>
    <col min="7" max="7" width="10.00390625" style="0" customWidth="1"/>
    <col min="8" max="8" width="10.421875" style="0" customWidth="1"/>
    <col min="9" max="9" width="10.7109375" style="0" customWidth="1"/>
    <col min="10" max="10" width="10.140625" style="0" customWidth="1"/>
    <col min="11" max="11" width="10.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>
      <c r="A2" s="1"/>
      <c r="B2" s="1"/>
      <c r="C2" s="2" t="s">
        <v>39</v>
      </c>
      <c r="D2" s="1"/>
      <c r="E2" s="1"/>
      <c r="F2" s="1"/>
      <c r="G2" s="1"/>
      <c r="H2" s="1"/>
      <c r="I2" s="1"/>
      <c r="J2" s="1"/>
      <c r="K2" s="1"/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4"/>
      <c r="B4" s="5"/>
      <c r="C4" s="4"/>
      <c r="D4" s="5"/>
      <c r="E4" s="4"/>
      <c r="F4" s="5"/>
      <c r="G4" s="4"/>
      <c r="H4" s="5"/>
      <c r="I4" s="4"/>
      <c r="J4" s="4"/>
      <c r="K4" s="52"/>
    </row>
    <row r="5" spans="1:11" ht="15.75" thickBot="1">
      <c r="A5" s="6" t="s">
        <v>0</v>
      </c>
      <c r="B5" s="7" t="s">
        <v>8</v>
      </c>
      <c r="C5" s="6" t="s">
        <v>7</v>
      </c>
      <c r="D5" s="7" t="s">
        <v>23</v>
      </c>
      <c r="E5" s="6" t="s">
        <v>1</v>
      </c>
      <c r="F5" s="7" t="s">
        <v>15</v>
      </c>
      <c r="G5" s="6" t="s">
        <v>5</v>
      </c>
      <c r="H5" s="7" t="s">
        <v>4</v>
      </c>
      <c r="I5" s="6" t="s">
        <v>2</v>
      </c>
      <c r="J5" s="6" t="s">
        <v>6</v>
      </c>
      <c r="K5" s="53" t="s">
        <v>3</v>
      </c>
    </row>
    <row r="6" spans="1:11" ht="15">
      <c r="A6" s="38">
        <v>38261</v>
      </c>
      <c r="B6" s="39">
        <v>0.1333</v>
      </c>
      <c r="C6" s="40">
        <v>0.0737</v>
      </c>
      <c r="D6" s="39">
        <v>14.691</v>
      </c>
      <c r="E6" s="40">
        <v>0.184</v>
      </c>
      <c r="F6" s="39">
        <v>0.21</v>
      </c>
      <c r="G6" s="40">
        <v>0.0907</v>
      </c>
      <c r="H6" s="39">
        <v>0.1973</v>
      </c>
      <c r="I6" s="40">
        <v>0.1073</v>
      </c>
      <c r="J6" s="40">
        <v>0.2245</v>
      </c>
      <c r="K6" s="61">
        <v>153.5283</v>
      </c>
    </row>
    <row r="7" spans="1:11" ht="15.75" thickBot="1">
      <c r="A7" s="11"/>
      <c r="B7" s="12"/>
      <c r="C7" s="13"/>
      <c r="D7" s="12"/>
      <c r="E7" s="13"/>
      <c r="F7" s="12"/>
      <c r="G7" s="13"/>
      <c r="H7" s="12"/>
      <c r="I7" s="13"/>
      <c r="J7" s="13"/>
      <c r="K7" s="55"/>
    </row>
    <row r="8" spans="1:11" ht="15.75" thickTop="1">
      <c r="A8" s="14" t="s">
        <v>9</v>
      </c>
      <c r="B8" s="15">
        <f>SUM(B6:B7)</f>
        <v>0.1333</v>
      </c>
      <c r="C8" s="16">
        <f>SUM(C6:C7)</f>
        <v>0.0737</v>
      </c>
      <c r="D8" s="15">
        <f>SUM(D6:D7)</f>
        <v>14.691</v>
      </c>
      <c r="E8" s="16">
        <f>SUM(E6:E7)</f>
        <v>0.184</v>
      </c>
      <c r="F8" s="15">
        <f>SUM(F6:F7)</f>
        <v>0.21</v>
      </c>
      <c r="G8" s="16">
        <f>SUM(G6:G7)</f>
        <v>0.0907</v>
      </c>
      <c r="H8" s="15">
        <f>SUM(H6:H7)</f>
        <v>0.1973</v>
      </c>
      <c r="I8" s="16">
        <f>SUM(I6:I7)</f>
        <v>0.1073</v>
      </c>
      <c r="J8" s="16">
        <f>SUM(J6:J7)</f>
        <v>0.2245</v>
      </c>
      <c r="K8" s="56">
        <f>SUM(K6:K7)</f>
        <v>153.5283</v>
      </c>
    </row>
    <row r="9" spans="1:11" ht="15.75" thickBot="1">
      <c r="A9" s="17" t="s">
        <v>10</v>
      </c>
      <c r="B9" s="18">
        <f>B8/1</f>
        <v>0.1333</v>
      </c>
      <c r="C9" s="19">
        <f>C8/1</f>
        <v>0.0737</v>
      </c>
      <c r="D9" s="19">
        <f aca="true" t="shared" si="0" ref="D9:K9">D8/1</f>
        <v>14.691</v>
      </c>
      <c r="E9" s="19">
        <f t="shared" si="0"/>
        <v>0.184</v>
      </c>
      <c r="F9" s="19">
        <f t="shared" si="0"/>
        <v>0.21</v>
      </c>
      <c r="G9" s="19">
        <f t="shared" si="0"/>
        <v>0.0907</v>
      </c>
      <c r="H9" s="19">
        <f t="shared" si="0"/>
        <v>0.1973</v>
      </c>
      <c r="I9" s="19">
        <f t="shared" si="0"/>
        <v>0.1073</v>
      </c>
      <c r="J9" s="19">
        <f t="shared" si="0"/>
        <v>0.2245</v>
      </c>
      <c r="K9" s="19">
        <f t="shared" si="0"/>
        <v>153.5283</v>
      </c>
    </row>
    <row r="10" spans="1:11" ht="15.75" thickTop="1">
      <c r="A10" s="8">
        <v>38264</v>
      </c>
      <c r="B10" s="9">
        <v>0.1333</v>
      </c>
      <c r="C10" s="10">
        <v>0.0742</v>
      </c>
      <c r="D10" s="9">
        <v>14.7217</v>
      </c>
      <c r="E10" s="10">
        <v>0.1843</v>
      </c>
      <c r="F10" s="9">
        <v>0.2103</v>
      </c>
      <c r="G10" s="10">
        <v>0.0906</v>
      </c>
      <c r="H10" s="9">
        <v>0.1983</v>
      </c>
      <c r="I10" s="10">
        <v>0.1075</v>
      </c>
      <c r="J10" s="10">
        <v>0.2243</v>
      </c>
      <c r="K10" s="54">
        <v>153.155</v>
      </c>
    </row>
    <row r="11" spans="1:11" ht="15">
      <c r="A11" s="8">
        <v>38265</v>
      </c>
      <c r="B11" s="9">
        <v>0.1334</v>
      </c>
      <c r="C11" s="10">
        <v>0.0748</v>
      </c>
      <c r="D11" s="9">
        <v>14.8281</v>
      </c>
      <c r="E11" s="10">
        <v>0.1854</v>
      </c>
      <c r="F11" s="9">
        <v>0.2127</v>
      </c>
      <c r="G11" s="10">
        <v>0.0909</v>
      </c>
      <c r="H11" s="9">
        <v>0.0995</v>
      </c>
      <c r="I11" s="10">
        <v>0.1087</v>
      </c>
      <c r="J11" s="10">
        <v>0.2251</v>
      </c>
      <c r="K11" s="54">
        <v>153.3767</v>
      </c>
    </row>
    <row r="12" spans="1:11" ht="15">
      <c r="A12" s="8">
        <v>38266</v>
      </c>
      <c r="B12" s="9">
        <v>0.1334</v>
      </c>
      <c r="C12" s="10">
        <v>0.0749</v>
      </c>
      <c r="D12" s="9">
        <v>14.8307</v>
      </c>
      <c r="E12" s="10">
        <v>0.1844</v>
      </c>
      <c r="F12" s="9">
        <v>0.2119</v>
      </c>
      <c r="G12" s="10">
        <v>0.0911</v>
      </c>
      <c r="H12" s="9">
        <v>0.1981</v>
      </c>
      <c r="I12" s="10">
        <v>0.1084</v>
      </c>
      <c r="J12" s="10">
        <v>0.2249</v>
      </c>
      <c r="K12" s="54">
        <v>153.2433</v>
      </c>
    </row>
    <row r="13" spans="1:11" ht="15">
      <c r="A13" s="8">
        <v>38267</v>
      </c>
      <c r="B13" s="9">
        <v>0.1334</v>
      </c>
      <c r="C13" s="10">
        <v>0.075</v>
      </c>
      <c r="D13" s="9">
        <v>14.8481</v>
      </c>
      <c r="E13" s="10">
        <v>0.1843</v>
      </c>
      <c r="F13" s="9">
        <v>0.2121</v>
      </c>
      <c r="G13" s="10">
        <v>0.0911</v>
      </c>
      <c r="H13" s="9">
        <v>0.1974</v>
      </c>
      <c r="I13" s="10">
        <v>0.1085</v>
      </c>
      <c r="J13" s="10">
        <v>0.2256</v>
      </c>
      <c r="K13" s="54">
        <v>153.7769</v>
      </c>
    </row>
    <row r="14" spans="1:11" ht="15.75" thickBot="1">
      <c r="A14" s="11">
        <v>38268</v>
      </c>
      <c r="B14" s="12">
        <v>0.1334</v>
      </c>
      <c r="C14" s="13">
        <v>0.0749</v>
      </c>
      <c r="D14" s="12">
        <v>14.8314</v>
      </c>
      <c r="E14" s="13">
        <v>0.1836</v>
      </c>
      <c r="F14" s="12">
        <v>0.2124</v>
      </c>
      <c r="G14" s="13">
        <v>0.0911</v>
      </c>
      <c r="H14" s="12">
        <v>0.1974</v>
      </c>
      <c r="I14" s="13">
        <v>0.1086</v>
      </c>
      <c r="J14" s="13">
        <v>0.2254</v>
      </c>
      <c r="K14" s="55">
        <v>153.5101</v>
      </c>
    </row>
    <row r="15" spans="1:11" ht="15.75" thickTop="1">
      <c r="A15" s="14" t="s">
        <v>9</v>
      </c>
      <c r="B15" s="15">
        <f aca="true" t="shared" si="1" ref="B15:K15">SUM(B10:B14)</f>
        <v>0.6668999999999999</v>
      </c>
      <c r="C15" s="16">
        <f t="shared" si="1"/>
        <v>0.3738</v>
      </c>
      <c r="D15" s="15">
        <f t="shared" si="1"/>
        <v>74.06</v>
      </c>
      <c r="E15" s="16">
        <f t="shared" si="1"/>
        <v>0.922</v>
      </c>
      <c r="F15" s="15">
        <f t="shared" si="1"/>
        <v>1.0594</v>
      </c>
      <c r="G15" s="16">
        <f t="shared" si="1"/>
        <v>0.45480000000000004</v>
      </c>
      <c r="H15" s="15">
        <f t="shared" si="1"/>
        <v>0.8907</v>
      </c>
      <c r="I15" s="16">
        <f t="shared" si="1"/>
        <v>0.5417</v>
      </c>
      <c r="J15" s="16">
        <f t="shared" si="1"/>
        <v>1.1253</v>
      </c>
      <c r="K15" s="56">
        <f t="shared" si="1"/>
        <v>767.0619999999999</v>
      </c>
    </row>
    <row r="16" spans="1:11" ht="15.75" thickBot="1">
      <c r="A16" s="17" t="s">
        <v>10</v>
      </c>
      <c r="B16" s="18">
        <f>B15/5</f>
        <v>0.13338</v>
      </c>
      <c r="C16" s="19">
        <f>C15/5</f>
        <v>0.07476000000000001</v>
      </c>
      <c r="D16" s="19">
        <f aca="true" t="shared" si="2" ref="D16:K16">D15/5</f>
        <v>14.812000000000001</v>
      </c>
      <c r="E16" s="19">
        <f t="shared" si="2"/>
        <v>0.1844</v>
      </c>
      <c r="F16" s="19">
        <f t="shared" si="2"/>
        <v>0.21187999999999999</v>
      </c>
      <c r="G16" s="19">
        <f t="shared" si="2"/>
        <v>0.09096000000000001</v>
      </c>
      <c r="H16" s="19">
        <f t="shared" si="2"/>
        <v>0.17814000000000002</v>
      </c>
      <c r="I16" s="19">
        <f t="shared" si="2"/>
        <v>0.10833999999999999</v>
      </c>
      <c r="J16" s="19">
        <f t="shared" si="2"/>
        <v>0.22505999999999998</v>
      </c>
      <c r="K16" s="19">
        <f t="shared" si="2"/>
        <v>153.4124</v>
      </c>
    </row>
    <row r="17" spans="1:11" ht="15" customHeight="1" thickTop="1">
      <c r="A17" s="8">
        <v>38271</v>
      </c>
      <c r="B17" s="9">
        <v>0.1335</v>
      </c>
      <c r="C17" s="10">
        <v>0.0745</v>
      </c>
      <c r="D17" s="9">
        <v>14.6303</v>
      </c>
      <c r="E17" s="10">
        <v>0.1816</v>
      </c>
      <c r="F17" s="9">
        <v>0.2103</v>
      </c>
      <c r="G17" s="10">
        <v>0.091</v>
      </c>
      <c r="H17" s="9">
        <v>0.1954</v>
      </c>
      <c r="I17" s="10">
        <v>0.1075</v>
      </c>
      <c r="J17" s="10">
        <v>0.2244</v>
      </c>
      <c r="K17" s="54">
        <v>153.3581</v>
      </c>
    </row>
    <row r="18" spans="1:11" ht="15">
      <c r="A18" s="8">
        <v>38272</v>
      </c>
      <c r="B18" s="9">
        <v>0.1335</v>
      </c>
      <c r="C18" s="10">
        <v>0.0744</v>
      </c>
      <c r="D18" s="9">
        <v>14.5956</v>
      </c>
      <c r="E18" s="10">
        <v>0.1817</v>
      </c>
      <c r="F18" s="9">
        <v>0.2106</v>
      </c>
      <c r="G18" s="10">
        <v>0.0906</v>
      </c>
      <c r="H18" s="9">
        <v>0.1955</v>
      </c>
      <c r="I18" s="10">
        <v>0.1077</v>
      </c>
      <c r="J18" s="10">
        <v>0.2244</v>
      </c>
      <c r="K18" s="54">
        <v>153.1979</v>
      </c>
    </row>
    <row r="19" spans="1:11" ht="15">
      <c r="A19" s="8">
        <v>38273</v>
      </c>
      <c r="B19" s="9">
        <v>0.1335</v>
      </c>
      <c r="C19" s="10">
        <v>0.0745</v>
      </c>
      <c r="D19" s="9">
        <v>14.6523</v>
      </c>
      <c r="E19" s="10">
        <v>0.1828</v>
      </c>
      <c r="F19" s="9">
        <v>0.2121</v>
      </c>
      <c r="G19" s="10">
        <v>0.091</v>
      </c>
      <c r="H19" s="9">
        <v>0.1966</v>
      </c>
      <c r="I19" s="10">
        <v>0.1084</v>
      </c>
      <c r="J19" s="10">
        <v>0.2251</v>
      </c>
      <c r="K19" s="54">
        <v>152.9843</v>
      </c>
    </row>
    <row r="20" spans="1:11" ht="15">
      <c r="A20" s="8">
        <v>38274</v>
      </c>
      <c r="B20" s="9">
        <v>0.1334</v>
      </c>
      <c r="C20" s="10">
        <v>0.0746</v>
      </c>
      <c r="D20" s="9">
        <v>14.6487</v>
      </c>
      <c r="E20" s="10">
        <v>0.1844</v>
      </c>
      <c r="F20" s="9">
        <v>0.2127</v>
      </c>
      <c r="G20" s="10">
        <v>0.0909</v>
      </c>
      <c r="H20" s="9">
        <v>0.1979</v>
      </c>
      <c r="I20" s="10">
        <v>0.1087</v>
      </c>
      <c r="J20" s="10">
        <v>0.2249</v>
      </c>
      <c r="K20" s="54">
        <v>153.2433</v>
      </c>
    </row>
    <row r="21" spans="1:11" ht="15.75" thickBot="1">
      <c r="A21" s="11">
        <v>38275</v>
      </c>
      <c r="B21" s="12">
        <v>0.1334</v>
      </c>
      <c r="C21" s="13">
        <v>0.0743</v>
      </c>
      <c r="D21" s="12">
        <v>14.6166</v>
      </c>
      <c r="E21" s="13">
        <v>0.1823</v>
      </c>
      <c r="F21" s="12">
        <v>0.2105</v>
      </c>
      <c r="G21" s="13">
        <v>0.0906</v>
      </c>
      <c r="H21" s="12">
        <v>0.1954</v>
      </c>
      <c r="I21" s="13">
        <v>0.1076</v>
      </c>
      <c r="J21" s="13">
        <v>0.2246</v>
      </c>
      <c r="K21" s="55">
        <v>152.7097</v>
      </c>
    </row>
    <row r="22" spans="1:11" ht="15.75" thickTop="1">
      <c r="A22" s="14" t="s">
        <v>9</v>
      </c>
      <c r="B22" s="15">
        <f aca="true" t="shared" si="3" ref="B22:K22">SUM(B17:B21)</f>
        <v>0.6673</v>
      </c>
      <c r="C22" s="16">
        <f t="shared" si="3"/>
        <v>0.37229999999999996</v>
      </c>
      <c r="D22" s="15">
        <f t="shared" si="3"/>
        <v>73.1435</v>
      </c>
      <c r="E22" s="16">
        <f t="shared" si="3"/>
        <v>0.9128000000000001</v>
      </c>
      <c r="F22" s="15">
        <f t="shared" si="3"/>
        <v>1.0562</v>
      </c>
      <c r="G22" s="16">
        <f t="shared" si="3"/>
        <v>0.45409999999999995</v>
      </c>
      <c r="H22" s="15">
        <f t="shared" si="3"/>
        <v>0.9808</v>
      </c>
      <c r="I22" s="16">
        <f t="shared" si="3"/>
        <v>0.5399</v>
      </c>
      <c r="J22" s="16">
        <f t="shared" si="3"/>
        <v>1.1234</v>
      </c>
      <c r="K22" s="56">
        <f t="shared" si="3"/>
        <v>765.4933</v>
      </c>
    </row>
    <row r="23" spans="1:11" ht="15.75" thickBot="1">
      <c r="A23" s="17" t="s">
        <v>10</v>
      </c>
      <c r="B23" s="18">
        <f>B22/5</f>
        <v>0.13346</v>
      </c>
      <c r="C23" s="19">
        <f>C22/5</f>
        <v>0.07446</v>
      </c>
      <c r="D23" s="19">
        <f aca="true" t="shared" si="4" ref="D23:K23">D22/5</f>
        <v>14.6287</v>
      </c>
      <c r="E23" s="19">
        <f t="shared" si="4"/>
        <v>0.18256</v>
      </c>
      <c r="F23" s="19">
        <f t="shared" si="4"/>
        <v>0.21124</v>
      </c>
      <c r="G23" s="19">
        <f t="shared" si="4"/>
        <v>0.09081999999999998</v>
      </c>
      <c r="H23" s="19">
        <f t="shared" si="4"/>
        <v>0.19616</v>
      </c>
      <c r="I23" s="19">
        <f t="shared" si="4"/>
        <v>0.10798</v>
      </c>
      <c r="J23" s="19">
        <f t="shared" si="4"/>
        <v>0.22468</v>
      </c>
      <c r="K23" s="19">
        <f t="shared" si="4"/>
        <v>153.09866</v>
      </c>
    </row>
    <row r="24" spans="1:11" ht="15.75" thickTop="1">
      <c r="A24" s="8">
        <v>38278</v>
      </c>
      <c r="B24" s="9">
        <v>0.1334</v>
      </c>
      <c r="C24" s="10">
        <v>0.0739</v>
      </c>
      <c r="D24" s="9">
        <v>14.5566</v>
      </c>
      <c r="E24" s="10">
        <v>0.1823</v>
      </c>
      <c r="F24" s="9">
        <v>0.2091</v>
      </c>
      <c r="G24" s="10">
        <v>0.0905</v>
      </c>
      <c r="H24" s="9">
        <v>0.194</v>
      </c>
      <c r="I24" s="10">
        <v>0.1069</v>
      </c>
      <c r="J24" s="10">
        <v>0.2239</v>
      </c>
      <c r="K24" s="54">
        <v>152.8431</v>
      </c>
    </row>
    <row r="25" spans="1:11" ht="15">
      <c r="A25" s="8">
        <v>38279</v>
      </c>
      <c r="B25" s="9">
        <v>0.1334</v>
      </c>
      <c r="C25" s="10">
        <v>0.0741</v>
      </c>
      <c r="D25" s="9">
        <v>14.572</v>
      </c>
      <c r="E25" s="10">
        <v>0.1835</v>
      </c>
      <c r="F25" s="9">
        <v>0.2084</v>
      </c>
      <c r="G25" s="10">
        <v>0.0903</v>
      </c>
      <c r="H25" s="9">
        <v>0.1944</v>
      </c>
      <c r="I25" s="10">
        <v>0.1066</v>
      </c>
      <c r="J25" s="10">
        <v>0.2238</v>
      </c>
      <c r="K25" s="54">
        <v>152.5896</v>
      </c>
    </row>
    <row r="26" spans="1:11" ht="15">
      <c r="A26" s="8">
        <v>38280</v>
      </c>
      <c r="B26" s="9">
        <v>0.1334</v>
      </c>
      <c r="C26" s="10">
        <v>0.0739</v>
      </c>
      <c r="D26" s="9">
        <v>14.4646</v>
      </c>
      <c r="E26" s="10">
        <v>0.1831</v>
      </c>
      <c r="F26" s="9">
        <v>0.2085</v>
      </c>
      <c r="G26" s="10">
        <v>0.0901</v>
      </c>
      <c r="H26" s="9">
        <v>0.1939</v>
      </c>
      <c r="I26" s="10">
        <v>0.1066</v>
      </c>
      <c r="J26" s="10">
        <v>0.2233</v>
      </c>
      <c r="K26" s="54">
        <v>152.7097</v>
      </c>
    </row>
    <row r="27" spans="1:11" ht="15">
      <c r="A27" s="8">
        <v>38281</v>
      </c>
      <c r="B27" s="9">
        <v>0.1334</v>
      </c>
      <c r="C27" s="10">
        <v>0.0734</v>
      </c>
      <c r="D27" s="9">
        <v>14.3992</v>
      </c>
      <c r="E27" s="10">
        <v>0.1811</v>
      </c>
      <c r="F27" s="9">
        <v>0.2068</v>
      </c>
      <c r="G27" s="10">
        <v>0.0816</v>
      </c>
      <c r="H27" s="9">
        <v>0.1926</v>
      </c>
      <c r="I27" s="10">
        <v>0.1057</v>
      </c>
      <c r="J27" s="10">
        <v>0.2231</v>
      </c>
      <c r="K27" s="54">
        <v>152.3361</v>
      </c>
    </row>
    <row r="28" spans="1:11" ht="15.75" thickBot="1">
      <c r="A28" s="11">
        <v>38282</v>
      </c>
      <c r="B28" s="12">
        <v>0.1334</v>
      </c>
      <c r="C28" s="13">
        <v>0.073</v>
      </c>
      <c r="D28" s="12">
        <v>14.3352</v>
      </c>
      <c r="E28" s="13">
        <v>0.1806</v>
      </c>
      <c r="F28" s="12">
        <v>0.2068</v>
      </c>
      <c r="G28" s="13">
        <v>0.0895</v>
      </c>
      <c r="H28" s="12">
        <v>0.1921</v>
      </c>
      <c r="I28" s="13">
        <v>0.1057</v>
      </c>
      <c r="J28" s="13">
        <v>0.2233</v>
      </c>
      <c r="K28" s="55">
        <v>152.1094</v>
      </c>
    </row>
    <row r="29" spans="1:11" ht="15.75" thickTop="1">
      <c r="A29" s="14" t="s">
        <v>9</v>
      </c>
      <c r="B29" s="15">
        <f aca="true" t="shared" si="5" ref="B29:K29">SUM(B24:B28)</f>
        <v>0.6669999999999999</v>
      </c>
      <c r="C29" s="16">
        <f t="shared" si="5"/>
        <v>0.3683</v>
      </c>
      <c r="D29" s="15">
        <f t="shared" si="5"/>
        <v>72.32759999999999</v>
      </c>
      <c r="E29" s="16">
        <f t="shared" si="5"/>
        <v>0.9106000000000001</v>
      </c>
      <c r="F29" s="15">
        <f t="shared" si="5"/>
        <v>1.0396</v>
      </c>
      <c r="G29" s="16">
        <f t="shared" si="5"/>
        <v>0.44200000000000006</v>
      </c>
      <c r="H29" s="15">
        <f t="shared" si="5"/>
        <v>0.9669999999999999</v>
      </c>
      <c r="I29" s="16">
        <f t="shared" si="5"/>
        <v>0.5315</v>
      </c>
      <c r="J29" s="16">
        <f t="shared" si="5"/>
        <v>1.1174</v>
      </c>
      <c r="K29" s="56">
        <f t="shared" si="5"/>
        <v>762.5879</v>
      </c>
    </row>
    <row r="30" spans="1:11" ht="15.75" thickBot="1">
      <c r="A30" s="17" t="s">
        <v>10</v>
      </c>
      <c r="B30" s="18">
        <f>B29/5</f>
        <v>0.1334</v>
      </c>
      <c r="C30" s="19">
        <f>C29/5</f>
        <v>0.07366</v>
      </c>
      <c r="D30" s="19">
        <f aca="true" t="shared" si="6" ref="D30:K30">D29/5</f>
        <v>14.465519999999998</v>
      </c>
      <c r="E30" s="19">
        <f t="shared" si="6"/>
        <v>0.18212</v>
      </c>
      <c r="F30" s="19">
        <f t="shared" si="6"/>
        <v>0.20792000000000002</v>
      </c>
      <c r="G30" s="19">
        <f t="shared" si="6"/>
        <v>0.0884</v>
      </c>
      <c r="H30" s="19">
        <f t="shared" si="6"/>
        <v>0.19339999999999996</v>
      </c>
      <c r="I30" s="19">
        <f t="shared" si="6"/>
        <v>0.10629999999999999</v>
      </c>
      <c r="J30" s="19">
        <f t="shared" si="6"/>
        <v>0.22347999999999998</v>
      </c>
      <c r="K30" s="19">
        <f t="shared" si="6"/>
        <v>152.51758</v>
      </c>
    </row>
    <row r="31" spans="1:11" ht="15.75" thickTop="1">
      <c r="A31" s="8">
        <v>38285</v>
      </c>
      <c r="B31" s="9">
        <v>0.1334</v>
      </c>
      <c r="C31" s="10">
        <v>0.073</v>
      </c>
      <c r="D31" s="9">
        <v>14.3345</v>
      </c>
      <c r="E31" s="10">
        <v>0.1804</v>
      </c>
      <c r="F31" s="9">
        <v>0.2065</v>
      </c>
      <c r="G31" s="10">
        <v>0.0895</v>
      </c>
      <c r="H31" s="9">
        <v>0.1921</v>
      </c>
      <c r="I31" s="10">
        <v>0.1056</v>
      </c>
      <c r="J31" s="10">
        <v>0.2225</v>
      </c>
      <c r="K31" s="54">
        <v>152.1494</v>
      </c>
    </row>
    <row r="32" spans="1:11" ht="15">
      <c r="A32" s="8">
        <v>38286</v>
      </c>
      <c r="B32" s="9">
        <v>0.1334</v>
      </c>
      <c r="C32" s="10">
        <v>0.0725</v>
      </c>
      <c r="D32" s="9">
        <v>14.2244</v>
      </c>
      <c r="E32" s="10">
        <v>0.1786</v>
      </c>
      <c r="F32" s="9">
        <v>0.2042</v>
      </c>
      <c r="G32" s="10">
        <v>0.0889</v>
      </c>
      <c r="H32" s="9">
        <v>0.1901</v>
      </c>
      <c r="I32" s="10">
        <v>0.1044</v>
      </c>
      <c r="J32" s="10">
        <v>0.2219</v>
      </c>
      <c r="K32" s="54">
        <v>151.309</v>
      </c>
    </row>
    <row r="33" spans="1:11" ht="15">
      <c r="A33" s="8">
        <v>38287</v>
      </c>
      <c r="B33" s="9">
        <v>0.1334</v>
      </c>
      <c r="C33" s="10">
        <v>0.0726</v>
      </c>
      <c r="D33" s="9">
        <v>14.2191</v>
      </c>
      <c r="E33" s="10">
        <v>0.1789</v>
      </c>
      <c r="F33" s="9">
        <v>0.2044</v>
      </c>
      <c r="G33" s="10">
        <v>0.089</v>
      </c>
      <c r="H33" s="9">
        <v>0.1912</v>
      </c>
      <c r="I33" s="10">
        <v>0.1045</v>
      </c>
      <c r="J33" s="10">
        <v>0.2218</v>
      </c>
      <c r="K33" s="54">
        <v>150.9088</v>
      </c>
    </row>
    <row r="34" spans="1:11" ht="15">
      <c r="A34" s="8">
        <v>38288</v>
      </c>
      <c r="B34" s="9">
        <v>0.1334</v>
      </c>
      <c r="C34" s="10">
        <v>0.0727</v>
      </c>
      <c r="D34" s="9">
        <v>14.2071</v>
      </c>
      <c r="E34" s="10">
        <v>0.1785</v>
      </c>
      <c r="F34" s="9">
        <v>0.2047</v>
      </c>
      <c r="G34" s="10">
        <v>0.089</v>
      </c>
      <c r="H34" s="9">
        <v>0.1913</v>
      </c>
      <c r="I34" s="10">
        <v>0.1046</v>
      </c>
      <c r="J34" s="10">
        <v>0.222</v>
      </c>
      <c r="K34" s="54">
        <v>149.975</v>
      </c>
    </row>
    <row r="35" spans="1:11" ht="15.75" thickBot="1">
      <c r="A35" s="11">
        <v>38289</v>
      </c>
      <c r="B35" s="12">
        <v>0.1334</v>
      </c>
      <c r="C35" s="13">
        <v>0.0729</v>
      </c>
      <c r="D35" s="12">
        <v>14.1544</v>
      </c>
      <c r="E35" s="13">
        <v>0.1787</v>
      </c>
      <c r="F35" s="12">
        <v>0.2047</v>
      </c>
      <c r="G35" s="13">
        <v>0.0893</v>
      </c>
      <c r="H35" s="12">
        <v>0.1948</v>
      </c>
      <c r="I35" s="13">
        <v>0.1047</v>
      </c>
      <c r="J35" s="13">
        <v>0.222</v>
      </c>
      <c r="K35" s="55">
        <v>150.0683</v>
      </c>
    </row>
    <row r="36" spans="1:11" ht="15.75" thickTop="1">
      <c r="A36" s="14" t="s">
        <v>9</v>
      </c>
      <c r="B36" s="15">
        <f aca="true" t="shared" si="7" ref="B36:K36">SUM(B31:B35)</f>
        <v>0.6669999999999999</v>
      </c>
      <c r="C36" s="16">
        <f t="shared" si="7"/>
        <v>0.3637</v>
      </c>
      <c r="D36" s="15">
        <f t="shared" si="7"/>
        <v>71.1395</v>
      </c>
      <c r="E36" s="16">
        <f t="shared" si="7"/>
        <v>0.8951</v>
      </c>
      <c r="F36" s="15">
        <f t="shared" si="7"/>
        <v>1.0245</v>
      </c>
      <c r="G36" s="16">
        <f t="shared" si="7"/>
        <v>0.44569999999999993</v>
      </c>
      <c r="H36" s="15">
        <f t="shared" si="7"/>
        <v>0.9595</v>
      </c>
      <c r="I36" s="16">
        <f t="shared" si="7"/>
        <v>0.5238</v>
      </c>
      <c r="J36" s="16">
        <f t="shared" si="7"/>
        <v>1.1102</v>
      </c>
      <c r="K36" s="56">
        <f t="shared" si="7"/>
        <v>754.4105000000001</v>
      </c>
    </row>
    <row r="37" spans="1:11" ht="15.75" thickBot="1">
      <c r="A37" s="17" t="s">
        <v>10</v>
      </c>
      <c r="B37" s="18">
        <f>B36/5</f>
        <v>0.1334</v>
      </c>
      <c r="C37" s="19">
        <f>C36/5</f>
        <v>0.07274</v>
      </c>
      <c r="D37" s="19">
        <f aca="true" t="shared" si="8" ref="D37:K37">D36/5</f>
        <v>14.2279</v>
      </c>
      <c r="E37" s="19">
        <f t="shared" si="8"/>
        <v>0.17902</v>
      </c>
      <c r="F37" s="19">
        <f t="shared" si="8"/>
        <v>0.2049</v>
      </c>
      <c r="G37" s="19">
        <f t="shared" si="8"/>
        <v>0.08913999999999998</v>
      </c>
      <c r="H37" s="19">
        <f t="shared" si="8"/>
        <v>0.19190000000000002</v>
      </c>
      <c r="I37" s="19">
        <f t="shared" si="8"/>
        <v>0.10476</v>
      </c>
      <c r="J37" s="19">
        <f t="shared" si="8"/>
        <v>0.22204000000000002</v>
      </c>
      <c r="K37" s="19">
        <f t="shared" si="8"/>
        <v>150.8821</v>
      </c>
    </row>
    <row r="38" spans="1:11" ht="15.75" thickTop="1">
      <c r="A38" s="20"/>
      <c r="B38" s="9"/>
      <c r="C38" s="10"/>
      <c r="D38" s="9"/>
      <c r="E38" s="10"/>
      <c r="F38" s="9"/>
      <c r="G38" s="10"/>
      <c r="H38" s="9"/>
      <c r="I38" s="10"/>
      <c r="J38" s="10"/>
      <c r="K38" s="54"/>
    </row>
    <row r="39" spans="1:11" ht="20.25">
      <c r="A39" s="20"/>
      <c r="B39" s="9"/>
      <c r="C39" s="59"/>
      <c r="D39" s="9"/>
      <c r="E39" s="22" t="s">
        <v>11</v>
      </c>
      <c r="F39" s="9"/>
      <c r="G39" s="10"/>
      <c r="H39" s="9"/>
      <c r="I39" s="10"/>
      <c r="J39" s="10"/>
      <c r="K39" s="54"/>
    </row>
    <row r="40" spans="1:11" ht="15.75" thickBot="1">
      <c r="A40" s="23"/>
      <c r="B40" s="24"/>
      <c r="C40" s="25"/>
      <c r="D40" s="24"/>
      <c r="E40" s="25"/>
      <c r="F40" s="24"/>
      <c r="G40" s="25"/>
      <c r="H40" s="24"/>
      <c r="I40" s="25"/>
      <c r="J40" s="25"/>
      <c r="K40" s="58"/>
    </row>
    <row r="41" spans="1:11" ht="15">
      <c r="A41" s="26" t="s">
        <v>12</v>
      </c>
      <c r="B41" s="27">
        <f>SUM(B6,B10:B14,B17:B21,B24:B28,B31:B35)</f>
        <v>2.8014999999999994</v>
      </c>
      <c r="C41" s="36">
        <f>SUM(C6,C10:C14,C17:C21,C24:C28,C31:C35)</f>
        <v>1.5517999999999998</v>
      </c>
      <c r="D41" s="36">
        <f aca="true" t="shared" si="9" ref="D41:K41">SUM(D6,D10:D14,D17:D21,D24:D28,D31:D35)</f>
        <v>305.36160000000007</v>
      </c>
      <c r="E41" s="36">
        <f t="shared" si="9"/>
        <v>3.8245000000000005</v>
      </c>
      <c r="F41" s="36">
        <f t="shared" si="9"/>
        <v>4.3896999999999995</v>
      </c>
      <c r="G41" s="36">
        <f t="shared" si="9"/>
        <v>1.8872999999999998</v>
      </c>
      <c r="H41" s="36">
        <f t="shared" si="9"/>
        <v>3.9953</v>
      </c>
      <c r="I41" s="36">
        <f t="shared" si="9"/>
        <v>2.2441999999999998</v>
      </c>
      <c r="J41" s="36">
        <f t="shared" si="9"/>
        <v>4.700800000000001</v>
      </c>
      <c r="K41" s="36">
        <f t="shared" si="9"/>
        <v>3203.082</v>
      </c>
    </row>
    <row r="42" spans="1:11" ht="15">
      <c r="A42" s="26" t="s">
        <v>13</v>
      </c>
      <c r="B42" s="27">
        <f>B41/21</f>
        <v>0.1334047619047619</v>
      </c>
      <c r="C42" s="28">
        <f>C41/21</f>
        <v>0.07389523809523808</v>
      </c>
      <c r="D42" s="28">
        <f aca="true" t="shared" si="10" ref="D42:K42">D41/21</f>
        <v>14.541028571428575</v>
      </c>
      <c r="E42" s="28">
        <f t="shared" si="10"/>
        <v>0.18211904761904765</v>
      </c>
      <c r="F42" s="28">
        <f t="shared" si="10"/>
        <v>0.20903333333333332</v>
      </c>
      <c r="G42" s="28">
        <f t="shared" si="10"/>
        <v>0.08987142857142856</v>
      </c>
      <c r="H42" s="28">
        <f t="shared" si="10"/>
        <v>0.19025238095238095</v>
      </c>
      <c r="I42" s="28">
        <f t="shared" si="10"/>
        <v>0.10686666666666665</v>
      </c>
      <c r="J42" s="28">
        <f t="shared" si="10"/>
        <v>0.2238476190476191</v>
      </c>
      <c r="K42" s="28">
        <f t="shared" si="10"/>
        <v>152.52771428571427</v>
      </c>
    </row>
    <row r="43" spans="1:11" ht="15">
      <c r="A43" s="26" t="s">
        <v>14</v>
      </c>
      <c r="B43" s="27">
        <f>1/B42</f>
        <v>7.495984294128147</v>
      </c>
      <c r="C43" s="28">
        <f>1/C42</f>
        <v>13.532671736048462</v>
      </c>
      <c r="D43" s="28">
        <f>100/D42</f>
        <v>6.877092601034313</v>
      </c>
      <c r="E43" s="28">
        <f aca="true" t="shared" si="11" ref="E43:J43">1/E42</f>
        <v>5.490913844947051</v>
      </c>
      <c r="F43" s="28">
        <f t="shared" si="11"/>
        <v>4.7839260086110675</v>
      </c>
      <c r="G43" s="28">
        <f t="shared" si="11"/>
        <v>11.127006835161342</v>
      </c>
      <c r="H43" s="28">
        <f t="shared" si="11"/>
        <v>5.2561760068079995</v>
      </c>
      <c r="I43" s="28">
        <f t="shared" si="11"/>
        <v>9.357454772301935</v>
      </c>
      <c r="J43" s="28">
        <f t="shared" si="11"/>
        <v>4.467324710687541</v>
      </c>
      <c r="K43" s="28">
        <f>1000/K42</f>
        <v>6.556185573769264</v>
      </c>
    </row>
    <row r="44" spans="1:11" ht="15.75" thickBot="1">
      <c r="A44" s="29"/>
      <c r="B44" s="30"/>
      <c r="C44" s="31"/>
      <c r="D44" s="30"/>
      <c r="E44" s="31"/>
      <c r="F44" s="31"/>
      <c r="G44" s="30"/>
      <c r="H44" s="31"/>
      <c r="I44" s="30"/>
      <c r="J44" s="31"/>
      <c r="K44" s="50"/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 topLeftCell="A1"/>
  </sheetViews>
  <sheetFormatPr defaultColWidth="9.140625" defaultRowHeight="15"/>
  <cols>
    <col min="1" max="1" width="12.28125" style="0" customWidth="1"/>
    <col min="2" max="2" width="10.8515625" style="0" customWidth="1"/>
    <col min="3" max="3" width="10.7109375" style="0" customWidth="1"/>
    <col min="4" max="4" width="11.7109375" style="0" customWidth="1"/>
    <col min="5" max="6" width="10.421875" style="0" customWidth="1"/>
    <col min="7" max="7" width="10.00390625" style="0" customWidth="1"/>
    <col min="8" max="8" width="10.421875" style="0" customWidth="1"/>
    <col min="9" max="9" width="10.7109375" style="0" customWidth="1"/>
    <col min="10" max="10" width="10.140625" style="0" customWidth="1"/>
    <col min="11" max="11" width="10.421875" style="0" customWidth="1"/>
  </cols>
  <sheetData>
    <row r="1" spans="1:11" ht="22.5">
      <c r="A1" s="1"/>
      <c r="B1" s="1"/>
      <c r="C1" s="2" t="s">
        <v>40</v>
      </c>
      <c r="D1" s="1"/>
      <c r="E1" s="1"/>
      <c r="F1" s="1"/>
      <c r="G1" s="1"/>
      <c r="H1" s="1"/>
      <c r="I1" s="1"/>
      <c r="J1" s="1"/>
      <c r="K1" s="1"/>
    </row>
    <row r="2" spans="1:11" ht="15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4"/>
      <c r="B3" s="5"/>
      <c r="C3" s="4"/>
      <c r="D3" s="5"/>
      <c r="E3" s="4"/>
      <c r="F3" s="5"/>
      <c r="G3" s="4"/>
      <c r="H3" s="5"/>
      <c r="I3" s="4"/>
      <c r="J3" s="4"/>
      <c r="K3" s="52"/>
    </row>
    <row r="4" spans="1:11" ht="15.75" thickBot="1">
      <c r="A4" s="6" t="s">
        <v>0</v>
      </c>
      <c r="B4" s="7" t="s">
        <v>8</v>
      </c>
      <c r="C4" s="6" t="s">
        <v>7</v>
      </c>
      <c r="D4" s="7" t="s">
        <v>23</v>
      </c>
      <c r="E4" s="6" t="s">
        <v>1</v>
      </c>
      <c r="F4" s="7" t="s">
        <v>15</v>
      </c>
      <c r="G4" s="6" t="s">
        <v>5</v>
      </c>
      <c r="H4" s="7" t="s">
        <v>4</v>
      </c>
      <c r="I4" s="6" t="s">
        <v>2</v>
      </c>
      <c r="J4" s="6" t="s">
        <v>6</v>
      </c>
      <c r="K4" s="53" t="s">
        <v>3</v>
      </c>
    </row>
    <row r="5" spans="1:11" ht="15">
      <c r="A5" s="38">
        <v>38292</v>
      </c>
      <c r="B5" s="39">
        <v>0.1334</v>
      </c>
      <c r="C5" s="40">
        <v>0.0728</v>
      </c>
      <c r="D5" s="39">
        <v>14.1564</v>
      </c>
      <c r="E5" s="40">
        <v>0.1786</v>
      </c>
      <c r="F5" s="39">
        <v>0.2049</v>
      </c>
      <c r="G5" s="40">
        <v>0.089</v>
      </c>
      <c r="H5" s="39">
        <v>0.1951</v>
      </c>
      <c r="I5" s="40">
        <v>0.1048</v>
      </c>
      <c r="J5" s="40">
        <v>0.2219</v>
      </c>
      <c r="K5" s="61">
        <v>149.3747</v>
      </c>
    </row>
    <row r="6" spans="1:11" ht="15">
      <c r="A6" s="8">
        <v>38293</v>
      </c>
      <c r="B6" s="9">
        <v>0.1334</v>
      </c>
      <c r="C6" s="10">
        <v>0.0728</v>
      </c>
      <c r="D6" s="9">
        <v>14.1918</v>
      </c>
      <c r="E6" s="10">
        <v>0.1786</v>
      </c>
      <c r="F6" s="9">
        <v>0.2048</v>
      </c>
      <c r="G6" s="10">
        <v>0.0891</v>
      </c>
      <c r="H6" s="9">
        <v>0.1951</v>
      </c>
      <c r="I6" s="10">
        <v>0.1047</v>
      </c>
      <c r="J6" s="10">
        <v>0.2224</v>
      </c>
      <c r="K6" s="54">
        <v>149.2746</v>
      </c>
    </row>
    <row r="7" spans="1:11" ht="15">
      <c r="A7" s="8">
        <v>38294</v>
      </c>
      <c r="B7" s="9">
        <v>0.1334</v>
      </c>
      <c r="C7" s="10">
        <v>0.0726</v>
      </c>
      <c r="D7" s="9">
        <v>14.1738</v>
      </c>
      <c r="E7" s="10">
        <v>0.1791</v>
      </c>
      <c r="F7" s="9">
        <v>0.2054</v>
      </c>
      <c r="G7" s="10">
        <v>0.0892</v>
      </c>
      <c r="H7" s="9">
        <v>0.1948</v>
      </c>
      <c r="I7" s="10">
        <v>0.105</v>
      </c>
      <c r="J7" s="10">
        <v>0.2225</v>
      </c>
      <c r="K7" s="54">
        <v>148.7744</v>
      </c>
    </row>
    <row r="8" spans="1:11" ht="15">
      <c r="A8" s="8">
        <v>38295</v>
      </c>
      <c r="B8" s="9">
        <v>0.1334</v>
      </c>
      <c r="C8" s="10">
        <v>0.0723</v>
      </c>
      <c r="D8" s="9">
        <v>14.1638</v>
      </c>
      <c r="E8" s="10">
        <v>0.1768</v>
      </c>
      <c r="F8" s="9">
        <v>0.2039</v>
      </c>
      <c r="G8" s="10">
        <v>0.0892</v>
      </c>
      <c r="H8" s="9">
        <v>0.1939</v>
      </c>
      <c r="I8" s="10">
        <v>0.1043</v>
      </c>
      <c r="J8" s="10">
        <v>0.2222</v>
      </c>
      <c r="K8" s="54">
        <v>148.9078</v>
      </c>
    </row>
    <row r="9" spans="1:11" ht="15.75" thickBot="1">
      <c r="A9" s="11">
        <v>38296</v>
      </c>
      <c r="B9" s="12">
        <v>0.1334</v>
      </c>
      <c r="C9" s="13">
        <v>0.0724</v>
      </c>
      <c r="D9" s="12">
        <v>14.1471</v>
      </c>
      <c r="E9" s="13">
        <v>0.1759</v>
      </c>
      <c r="F9" s="12">
        <v>0.2026</v>
      </c>
      <c r="G9" s="13">
        <v>0.0887</v>
      </c>
      <c r="H9" s="12">
        <v>0.1928</v>
      </c>
      <c r="I9" s="13">
        <v>0.1036</v>
      </c>
      <c r="J9" s="13">
        <v>0.2207</v>
      </c>
      <c r="K9" s="55">
        <v>148.3742</v>
      </c>
    </row>
    <row r="10" spans="1:11" ht="15.75" thickTop="1">
      <c r="A10" s="14" t="s">
        <v>9</v>
      </c>
      <c r="B10" s="15">
        <f aca="true" t="shared" si="0" ref="B10:K10">SUM(B5:B9)</f>
        <v>0.6669999999999999</v>
      </c>
      <c r="C10" s="16">
        <f t="shared" si="0"/>
        <v>0.3629</v>
      </c>
      <c r="D10" s="15">
        <f t="shared" si="0"/>
        <v>70.8329</v>
      </c>
      <c r="E10" s="16">
        <f t="shared" si="0"/>
        <v>0.889</v>
      </c>
      <c r="F10" s="15">
        <f t="shared" si="0"/>
        <v>1.0215999999999998</v>
      </c>
      <c r="G10" s="16">
        <f t="shared" si="0"/>
        <v>0.4452</v>
      </c>
      <c r="H10" s="15">
        <f t="shared" si="0"/>
        <v>0.9716999999999999</v>
      </c>
      <c r="I10" s="16">
        <f t="shared" si="0"/>
        <v>0.5224</v>
      </c>
      <c r="J10" s="16">
        <f t="shared" si="0"/>
        <v>1.1097000000000001</v>
      </c>
      <c r="K10" s="56">
        <f t="shared" si="0"/>
        <v>744.7057</v>
      </c>
    </row>
    <row r="11" spans="1:11" ht="15.75" thickBot="1">
      <c r="A11" s="17" t="s">
        <v>10</v>
      </c>
      <c r="B11" s="18">
        <f>B10/5</f>
        <v>0.1334</v>
      </c>
      <c r="C11" s="19">
        <f>C10/5</f>
        <v>0.07258</v>
      </c>
      <c r="D11" s="19">
        <f aca="true" t="shared" si="1" ref="D11:K11">D10/5</f>
        <v>14.16658</v>
      </c>
      <c r="E11" s="19">
        <f t="shared" si="1"/>
        <v>0.1778</v>
      </c>
      <c r="F11" s="19">
        <f t="shared" si="1"/>
        <v>0.20431999999999997</v>
      </c>
      <c r="G11" s="19">
        <f t="shared" si="1"/>
        <v>0.08904</v>
      </c>
      <c r="H11" s="19">
        <f t="shared" si="1"/>
        <v>0.19433999999999998</v>
      </c>
      <c r="I11" s="19">
        <f t="shared" si="1"/>
        <v>0.10447999999999999</v>
      </c>
      <c r="J11" s="19">
        <f t="shared" si="1"/>
        <v>0.22194000000000003</v>
      </c>
      <c r="K11" s="19">
        <f t="shared" si="1"/>
        <v>148.94114</v>
      </c>
    </row>
    <row r="12" spans="1:11" ht="15.75" thickTop="1">
      <c r="A12" s="8">
        <v>38299</v>
      </c>
      <c r="B12" s="9">
        <v>0.1334</v>
      </c>
      <c r="C12" s="10">
        <v>0.0721</v>
      </c>
      <c r="D12" s="9">
        <v>14.093</v>
      </c>
      <c r="E12" s="10">
        <v>0.1752</v>
      </c>
      <c r="F12" s="9">
        <v>0.2019</v>
      </c>
      <c r="G12" s="10">
        <v>0.08864</v>
      </c>
      <c r="H12" s="9">
        <v>0.1923</v>
      </c>
      <c r="I12" s="10">
        <v>0.10321</v>
      </c>
      <c r="J12" s="10">
        <v>0.2207</v>
      </c>
      <c r="K12" s="54">
        <v>148.1074</v>
      </c>
    </row>
    <row r="13" spans="1:11" ht="15">
      <c r="A13" s="8">
        <v>38300</v>
      </c>
      <c r="B13" s="9">
        <v>0.1334</v>
      </c>
      <c r="C13" s="10">
        <v>0.0718</v>
      </c>
      <c r="D13" s="9">
        <v>14.0824</v>
      </c>
      <c r="E13" s="10">
        <v>0.1756</v>
      </c>
      <c r="F13" s="9">
        <v>0.2016</v>
      </c>
      <c r="G13" s="10">
        <v>0.0883</v>
      </c>
      <c r="H13" s="9">
        <v>0.1924</v>
      </c>
      <c r="I13" s="10">
        <v>0.1031</v>
      </c>
      <c r="J13" s="10">
        <v>0.2205</v>
      </c>
      <c r="K13" s="54">
        <v>147.2403</v>
      </c>
    </row>
    <row r="14" spans="1:11" ht="15">
      <c r="A14" s="8">
        <v>38301</v>
      </c>
      <c r="B14" s="9">
        <v>0.1334</v>
      </c>
      <c r="C14" s="10">
        <v>0.0718</v>
      </c>
      <c r="D14" s="9">
        <v>14.0944</v>
      </c>
      <c r="E14" s="10">
        <v>0.1755</v>
      </c>
      <c r="F14" s="9">
        <v>0.2019</v>
      </c>
      <c r="G14" s="10">
        <v>0.08851</v>
      </c>
      <c r="H14" s="9">
        <v>0.1924</v>
      </c>
      <c r="I14" s="10">
        <v>0.1033</v>
      </c>
      <c r="J14" s="10">
        <v>0.2206</v>
      </c>
      <c r="K14" s="54">
        <v>147.1069</v>
      </c>
    </row>
    <row r="15" spans="1:11" ht="15">
      <c r="A15" s="8">
        <v>38302</v>
      </c>
      <c r="B15" s="9">
        <v>0.1334</v>
      </c>
      <c r="C15" s="10">
        <v>0.0722</v>
      </c>
      <c r="D15" s="9">
        <v>14.2651</v>
      </c>
      <c r="E15" s="10">
        <v>0.1757</v>
      </c>
      <c r="F15" s="9">
        <v>0.2019</v>
      </c>
      <c r="G15" s="10">
        <v>0.0883</v>
      </c>
      <c r="H15" s="9">
        <v>0.1949</v>
      </c>
      <c r="I15" s="10">
        <v>0.1033</v>
      </c>
      <c r="J15" s="10">
        <v>0.2212</v>
      </c>
      <c r="K15" s="54">
        <v>148.1741</v>
      </c>
    </row>
    <row r="16" spans="1:11" ht="15.75" thickBot="1">
      <c r="A16" s="11">
        <v>38303</v>
      </c>
      <c r="B16" s="12">
        <v>0.1334</v>
      </c>
      <c r="C16" s="13">
        <v>0.0723</v>
      </c>
      <c r="D16" s="12">
        <v>14.2498</v>
      </c>
      <c r="E16" s="13">
        <v>0.1754</v>
      </c>
      <c r="F16" s="12">
        <v>0.2021</v>
      </c>
      <c r="G16" s="13">
        <v>0.0888</v>
      </c>
      <c r="H16" s="12">
        <v>0.1946</v>
      </c>
      <c r="I16" s="13">
        <v>0.1033</v>
      </c>
      <c r="J16" s="13">
        <v>0.221</v>
      </c>
      <c r="K16" s="55">
        <v>148.2924</v>
      </c>
    </row>
    <row r="17" spans="1:11" ht="15.75" thickTop="1">
      <c r="A17" s="14" t="s">
        <v>9</v>
      </c>
      <c r="B17" s="15">
        <f aca="true" t="shared" si="2" ref="B17:K17">SUM(B12:B16)</f>
        <v>0.6669999999999999</v>
      </c>
      <c r="C17" s="16">
        <f t="shared" si="2"/>
        <v>0.36019999999999996</v>
      </c>
      <c r="D17" s="15">
        <f t="shared" si="2"/>
        <v>70.78470000000002</v>
      </c>
      <c r="E17" s="16">
        <f t="shared" si="2"/>
        <v>0.8774</v>
      </c>
      <c r="F17" s="15">
        <f t="shared" si="2"/>
        <v>1.0093999999999999</v>
      </c>
      <c r="G17" s="16">
        <f t="shared" si="2"/>
        <v>0.44254999999999994</v>
      </c>
      <c r="H17" s="15">
        <f t="shared" si="2"/>
        <v>0.9665999999999999</v>
      </c>
      <c r="I17" s="16">
        <f t="shared" si="2"/>
        <v>0.5162100000000001</v>
      </c>
      <c r="J17" s="16">
        <f t="shared" si="2"/>
        <v>1.104</v>
      </c>
      <c r="K17" s="56">
        <f t="shared" si="2"/>
        <v>738.9211</v>
      </c>
    </row>
    <row r="18" spans="1:11" ht="15.75" thickBot="1">
      <c r="A18" s="17" t="s">
        <v>10</v>
      </c>
      <c r="B18" s="18">
        <f>B17/5</f>
        <v>0.1334</v>
      </c>
      <c r="C18" s="19">
        <f>C17/5</f>
        <v>0.07203999999999999</v>
      </c>
      <c r="D18" s="19">
        <f aca="true" t="shared" si="3" ref="D18:K18">D17/5</f>
        <v>14.156940000000002</v>
      </c>
      <c r="E18" s="19">
        <f t="shared" si="3"/>
        <v>0.17548</v>
      </c>
      <c r="F18" s="19">
        <f t="shared" si="3"/>
        <v>0.20187999999999998</v>
      </c>
      <c r="G18" s="19">
        <f t="shared" si="3"/>
        <v>0.08850999999999999</v>
      </c>
      <c r="H18" s="19">
        <f t="shared" si="3"/>
        <v>0.19332</v>
      </c>
      <c r="I18" s="19">
        <f t="shared" si="3"/>
        <v>0.10324200000000001</v>
      </c>
      <c r="J18" s="19">
        <f t="shared" si="3"/>
        <v>0.22080000000000002</v>
      </c>
      <c r="K18" s="19">
        <f t="shared" si="3"/>
        <v>147.78422</v>
      </c>
    </row>
    <row r="19" spans="1:11" ht="15" customHeight="1" thickTop="1">
      <c r="A19" s="8">
        <v>38306</v>
      </c>
      <c r="B19" s="9">
        <v>0.1334</v>
      </c>
      <c r="C19" s="10">
        <v>0.072</v>
      </c>
      <c r="D19" s="9">
        <v>14.0864</v>
      </c>
      <c r="E19" s="10">
        <v>0.1736</v>
      </c>
      <c r="F19" s="9">
        <v>0.2014</v>
      </c>
      <c r="G19" s="10">
        <v>0.0885</v>
      </c>
      <c r="H19" s="9">
        <v>0.1927</v>
      </c>
      <c r="I19" s="10">
        <v>0.103</v>
      </c>
      <c r="J19" s="10">
        <v>0.2204</v>
      </c>
      <c r="K19" s="54">
        <v>147.307</v>
      </c>
    </row>
    <row r="20" spans="1:11" ht="15">
      <c r="A20" s="8">
        <v>38307</v>
      </c>
      <c r="B20" s="9">
        <v>0.1334</v>
      </c>
      <c r="C20" s="10">
        <v>0.0722</v>
      </c>
      <c r="D20" s="9">
        <v>14.077</v>
      </c>
      <c r="E20" s="10">
        <v>0.1729</v>
      </c>
      <c r="F20" s="9">
        <v>0.2016</v>
      </c>
      <c r="G20" s="10">
        <v>0.0884</v>
      </c>
      <c r="H20" s="9">
        <v>0.191</v>
      </c>
      <c r="I20" s="10">
        <v>0.1031</v>
      </c>
      <c r="J20" s="10">
        <v>0.2204</v>
      </c>
      <c r="K20" s="54">
        <v>145.6861</v>
      </c>
    </row>
    <row r="21" spans="1:11" ht="15">
      <c r="A21" s="8">
        <v>38308</v>
      </c>
      <c r="B21" s="9">
        <v>0.1334</v>
      </c>
      <c r="C21" s="10">
        <v>0.072</v>
      </c>
      <c r="D21" s="9">
        <v>14.055</v>
      </c>
      <c r="E21" s="10">
        <v>0.1724</v>
      </c>
      <c r="F21" s="9">
        <v>0.201</v>
      </c>
      <c r="G21" s="10">
        <v>0.0883</v>
      </c>
      <c r="H21" s="9">
        <v>0.1903</v>
      </c>
      <c r="I21" s="10">
        <v>0.1028</v>
      </c>
      <c r="J21" s="10">
        <v>0.2202</v>
      </c>
      <c r="K21" s="54">
        <v>145.5728</v>
      </c>
    </row>
    <row r="22" spans="1:11" ht="15">
      <c r="A22" s="8">
        <v>38309</v>
      </c>
      <c r="B22" s="9">
        <v>0.1334</v>
      </c>
      <c r="C22" s="10">
        <v>0.0718</v>
      </c>
      <c r="D22" s="9">
        <v>13.8976</v>
      </c>
      <c r="E22" s="10">
        <v>0.1704</v>
      </c>
      <c r="F22" s="9">
        <v>0.2003</v>
      </c>
      <c r="G22" s="10">
        <v>0.088</v>
      </c>
      <c r="H22" s="9">
        <v>0.1884</v>
      </c>
      <c r="I22" s="10">
        <v>0.1024</v>
      </c>
      <c r="J22" s="10">
        <v>0.2197</v>
      </c>
      <c r="K22" s="54">
        <v>143.8386</v>
      </c>
    </row>
    <row r="23" spans="1:11" ht="15.75" thickBot="1">
      <c r="A23" s="11">
        <v>38310</v>
      </c>
      <c r="B23" s="12">
        <v>0.1334</v>
      </c>
      <c r="C23" s="13">
        <v>0.0721</v>
      </c>
      <c r="D23" s="12">
        <v>13.903</v>
      </c>
      <c r="E23" s="13">
        <v>0.1716</v>
      </c>
      <c r="F23" s="12">
        <v>0.2009</v>
      </c>
      <c r="G23" s="13">
        <v>0.088</v>
      </c>
      <c r="H23" s="12">
        <v>0.1888</v>
      </c>
      <c r="I23" s="13">
        <v>0.1027</v>
      </c>
      <c r="J23" s="13">
        <v>0.2206</v>
      </c>
      <c r="K23" s="55">
        <v>142.638</v>
      </c>
    </row>
    <row r="24" spans="1:11" ht="15.75" thickTop="1">
      <c r="A24" s="14" t="s">
        <v>9</v>
      </c>
      <c r="B24" s="15">
        <f aca="true" t="shared" si="4" ref="B24:K24">SUM(B19:B23)</f>
        <v>0.6669999999999999</v>
      </c>
      <c r="C24" s="16">
        <f t="shared" si="4"/>
        <v>0.36010000000000003</v>
      </c>
      <c r="D24" s="15">
        <f t="shared" si="4"/>
        <v>70.019</v>
      </c>
      <c r="E24" s="16">
        <f t="shared" si="4"/>
        <v>0.8609</v>
      </c>
      <c r="F24" s="15">
        <f t="shared" si="4"/>
        <v>1.0052</v>
      </c>
      <c r="G24" s="16">
        <f t="shared" si="4"/>
        <v>0.4411999999999999</v>
      </c>
      <c r="H24" s="15">
        <f t="shared" si="4"/>
        <v>0.9512</v>
      </c>
      <c r="I24" s="16">
        <f t="shared" si="4"/>
        <v>0.514</v>
      </c>
      <c r="J24" s="16">
        <f t="shared" si="4"/>
        <v>1.1013</v>
      </c>
      <c r="K24" s="56">
        <f t="shared" si="4"/>
        <v>725.0425000000001</v>
      </c>
    </row>
    <row r="25" spans="1:11" ht="15.75" thickBot="1">
      <c r="A25" s="17" t="s">
        <v>10</v>
      </c>
      <c r="B25" s="18">
        <f>B24/5</f>
        <v>0.1334</v>
      </c>
      <c r="C25" s="19">
        <f>C24/5</f>
        <v>0.07202</v>
      </c>
      <c r="D25" s="19">
        <f aca="true" t="shared" si="5" ref="D25:K25">D24/5</f>
        <v>14.003800000000002</v>
      </c>
      <c r="E25" s="19">
        <f t="shared" si="5"/>
        <v>0.17218</v>
      </c>
      <c r="F25" s="19">
        <f t="shared" si="5"/>
        <v>0.20104000000000002</v>
      </c>
      <c r="G25" s="19">
        <f t="shared" si="5"/>
        <v>0.08823999999999999</v>
      </c>
      <c r="H25" s="19">
        <f t="shared" si="5"/>
        <v>0.19024000000000002</v>
      </c>
      <c r="I25" s="19">
        <f t="shared" si="5"/>
        <v>0.1028</v>
      </c>
      <c r="J25" s="19">
        <f t="shared" si="5"/>
        <v>0.22025999999999998</v>
      </c>
      <c r="K25" s="19">
        <f t="shared" si="5"/>
        <v>145.00850000000003</v>
      </c>
    </row>
    <row r="26" spans="1:11" ht="15.75" thickTop="1">
      <c r="A26" s="8">
        <v>38313</v>
      </c>
      <c r="B26" s="9">
        <v>0.1334</v>
      </c>
      <c r="C26" s="10">
        <v>0.0718</v>
      </c>
      <c r="D26" s="9">
        <v>13.7215</v>
      </c>
      <c r="E26" s="10">
        <v>0.1701</v>
      </c>
      <c r="F26" s="9">
        <v>0.1998</v>
      </c>
      <c r="G26" s="10">
        <v>0.0879</v>
      </c>
      <c r="H26" s="9">
        <v>0.1875</v>
      </c>
      <c r="I26" s="10">
        <v>0.1022</v>
      </c>
      <c r="J26" s="10">
        <v>0.2196</v>
      </c>
      <c r="K26" s="54">
        <v>142.5046</v>
      </c>
    </row>
    <row r="27" spans="1:11" ht="15">
      <c r="A27" s="8">
        <v>38314</v>
      </c>
      <c r="B27" s="9">
        <v>0.1334</v>
      </c>
      <c r="C27" s="10">
        <v>0.0718</v>
      </c>
      <c r="D27" s="9">
        <v>13.7676</v>
      </c>
      <c r="E27" s="10">
        <v>0.1701</v>
      </c>
      <c r="F27" s="9">
        <v>0.2</v>
      </c>
      <c r="G27" s="10">
        <v>0.0879</v>
      </c>
      <c r="H27" s="9">
        <v>0.1878</v>
      </c>
      <c r="I27" s="10">
        <v>0.1023</v>
      </c>
      <c r="J27" s="10">
        <v>0.2196</v>
      </c>
      <c r="K27" s="54">
        <v>142.0377</v>
      </c>
    </row>
    <row r="28" spans="1:11" ht="15">
      <c r="A28" s="8">
        <v>38315</v>
      </c>
      <c r="B28" s="9">
        <v>0.1334</v>
      </c>
      <c r="C28" s="10">
        <v>0.0713</v>
      </c>
      <c r="D28" s="9">
        <v>13.8056</v>
      </c>
      <c r="E28" s="10">
        <v>0.1698</v>
      </c>
      <c r="F28" s="9">
        <v>0.1993</v>
      </c>
      <c r="G28" s="10">
        <v>0.0877</v>
      </c>
      <c r="H28" s="9">
        <v>0.1873</v>
      </c>
      <c r="I28" s="10">
        <v>0.1019</v>
      </c>
      <c r="J28" s="10">
        <v>0.2191</v>
      </c>
      <c r="K28" s="54">
        <v>142.1044</v>
      </c>
    </row>
    <row r="29" spans="1:11" ht="15">
      <c r="A29" s="8">
        <v>38316</v>
      </c>
      <c r="B29" s="9">
        <v>0.1334</v>
      </c>
      <c r="C29" s="10">
        <v>0.0709</v>
      </c>
      <c r="D29" s="9">
        <v>13.7242</v>
      </c>
      <c r="E29" s="10">
        <v>0.1695</v>
      </c>
      <c r="F29" s="9">
        <v>0.1982</v>
      </c>
      <c r="G29" s="10">
        <v>0.0874</v>
      </c>
      <c r="H29" s="9">
        <v>0.1877</v>
      </c>
      <c r="I29" s="10">
        <v>0.1014</v>
      </c>
      <c r="J29" s="10">
        <v>0.219</v>
      </c>
      <c r="K29" s="54">
        <v>142.2378</v>
      </c>
    </row>
    <row r="30" spans="1:11" ht="15.75" thickBot="1">
      <c r="A30" s="11">
        <v>38317</v>
      </c>
      <c r="B30" s="12">
        <v>0.1334</v>
      </c>
      <c r="C30" s="13">
        <v>0.0708</v>
      </c>
      <c r="D30" s="12">
        <v>13.7055</v>
      </c>
      <c r="E30" s="13">
        <v>0.169</v>
      </c>
      <c r="F30" s="12">
        <v>0.1976</v>
      </c>
      <c r="G30" s="13">
        <v>0.0871</v>
      </c>
      <c r="H30" s="12">
        <v>0.1869</v>
      </c>
      <c r="I30" s="13">
        <v>0.1011</v>
      </c>
      <c r="J30" s="13">
        <v>0.2189</v>
      </c>
      <c r="K30" s="55">
        <v>141.6174</v>
      </c>
    </row>
    <row r="31" spans="1:11" ht="15.75" thickTop="1">
      <c r="A31" s="14" t="s">
        <v>9</v>
      </c>
      <c r="B31" s="15">
        <f aca="true" t="shared" si="6" ref="B31:K31">SUM(B26:B30)</f>
        <v>0.6669999999999999</v>
      </c>
      <c r="C31" s="16">
        <f t="shared" si="6"/>
        <v>0.35660000000000003</v>
      </c>
      <c r="D31" s="15">
        <f t="shared" si="6"/>
        <v>68.7244</v>
      </c>
      <c r="E31" s="16">
        <f t="shared" si="6"/>
        <v>0.8485</v>
      </c>
      <c r="F31" s="15">
        <f t="shared" si="6"/>
        <v>0.9949000000000001</v>
      </c>
      <c r="G31" s="16">
        <f t="shared" si="6"/>
        <v>0.438</v>
      </c>
      <c r="H31" s="15">
        <f t="shared" si="6"/>
        <v>0.9372</v>
      </c>
      <c r="I31" s="16">
        <f t="shared" si="6"/>
        <v>0.5089</v>
      </c>
      <c r="J31" s="16">
        <f t="shared" si="6"/>
        <v>1.0962</v>
      </c>
      <c r="K31" s="56">
        <f t="shared" si="6"/>
        <v>710.5019</v>
      </c>
    </row>
    <row r="32" spans="1:11" ht="15.75" thickBot="1">
      <c r="A32" s="17" t="s">
        <v>10</v>
      </c>
      <c r="B32" s="18">
        <f>B31/5</f>
        <v>0.1334</v>
      </c>
      <c r="C32" s="19">
        <f>C31/5</f>
        <v>0.07132000000000001</v>
      </c>
      <c r="D32" s="19">
        <f aca="true" t="shared" si="7" ref="D32:K32">D31/5</f>
        <v>13.74488</v>
      </c>
      <c r="E32" s="19">
        <f t="shared" si="7"/>
        <v>0.16970000000000002</v>
      </c>
      <c r="F32" s="19">
        <f t="shared" si="7"/>
        <v>0.19898000000000002</v>
      </c>
      <c r="G32" s="19">
        <f t="shared" si="7"/>
        <v>0.0876</v>
      </c>
      <c r="H32" s="19">
        <f t="shared" si="7"/>
        <v>0.18744</v>
      </c>
      <c r="I32" s="19">
        <f t="shared" si="7"/>
        <v>0.10178000000000001</v>
      </c>
      <c r="J32" s="19">
        <f t="shared" si="7"/>
        <v>0.21924000000000002</v>
      </c>
      <c r="K32" s="19">
        <f t="shared" si="7"/>
        <v>142.10038</v>
      </c>
    </row>
    <row r="33" spans="1:11" ht="15.75" thickTop="1">
      <c r="A33" s="8">
        <v>38320</v>
      </c>
      <c r="B33" s="9">
        <v>0.1334</v>
      </c>
      <c r="C33" s="10">
        <v>0.0704</v>
      </c>
      <c r="D33" s="9">
        <v>13.6955</v>
      </c>
      <c r="E33" s="10">
        <v>0.169</v>
      </c>
      <c r="F33" s="9">
        <v>0.1966</v>
      </c>
      <c r="G33" s="10">
        <v>0.0871</v>
      </c>
      <c r="H33" s="9">
        <v>0.1857</v>
      </c>
      <c r="I33" s="10">
        <v>0.1005</v>
      </c>
      <c r="J33" s="10">
        <v>0.2186</v>
      </c>
      <c r="K33" s="54">
        <v>139.5698</v>
      </c>
    </row>
    <row r="34" spans="1:11" ht="15">
      <c r="A34" s="8">
        <v>38321</v>
      </c>
      <c r="B34" s="9">
        <v>0.1334</v>
      </c>
      <c r="C34" s="10">
        <v>0.0704</v>
      </c>
      <c r="D34" s="9">
        <v>13.6848</v>
      </c>
      <c r="E34" s="10">
        <v>0.1699</v>
      </c>
      <c r="F34" s="9">
        <v>0.1964</v>
      </c>
      <c r="G34" s="10">
        <v>0.0871</v>
      </c>
      <c r="H34" s="9">
        <v>0.1862</v>
      </c>
      <c r="I34" s="10">
        <v>0.1004</v>
      </c>
      <c r="J34" s="10">
        <v>0.2183</v>
      </c>
      <c r="K34" s="54">
        <v>139.7232</v>
      </c>
    </row>
    <row r="35" spans="1:11" ht="20.25">
      <c r="A35" s="20"/>
      <c r="B35" s="9"/>
      <c r="C35" s="51"/>
      <c r="D35" s="9"/>
      <c r="E35" s="22" t="s">
        <v>11</v>
      </c>
      <c r="F35" s="9"/>
      <c r="G35" s="10"/>
      <c r="H35" s="9"/>
      <c r="I35" s="10"/>
      <c r="J35" s="10"/>
      <c r="K35" s="54"/>
    </row>
    <row r="36" spans="1:11" ht="15.75" thickBot="1">
      <c r="A36" s="23"/>
      <c r="B36" s="24"/>
      <c r="C36" s="25"/>
      <c r="D36" s="24"/>
      <c r="E36" s="25"/>
      <c r="F36" s="24"/>
      <c r="G36" s="25"/>
      <c r="H36" s="24"/>
      <c r="I36" s="25"/>
      <c r="J36" s="25"/>
      <c r="K36" s="58"/>
    </row>
    <row r="37" spans="1:11" ht="15">
      <c r="A37" s="26" t="s">
        <v>12</v>
      </c>
      <c r="B37" s="27">
        <f>SUM(B5:B9,B12:B16,B19:B23,B26:B30,B33:B34)</f>
        <v>2.9347999999999996</v>
      </c>
      <c r="C37" s="36">
        <f>SUM(C5:C9,C12:C16,C19:C23,C26:C30,C33:C34)</f>
        <v>1.5806000000000002</v>
      </c>
      <c r="D37" s="36">
        <f aca="true" t="shared" si="8" ref="D37:K37">SUM(D5:D9,D12:D16,D19:D23,D26:D30,D33:D34)</f>
        <v>307.74129999999997</v>
      </c>
      <c r="E37" s="36">
        <f t="shared" si="8"/>
        <v>3.8147000000000006</v>
      </c>
      <c r="F37" s="36">
        <f t="shared" si="8"/>
        <v>4.4241</v>
      </c>
      <c r="G37" s="36">
        <f t="shared" si="8"/>
        <v>1.9411500000000002</v>
      </c>
      <c r="H37" s="36">
        <f t="shared" si="8"/>
        <v>4.198600000000001</v>
      </c>
      <c r="I37" s="36">
        <f t="shared" si="8"/>
        <v>2.26241</v>
      </c>
      <c r="J37" s="36">
        <f t="shared" si="8"/>
        <v>4.8481000000000005</v>
      </c>
      <c r="K37" s="36">
        <f t="shared" si="8"/>
        <v>3198.4642</v>
      </c>
    </row>
    <row r="38" spans="1:11" ht="15">
      <c r="A38" s="26" t="s">
        <v>13</v>
      </c>
      <c r="B38" s="27">
        <f>B37/22</f>
        <v>0.1334</v>
      </c>
      <c r="C38" s="28">
        <f>C37/22</f>
        <v>0.07184545454545456</v>
      </c>
      <c r="D38" s="28">
        <f aca="true" t="shared" si="9" ref="D38:K38">D37/22</f>
        <v>13.988240909090907</v>
      </c>
      <c r="E38" s="28">
        <f t="shared" si="9"/>
        <v>0.17339545454545457</v>
      </c>
      <c r="F38" s="28">
        <f t="shared" si="9"/>
        <v>0.20109545454545455</v>
      </c>
      <c r="G38" s="28">
        <f t="shared" si="9"/>
        <v>0.08823409090909091</v>
      </c>
      <c r="H38" s="28">
        <f t="shared" si="9"/>
        <v>0.19084545454545457</v>
      </c>
      <c r="I38" s="28">
        <f t="shared" si="9"/>
        <v>0.10283681818181818</v>
      </c>
      <c r="J38" s="28">
        <f t="shared" si="9"/>
        <v>0.22036818181818185</v>
      </c>
      <c r="K38" s="28">
        <f t="shared" si="9"/>
        <v>145.38473636363636</v>
      </c>
    </row>
    <row r="39" spans="1:11" ht="15">
      <c r="A39" s="26" t="s">
        <v>14</v>
      </c>
      <c r="B39" s="27">
        <f>1/B38</f>
        <v>7.496251874062969</v>
      </c>
      <c r="C39" s="28">
        <f>1/C38</f>
        <v>13.918765025939514</v>
      </c>
      <c r="D39" s="28">
        <f>100/D38</f>
        <v>7.148861722492238</v>
      </c>
      <c r="E39" s="28">
        <f aca="true" t="shared" si="10" ref="D39:K39">1/E38</f>
        <v>5.76716386609694</v>
      </c>
      <c r="F39" s="28">
        <f t="shared" si="10"/>
        <v>4.9727628218168665</v>
      </c>
      <c r="G39" s="28">
        <f t="shared" si="10"/>
        <v>11.333487880895344</v>
      </c>
      <c r="H39" s="28">
        <f t="shared" si="10"/>
        <v>5.239841852045919</v>
      </c>
      <c r="I39" s="28">
        <f t="shared" si="10"/>
        <v>9.724143722844223</v>
      </c>
      <c r="J39" s="28">
        <f t="shared" si="10"/>
        <v>4.537860192652791</v>
      </c>
      <c r="K39" s="28">
        <f>1000/K38</f>
        <v>6.878301154660415</v>
      </c>
    </row>
    <row r="40" spans="1:11" ht="15.75" thickBot="1">
      <c r="A40" s="29"/>
      <c r="B40" s="30"/>
      <c r="C40" s="31"/>
      <c r="D40" s="30"/>
      <c r="E40" s="31"/>
      <c r="F40" s="30"/>
      <c r="G40" s="31"/>
      <c r="H40" s="30"/>
      <c r="I40" s="31"/>
      <c r="J40" s="31"/>
      <c r="K40" s="50"/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workbookViewId="0" topLeftCell="A1"/>
  </sheetViews>
  <sheetFormatPr defaultColWidth="9.140625" defaultRowHeight="15"/>
  <cols>
    <col min="1" max="1" width="13.8515625" style="0" bestFit="1" customWidth="1"/>
    <col min="2" max="4" width="9.28125" style="0" bestFit="1" customWidth="1"/>
    <col min="5" max="5" width="10.8515625" style="0" bestFit="1" customWidth="1"/>
    <col min="6" max="10" width="9.28125" style="0" bestFit="1" customWidth="1"/>
    <col min="11" max="11" width="9.57421875" style="0" bestFit="1" customWidth="1"/>
  </cols>
  <sheetData>
    <row r="1" spans="1:11" ht="22.5">
      <c r="A1" s="41"/>
      <c r="B1" s="41"/>
      <c r="C1" s="2" t="s">
        <v>41</v>
      </c>
      <c r="D1" s="41"/>
      <c r="E1" s="41"/>
      <c r="F1" s="41"/>
      <c r="G1" s="41"/>
      <c r="H1" s="41"/>
      <c r="I1" s="41"/>
      <c r="J1" s="41"/>
      <c r="K1" s="41"/>
    </row>
    <row r="2" spans="1:11" ht="16.5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>
      <c r="A3" s="42"/>
      <c r="B3" s="43"/>
      <c r="C3" s="42"/>
      <c r="D3" s="43"/>
      <c r="E3" s="42"/>
      <c r="F3" s="43"/>
      <c r="G3" s="42"/>
      <c r="H3" s="43"/>
      <c r="I3" s="42"/>
      <c r="J3" s="42"/>
      <c r="K3" s="63"/>
    </row>
    <row r="4" spans="1:11" ht="16.5" thickBot="1">
      <c r="A4" s="44" t="s">
        <v>0</v>
      </c>
      <c r="B4" s="45" t="s">
        <v>8</v>
      </c>
      <c r="C4" s="44" t="s">
        <v>7</v>
      </c>
      <c r="D4" s="45" t="s">
        <v>23</v>
      </c>
      <c r="E4" s="44" t="s">
        <v>1</v>
      </c>
      <c r="F4" s="45" t="s">
        <v>15</v>
      </c>
      <c r="G4" s="44" t="s">
        <v>5</v>
      </c>
      <c r="H4" s="45" t="s">
        <v>4</v>
      </c>
      <c r="I4" s="44" t="s">
        <v>2</v>
      </c>
      <c r="J4" s="44" t="s">
        <v>6</v>
      </c>
      <c r="K4" s="64" t="s">
        <v>3</v>
      </c>
    </row>
    <row r="5" spans="1:11" ht="15">
      <c r="A5" s="8">
        <v>38322</v>
      </c>
      <c r="B5" s="65">
        <v>0.1334</v>
      </c>
      <c r="C5" s="65">
        <v>0.0699</v>
      </c>
      <c r="D5" s="66">
        <v>13.7289</v>
      </c>
      <c r="E5" s="65">
        <v>0.1723</v>
      </c>
      <c r="F5" s="66">
        <v>0.1962</v>
      </c>
      <c r="G5" s="65">
        <v>0.0869</v>
      </c>
      <c r="H5" s="66">
        <v>0.1865</v>
      </c>
      <c r="I5" s="68">
        <v>0.1005</v>
      </c>
      <c r="J5" s="66">
        <v>0.2185</v>
      </c>
      <c r="K5" s="65">
        <v>139.8366</v>
      </c>
    </row>
    <row r="6" spans="1:11" ht="15">
      <c r="A6" s="8">
        <v>38323</v>
      </c>
      <c r="B6" s="32">
        <v>0.1334</v>
      </c>
      <c r="C6" s="20">
        <v>0.0692</v>
      </c>
      <c r="D6" s="66">
        <v>13.7195</v>
      </c>
      <c r="E6" s="20">
        <v>0.172</v>
      </c>
      <c r="F6" s="66">
        <v>0.196</v>
      </c>
      <c r="G6" s="20">
        <v>0.0868</v>
      </c>
      <c r="H6" s="66">
        <v>0.186</v>
      </c>
      <c r="I6" s="69">
        <v>0.1002</v>
      </c>
      <c r="J6" s="66">
        <v>0.2177</v>
      </c>
      <c r="K6" s="20">
        <v>139.4764</v>
      </c>
    </row>
    <row r="7" spans="1:11" ht="15.75" thickBot="1">
      <c r="A7" s="11">
        <v>38324</v>
      </c>
      <c r="B7" s="33">
        <v>0.1334</v>
      </c>
      <c r="C7" s="33">
        <v>0.094</v>
      </c>
      <c r="D7" s="76">
        <v>13.7602</v>
      </c>
      <c r="E7" s="75">
        <v>0.1718</v>
      </c>
      <c r="F7" s="76">
        <v>0.1966</v>
      </c>
      <c r="G7" s="75">
        <v>0.0866</v>
      </c>
      <c r="H7" s="76">
        <v>0.1858</v>
      </c>
      <c r="I7" s="90">
        <v>0.1005</v>
      </c>
      <c r="J7" s="76">
        <v>0.2185</v>
      </c>
      <c r="K7" s="75">
        <v>138.9028</v>
      </c>
    </row>
    <row r="8" spans="1:11" ht="15.75" thickTop="1">
      <c r="A8" s="46" t="s">
        <v>9</v>
      </c>
      <c r="B8" s="16">
        <f>SUM(B5:B7)</f>
        <v>0.4002</v>
      </c>
      <c r="C8" s="16">
        <f>SUM(C5:C7)</f>
        <v>0.2331</v>
      </c>
      <c r="D8" s="15">
        <f>SUM(D5:D7)</f>
        <v>41.2086</v>
      </c>
      <c r="E8" s="16">
        <f>SUM(E5:E7)</f>
        <v>0.5161</v>
      </c>
      <c r="F8" s="15">
        <f>SUM(F5:F7)</f>
        <v>0.5888</v>
      </c>
      <c r="G8" s="16">
        <f>SUM(G5:G7)</f>
        <v>0.26030000000000003</v>
      </c>
      <c r="H8" s="15">
        <f>SUM(H5:H7)</f>
        <v>0.5583</v>
      </c>
      <c r="I8" s="16">
        <f>SUM(I5:I7)</f>
        <v>0.3012</v>
      </c>
      <c r="J8" s="15">
        <f>SUM(J5:J7)</f>
        <v>0.6547000000000001</v>
      </c>
      <c r="K8" s="16">
        <f>SUM(K5:K7)</f>
        <v>418.2158</v>
      </c>
    </row>
    <row r="9" spans="1:11" ht="15.75" thickBot="1">
      <c r="A9" s="47" t="s">
        <v>10</v>
      </c>
      <c r="B9" s="19">
        <f>B8/3</f>
        <v>0.1334</v>
      </c>
      <c r="C9" s="19">
        <f>C8/3</f>
        <v>0.0777</v>
      </c>
      <c r="D9" s="19">
        <f aca="true" t="shared" si="0" ref="D9:K9">D8/3</f>
        <v>13.736199999999998</v>
      </c>
      <c r="E9" s="19">
        <f t="shared" si="0"/>
        <v>0.17203333333333334</v>
      </c>
      <c r="F9" s="19">
        <f t="shared" si="0"/>
        <v>0.19626666666666667</v>
      </c>
      <c r="G9" s="19">
        <f t="shared" si="0"/>
        <v>0.08676666666666667</v>
      </c>
      <c r="H9" s="19">
        <f t="shared" si="0"/>
        <v>0.18610000000000002</v>
      </c>
      <c r="I9" s="19">
        <f t="shared" si="0"/>
        <v>0.1004</v>
      </c>
      <c r="J9" s="19">
        <f t="shared" si="0"/>
        <v>0.21823333333333336</v>
      </c>
      <c r="K9" s="19">
        <f t="shared" si="0"/>
        <v>139.40526666666668</v>
      </c>
    </row>
    <row r="10" spans="1:11" ht="15.75" thickTop="1">
      <c r="A10" s="8">
        <v>38327</v>
      </c>
      <c r="B10" s="9">
        <v>0.1334</v>
      </c>
      <c r="C10" s="10">
        <v>0.0689</v>
      </c>
      <c r="D10" s="9">
        <v>13.6782</v>
      </c>
      <c r="E10" s="10">
        <v>0.1717</v>
      </c>
      <c r="F10" s="9">
        <v>0.1951</v>
      </c>
      <c r="G10" s="10">
        <v>0.0869</v>
      </c>
      <c r="H10" s="9">
        <v>0.1857</v>
      </c>
      <c r="I10" s="10">
        <v>0.0997</v>
      </c>
      <c r="J10" s="10">
        <v>0.2182</v>
      </c>
      <c r="K10" s="54">
        <v>139.6031</v>
      </c>
    </row>
    <row r="11" spans="1:11" ht="15">
      <c r="A11" s="8">
        <v>38328</v>
      </c>
      <c r="B11" s="9">
        <v>0.1334</v>
      </c>
      <c r="C11" s="10">
        <v>0.0687</v>
      </c>
      <c r="D11" s="9">
        <v>13.6922</v>
      </c>
      <c r="E11" s="10">
        <v>0.1721</v>
      </c>
      <c r="F11" s="9">
        <v>0.1943</v>
      </c>
      <c r="G11" s="10">
        <v>0.0863</v>
      </c>
      <c r="H11" s="9">
        <v>0.1852</v>
      </c>
      <c r="I11" s="10">
        <v>0.0993</v>
      </c>
      <c r="J11" s="10">
        <v>0.218</v>
      </c>
      <c r="K11" s="54">
        <v>138.7694</v>
      </c>
    </row>
    <row r="12" spans="1:11" ht="15">
      <c r="A12" s="8">
        <v>38329</v>
      </c>
      <c r="B12" s="9">
        <v>0.1334</v>
      </c>
      <c r="C12" s="10">
        <v>0.0686</v>
      </c>
      <c r="D12" s="9">
        <v>13.7055</v>
      </c>
      <c r="E12" s="10">
        <v>0.1721</v>
      </c>
      <c r="F12" s="9">
        <v>0.1942</v>
      </c>
      <c r="G12" s="10">
        <v>0.0863</v>
      </c>
      <c r="H12" s="9">
        <v>0.1852</v>
      </c>
      <c r="I12" s="10">
        <v>0.0993</v>
      </c>
      <c r="J12" s="10">
        <v>0.218</v>
      </c>
      <c r="K12" s="54">
        <v>138.9028</v>
      </c>
    </row>
    <row r="13" spans="1:11" ht="15">
      <c r="A13" s="8">
        <v>38330</v>
      </c>
      <c r="B13" s="9">
        <v>0.1334</v>
      </c>
      <c r="C13" s="10">
        <v>0.0692</v>
      </c>
      <c r="D13" s="9">
        <v>13.9585</v>
      </c>
      <c r="E13" s="10">
        <v>0.1768</v>
      </c>
      <c r="F13" s="9">
        <v>0.1966</v>
      </c>
      <c r="G13" s="10">
        <v>0.0868</v>
      </c>
      <c r="H13" s="9">
        <v>0.1891</v>
      </c>
      <c r="I13" s="10">
        <v>0.1005</v>
      </c>
      <c r="J13" s="10">
        <v>0.2198</v>
      </c>
      <c r="K13" s="54">
        <v>141.0647</v>
      </c>
    </row>
    <row r="14" spans="1:11" ht="15.75" thickBot="1">
      <c r="A14" s="11">
        <v>38331</v>
      </c>
      <c r="B14" s="12">
        <v>0.1333</v>
      </c>
      <c r="C14" s="13">
        <v>0.0695</v>
      </c>
      <c r="D14" s="12">
        <v>13.9865</v>
      </c>
      <c r="E14" s="13">
        <v>0.1772</v>
      </c>
      <c r="F14" s="12">
        <v>0.1965</v>
      </c>
      <c r="G14" s="13">
        <v>0.087</v>
      </c>
      <c r="H14" s="12">
        <v>0.1885</v>
      </c>
      <c r="I14" s="13">
        <v>0.1005</v>
      </c>
      <c r="J14" s="13">
        <v>0.2199</v>
      </c>
      <c r="K14" s="55">
        <v>140.6648</v>
      </c>
    </row>
    <row r="15" spans="1:11" ht="15.75" thickTop="1">
      <c r="A15" s="14" t="s">
        <v>9</v>
      </c>
      <c r="B15" s="15">
        <f>SUM(B10:B14)</f>
        <v>0.6668999999999999</v>
      </c>
      <c r="C15" s="16">
        <f>SUM(C10:C14)</f>
        <v>0.3449</v>
      </c>
      <c r="D15" s="15">
        <f>SUM(D10:D14)</f>
        <v>69.02090000000001</v>
      </c>
      <c r="E15" s="16">
        <f>SUM(E10:E14)</f>
        <v>0.8699000000000001</v>
      </c>
      <c r="F15" s="15">
        <f>SUM(F10:F14)</f>
        <v>0.9767</v>
      </c>
      <c r="G15" s="16">
        <f>SUM(G10:G14)</f>
        <v>0.4333</v>
      </c>
      <c r="H15" s="15">
        <f>SUM(H10:H14)</f>
        <v>0.9337000000000001</v>
      </c>
      <c r="I15" s="16">
        <f>SUM(I10:I14)</f>
        <v>0.4993000000000001</v>
      </c>
      <c r="J15" s="16">
        <f>SUM(J10:J14)</f>
        <v>1.0939</v>
      </c>
      <c r="K15" s="56">
        <f>SUM(K10:K14)</f>
        <v>699.0048</v>
      </c>
    </row>
    <row r="16" spans="1:11" ht="15.75" thickBot="1">
      <c r="A16" s="17" t="s">
        <v>10</v>
      </c>
      <c r="B16" s="18">
        <f>B15/5</f>
        <v>0.13338</v>
      </c>
      <c r="C16" s="19">
        <f>C15/5</f>
        <v>0.06898</v>
      </c>
      <c r="D16" s="19">
        <f aca="true" t="shared" si="1" ref="D16:K16">D15/5</f>
        <v>13.804180000000002</v>
      </c>
      <c r="E16" s="19">
        <f t="shared" si="1"/>
        <v>0.17398000000000002</v>
      </c>
      <c r="F16" s="19">
        <f t="shared" si="1"/>
        <v>0.19534</v>
      </c>
      <c r="G16" s="19">
        <f t="shared" si="1"/>
        <v>0.08666</v>
      </c>
      <c r="H16" s="19">
        <f t="shared" si="1"/>
        <v>0.18674000000000002</v>
      </c>
      <c r="I16" s="19">
        <f t="shared" si="1"/>
        <v>0.09986000000000002</v>
      </c>
      <c r="J16" s="19">
        <f t="shared" si="1"/>
        <v>0.21878000000000003</v>
      </c>
      <c r="K16" s="19">
        <f t="shared" si="1"/>
        <v>139.80096</v>
      </c>
    </row>
    <row r="17" spans="1:11" ht="15.75" thickTop="1">
      <c r="A17" s="8">
        <v>38334</v>
      </c>
      <c r="B17" s="9">
        <v>0.1332</v>
      </c>
      <c r="C17" s="10">
        <v>0.0696</v>
      </c>
      <c r="D17" s="9">
        <v>14.0519</v>
      </c>
      <c r="E17" s="10">
        <v>0.1776</v>
      </c>
      <c r="F17" s="9">
        <v>0.197</v>
      </c>
      <c r="G17" s="10">
        <v>0.0874</v>
      </c>
      <c r="H17" s="9">
        <v>0.1894</v>
      </c>
      <c r="I17" s="10">
        <v>0.1007</v>
      </c>
      <c r="J17" s="10">
        <v>0.2203</v>
      </c>
      <c r="K17" s="54">
        <v>142.1577</v>
      </c>
    </row>
    <row r="18" spans="1:11" ht="15">
      <c r="A18" s="8">
        <v>38335</v>
      </c>
      <c r="B18" s="9">
        <v>0.1332</v>
      </c>
      <c r="C18" s="10">
        <v>0.0693</v>
      </c>
      <c r="D18" s="9">
        <v>13.9427</v>
      </c>
      <c r="E18" s="10">
        <v>0.1756</v>
      </c>
      <c r="F18" s="9">
        <v>0.1958</v>
      </c>
      <c r="G18" s="10">
        <v>0.0871</v>
      </c>
      <c r="H18" s="9">
        <v>0.1877</v>
      </c>
      <c r="I18" s="10">
        <v>0.1001</v>
      </c>
      <c r="J18" s="10">
        <v>0.2193</v>
      </c>
      <c r="K18" s="54">
        <v>141.3785</v>
      </c>
    </row>
    <row r="19" spans="1:11" ht="15">
      <c r="A19" s="8">
        <v>38336</v>
      </c>
      <c r="B19" s="9">
        <v>0.1332</v>
      </c>
      <c r="C19" s="10">
        <v>0.0693</v>
      </c>
      <c r="D19" s="9">
        <v>14.0593</v>
      </c>
      <c r="E19" s="10">
        <v>0.1759</v>
      </c>
      <c r="F19" s="9">
        <v>0.1962</v>
      </c>
      <c r="G19" s="10">
        <v>0.0868</v>
      </c>
      <c r="H19" s="9">
        <v>0.1877</v>
      </c>
      <c r="I19" s="10">
        <v>0.1003</v>
      </c>
      <c r="J19" s="10">
        <v>0.2197</v>
      </c>
      <c r="K19" s="54">
        <v>140.9589</v>
      </c>
    </row>
    <row r="20" spans="1:11" ht="15">
      <c r="A20" s="8">
        <v>38337</v>
      </c>
      <c r="B20" s="9">
        <v>0.1332</v>
      </c>
      <c r="C20" s="10">
        <v>0.0685</v>
      </c>
      <c r="D20" s="9">
        <v>13.8621</v>
      </c>
      <c r="E20" s="10">
        <v>0.1741</v>
      </c>
      <c r="F20" s="9">
        <v>0.194</v>
      </c>
      <c r="G20" s="10">
        <v>0.0866</v>
      </c>
      <c r="H20" s="9">
        <v>0.1855</v>
      </c>
      <c r="I20" s="10">
        <v>0.0992</v>
      </c>
      <c r="J20" s="10">
        <v>0.2182</v>
      </c>
      <c r="K20" s="54">
        <v>141.3585</v>
      </c>
    </row>
    <row r="21" spans="1:11" ht="15.75" thickBot="1">
      <c r="A21" s="11">
        <v>38338</v>
      </c>
      <c r="B21" s="12">
        <v>0.1332</v>
      </c>
      <c r="C21" s="13">
        <v>0.0688</v>
      </c>
      <c r="D21" s="12">
        <v>13.8968</v>
      </c>
      <c r="E21" s="13">
        <v>0.1761</v>
      </c>
      <c r="F21" s="12">
        <v>0.1961</v>
      </c>
      <c r="G21" s="13">
        <v>0.0864</v>
      </c>
      <c r="H21" s="12">
        <v>0.1873</v>
      </c>
      <c r="I21" s="13">
        <v>0.1003</v>
      </c>
      <c r="J21" s="13">
        <v>0.2188</v>
      </c>
      <c r="K21" s="55">
        <v>140.5593</v>
      </c>
    </row>
    <row r="22" spans="1:11" ht="15.75" thickTop="1">
      <c r="A22" s="14" t="s">
        <v>9</v>
      </c>
      <c r="B22" s="15">
        <f aca="true" t="shared" si="2" ref="B22:K22">SUM(B17:B21)</f>
        <v>0.666</v>
      </c>
      <c r="C22" s="16">
        <f t="shared" si="2"/>
        <v>0.34550000000000003</v>
      </c>
      <c r="D22" s="15">
        <f t="shared" si="2"/>
        <v>69.8128</v>
      </c>
      <c r="E22" s="16">
        <f t="shared" si="2"/>
        <v>0.8793000000000001</v>
      </c>
      <c r="F22" s="15">
        <f t="shared" si="2"/>
        <v>0.9791000000000001</v>
      </c>
      <c r="G22" s="16">
        <f t="shared" si="2"/>
        <v>0.4343</v>
      </c>
      <c r="H22" s="15">
        <f t="shared" si="2"/>
        <v>0.9376</v>
      </c>
      <c r="I22" s="16">
        <f t="shared" si="2"/>
        <v>0.5005999999999999</v>
      </c>
      <c r="J22" s="16">
        <f t="shared" si="2"/>
        <v>1.0962999999999998</v>
      </c>
      <c r="K22" s="56">
        <f t="shared" si="2"/>
        <v>706.4128999999999</v>
      </c>
    </row>
    <row r="23" spans="1:11" ht="15.75" thickBot="1">
      <c r="A23" s="17" t="s">
        <v>10</v>
      </c>
      <c r="B23" s="18">
        <f>B22/5</f>
        <v>0.1332</v>
      </c>
      <c r="C23" s="19">
        <f>C22/5</f>
        <v>0.06910000000000001</v>
      </c>
      <c r="D23" s="19">
        <f aca="true" t="shared" si="3" ref="D23:K23">D22/5</f>
        <v>13.96256</v>
      </c>
      <c r="E23" s="19">
        <f t="shared" si="3"/>
        <v>0.17586000000000002</v>
      </c>
      <c r="F23" s="19">
        <f t="shared" si="3"/>
        <v>0.19582000000000002</v>
      </c>
      <c r="G23" s="19">
        <f t="shared" si="3"/>
        <v>0.08686</v>
      </c>
      <c r="H23" s="19">
        <f t="shared" si="3"/>
        <v>0.18752</v>
      </c>
      <c r="I23" s="19">
        <f t="shared" si="3"/>
        <v>0.10011999999999999</v>
      </c>
      <c r="J23" s="19">
        <f t="shared" si="3"/>
        <v>0.21925999999999995</v>
      </c>
      <c r="K23" s="19">
        <f t="shared" si="3"/>
        <v>141.28258</v>
      </c>
    </row>
    <row r="24" spans="1:11" ht="15.75" thickTop="1">
      <c r="A24" s="8">
        <v>38341</v>
      </c>
      <c r="B24" s="9">
        <v>0.1332</v>
      </c>
      <c r="C24" s="10">
        <v>0.0688</v>
      </c>
      <c r="D24" s="9">
        <v>13.8988</v>
      </c>
      <c r="E24" s="10">
        <v>0.1754</v>
      </c>
      <c r="F24" s="9">
        <v>0.1962</v>
      </c>
      <c r="G24" s="10">
        <v>0.0869</v>
      </c>
      <c r="H24" s="9">
        <v>0.1868</v>
      </c>
      <c r="I24" s="10">
        <v>0.1003</v>
      </c>
      <c r="J24" s="10">
        <v>0.2192</v>
      </c>
      <c r="K24" s="54">
        <v>141.2253</v>
      </c>
    </row>
    <row r="25" spans="1:11" ht="15">
      <c r="A25" s="8">
        <v>38342</v>
      </c>
      <c r="B25" s="9">
        <v>0.1332</v>
      </c>
      <c r="C25" s="78">
        <v>0.0684</v>
      </c>
      <c r="D25" s="9">
        <v>13.8488</v>
      </c>
      <c r="E25" s="10">
        <v>0.1742</v>
      </c>
      <c r="F25" s="10">
        <v>0.1944</v>
      </c>
      <c r="G25" s="9">
        <v>0.0866</v>
      </c>
      <c r="H25" s="10">
        <v>0.1858</v>
      </c>
      <c r="I25" s="9">
        <v>0.0994</v>
      </c>
      <c r="J25" s="10">
        <v>0.2185</v>
      </c>
      <c r="K25" s="10">
        <v>140.9589</v>
      </c>
    </row>
    <row r="26" spans="1:11" ht="15">
      <c r="A26" s="8">
        <v>38343</v>
      </c>
      <c r="B26" s="9">
        <v>0.1332</v>
      </c>
      <c r="C26" s="78">
        <v>0.0692</v>
      </c>
      <c r="D26" s="9">
        <v>13.9101</v>
      </c>
      <c r="E26" s="10">
        <v>0.174</v>
      </c>
      <c r="F26" s="10">
        <v>0.1948</v>
      </c>
      <c r="G26" s="9">
        <v>0.0865</v>
      </c>
      <c r="H26" s="10">
        <v>0.1875</v>
      </c>
      <c r="I26" s="9">
        <v>0.0996</v>
      </c>
      <c r="J26" s="10">
        <v>0.2185</v>
      </c>
      <c r="K26" s="10">
        <v>140.5593</v>
      </c>
    </row>
    <row r="27" spans="1:11" ht="15">
      <c r="A27" s="8">
        <v>38344</v>
      </c>
      <c r="B27" s="9">
        <v>0.1332</v>
      </c>
      <c r="C27" s="78">
        <v>0.0696</v>
      </c>
      <c r="D27" s="9">
        <v>13.8568</v>
      </c>
      <c r="E27" s="78">
        <v>0.174</v>
      </c>
      <c r="F27" s="10">
        <v>0.1946</v>
      </c>
      <c r="G27" s="9">
        <v>0.0868</v>
      </c>
      <c r="H27" s="10">
        <v>0.1869</v>
      </c>
      <c r="I27" s="9">
        <v>0.0995</v>
      </c>
      <c r="J27" s="10">
        <v>0.2185</v>
      </c>
      <c r="K27" s="10">
        <v>140.2929</v>
      </c>
    </row>
    <row r="28" spans="1:11" ht="15.75" thickBot="1">
      <c r="A28" s="11">
        <v>38345</v>
      </c>
      <c r="B28" s="12">
        <v>0.1332</v>
      </c>
      <c r="C28" s="13">
        <v>0.0694</v>
      </c>
      <c r="D28" s="12">
        <v>13.8082</v>
      </c>
      <c r="E28" s="67">
        <v>0.1739</v>
      </c>
      <c r="F28" s="12">
        <v>0.193</v>
      </c>
      <c r="G28" s="13">
        <v>0.0864</v>
      </c>
      <c r="H28" s="12">
        <v>0.1867</v>
      </c>
      <c r="I28" s="13">
        <v>0.0987</v>
      </c>
      <c r="J28" s="13">
        <v>0.2181</v>
      </c>
      <c r="K28" s="55">
        <v>139.8933</v>
      </c>
    </row>
    <row r="29" spans="1:11" ht="15.75" thickTop="1">
      <c r="A29" s="14" t="s">
        <v>9</v>
      </c>
      <c r="B29" s="15">
        <f>SUM(B24:B28)</f>
        <v>0.666</v>
      </c>
      <c r="C29" s="16">
        <f>SUM(C24:C28)</f>
        <v>0.3454</v>
      </c>
      <c r="D29" s="15">
        <f>SUM(D24:D28)</f>
        <v>69.3227</v>
      </c>
      <c r="E29" s="16">
        <f>SUM(E24:E28)</f>
        <v>0.8714999999999999</v>
      </c>
      <c r="F29" s="15">
        <f>SUM(F24:F28)</f>
        <v>0.9730000000000001</v>
      </c>
      <c r="G29" s="16">
        <f>SUM(G24:G28)</f>
        <v>0.43320000000000003</v>
      </c>
      <c r="H29" s="15">
        <f>SUM(H24:H28)</f>
        <v>0.9337000000000001</v>
      </c>
      <c r="I29" s="16">
        <f>SUM(I24:I28)</f>
        <v>0.49750000000000005</v>
      </c>
      <c r="J29" s="16">
        <f>SUM(J24:J28)</f>
        <v>1.0928</v>
      </c>
      <c r="K29" s="56">
        <f>SUM(K24:K28)</f>
        <v>702.9297000000001</v>
      </c>
    </row>
    <row r="30" spans="1:11" ht="15.75" thickBot="1">
      <c r="A30" s="17" t="s">
        <v>10</v>
      </c>
      <c r="B30" s="18">
        <f>B29/5</f>
        <v>0.1332</v>
      </c>
      <c r="C30" s="19">
        <f>C29/5</f>
        <v>0.06908</v>
      </c>
      <c r="D30" s="19">
        <f aca="true" t="shared" si="4" ref="D30:K30">D29/5</f>
        <v>13.86454</v>
      </c>
      <c r="E30" s="19">
        <f t="shared" si="4"/>
        <v>0.17429999999999998</v>
      </c>
      <c r="F30" s="19">
        <f t="shared" si="4"/>
        <v>0.19460000000000002</v>
      </c>
      <c r="G30" s="19">
        <f t="shared" si="4"/>
        <v>0.08664000000000001</v>
      </c>
      <c r="H30" s="19">
        <f t="shared" si="4"/>
        <v>0.18674000000000002</v>
      </c>
      <c r="I30" s="19">
        <f t="shared" si="4"/>
        <v>0.0995</v>
      </c>
      <c r="J30" s="19">
        <f t="shared" si="4"/>
        <v>0.21856</v>
      </c>
      <c r="K30" s="19">
        <f t="shared" si="4"/>
        <v>140.58594000000002</v>
      </c>
    </row>
    <row r="31" spans="1:11" ht="15.75" thickTop="1">
      <c r="A31" s="8">
        <v>38349</v>
      </c>
      <c r="B31" s="9">
        <v>0.1332</v>
      </c>
      <c r="C31" s="78">
        <v>0.069</v>
      </c>
      <c r="D31" s="9">
        <v>13.7556</v>
      </c>
      <c r="E31" s="10">
        <v>0.172</v>
      </c>
      <c r="F31" s="10">
        <v>0.1918</v>
      </c>
      <c r="G31" s="9">
        <v>0.0862</v>
      </c>
      <c r="H31" s="10">
        <v>0.1851</v>
      </c>
      <c r="I31" s="9">
        <v>0.0981</v>
      </c>
      <c r="J31" s="10">
        <v>0.2183</v>
      </c>
      <c r="K31" s="10">
        <v>139.4904</v>
      </c>
    </row>
    <row r="32" spans="1:11" ht="15">
      <c r="A32" s="8">
        <v>38350</v>
      </c>
      <c r="B32" s="9">
        <v>0.1332</v>
      </c>
      <c r="C32" s="78">
        <v>0.0691</v>
      </c>
      <c r="D32" s="9">
        <v>13.7662</v>
      </c>
      <c r="E32" s="10">
        <v>0.1719</v>
      </c>
      <c r="F32" s="10">
        <v>0.1919</v>
      </c>
      <c r="G32" s="9">
        <v>0.0862</v>
      </c>
      <c r="H32" s="10">
        <v>0.1849</v>
      </c>
      <c r="I32" s="9">
        <v>0.0981</v>
      </c>
      <c r="J32" s="10">
        <v>0.2181</v>
      </c>
      <c r="K32" s="10">
        <v>139.2173</v>
      </c>
    </row>
    <row r="33" spans="1:11" ht="15">
      <c r="A33" s="8">
        <v>38351</v>
      </c>
      <c r="B33" s="9">
        <v>0.1332</v>
      </c>
      <c r="C33" s="78">
        <v>0.0695</v>
      </c>
      <c r="D33" s="9">
        <v>13.8774</v>
      </c>
      <c r="E33" s="10">
        <v>0.1725</v>
      </c>
      <c r="F33" s="10">
        <v>0.1919</v>
      </c>
      <c r="G33" s="9">
        <v>0.086</v>
      </c>
      <c r="H33" s="10">
        <v>0.1864</v>
      </c>
      <c r="I33" s="9">
        <v>0.0981</v>
      </c>
      <c r="J33" s="10">
        <v>0.2186</v>
      </c>
      <c r="K33" s="10">
        <v>138.6945</v>
      </c>
    </row>
    <row r="34" spans="1:11" ht="20.25">
      <c r="A34" s="62"/>
      <c r="B34" s="9"/>
      <c r="C34" s="51"/>
      <c r="D34" s="9"/>
      <c r="E34" s="22" t="s">
        <v>11</v>
      </c>
      <c r="F34" s="10"/>
      <c r="G34" s="9"/>
      <c r="H34" s="10"/>
      <c r="I34" s="9"/>
      <c r="J34" s="10"/>
      <c r="K34" s="10"/>
    </row>
    <row r="35" spans="1:11" ht="15.75" thickBot="1">
      <c r="A35" s="29"/>
      <c r="B35" s="9"/>
      <c r="C35" s="10"/>
      <c r="D35" s="9"/>
      <c r="E35" s="10"/>
      <c r="F35" s="10"/>
      <c r="G35" s="9"/>
      <c r="H35" s="10"/>
      <c r="I35" s="9"/>
      <c r="J35" s="10"/>
      <c r="K35" s="10"/>
    </row>
    <row r="36" spans="1:11" ht="15">
      <c r="A36" s="26" t="s">
        <v>12</v>
      </c>
      <c r="B36" s="77">
        <f>SUM(B5:B7,B10:B14,B17:B21,B24:B28,B31:B33)</f>
        <v>2.7986999999999997</v>
      </c>
      <c r="C36" s="48">
        <f>SUM(C5:C7,C10:C14,C17:C21,C24:C28,C31:C33)</f>
        <v>1.4764999999999997</v>
      </c>
      <c r="D36" s="48">
        <f aca="true" t="shared" si="5" ref="D36:K36">SUM(D5:D7,D10:D14,D17:D21,D24:D28,D31:D33)</f>
        <v>290.7642000000001</v>
      </c>
      <c r="E36" s="48">
        <f t="shared" si="5"/>
        <v>3.6531999999999996</v>
      </c>
      <c r="F36" s="48">
        <f t="shared" si="5"/>
        <v>4.0932</v>
      </c>
      <c r="G36" s="48">
        <f t="shared" si="5"/>
        <v>1.8195000000000001</v>
      </c>
      <c r="H36" s="48">
        <f t="shared" si="5"/>
        <v>3.9196999999999997</v>
      </c>
      <c r="I36" s="48">
        <f t="shared" si="5"/>
        <v>2.0929</v>
      </c>
      <c r="J36" s="48">
        <f t="shared" si="5"/>
        <v>4.5927</v>
      </c>
      <c r="K36" s="48">
        <f t="shared" si="5"/>
        <v>2943.9654000000005</v>
      </c>
    </row>
    <row r="37" spans="1:11" ht="15">
      <c r="A37" s="26" t="s">
        <v>13</v>
      </c>
      <c r="B37" s="27">
        <f>B36/21</f>
        <v>0.13327142857142857</v>
      </c>
      <c r="C37" s="28">
        <f>C36/21</f>
        <v>0.0703095238095238</v>
      </c>
      <c r="D37" s="28">
        <f aca="true" t="shared" si="6" ref="D37:K37">D36/21</f>
        <v>13.84591428571429</v>
      </c>
      <c r="E37" s="28">
        <f t="shared" si="6"/>
        <v>0.17396190476190473</v>
      </c>
      <c r="F37" s="28">
        <f t="shared" si="6"/>
        <v>0.19491428571428573</v>
      </c>
      <c r="G37" s="28">
        <f t="shared" si="6"/>
        <v>0.08664285714285715</v>
      </c>
      <c r="H37" s="28">
        <f t="shared" si="6"/>
        <v>0.18665238095238093</v>
      </c>
      <c r="I37" s="28">
        <f t="shared" si="6"/>
        <v>0.09966190476190477</v>
      </c>
      <c r="J37" s="28">
        <f t="shared" si="6"/>
        <v>0.21869999999999998</v>
      </c>
      <c r="K37" s="28">
        <f t="shared" si="6"/>
        <v>140.1888285714286</v>
      </c>
    </row>
    <row r="38" spans="1:11" ht="15">
      <c r="A38" s="26" t="s">
        <v>14</v>
      </c>
      <c r="B38" s="27">
        <f>1/B37</f>
        <v>7.50348376031729</v>
      </c>
      <c r="C38" s="28">
        <f>1/C37</f>
        <v>14.222824246528956</v>
      </c>
      <c r="D38" s="28">
        <f>100/D37</f>
        <v>7.222347180292482</v>
      </c>
      <c r="E38" s="28">
        <f aca="true" t="shared" si="7" ref="E38:J38">1/E37</f>
        <v>5.748384977553926</v>
      </c>
      <c r="F38" s="28">
        <f t="shared" si="7"/>
        <v>5.130460275579009</v>
      </c>
      <c r="G38" s="28">
        <f t="shared" si="7"/>
        <v>11.541632316570485</v>
      </c>
      <c r="H38" s="28">
        <f t="shared" si="7"/>
        <v>5.357552873944435</v>
      </c>
      <c r="I38" s="28">
        <f t="shared" si="7"/>
        <v>10.033924219981843</v>
      </c>
      <c r="J38" s="28">
        <f t="shared" si="7"/>
        <v>4.572473708276178</v>
      </c>
      <c r="K38" s="28">
        <f>1000/K37</f>
        <v>7.13323600881994</v>
      </c>
    </row>
    <row r="39" spans="1:11" ht="15.75" thickBot="1">
      <c r="A39" s="29"/>
      <c r="B39" s="30"/>
      <c r="C39" s="31"/>
      <c r="D39" s="30"/>
      <c r="E39" s="31"/>
      <c r="F39" s="31"/>
      <c r="G39" s="30"/>
      <c r="H39" s="31"/>
      <c r="I39" s="30"/>
      <c r="J39" s="31"/>
      <c r="K39" s="31"/>
    </row>
  </sheetData>
  <printOptions/>
  <pageMargins left="0.7" right="0.7" top="0.75" bottom="0.75" header="0.3" footer="0.3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 topLeftCell="A1"/>
  </sheetViews>
  <sheetFormatPr defaultColWidth="9.140625" defaultRowHeight="15"/>
  <cols>
    <col min="1" max="1" width="12.7109375" style="0" customWidth="1"/>
    <col min="2" max="2" width="11.28125" style="0" customWidth="1"/>
    <col min="3" max="3" width="11.7109375" style="0" customWidth="1"/>
    <col min="4" max="4" width="12.140625" style="0" customWidth="1"/>
    <col min="5" max="5" width="12.00390625" style="0" customWidth="1"/>
    <col min="6" max="6" width="11.28125" style="0" customWidth="1"/>
    <col min="7" max="7" width="11.140625" style="0" customWidth="1"/>
    <col min="8" max="8" width="11.28125" style="0" customWidth="1"/>
    <col min="9" max="9" width="11.140625" style="0" customWidth="1"/>
    <col min="10" max="11" width="10.851562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>
      <c r="A2" s="1"/>
      <c r="B2" s="1"/>
      <c r="C2" s="2" t="s">
        <v>30</v>
      </c>
      <c r="D2" s="1"/>
      <c r="E2" s="1"/>
      <c r="F2" s="1"/>
      <c r="G2" s="1"/>
      <c r="H2" s="1"/>
      <c r="I2" s="1"/>
      <c r="J2" s="1"/>
      <c r="K2" s="1"/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4"/>
      <c r="B4" s="5"/>
      <c r="C4" s="4"/>
      <c r="D4" s="5"/>
      <c r="E4" s="4"/>
      <c r="F4" s="5"/>
      <c r="G4" s="4"/>
      <c r="H4" s="5"/>
      <c r="I4" s="4"/>
      <c r="J4" s="4"/>
      <c r="K4" s="52"/>
    </row>
    <row r="5" spans="1:11" ht="15.75" thickBot="1">
      <c r="A5" s="6" t="s">
        <v>0</v>
      </c>
      <c r="B5" s="7" t="s">
        <v>8</v>
      </c>
      <c r="C5" s="6" t="s">
        <v>7</v>
      </c>
      <c r="D5" s="7" t="s">
        <v>23</v>
      </c>
      <c r="E5" s="6" t="s">
        <v>1</v>
      </c>
      <c r="F5" s="7" t="s">
        <v>15</v>
      </c>
      <c r="G5" s="6" t="s">
        <v>5</v>
      </c>
      <c r="H5" s="7" t="s">
        <v>4</v>
      </c>
      <c r="I5" s="6" t="s">
        <v>2</v>
      </c>
      <c r="J5" s="6" t="s">
        <v>6</v>
      </c>
      <c r="K5" s="53" t="s">
        <v>3</v>
      </c>
    </row>
    <row r="6" spans="1:11" ht="15">
      <c r="A6" s="8">
        <v>38019</v>
      </c>
      <c r="B6" s="9">
        <v>0.1333</v>
      </c>
      <c r="C6" s="10">
        <v>0.0732</v>
      </c>
      <c r="D6" s="9">
        <v>14.1085</v>
      </c>
      <c r="E6" s="10">
        <v>0.1751</v>
      </c>
      <c r="F6" s="9">
        <v>0.2096</v>
      </c>
      <c r="G6" s="10">
        <v>0.09</v>
      </c>
      <c r="H6" s="9">
        <v>0.1989</v>
      </c>
      <c r="I6" s="10">
        <v>0.1072</v>
      </c>
      <c r="J6" s="10">
        <v>0.2258</v>
      </c>
      <c r="K6" s="54">
        <v>156.4609</v>
      </c>
    </row>
    <row r="7" spans="1:11" ht="15">
      <c r="A7" s="8">
        <v>38020</v>
      </c>
      <c r="B7" s="9">
        <v>0.1333</v>
      </c>
      <c r="C7" s="10">
        <v>0.0733</v>
      </c>
      <c r="D7" s="9">
        <v>14.0672</v>
      </c>
      <c r="E7" s="10">
        <v>0.176</v>
      </c>
      <c r="F7" s="9">
        <v>0.1765</v>
      </c>
      <c r="G7" s="10">
        <v>0.0897</v>
      </c>
      <c r="H7" s="9">
        <v>0.198</v>
      </c>
      <c r="I7" s="10">
        <v>0.1072</v>
      </c>
      <c r="J7" s="10">
        <v>0.2258</v>
      </c>
      <c r="K7" s="54">
        <v>156.061</v>
      </c>
    </row>
    <row r="8" spans="1:11" ht="15">
      <c r="A8" s="8">
        <v>38021</v>
      </c>
      <c r="B8" s="9">
        <v>0.1333</v>
      </c>
      <c r="C8" s="10">
        <v>0.0725</v>
      </c>
      <c r="D8" s="9">
        <v>14.0492</v>
      </c>
      <c r="E8" s="10">
        <v>0.1741</v>
      </c>
      <c r="F8" s="9">
        <v>0.2076</v>
      </c>
      <c r="G8" s="10">
        <v>0.0893</v>
      </c>
      <c r="H8" s="9">
        <v>0.1958</v>
      </c>
      <c r="I8" s="10">
        <v>0.1061</v>
      </c>
      <c r="J8" s="10">
        <v>0.2255</v>
      </c>
      <c r="K8" s="54">
        <v>155.7944</v>
      </c>
    </row>
    <row r="9" spans="1:11" ht="15">
      <c r="A9" s="8">
        <v>38022</v>
      </c>
      <c r="B9" s="9">
        <v>0.1333</v>
      </c>
      <c r="C9" s="10">
        <v>0.0728</v>
      </c>
      <c r="D9" s="9">
        <v>14.0712</v>
      </c>
      <c r="E9" s="10">
        <v>0.1751</v>
      </c>
      <c r="F9" s="9">
        <v>0.208</v>
      </c>
      <c r="G9" s="10">
        <v>0.0894</v>
      </c>
      <c r="H9" s="9">
        <v>0.1953</v>
      </c>
      <c r="I9" s="10">
        <v>0.1064</v>
      </c>
      <c r="J9" s="10">
        <v>0.2259</v>
      </c>
      <c r="K9" s="54">
        <v>155.7411</v>
      </c>
    </row>
    <row r="10" spans="1:11" ht="15.75" thickBot="1">
      <c r="A10" s="11">
        <v>38023</v>
      </c>
      <c r="B10" s="12">
        <v>0.1333</v>
      </c>
      <c r="C10" s="13">
        <v>0.0725</v>
      </c>
      <c r="D10" s="12">
        <v>14.0652</v>
      </c>
      <c r="E10" s="13">
        <v>0.1741</v>
      </c>
      <c r="F10" s="12">
        <v>0.2069</v>
      </c>
      <c r="G10" s="13">
        <v>0.0893</v>
      </c>
      <c r="H10" s="12">
        <v>0.1936</v>
      </c>
      <c r="I10" s="13">
        <v>0.1058</v>
      </c>
      <c r="J10" s="13">
        <v>0.2255</v>
      </c>
      <c r="K10" s="55">
        <v>155.4378</v>
      </c>
    </row>
    <row r="11" spans="1:11" ht="15.75" thickTop="1">
      <c r="A11" s="14" t="s">
        <v>9</v>
      </c>
      <c r="B11" s="15">
        <f aca="true" t="shared" si="0" ref="B11:K11">SUM(B6:B10)</f>
        <v>0.6665</v>
      </c>
      <c r="C11" s="16">
        <f t="shared" si="0"/>
        <v>0.36430000000000007</v>
      </c>
      <c r="D11" s="15">
        <f t="shared" si="0"/>
        <v>70.3613</v>
      </c>
      <c r="E11" s="16">
        <f t="shared" si="0"/>
        <v>0.8744000000000001</v>
      </c>
      <c r="F11" s="15">
        <f t="shared" si="0"/>
        <v>1.0086</v>
      </c>
      <c r="G11" s="16">
        <f t="shared" si="0"/>
        <v>0.4477</v>
      </c>
      <c r="H11" s="15">
        <f t="shared" si="0"/>
        <v>0.9816</v>
      </c>
      <c r="I11" s="16">
        <f t="shared" si="0"/>
        <v>0.5327</v>
      </c>
      <c r="J11" s="16">
        <f t="shared" si="0"/>
        <v>1.1285</v>
      </c>
      <c r="K11" s="56">
        <f t="shared" si="0"/>
        <v>779.4952000000001</v>
      </c>
    </row>
    <row r="12" spans="1:11" ht="15.75" thickBot="1">
      <c r="A12" s="17" t="s">
        <v>10</v>
      </c>
      <c r="B12" s="18">
        <f>B11/5</f>
        <v>0.1333</v>
      </c>
      <c r="C12" s="19">
        <f>C11/5</f>
        <v>0.07286000000000001</v>
      </c>
      <c r="D12" s="19">
        <f aca="true" t="shared" si="1" ref="D12:K12">D11/5</f>
        <v>14.07226</v>
      </c>
      <c r="E12" s="19">
        <f t="shared" si="1"/>
        <v>0.17488</v>
      </c>
      <c r="F12" s="19">
        <f t="shared" si="1"/>
        <v>0.20171999999999998</v>
      </c>
      <c r="G12" s="19">
        <f t="shared" si="1"/>
        <v>0.08954</v>
      </c>
      <c r="H12" s="19">
        <f t="shared" si="1"/>
        <v>0.19632</v>
      </c>
      <c r="I12" s="19">
        <f t="shared" si="1"/>
        <v>0.10654</v>
      </c>
      <c r="J12" s="19">
        <f t="shared" si="1"/>
        <v>0.2257</v>
      </c>
      <c r="K12" s="19">
        <f t="shared" si="1"/>
        <v>155.89904</v>
      </c>
    </row>
    <row r="13" spans="1:11" ht="15.75" thickTop="1">
      <c r="A13" s="8">
        <v>38026</v>
      </c>
      <c r="B13" s="9">
        <v>0.1333</v>
      </c>
      <c r="C13" s="10">
        <v>0.0722</v>
      </c>
      <c r="D13" s="9">
        <v>14.0678</v>
      </c>
      <c r="E13" s="10">
        <v>0.1735</v>
      </c>
      <c r="F13" s="9">
        <v>0.2052</v>
      </c>
      <c r="G13" s="10">
        <v>0.0896</v>
      </c>
      <c r="H13" s="9">
        <v>0.1929</v>
      </c>
      <c r="I13" s="10">
        <v>0.1049</v>
      </c>
      <c r="J13" s="10">
        <v>0.2247</v>
      </c>
      <c r="K13" s="54">
        <v>155.7044</v>
      </c>
    </row>
    <row r="14" spans="1:11" ht="15">
      <c r="A14" s="8">
        <v>38027</v>
      </c>
      <c r="B14" s="9">
        <v>0.1333</v>
      </c>
      <c r="C14" s="10">
        <v>0.0718</v>
      </c>
      <c r="D14" s="9">
        <v>14.0905</v>
      </c>
      <c r="E14" s="10">
        <v>0.1718</v>
      </c>
      <c r="F14" s="9">
        <v>0.2057</v>
      </c>
      <c r="G14" s="10">
        <v>0.0888</v>
      </c>
      <c r="H14" s="9">
        <v>0.1916</v>
      </c>
      <c r="I14" s="10">
        <v>0.1052</v>
      </c>
      <c r="J14" s="10">
        <v>0.2244</v>
      </c>
      <c r="K14" s="54">
        <v>155.7041</v>
      </c>
    </row>
    <row r="15" spans="1:11" ht="15">
      <c r="A15" s="8">
        <v>38028</v>
      </c>
      <c r="B15" s="9">
        <v>0.1332</v>
      </c>
      <c r="C15" s="10">
        <v>0.0715</v>
      </c>
      <c r="D15" s="9">
        <v>14.0713</v>
      </c>
      <c r="E15" s="10">
        <v>0.1711</v>
      </c>
      <c r="F15" s="9">
        <v>0.2051</v>
      </c>
      <c r="G15" s="10">
        <v>0.0888</v>
      </c>
      <c r="H15" s="9">
        <v>0.1909</v>
      </c>
      <c r="I15" s="10">
        <v>0.1049</v>
      </c>
      <c r="J15" s="10">
        <v>0.2237</v>
      </c>
      <c r="K15" s="54">
        <v>155.0681</v>
      </c>
    </row>
    <row r="16" spans="1:11" ht="15">
      <c r="A16" s="8">
        <v>38029</v>
      </c>
      <c r="B16" s="9">
        <v>0.1333</v>
      </c>
      <c r="C16" s="10">
        <v>0.0709</v>
      </c>
      <c r="D16" s="9">
        <v>14.0478</v>
      </c>
      <c r="E16" s="10">
        <v>0.1698</v>
      </c>
      <c r="F16" s="9">
        <v>0.2046</v>
      </c>
      <c r="G16" s="10">
        <v>0.0889</v>
      </c>
      <c r="H16" s="9">
        <v>0.197</v>
      </c>
      <c r="I16" s="10">
        <v>0.1046</v>
      </c>
      <c r="J16" s="10">
        <v>0.22227</v>
      </c>
      <c r="K16" s="54">
        <v>154.7047</v>
      </c>
    </row>
    <row r="17" spans="1:11" ht="15.75" thickBot="1">
      <c r="A17" s="11">
        <v>38030</v>
      </c>
      <c r="B17" s="12">
        <v>0.1334</v>
      </c>
      <c r="C17" s="13">
        <v>0.0705</v>
      </c>
      <c r="D17" s="12">
        <v>14.061</v>
      </c>
      <c r="E17" s="13">
        <v>0.1692</v>
      </c>
      <c r="F17" s="12">
        <v>0.2036</v>
      </c>
      <c r="G17" s="13">
        <v>0.0884</v>
      </c>
      <c r="H17" s="12">
        <v>0.1908</v>
      </c>
      <c r="I17" s="13">
        <v>0.1041</v>
      </c>
      <c r="J17" s="13">
        <v>0.2233</v>
      </c>
      <c r="K17" s="55">
        <v>154.844</v>
      </c>
    </row>
    <row r="18" spans="1:11" ht="15.75" thickTop="1">
      <c r="A18" s="14" t="s">
        <v>9</v>
      </c>
      <c r="B18" s="15">
        <f aca="true" t="shared" si="2" ref="B18:K18">SUM(B13:B17)</f>
        <v>0.6665</v>
      </c>
      <c r="C18" s="16">
        <f t="shared" si="2"/>
        <v>0.35690000000000005</v>
      </c>
      <c r="D18" s="15">
        <f t="shared" si="2"/>
        <v>70.33840000000001</v>
      </c>
      <c r="E18" s="16">
        <f t="shared" si="2"/>
        <v>0.8553999999999999</v>
      </c>
      <c r="F18" s="15">
        <f t="shared" si="2"/>
        <v>1.0242</v>
      </c>
      <c r="G18" s="16">
        <f t="shared" si="2"/>
        <v>0.4445</v>
      </c>
      <c r="H18" s="15">
        <f t="shared" si="2"/>
        <v>0.9632</v>
      </c>
      <c r="I18" s="16">
        <f t="shared" si="2"/>
        <v>0.5236999999999999</v>
      </c>
      <c r="J18" s="16">
        <f t="shared" si="2"/>
        <v>1.11837</v>
      </c>
      <c r="K18" s="56">
        <f t="shared" si="2"/>
        <v>776.0253</v>
      </c>
    </row>
    <row r="19" spans="1:11" ht="15.75" thickBot="1">
      <c r="A19" s="17" t="s">
        <v>10</v>
      </c>
      <c r="B19" s="18">
        <f>B18/5</f>
        <v>0.1333</v>
      </c>
      <c r="C19" s="19">
        <f>C18/5</f>
        <v>0.07138000000000001</v>
      </c>
      <c r="D19" s="19">
        <f aca="true" t="shared" si="3" ref="D19:K19">D18/5</f>
        <v>14.067680000000001</v>
      </c>
      <c r="E19" s="19">
        <f t="shared" si="3"/>
        <v>0.17107999999999998</v>
      </c>
      <c r="F19" s="19">
        <f t="shared" si="3"/>
        <v>0.20484</v>
      </c>
      <c r="G19" s="19">
        <f t="shared" si="3"/>
        <v>0.0889</v>
      </c>
      <c r="H19" s="19">
        <f t="shared" si="3"/>
        <v>0.19263999999999998</v>
      </c>
      <c r="I19" s="19">
        <f t="shared" si="3"/>
        <v>0.10473999999999999</v>
      </c>
      <c r="J19" s="19">
        <f t="shared" si="3"/>
        <v>0.223674</v>
      </c>
      <c r="K19" s="19">
        <f t="shared" si="3"/>
        <v>155.20506</v>
      </c>
    </row>
    <row r="20" spans="1:11" ht="15.75" thickTop="1">
      <c r="A20" s="8">
        <v>38033</v>
      </c>
      <c r="B20" s="9">
        <v>0.1334</v>
      </c>
      <c r="C20" s="10">
        <v>0.0708</v>
      </c>
      <c r="D20" s="9">
        <v>14.073</v>
      </c>
      <c r="E20" s="10">
        <v>0.1692</v>
      </c>
      <c r="F20" s="9">
        <v>0.2043</v>
      </c>
      <c r="G20" s="10">
        <v>0.0884</v>
      </c>
      <c r="H20" s="9">
        <v>0.19</v>
      </c>
      <c r="I20" s="10">
        <v>0.1045</v>
      </c>
      <c r="J20" s="10">
        <v>0.2235</v>
      </c>
      <c r="K20" s="54">
        <v>154.7473</v>
      </c>
    </row>
    <row r="21" spans="1:11" ht="15">
      <c r="A21" s="8">
        <v>38034</v>
      </c>
      <c r="B21" s="9">
        <v>0.1334</v>
      </c>
      <c r="C21" s="10">
        <v>0.0707</v>
      </c>
      <c r="D21" s="9">
        <v>14.075</v>
      </c>
      <c r="E21" s="10">
        <v>0.1689</v>
      </c>
      <c r="F21" s="9">
        <v>0.2044</v>
      </c>
      <c r="G21" s="10">
        <v>0.0887</v>
      </c>
      <c r="H21" s="9">
        <v>0.1896</v>
      </c>
      <c r="I21" s="10">
        <v>0.1045</v>
      </c>
      <c r="J21" s="10">
        <v>0.2235</v>
      </c>
      <c r="K21" s="54">
        <v>154.644</v>
      </c>
    </row>
    <row r="22" spans="1:11" ht="15">
      <c r="A22" s="8">
        <v>38035</v>
      </c>
      <c r="B22" s="9">
        <v>0.1335</v>
      </c>
      <c r="C22" s="10">
        <v>0.0702</v>
      </c>
      <c r="D22" s="9">
        <v>14.127</v>
      </c>
      <c r="E22" s="10">
        <v>0.1673</v>
      </c>
      <c r="F22" s="9">
        <v>0.2034</v>
      </c>
      <c r="G22" s="10">
        <v>0.0883</v>
      </c>
      <c r="H22" s="9">
        <v>0.1887</v>
      </c>
      <c r="I22" s="10">
        <v>0.104</v>
      </c>
      <c r="J22" s="10">
        <v>0.2236</v>
      </c>
      <c r="K22" s="54">
        <v>154.613</v>
      </c>
    </row>
    <row r="23" spans="1:11" ht="15">
      <c r="A23" s="8">
        <v>38036</v>
      </c>
      <c r="B23" s="9">
        <v>0.1335</v>
      </c>
      <c r="C23" s="10">
        <v>0.0701</v>
      </c>
      <c r="D23" s="9">
        <v>14.1931</v>
      </c>
      <c r="E23" s="10">
        <v>0.1682</v>
      </c>
      <c r="F23" s="9">
        <v>0.2037</v>
      </c>
      <c r="G23" s="10">
        <v>0.0883</v>
      </c>
      <c r="H23" s="9">
        <v>0.1893</v>
      </c>
      <c r="I23" s="10">
        <v>0.1041</v>
      </c>
      <c r="J23" s="10">
        <v>0.2237</v>
      </c>
      <c r="K23" s="54">
        <v>153.8154</v>
      </c>
    </row>
    <row r="24" spans="1:11" ht="15.75" thickBot="1">
      <c r="A24" s="11">
        <v>38037</v>
      </c>
      <c r="B24" s="12">
        <v>0.1335</v>
      </c>
      <c r="C24" s="13">
        <v>0.0706</v>
      </c>
      <c r="D24" s="12">
        <v>14.3112</v>
      </c>
      <c r="E24" s="13">
        <v>0.169</v>
      </c>
      <c r="F24" s="12">
        <v>0.2059</v>
      </c>
      <c r="G24" s="13">
        <v>0.089</v>
      </c>
      <c r="H24" s="12">
        <v>0.1907</v>
      </c>
      <c r="I24" s="13">
        <v>0.1053</v>
      </c>
      <c r="J24" s="13">
        <v>0.2249</v>
      </c>
      <c r="K24" s="55">
        <v>155.4941</v>
      </c>
    </row>
    <row r="25" spans="1:11" ht="15.75" thickTop="1">
      <c r="A25" s="14" t="s">
        <v>9</v>
      </c>
      <c r="B25" s="15">
        <f aca="true" t="shared" si="4" ref="B25:K25">SUM(B20:B24)</f>
        <v>0.6673</v>
      </c>
      <c r="C25" s="16">
        <f t="shared" si="4"/>
        <v>0.3524</v>
      </c>
      <c r="D25" s="15">
        <f t="shared" si="4"/>
        <v>70.7793</v>
      </c>
      <c r="E25" s="16">
        <f t="shared" si="4"/>
        <v>0.8426</v>
      </c>
      <c r="F25" s="15">
        <f t="shared" si="4"/>
        <v>1.0217</v>
      </c>
      <c r="G25" s="16">
        <f t="shared" si="4"/>
        <v>0.4427</v>
      </c>
      <c r="H25" s="15">
        <f t="shared" si="4"/>
        <v>0.9483</v>
      </c>
      <c r="I25" s="16">
        <f t="shared" si="4"/>
        <v>0.5224</v>
      </c>
      <c r="J25" s="16">
        <f t="shared" si="4"/>
        <v>1.1192</v>
      </c>
      <c r="K25" s="56">
        <f t="shared" si="4"/>
        <v>773.3138</v>
      </c>
    </row>
    <row r="26" spans="1:11" ht="15.75" thickBot="1">
      <c r="A26" s="17" t="s">
        <v>10</v>
      </c>
      <c r="B26" s="18">
        <f>B25/5</f>
        <v>0.13346</v>
      </c>
      <c r="C26" s="19">
        <f>C25/5</f>
        <v>0.07048</v>
      </c>
      <c r="D26" s="19">
        <f aca="true" t="shared" si="5" ref="D26:K26">D25/5</f>
        <v>14.15586</v>
      </c>
      <c r="E26" s="19">
        <f t="shared" si="5"/>
        <v>0.16852</v>
      </c>
      <c r="F26" s="19">
        <f t="shared" si="5"/>
        <v>0.20434000000000002</v>
      </c>
      <c r="G26" s="19">
        <f t="shared" si="5"/>
        <v>0.08854</v>
      </c>
      <c r="H26" s="19">
        <f t="shared" si="5"/>
        <v>0.18966</v>
      </c>
      <c r="I26" s="19">
        <f t="shared" si="5"/>
        <v>0.10447999999999999</v>
      </c>
      <c r="J26" s="19">
        <f t="shared" si="5"/>
        <v>0.22383999999999998</v>
      </c>
      <c r="K26" s="19">
        <f t="shared" si="5"/>
        <v>154.66276</v>
      </c>
    </row>
    <row r="27" spans="1:11" ht="15.75" thickTop="1">
      <c r="A27" s="8">
        <v>38040</v>
      </c>
      <c r="B27" s="9">
        <v>0.1335</v>
      </c>
      <c r="C27" s="10">
        <v>0.0715</v>
      </c>
      <c r="D27" s="9">
        <v>14.5308</v>
      </c>
      <c r="E27" s="10">
        <v>0.1722</v>
      </c>
      <c r="F27" s="9">
        <v>0.2078</v>
      </c>
      <c r="G27" s="10">
        <v>0.0893</v>
      </c>
      <c r="H27" s="9">
        <v>0.1947</v>
      </c>
      <c r="I27" s="10">
        <v>0.1062</v>
      </c>
      <c r="J27" s="10">
        <v>0.226</v>
      </c>
      <c r="K27" s="54">
        <v>155.8412</v>
      </c>
    </row>
    <row r="28" spans="1:11" ht="15">
      <c r="A28" s="8">
        <v>38041</v>
      </c>
      <c r="B28" s="9">
        <v>0.1335</v>
      </c>
      <c r="C28" s="10">
        <v>0.0715</v>
      </c>
      <c r="D28" s="9">
        <v>14.45</v>
      </c>
      <c r="E28" s="10">
        <v>0.1726</v>
      </c>
      <c r="F28" s="9">
        <v>0.2078</v>
      </c>
      <c r="G28" s="10">
        <v>0.0897</v>
      </c>
      <c r="H28" s="9">
        <v>0.1954</v>
      </c>
      <c r="I28" s="10">
        <v>0.1063</v>
      </c>
      <c r="J28" s="10">
        <v>0.2262</v>
      </c>
      <c r="K28" s="54">
        <v>157.5</v>
      </c>
    </row>
    <row r="29" spans="1:11" ht="15">
      <c r="A29" s="8">
        <v>38042</v>
      </c>
      <c r="B29" s="9">
        <v>0.1336</v>
      </c>
      <c r="C29" s="10">
        <v>0.0708</v>
      </c>
      <c r="D29" s="9">
        <v>14.4468</v>
      </c>
      <c r="E29" s="10">
        <v>0.1714</v>
      </c>
      <c r="F29" s="9">
        <v>0.2061</v>
      </c>
      <c r="G29" s="10">
        <v>0.0895</v>
      </c>
      <c r="H29" s="9">
        <v>0.1938</v>
      </c>
      <c r="I29" s="10">
        <v>0.1054</v>
      </c>
      <c r="J29" s="10">
        <v>0.2258</v>
      </c>
      <c r="K29" s="54">
        <v>157.6146</v>
      </c>
    </row>
    <row r="30" spans="1:11" ht="15">
      <c r="A30" s="8">
        <v>38043</v>
      </c>
      <c r="B30" s="9">
        <v>0.1336</v>
      </c>
      <c r="C30" s="10">
        <v>0.0708</v>
      </c>
      <c r="D30" s="9">
        <v>14.4802</v>
      </c>
      <c r="E30" s="10">
        <v>0.1718</v>
      </c>
      <c r="F30" s="9">
        <v>0.2071</v>
      </c>
      <c r="G30" s="10">
        <v>0.0894</v>
      </c>
      <c r="H30" s="9">
        <v>0.1937</v>
      </c>
      <c r="I30" s="10">
        <v>0.1059</v>
      </c>
      <c r="J30" s="10">
        <v>0.2258</v>
      </c>
      <c r="K30" s="54">
        <v>156.99</v>
      </c>
    </row>
    <row r="31" spans="1:11" ht="15.75" thickBot="1">
      <c r="A31" s="11">
        <v>38044</v>
      </c>
      <c r="B31" s="12">
        <v>0.1336</v>
      </c>
      <c r="C31" s="13">
        <v>0.0718</v>
      </c>
      <c r="D31" s="12">
        <v>14.6492</v>
      </c>
      <c r="E31" s="13">
        <v>0.1736</v>
      </c>
      <c r="F31" s="12">
        <v>0.2101</v>
      </c>
      <c r="G31" s="13">
        <v>0.0903</v>
      </c>
      <c r="H31" s="12">
        <v>0.1947</v>
      </c>
      <c r="I31" s="13">
        <v>0.1075</v>
      </c>
      <c r="J31" s="13">
        <v>0.2274</v>
      </c>
      <c r="K31" s="55">
        <v>157.3975</v>
      </c>
    </row>
    <row r="32" spans="1:11" ht="15.75" thickTop="1">
      <c r="A32" s="14" t="s">
        <v>9</v>
      </c>
      <c r="B32" s="15">
        <f aca="true" t="shared" si="6" ref="B32:K32">SUM(B27:B31)</f>
        <v>0.6678</v>
      </c>
      <c r="C32" s="16">
        <f t="shared" si="6"/>
        <v>0.35639999999999994</v>
      </c>
      <c r="D32" s="15">
        <f t="shared" si="6"/>
        <v>72.55699999999999</v>
      </c>
      <c r="E32" s="16">
        <f t="shared" si="6"/>
        <v>0.8615999999999999</v>
      </c>
      <c r="F32" s="15">
        <f t="shared" si="6"/>
        <v>1.0389</v>
      </c>
      <c r="G32" s="16">
        <f t="shared" si="6"/>
        <v>0.44819999999999993</v>
      </c>
      <c r="H32" s="15">
        <f t="shared" si="6"/>
        <v>0.9722999999999999</v>
      </c>
      <c r="I32" s="16">
        <f t="shared" si="6"/>
        <v>0.5313</v>
      </c>
      <c r="J32" s="16">
        <f t="shared" si="6"/>
        <v>1.1312</v>
      </c>
      <c r="K32" s="56">
        <f t="shared" si="6"/>
        <v>785.3433</v>
      </c>
    </row>
    <row r="33" spans="1:11" ht="15.75" thickBot="1">
      <c r="A33" s="17" t="s">
        <v>10</v>
      </c>
      <c r="B33" s="18">
        <f>B32/5</f>
        <v>0.13355999999999998</v>
      </c>
      <c r="C33" s="19">
        <f>C32/5</f>
        <v>0.07127999999999998</v>
      </c>
      <c r="D33" s="19">
        <f aca="true" t="shared" si="7" ref="D33:K33">D32/5</f>
        <v>14.511399999999998</v>
      </c>
      <c r="E33" s="19">
        <f t="shared" si="7"/>
        <v>0.17231999999999997</v>
      </c>
      <c r="F33" s="19">
        <f t="shared" si="7"/>
        <v>0.20778</v>
      </c>
      <c r="G33" s="19">
        <f t="shared" si="7"/>
        <v>0.08963999999999998</v>
      </c>
      <c r="H33" s="19">
        <f t="shared" si="7"/>
        <v>0.19446</v>
      </c>
      <c r="I33" s="19">
        <f t="shared" si="7"/>
        <v>0.10626</v>
      </c>
      <c r="J33" s="19">
        <f t="shared" si="7"/>
        <v>0.22624</v>
      </c>
      <c r="K33" s="19">
        <f t="shared" si="7"/>
        <v>157.06866</v>
      </c>
    </row>
    <row r="34" spans="1:11" ht="15.75" thickTop="1">
      <c r="A34" s="8"/>
      <c r="B34" s="9"/>
      <c r="C34" s="10"/>
      <c r="D34" s="9"/>
      <c r="E34" s="10"/>
      <c r="F34" s="9"/>
      <c r="G34" s="10"/>
      <c r="H34" s="9"/>
      <c r="I34" s="10"/>
      <c r="J34" s="10"/>
      <c r="K34" s="54"/>
    </row>
    <row r="35" spans="1:11" ht="15">
      <c r="A35" s="20"/>
      <c r="B35" s="9"/>
      <c r="C35" s="10"/>
      <c r="D35" s="9"/>
      <c r="E35" s="10"/>
      <c r="F35" s="9"/>
      <c r="G35" s="10"/>
      <c r="H35" s="9"/>
      <c r="I35" s="10"/>
      <c r="J35" s="10"/>
      <c r="K35" s="54"/>
    </row>
    <row r="36" spans="1:11" ht="20.25">
      <c r="A36" s="20"/>
      <c r="B36" s="9"/>
      <c r="C36" s="59"/>
      <c r="D36" s="9"/>
      <c r="E36" s="22" t="s">
        <v>11</v>
      </c>
      <c r="F36" s="9"/>
      <c r="G36" s="10"/>
      <c r="H36" s="9"/>
      <c r="I36" s="10"/>
      <c r="J36" s="10"/>
      <c r="K36" s="54"/>
    </row>
    <row r="37" spans="1:11" ht="15.75" thickBot="1">
      <c r="A37" s="23"/>
      <c r="B37" s="24"/>
      <c r="C37" s="25"/>
      <c r="D37" s="24"/>
      <c r="E37" s="25"/>
      <c r="F37" s="24"/>
      <c r="G37" s="25"/>
      <c r="H37" s="24"/>
      <c r="I37" s="25"/>
      <c r="J37" s="25"/>
      <c r="K37" s="58"/>
    </row>
    <row r="38" spans="1:11" ht="15">
      <c r="A38" s="26" t="s">
        <v>12</v>
      </c>
      <c r="B38" s="27">
        <f>SUM(B6:B10,B13:B17,B20:B24,B27:B31)</f>
        <v>2.6681</v>
      </c>
      <c r="C38" s="28">
        <f>SUM(C6:C10,C13:C17,C20:C24,C27:C31)</f>
        <v>1.43</v>
      </c>
      <c r="D38" s="28">
        <f aca="true" t="shared" si="8" ref="D38:K38">SUM(D6:D10,D13:D17,D20:D24,D27:D31)</f>
        <v>284.036</v>
      </c>
      <c r="E38" s="28">
        <f t="shared" si="8"/>
        <v>3.4340000000000006</v>
      </c>
      <c r="F38" s="28">
        <f t="shared" si="8"/>
        <v>4.093400000000001</v>
      </c>
      <c r="G38" s="28">
        <f t="shared" si="8"/>
        <v>1.7831</v>
      </c>
      <c r="H38" s="28">
        <f t="shared" si="8"/>
        <v>3.8654</v>
      </c>
      <c r="I38" s="28">
        <f t="shared" si="8"/>
        <v>2.1101</v>
      </c>
      <c r="J38" s="28">
        <f t="shared" si="8"/>
        <v>4.497269999999999</v>
      </c>
      <c r="K38" s="28">
        <f t="shared" si="8"/>
        <v>3114.1776</v>
      </c>
    </row>
    <row r="39" spans="1:11" ht="15">
      <c r="A39" s="26" t="s">
        <v>13</v>
      </c>
      <c r="B39" s="27">
        <f>B38/20</f>
        <v>0.133405</v>
      </c>
      <c r="C39" s="28">
        <f>C38/20</f>
        <v>0.0715</v>
      </c>
      <c r="D39" s="28">
        <f aca="true" t="shared" si="9" ref="D39:K39">D38/20</f>
        <v>14.2018</v>
      </c>
      <c r="E39" s="28">
        <f t="shared" si="9"/>
        <v>0.17170000000000002</v>
      </c>
      <c r="F39" s="28">
        <f t="shared" si="9"/>
        <v>0.20467000000000005</v>
      </c>
      <c r="G39" s="28">
        <f t="shared" si="9"/>
        <v>0.089155</v>
      </c>
      <c r="H39" s="28">
        <f t="shared" si="9"/>
        <v>0.19327</v>
      </c>
      <c r="I39" s="28">
        <f t="shared" si="9"/>
        <v>0.105505</v>
      </c>
      <c r="J39" s="28">
        <f t="shared" si="9"/>
        <v>0.22486349999999997</v>
      </c>
      <c r="K39" s="28">
        <f t="shared" si="9"/>
        <v>155.70888</v>
      </c>
    </row>
    <row r="40" spans="1:11" ht="15">
      <c r="A40" s="26" t="s">
        <v>14</v>
      </c>
      <c r="B40" s="27">
        <f>1/B39</f>
        <v>7.495970915632848</v>
      </c>
      <c r="C40" s="28">
        <f>1/C39</f>
        <v>13.986013986013987</v>
      </c>
      <c r="D40" s="28">
        <f>100/D39</f>
        <v>7.041360954245237</v>
      </c>
      <c r="E40" s="28">
        <f aca="true" t="shared" si="10" ref="E40:J40">1/E39</f>
        <v>5.824111822947</v>
      </c>
      <c r="F40" s="28">
        <f t="shared" si="10"/>
        <v>4.885913910196901</v>
      </c>
      <c r="G40" s="28">
        <f t="shared" si="10"/>
        <v>11.21642084010992</v>
      </c>
      <c r="H40" s="28">
        <f t="shared" si="10"/>
        <v>5.17410875976613</v>
      </c>
      <c r="I40" s="28">
        <f t="shared" si="10"/>
        <v>9.478223780863466</v>
      </c>
      <c r="J40" s="28">
        <f t="shared" si="10"/>
        <v>4.447142377486787</v>
      </c>
      <c r="K40" s="28">
        <f>1000/K39</f>
        <v>6.42224130056038</v>
      </c>
    </row>
    <row r="41" spans="1:11" ht="15.75" thickBot="1">
      <c r="A41" s="29"/>
      <c r="B41" s="30"/>
      <c r="C41" s="31"/>
      <c r="D41" s="30"/>
      <c r="E41" s="31"/>
      <c r="F41" s="30"/>
      <c r="G41" s="31"/>
      <c r="H41" s="30"/>
      <c r="I41" s="31"/>
      <c r="J41" s="31"/>
      <c r="K41" s="50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 topLeftCell="A1"/>
  </sheetViews>
  <sheetFormatPr defaultColWidth="9.140625" defaultRowHeight="15"/>
  <cols>
    <col min="1" max="1" width="12.28125" style="0" customWidth="1"/>
    <col min="2" max="2" width="10.8515625" style="0" customWidth="1"/>
    <col min="3" max="3" width="10.7109375" style="0" customWidth="1"/>
    <col min="4" max="4" width="11.7109375" style="0" customWidth="1"/>
    <col min="5" max="6" width="10.421875" style="0" customWidth="1"/>
    <col min="7" max="7" width="10.00390625" style="0" customWidth="1"/>
    <col min="8" max="8" width="10.421875" style="0" customWidth="1"/>
    <col min="9" max="9" width="10.7109375" style="0" customWidth="1"/>
    <col min="10" max="10" width="10.140625" style="0" customWidth="1"/>
    <col min="11" max="11" width="10.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>
      <c r="A2" s="1"/>
      <c r="B2" s="1"/>
      <c r="C2" s="2" t="s">
        <v>31</v>
      </c>
      <c r="D2" s="1"/>
      <c r="E2" s="1"/>
      <c r="F2" s="1"/>
      <c r="G2" s="1"/>
      <c r="H2" s="1"/>
      <c r="I2" s="1"/>
      <c r="J2" s="1"/>
      <c r="K2" s="1"/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4"/>
      <c r="B4" s="5"/>
      <c r="C4" s="4"/>
      <c r="D4" s="5"/>
      <c r="E4" s="4"/>
      <c r="F4" s="5"/>
      <c r="G4" s="4"/>
      <c r="H4" s="5"/>
      <c r="I4" s="4"/>
      <c r="J4" s="4"/>
      <c r="K4" s="52"/>
    </row>
    <row r="5" spans="1:11" ht="15.75" thickBot="1">
      <c r="A5" s="6" t="s">
        <v>0</v>
      </c>
      <c r="B5" s="7" t="s">
        <v>8</v>
      </c>
      <c r="C5" s="6" t="s">
        <v>7</v>
      </c>
      <c r="D5" s="7" t="s">
        <v>23</v>
      </c>
      <c r="E5" s="6" t="s">
        <v>1</v>
      </c>
      <c r="F5" s="7" t="s">
        <v>15</v>
      </c>
      <c r="G5" s="6" t="s">
        <v>5</v>
      </c>
      <c r="H5" s="7" t="s">
        <v>4</v>
      </c>
      <c r="I5" s="6" t="s">
        <v>2</v>
      </c>
      <c r="J5" s="6" t="s">
        <v>6</v>
      </c>
      <c r="K5" s="53" t="s">
        <v>3</v>
      </c>
    </row>
    <row r="6" spans="1:11" ht="15">
      <c r="A6" s="8">
        <v>38047</v>
      </c>
      <c r="B6" s="9">
        <v>0.1337</v>
      </c>
      <c r="C6" s="10">
        <v>0.0714</v>
      </c>
      <c r="D6" s="9">
        <v>14.5325</v>
      </c>
      <c r="E6" s="10">
        <v>0.1722</v>
      </c>
      <c r="F6" s="9">
        <v>0.2082</v>
      </c>
      <c r="G6" s="10">
        <v>0.0903</v>
      </c>
      <c r="H6" s="9">
        <v>0.1942</v>
      </c>
      <c r="I6" s="10">
        <v>0.1064</v>
      </c>
      <c r="J6" s="10">
        <v>0.2268</v>
      </c>
      <c r="K6" s="54">
        <v>157.4986</v>
      </c>
    </row>
    <row r="7" spans="1:11" ht="15">
      <c r="A7" s="8">
        <v>38048</v>
      </c>
      <c r="B7" s="9">
        <v>0.1337</v>
      </c>
      <c r="C7" s="10">
        <v>0.0716</v>
      </c>
      <c r="D7" s="9">
        <v>14.5653</v>
      </c>
      <c r="E7" s="10">
        <v>0.173</v>
      </c>
      <c r="F7" s="9">
        <v>0.2102</v>
      </c>
      <c r="G7" s="10">
        <v>0.0901</v>
      </c>
      <c r="H7" s="9">
        <v>0.194</v>
      </c>
      <c r="I7" s="10">
        <v>0.1074</v>
      </c>
      <c r="J7" s="10">
        <v>0.2276</v>
      </c>
      <c r="K7" s="54">
        <v>157.5989</v>
      </c>
    </row>
    <row r="8" spans="1:11" ht="15">
      <c r="A8" s="8">
        <v>38049</v>
      </c>
      <c r="B8" s="9">
        <v>0.1337</v>
      </c>
      <c r="C8" s="10">
        <v>0.0725</v>
      </c>
      <c r="D8" s="9">
        <v>14.7398</v>
      </c>
      <c r="E8" s="10">
        <v>0.1748</v>
      </c>
      <c r="F8" s="9">
        <v>0.2135</v>
      </c>
      <c r="G8" s="10">
        <v>0.0904</v>
      </c>
      <c r="H8" s="9">
        <v>0.1955</v>
      </c>
      <c r="I8" s="10">
        <v>0.1091</v>
      </c>
      <c r="J8" s="10">
        <v>0.2283</v>
      </c>
      <c r="K8" s="54">
        <v>156.9304</v>
      </c>
    </row>
    <row r="9" spans="1:11" ht="15">
      <c r="A9" s="8">
        <v>38050</v>
      </c>
      <c r="B9" s="9">
        <v>0.1337</v>
      </c>
      <c r="C9" s="10">
        <v>0.0734</v>
      </c>
      <c r="D9" s="9">
        <v>14.7297</v>
      </c>
      <c r="E9" s="10">
        <v>0.1796</v>
      </c>
      <c r="F9" s="9">
        <v>0.2159</v>
      </c>
      <c r="G9" s="10">
        <v>0.0922</v>
      </c>
      <c r="H9" s="9">
        <v>0.2008</v>
      </c>
      <c r="I9" s="10">
        <v>0.1104</v>
      </c>
      <c r="J9" s="10">
        <v>0.2291</v>
      </c>
      <c r="K9" s="54">
        <v>157.4652</v>
      </c>
    </row>
    <row r="10" spans="1:11" ht="15.75" thickBot="1">
      <c r="A10" s="11">
        <v>38051</v>
      </c>
      <c r="B10" s="12">
        <v>0.1337</v>
      </c>
      <c r="C10" s="13">
        <v>0.0733</v>
      </c>
      <c r="D10" s="12">
        <v>14.8059</v>
      </c>
      <c r="E10" s="13">
        <v>0.1778</v>
      </c>
      <c r="F10" s="12">
        <v>0.2143</v>
      </c>
      <c r="G10" s="13">
        <v>0.0911</v>
      </c>
      <c r="H10" s="12">
        <v>0.1998</v>
      </c>
      <c r="I10" s="13">
        <v>0.1096</v>
      </c>
      <c r="J10" s="13">
        <v>0.2294</v>
      </c>
      <c r="K10" s="55">
        <v>156.5293</v>
      </c>
    </row>
    <row r="11" spans="1:11" ht="15.75" thickTop="1">
      <c r="A11" s="14" t="s">
        <v>9</v>
      </c>
      <c r="B11" s="15">
        <f aca="true" t="shared" si="0" ref="B11:K11">SUM(B6:B10)</f>
        <v>0.6685000000000001</v>
      </c>
      <c r="C11" s="16">
        <f t="shared" si="0"/>
        <v>0.3622000000000001</v>
      </c>
      <c r="D11" s="15">
        <f t="shared" si="0"/>
        <v>73.3732</v>
      </c>
      <c r="E11" s="16">
        <f t="shared" si="0"/>
        <v>0.8774</v>
      </c>
      <c r="F11" s="15">
        <f t="shared" si="0"/>
        <v>1.0621</v>
      </c>
      <c r="G11" s="16">
        <f t="shared" si="0"/>
        <v>0.4541</v>
      </c>
      <c r="H11" s="15">
        <f t="shared" si="0"/>
        <v>0.9843</v>
      </c>
      <c r="I11" s="16">
        <f t="shared" si="0"/>
        <v>0.5428999999999999</v>
      </c>
      <c r="J11" s="16">
        <f t="shared" si="0"/>
        <v>1.1412</v>
      </c>
      <c r="K11" s="56">
        <f t="shared" si="0"/>
        <v>786.0224</v>
      </c>
    </row>
    <row r="12" spans="1:11" ht="15.75" thickBot="1">
      <c r="A12" s="17" t="s">
        <v>10</v>
      </c>
      <c r="B12" s="18">
        <f>B11/5</f>
        <v>0.1337</v>
      </c>
      <c r="C12" s="19">
        <f>C11/5</f>
        <v>0.07244000000000002</v>
      </c>
      <c r="D12" s="19">
        <f aca="true" t="shared" si="1" ref="D12:K12">D11/5</f>
        <v>14.67464</v>
      </c>
      <c r="E12" s="19">
        <f t="shared" si="1"/>
        <v>0.17548</v>
      </c>
      <c r="F12" s="19">
        <f t="shared" si="1"/>
        <v>0.21242</v>
      </c>
      <c r="G12" s="19">
        <f t="shared" si="1"/>
        <v>0.09082</v>
      </c>
      <c r="H12" s="19">
        <f t="shared" si="1"/>
        <v>0.19685999999999998</v>
      </c>
      <c r="I12" s="19">
        <f t="shared" si="1"/>
        <v>0.10857999999999998</v>
      </c>
      <c r="J12" s="19">
        <f t="shared" si="1"/>
        <v>0.22824</v>
      </c>
      <c r="K12" s="19">
        <f t="shared" si="1"/>
        <v>157.20448</v>
      </c>
    </row>
    <row r="13" spans="1:11" ht="15.75" thickTop="1">
      <c r="A13" s="8">
        <v>38054</v>
      </c>
      <c r="B13" s="9">
        <v>0.1337</v>
      </c>
      <c r="C13" s="10">
        <v>0.0725</v>
      </c>
      <c r="D13" s="9">
        <v>14.8755</v>
      </c>
      <c r="E13" s="10">
        <v>0.1758</v>
      </c>
      <c r="F13" s="9">
        <v>0.2104</v>
      </c>
      <c r="G13" s="10">
        <v>0.0913</v>
      </c>
      <c r="H13" s="9">
        <v>0.1978</v>
      </c>
      <c r="I13" s="10">
        <v>0.1077</v>
      </c>
      <c r="J13" s="10">
        <v>0.2285</v>
      </c>
      <c r="K13" s="54">
        <v>156.7967</v>
      </c>
    </row>
    <row r="14" spans="1:11" ht="15">
      <c r="A14" s="8">
        <v>38055</v>
      </c>
      <c r="B14" s="9">
        <v>0.1337</v>
      </c>
      <c r="C14" s="10">
        <v>0.0724</v>
      </c>
      <c r="D14" s="9">
        <v>14.9911</v>
      </c>
      <c r="E14" s="10">
        <v>0.1768</v>
      </c>
      <c r="F14" s="9">
        <v>0.2115</v>
      </c>
      <c r="G14" s="10">
        <v>0.0907</v>
      </c>
      <c r="H14" s="9">
        <v>0.1982</v>
      </c>
      <c r="I14" s="10">
        <v>0.1082</v>
      </c>
      <c r="J14" s="10">
        <v>0.2285</v>
      </c>
      <c r="K14" s="54">
        <v>156.907</v>
      </c>
    </row>
    <row r="15" spans="1:11" ht="15">
      <c r="A15" s="8">
        <v>38056</v>
      </c>
      <c r="B15" s="9">
        <v>0.1337</v>
      </c>
      <c r="C15" s="10">
        <v>0.0727</v>
      </c>
      <c r="D15" s="9">
        <v>14.8628</v>
      </c>
      <c r="E15" s="10">
        <v>0.1753</v>
      </c>
      <c r="F15" s="9">
        <v>0.2106</v>
      </c>
      <c r="G15" s="10">
        <v>0.0907</v>
      </c>
      <c r="H15" s="9">
        <v>0.196</v>
      </c>
      <c r="I15" s="10">
        <v>0.1077</v>
      </c>
      <c r="J15" s="10">
        <v>0.2279</v>
      </c>
      <c r="K15" s="54">
        <v>156.7633</v>
      </c>
    </row>
    <row r="16" spans="1:11" ht="15">
      <c r="A16" s="8">
        <v>38057</v>
      </c>
      <c r="B16" s="9">
        <v>0.1337</v>
      </c>
      <c r="C16" s="10">
        <v>0.0743</v>
      </c>
      <c r="D16" s="9">
        <v>14.8494</v>
      </c>
      <c r="E16" s="10">
        <v>0.1788</v>
      </c>
      <c r="F16" s="9">
        <v>0.2139</v>
      </c>
      <c r="G16" s="10">
        <v>0.091</v>
      </c>
      <c r="H16" s="9">
        <v>0.2008</v>
      </c>
      <c r="I16" s="10">
        <v>0.1094</v>
      </c>
      <c r="J16" s="10">
        <v>0.2291</v>
      </c>
      <c r="K16" s="54">
        <v>156.8301</v>
      </c>
    </row>
    <row r="17" spans="1:11" ht="15.75" thickBot="1">
      <c r="A17" s="11">
        <v>38058</v>
      </c>
      <c r="B17" s="12">
        <v>0.1337</v>
      </c>
      <c r="C17" s="13">
        <v>0.0743</v>
      </c>
      <c r="D17" s="82">
        <v>14.8247</v>
      </c>
      <c r="E17" s="13">
        <v>0.182</v>
      </c>
      <c r="F17" s="12">
        <v>0.2133</v>
      </c>
      <c r="G17" s="13">
        <v>0.0912</v>
      </c>
      <c r="H17" s="12">
        <v>0.2076</v>
      </c>
      <c r="I17" s="13">
        <v>0.1091</v>
      </c>
      <c r="J17" s="13">
        <v>0.229</v>
      </c>
      <c r="K17" s="55">
        <v>156.5293</v>
      </c>
    </row>
    <row r="18" spans="1:11" ht="15.75" thickTop="1">
      <c r="A18" s="14" t="s">
        <v>9</v>
      </c>
      <c r="B18" s="15">
        <f aca="true" t="shared" si="2" ref="B18:K18">SUM(B13:B17)</f>
        <v>0.6685000000000001</v>
      </c>
      <c r="C18" s="16">
        <f t="shared" si="2"/>
        <v>0.3662000000000001</v>
      </c>
      <c r="D18" s="15">
        <f t="shared" si="2"/>
        <v>74.40350000000001</v>
      </c>
      <c r="E18" s="16">
        <f t="shared" si="2"/>
        <v>0.8887</v>
      </c>
      <c r="F18" s="15">
        <f t="shared" si="2"/>
        <v>1.0597</v>
      </c>
      <c r="G18" s="16">
        <f t="shared" si="2"/>
        <v>0.4549</v>
      </c>
      <c r="H18" s="15">
        <f t="shared" si="2"/>
        <v>1.0004</v>
      </c>
      <c r="I18" s="16">
        <f t="shared" si="2"/>
        <v>0.5421</v>
      </c>
      <c r="J18" s="16">
        <f t="shared" si="2"/>
        <v>1.143</v>
      </c>
      <c r="K18" s="56">
        <f t="shared" si="2"/>
        <v>783.8264</v>
      </c>
    </row>
    <row r="19" spans="1:11" ht="15.75" thickBot="1">
      <c r="A19" s="17" t="s">
        <v>10</v>
      </c>
      <c r="B19" s="18">
        <f>B18/5</f>
        <v>0.1337</v>
      </c>
      <c r="C19" s="19">
        <f>C18/5</f>
        <v>0.07324000000000001</v>
      </c>
      <c r="D19" s="19">
        <f aca="true" t="shared" si="3" ref="D19:K19">D18/5</f>
        <v>14.880700000000001</v>
      </c>
      <c r="E19" s="19">
        <f t="shared" si="3"/>
        <v>0.17774</v>
      </c>
      <c r="F19" s="19">
        <f t="shared" si="3"/>
        <v>0.21194000000000002</v>
      </c>
      <c r="G19" s="19">
        <f t="shared" si="3"/>
        <v>0.09098</v>
      </c>
      <c r="H19" s="19">
        <f t="shared" si="3"/>
        <v>0.20007999999999998</v>
      </c>
      <c r="I19" s="19">
        <f t="shared" si="3"/>
        <v>0.10842</v>
      </c>
      <c r="J19" s="19">
        <f t="shared" si="3"/>
        <v>0.2286</v>
      </c>
      <c r="K19" s="19">
        <f t="shared" si="3"/>
        <v>156.76528000000002</v>
      </c>
    </row>
    <row r="20" spans="1:11" ht="15.75" thickTop="1">
      <c r="A20" s="8">
        <v>38061</v>
      </c>
      <c r="B20" s="9">
        <v>0.1337</v>
      </c>
      <c r="C20" s="10">
        <v>0.0746</v>
      </c>
      <c r="D20" s="9">
        <v>14.8328</v>
      </c>
      <c r="E20" s="10">
        <v>0.1829</v>
      </c>
      <c r="F20" s="9">
        <v>0.2145</v>
      </c>
      <c r="G20" s="10">
        <v>0.0914</v>
      </c>
      <c r="H20" s="9">
        <v>0.2077</v>
      </c>
      <c r="I20" s="10">
        <v>0.1097</v>
      </c>
      <c r="J20" s="10">
        <v>0.2289</v>
      </c>
      <c r="K20" s="54">
        <v>157.8663</v>
      </c>
    </row>
    <row r="21" spans="1:11" ht="15">
      <c r="A21" s="8">
        <v>38062</v>
      </c>
      <c r="B21" s="9">
        <v>0.1337</v>
      </c>
      <c r="C21" s="10">
        <v>0.0746</v>
      </c>
      <c r="D21" s="9">
        <v>14.8328</v>
      </c>
      <c r="E21" s="10">
        <v>0.1829</v>
      </c>
      <c r="F21" s="9">
        <v>0.2138</v>
      </c>
      <c r="G21" s="10">
        <v>0.0911</v>
      </c>
      <c r="H21" s="9">
        <v>0.2082</v>
      </c>
      <c r="I21" s="10">
        <v>0.1093</v>
      </c>
      <c r="J21" s="10">
        <v>0.2285</v>
      </c>
      <c r="K21" s="54">
        <v>157.0307</v>
      </c>
    </row>
    <row r="22" spans="1:11" ht="15">
      <c r="A22" s="8">
        <v>38063</v>
      </c>
      <c r="B22" s="9">
        <v>0.1337</v>
      </c>
      <c r="C22" s="10">
        <v>0.0737</v>
      </c>
      <c r="D22" s="9">
        <v>14.568</v>
      </c>
      <c r="E22" s="10">
        <v>0.1801</v>
      </c>
      <c r="F22" s="9">
        <v>0.2125</v>
      </c>
      <c r="G22" s="10">
        <v>0.0907</v>
      </c>
      <c r="H22" s="9">
        <v>0.2054</v>
      </c>
      <c r="I22" s="10">
        <v>0.1086</v>
      </c>
      <c r="J22" s="10">
        <v>0.2274</v>
      </c>
      <c r="K22" s="54">
        <v>156.5293</v>
      </c>
    </row>
    <row r="23" spans="1:11" ht="15">
      <c r="A23" s="8">
        <v>38064</v>
      </c>
      <c r="B23" s="9">
        <v>0.1337</v>
      </c>
      <c r="C23" s="10">
        <v>0.0738</v>
      </c>
      <c r="D23" s="9">
        <v>14.4697</v>
      </c>
      <c r="E23" s="10">
        <v>0.1811</v>
      </c>
      <c r="F23" s="9">
        <v>0.2144</v>
      </c>
      <c r="G23" s="10">
        <v>0.0909</v>
      </c>
      <c r="H23" s="9">
        <v>0.2065</v>
      </c>
      <c r="I23" s="10">
        <v>0.1096</v>
      </c>
      <c r="J23" s="10">
        <v>0.2272</v>
      </c>
      <c r="K23" s="54">
        <v>155.9945</v>
      </c>
    </row>
    <row r="24" spans="1:11" ht="15.75" thickBot="1">
      <c r="A24" s="11">
        <v>38065</v>
      </c>
      <c r="B24" s="12">
        <v>0.1337</v>
      </c>
      <c r="C24" s="13">
        <v>0.0729</v>
      </c>
      <c r="D24" s="12">
        <v>14.2491</v>
      </c>
      <c r="E24" s="13">
        <v>0.178</v>
      </c>
      <c r="F24" s="12">
        <v>0.2112</v>
      </c>
      <c r="G24" s="13">
        <v>0.0906</v>
      </c>
      <c r="H24" s="12">
        <v>0.2032</v>
      </c>
      <c r="I24" s="13">
        <v>0.108</v>
      </c>
      <c r="J24" s="13">
        <v>0.2257</v>
      </c>
      <c r="K24" s="55">
        <v>154.9249</v>
      </c>
    </row>
    <row r="25" spans="1:11" ht="15.75" thickTop="1">
      <c r="A25" s="14" t="s">
        <v>9</v>
      </c>
      <c r="B25" s="15">
        <f aca="true" t="shared" si="4" ref="B25:K25">SUM(B20:B24)</f>
        <v>0.6685000000000001</v>
      </c>
      <c r="C25" s="16">
        <f t="shared" si="4"/>
        <v>0.3696</v>
      </c>
      <c r="D25" s="15">
        <f t="shared" si="4"/>
        <v>72.9524</v>
      </c>
      <c r="E25" s="16">
        <f t="shared" si="4"/>
        <v>0.905</v>
      </c>
      <c r="F25" s="15">
        <f t="shared" si="4"/>
        <v>1.0664</v>
      </c>
      <c r="G25" s="16">
        <f t="shared" si="4"/>
        <v>0.4547</v>
      </c>
      <c r="H25" s="15">
        <f t="shared" si="4"/>
        <v>1.031</v>
      </c>
      <c r="I25" s="16">
        <f t="shared" si="4"/>
        <v>0.5452</v>
      </c>
      <c r="J25" s="16">
        <f t="shared" si="4"/>
        <v>1.1377000000000002</v>
      </c>
      <c r="K25" s="56">
        <f t="shared" si="4"/>
        <v>782.3457</v>
      </c>
    </row>
    <row r="26" spans="1:11" ht="15.75" thickBot="1">
      <c r="A26" s="17" t="s">
        <v>10</v>
      </c>
      <c r="B26" s="18">
        <f>B25/5</f>
        <v>0.1337</v>
      </c>
      <c r="C26" s="19">
        <f>C25/5</f>
        <v>0.07392</v>
      </c>
      <c r="D26" s="19">
        <f aca="true" t="shared" si="5" ref="D26:K26">D25/5</f>
        <v>14.59048</v>
      </c>
      <c r="E26" s="19">
        <f t="shared" si="5"/>
        <v>0.181</v>
      </c>
      <c r="F26" s="19">
        <f t="shared" si="5"/>
        <v>0.21328</v>
      </c>
      <c r="G26" s="19">
        <f t="shared" si="5"/>
        <v>0.09094</v>
      </c>
      <c r="H26" s="19">
        <f t="shared" si="5"/>
        <v>0.2062</v>
      </c>
      <c r="I26" s="19">
        <f t="shared" si="5"/>
        <v>0.10904</v>
      </c>
      <c r="J26" s="19">
        <f t="shared" si="5"/>
        <v>0.22754000000000002</v>
      </c>
      <c r="K26" s="19">
        <f t="shared" si="5"/>
        <v>156.46913999999998</v>
      </c>
    </row>
    <row r="27" spans="1:11" ht="15.75" thickTop="1">
      <c r="A27" s="8">
        <v>38068</v>
      </c>
      <c r="B27" s="9">
        <v>0.1337</v>
      </c>
      <c r="C27" s="10">
        <v>0.073</v>
      </c>
      <c r="D27" s="9">
        <v>14.2952</v>
      </c>
      <c r="E27" s="10">
        <v>0.1786</v>
      </c>
      <c r="F27" s="9">
        <v>0.2126</v>
      </c>
      <c r="G27" s="10">
        <v>0.0904</v>
      </c>
      <c r="H27" s="9">
        <v>0.2039</v>
      </c>
      <c r="I27" s="10">
        <v>0.1087</v>
      </c>
      <c r="J27" s="10">
        <v>0.2265</v>
      </c>
      <c r="K27" s="54">
        <v>154.6909</v>
      </c>
    </row>
    <row r="28" spans="1:11" ht="15">
      <c r="A28" s="8">
        <v>38069</v>
      </c>
      <c r="B28" s="9">
        <v>0.1337</v>
      </c>
      <c r="C28" s="10">
        <v>0.0724</v>
      </c>
      <c r="D28" s="9">
        <v>14.2859</v>
      </c>
      <c r="E28" s="10">
        <v>0.1773</v>
      </c>
      <c r="F28" s="9">
        <v>0.2114</v>
      </c>
      <c r="G28" s="10">
        <v>0.0903</v>
      </c>
      <c r="H28" s="9">
        <v>0.2015</v>
      </c>
      <c r="I28" s="10">
        <v>0.1081</v>
      </c>
      <c r="J28" s="10">
        <v>0.2258</v>
      </c>
      <c r="K28" s="54">
        <v>155.1923</v>
      </c>
    </row>
    <row r="29" spans="1:11" ht="15">
      <c r="A29" s="8">
        <v>38070</v>
      </c>
      <c r="B29" s="9">
        <v>0.1337</v>
      </c>
      <c r="C29" s="10">
        <v>0.0723</v>
      </c>
      <c r="D29" s="9">
        <v>14.2638</v>
      </c>
      <c r="E29" s="10">
        <v>0.1777</v>
      </c>
      <c r="F29" s="9">
        <v>0.2145</v>
      </c>
      <c r="G29" s="10">
        <v>0.0904</v>
      </c>
      <c r="H29" s="9">
        <v>0.2022</v>
      </c>
      <c r="I29" s="10">
        <v>0.1086</v>
      </c>
      <c r="J29" s="10">
        <v>0.2256</v>
      </c>
      <c r="K29" s="54">
        <v>155.1087</v>
      </c>
    </row>
    <row r="30" spans="1:11" ht="15">
      <c r="A30" s="8">
        <v>38071</v>
      </c>
      <c r="B30" s="9">
        <v>0.1337</v>
      </c>
      <c r="C30" s="10">
        <v>0.0729</v>
      </c>
      <c r="D30" s="9">
        <v>14.205</v>
      </c>
      <c r="E30" s="10">
        <v>0.1787</v>
      </c>
      <c r="F30" s="9">
        <v>0.2141</v>
      </c>
      <c r="G30" s="10">
        <v>0.0905</v>
      </c>
      <c r="H30" s="9">
        <v>0.2043</v>
      </c>
      <c r="I30" s="10">
        <v>0.1095</v>
      </c>
      <c r="J30" s="10">
        <v>0.2258</v>
      </c>
      <c r="K30" s="54">
        <v>154.3901</v>
      </c>
    </row>
    <row r="31" spans="1:11" ht="15.75" thickBot="1">
      <c r="A31" s="11">
        <v>38072</v>
      </c>
      <c r="B31" s="12">
        <v>0.1337</v>
      </c>
      <c r="C31" s="13">
        <v>0.0738</v>
      </c>
      <c r="D31" s="12">
        <v>14.1816</v>
      </c>
      <c r="E31" s="13">
        <v>0.1805</v>
      </c>
      <c r="F31" s="12">
        <v>0.2148</v>
      </c>
      <c r="G31" s="13">
        <v>0.091</v>
      </c>
      <c r="H31" s="12">
        <v>0.2065</v>
      </c>
      <c r="I31" s="13">
        <v>0.1098</v>
      </c>
      <c r="J31" s="13">
        <v>0.226</v>
      </c>
      <c r="K31" s="55">
        <v>154.7912</v>
      </c>
    </row>
    <row r="32" spans="1:11" ht="15.75" thickTop="1">
      <c r="A32" s="14" t="s">
        <v>9</v>
      </c>
      <c r="B32" s="15">
        <f aca="true" t="shared" si="6" ref="B32:K32">SUM(B27:B31)</f>
        <v>0.6685000000000001</v>
      </c>
      <c r="C32" s="16">
        <f t="shared" si="6"/>
        <v>0.36440000000000006</v>
      </c>
      <c r="D32" s="15">
        <f t="shared" si="6"/>
        <v>71.2315</v>
      </c>
      <c r="E32" s="16">
        <f t="shared" si="6"/>
        <v>0.8927999999999999</v>
      </c>
      <c r="F32" s="15">
        <f t="shared" si="6"/>
        <v>1.0674000000000001</v>
      </c>
      <c r="G32" s="16">
        <f t="shared" si="6"/>
        <v>0.4526</v>
      </c>
      <c r="H32" s="15">
        <f t="shared" si="6"/>
        <v>1.0184</v>
      </c>
      <c r="I32" s="16">
        <f t="shared" si="6"/>
        <v>0.5447</v>
      </c>
      <c r="J32" s="16">
        <f t="shared" si="6"/>
        <v>1.1297000000000001</v>
      </c>
      <c r="K32" s="56">
        <f t="shared" si="6"/>
        <v>774.1732</v>
      </c>
    </row>
    <row r="33" spans="1:11" ht="15.75" thickBot="1">
      <c r="A33" s="17" t="s">
        <v>10</v>
      </c>
      <c r="B33" s="15">
        <f>B32/5</f>
        <v>0.1337</v>
      </c>
      <c r="C33" s="19">
        <f>C32/5</f>
        <v>0.07288000000000001</v>
      </c>
      <c r="D33" s="16">
        <f aca="true" t="shared" si="7" ref="D33:K33">D32/5</f>
        <v>14.2463</v>
      </c>
      <c r="E33" s="19">
        <f t="shared" si="7"/>
        <v>0.17856</v>
      </c>
      <c r="F33" s="19">
        <f t="shared" si="7"/>
        <v>0.21348000000000003</v>
      </c>
      <c r="G33" s="19">
        <f t="shared" si="7"/>
        <v>0.09052</v>
      </c>
      <c r="H33" s="19">
        <f t="shared" si="7"/>
        <v>0.20368</v>
      </c>
      <c r="I33" s="19">
        <f t="shared" si="7"/>
        <v>0.10894</v>
      </c>
      <c r="J33" s="19">
        <f t="shared" si="7"/>
        <v>0.22594000000000003</v>
      </c>
      <c r="K33" s="19">
        <f t="shared" si="7"/>
        <v>154.83463999999998</v>
      </c>
    </row>
    <row r="34" spans="1:11" ht="15.75" thickTop="1">
      <c r="A34" s="8">
        <v>38075</v>
      </c>
      <c r="B34" s="40">
        <v>0.1337</v>
      </c>
      <c r="C34" s="9">
        <v>0.0738</v>
      </c>
      <c r="D34" s="40">
        <v>14.1628</v>
      </c>
      <c r="E34" s="10">
        <v>0.1799</v>
      </c>
      <c r="F34" s="9">
        <v>0.2162</v>
      </c>
      <c r="G34" s="10">
        <v>0.0907</v>
      </c>
      <c r="H34" s="9">
        <v>0.2063</v>
      </c>
      <c r="I34" s="10">
        <v>0.1105</v>
      </c>
      <c r="J34" s="10">
        <v>0.2261</v>
      </c>
      <c r="K34" s="54">
        <v>154.7945</v>
      </c>
    </row>
    <row r="35" spans="1:11" ht="15">
      <c r="A35" s="8">
        <v>38076</v>
      </c>
      <c r="B35" s="10">
        <v>0.1337</v>
      </c>
      <c r="C35" s="9">
        <v>0.0736</v>
      </c>
      <c r="D35" s="10">
        <v>14.108</v>
      </c>
      <c r="E35" s="10">
        <v>0.1788</v>
      </c>
      <c r="F35" s="9">
        <v>0.2153</v>
      </c>
      <c r="G35" s="10">
        <v>0.0909</v>
      </c>
      <c r="H35" s="9">
        <v>0.2051</v>
      </c>
      <c r="I35" s="10">
        <v>0.1101</v>
      </c>
      <c r="J35" s="10">
        <v>0.2258</v>
      </c>
      <c r="K35" s="54">
        <v>154.7878</v>
      </c>
    </row>
    <row r="36" spans="1:12" ht="15">
      <c r="A36" s="14">
        <v>38077</v>
      </c>
      <c r="B36" s="78">
        <v>0.1337</v>
      </c>
      <c r="C36" s="74">
        <v>0.0732</v>
      </c>
      <c r="D36" s="78">
        <v>14.1227</v>
      </c>
      <c r="E36" s="78">
        <v>0.1773</v>
      </c>
      <c r="F36" s="74">
        <v>0.2145</v>
      </c>
      <c r="G36" s="78">
        <v>0.0906</v>
      </c>
      <c r="H36" s="74">
        <v>0.2033</v>
      </c>
      <c r="I36" s="78">
        <v>0.1097</v>
      </c>
      <c r="J36" s="78">
        <v>0.2251</v>
      </c>
      <c r="K36" s="83">
        <v>154.2564</v>
      </c>
      <c r="L36" s="84"/>
    </row>
    <row r="37" spans="1:11" ht="20.25">
      <c r="A37" s="20"/>
      <c r="B37" s="10"/>
      <c r="C37" s="59"/>
      <c r="D37" s="10"/>
      <c r="E37" s="22" t="s">
        <v>11</v>
      </c>
      <c r="F37" s="9"/>
      <c r="G37" s="10"/>
      <c r="H37" s="9"/>
      <c r="I37" s="10"/>
      <c r="J37" s="10"/>
      <c r="K37" s="54"/>
    </row>
    <row r="38" spans="1:11" ht="15.75" thickBot="1">
      <c r="A38" s="23"/>
      <c r="B38" s="25"/>
      <c r="C38" s="24"/>
      <c r="D38" s="25"/>
      <c r="E38" s="25"/>
      <c r="F38" s="24"/>
      <c r="G38" s="25"/>
      <c r="H38" s="24"/>
      <c r="I38" s="25"/>
      <c r="J38" s="25"/>
      <c r="K38" s="58"/>
    </row>
    <row r="39" spans="1:11" ht="15">
      <c r="A39" s="26" t="s">
        <v>12</v>
      </c>
      <c r="B39" s="27">
        <f>SUM(B6:B10,B13:B17,B20:B24,B27:B31,B34:B36)</f>
        <v>3.075100000000001</v>
      </c>
      <c r="C39" s="36">
        <f>SUM(C6:C10,C13:C17,C20:C24,C27:C31,C34:C36)</f>
        <v>1.6830000000000003</v>
      </c>
      <c r="D39" s="36">
        <f aca="true" t="shared" si="8" ref="D39:K39">SUM(D6:D10,D13:D17,D20:D24,D27:D31,D34:D36)</f>
        <v>334.35409999999996</v>
      </c>
      <c r="E39" s="36">
        <f t="shared" si="8"/>
        <v>4.099899999999999</v>
      </c>
      <c r="F39" s="36">
        <f t="shared" si="8"/>
        <v>4.9016</v>
      </c>
      <c r="G39" s="36">
        <f t="shared" si="8"/>
        <v>2.0885</v>
      </c>
      <c r="H39" s="36">
        <f t="shared" si="8"/>
        <v>4.648799999999999</v>
      </c>
      <c r="I39" s="36">
        <f t="shared" si="8"/>
        <v>2.5052000000000003</v>
      </c>
      <c r="J39" s="36">
        <f t="shared" si="8"/>
        <v>5.228599999999999</v>
      </c>
      <c r="K39" s="36">
        <f t="shared" si="8"/>
        <v>3590.2064</v>
      </c>
    </row>
    <row r="40" spans="1:11" ht="15">
      <c r="A40" s="26" t="s">
        <v>13</v>
      </c>
      <c r="B40" s="27">
        <f>B39/23</f>
        <v>0.13370000000000004</v>
      </c>
      <c r="C40" s="28">
        <f>C39/23</f>
        <v>0.07317391304347827</v>
      </c>
      <c r="D40" s="28">
        <f aca="true" t="shared" si="9" ref="D40:K40">D39/23</f>
        <v>14.537134782608694</v>
      </c>
      <c r="E40" s="28">
        <f t="shared" si="9"/>
        <v>0.1782565217391304</v>
      </c>
      <c r="F40" s="28">
        <f t="shared" si="9"/>
        <v>0.21311304347826088</v>
      </c>
      <c r="G40" s="28">
        <f t="shared" si="9"/>
        <v>0.09080434782608694</v>
      </c>
      <c r="H40" s="28">
        <f t="shared" si="9"/>
        <v>0.2021217391304347</v>
      </c>
      <c r="I40" s="28">
        <f t="shared" si="9"/>
        <v>0.10892173913043479</v>
      </c>
      <c r="J40" s="28">
        <f t="shared" si="9"/>
        <v>0.22733043478260867</v>
      </c>
      <c r="K40" s="28">
        <f t="shared" si="9"/>
        <v>156.09593043478262</v>
      </c>
    </row>
    <row r="41" spans="1:11" ht="15">
      <c r="A41" s="26" t="s">
        <v>14</v>
      </c>
      <c r="B41" s="27">
        <f>1/B40</f>
        <v>7.479431563201194</v>
      </c>
      <c r="C41" s="28">
        <f>1/C40</f>
        <v>13.6660724896019</v>
      </c>
      <c r="D41" s="28">
        <f>100/D40</f>
        <v>6.878934638456655</v>
      </c>
      <c r="E41" s="28">
        <f aca="true" t="shared" si="10" ref="E41:J41">1/E40</f>
        <v>5.609892924217665</v>
      </c>
      <c r="F41" s="28">
        <f t="shared" si="10"/>
        <v>4.692345356618247</v>
      </c>
      <c r="G41" s="28">
        <f t="shared" si="10"/>
        <v>11.012688532439551</v>
      </c>
      <c r="H41" s="28">
        <f t="shared" si="10"/>
        <v>4.947513336775083</v>
      </c>
      <c r="I41" s="28">
        <f t="shared" si="10"/>
        <v>9.180903720261854</v>
      </c>
      <c r="J41" s="28">
        <f t="shared" si="10"/>
        <v>4.398883066212753</v>
      </c>
      <c r="K41" s="28">
        <f>1000/K40</f>
        <v>6.406316918158242</v>
      </c>
    </row>
    <row r="42" spans="1:11" ht="15.75" thickBot="1">
      <c r="A42" s="29"/>
      <c r="B42" s="30"/>
      <c r="C42" s="31"/>
      <c r="D42" s="30"/>
      <c r="E42" s="31"/>
      <c r="F42" s="30"/>
      <c r="G42" s="31"/>
      <c r="H42" s="30"/>
      <c r="I42" s="31"/>
      <c r="J42" s="30"/>
      <c r="K42" s="31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 topLeftCell="A1"/>
  </sheetViews>
  <sheetFormatPr defaultColWidth="9.140625" defaultRowHeight="15"/>
  <cols>
    <col min="1" max="1" width="11.57421875" style="0" customWidth="1"/>
    <col min="2" max="3" width="11.00390625" style="0" customWidth="1"/>
    <col min="4" max="5" width="11.140625" style="0" customWidth="1"/>
    <col min="6" max="6" width="10.7109375" style="0" customWidth="1"/>
    <col min="7" max="7" width="10.421875" style="0" customWidth="1"/>
    <col min="8" max="8" width="10.57421875" style="0" customWidth="1"/>
    <col min="9" max="10" width="10.421875" style="0" customWidth="1"/>
    <col min="11" max="11" width="11.140625" style="0" customWidth="1"/>
  </cols>
  <sheetData>
    <row r="1" spans="1:11" ht="22.5">
      <c r="A1" s="1"/>
      <c r="B1" s="1"/>
      <c r="C1" s="2" t="s">
        <v>32</v>
      </c>
      <c r="D1" s="1"/>
      <c r="E1" s="1"/>
      <c r="F1" s="1"/>
      <c r="G1" s="1"/>
      <c r="H1" s="1"/>
      <c r="I1" s="1"/>
      <c r="J1" s="1"/>
      <c r="K1" s="1"/>
    </row>
    <row r="2" spans="1:11" ht="15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4"/>
      <c r="B3" s="5"/>
      <c r="C3" s="4"/>
      <c r="D3" s="5"/>
      <c r="E3" s="4"/>
      <c r="F3" s="5"/>
      <c r="G3" s="4"/>
      <c r="H3" s="5"/>
      <c r="I3" s="4"/>
      <c r="J3" s="4"/>
      <c r="K3" s="52"/>
    </row>
    <row r="4" spans="1:11" ht="15.75" thickBot="1">
      <c r="A4" s="6" t="s">
        <v>0</v>
      </c>
      <c r="B4" s="7" t="s">
        <v>8</v>
      </c>
      <c r="C4" s="6" t="s">
        <v>7</v>
      </c>
      <c r="D4" s="7" t="s">
        <v>23</v>
      </c>
      <c r="E4" s="6" t="s">
        <v>1</v>
      </c>
      <c r="F4" s="7" t="s">
        <v>15</v>
      </c>
      <c r="G4" s="6" t="s">
        <v>5</v>
      </c>
      <c r="H4" s="7" t="s">
        <v>4</v>
      </c>
      <c r="I4" s="6" t="s">
        <v>2</v>
      </c>
      <c r="J4" s="6" t="s">
        <v>6</v>
      </c>
      <c r="K4" s="53" t="s">
        <v>3</v>
      </c>
    </row>
    <row r="5" spans="1:11" ht="15">
      <c r="A5" s="8">
        <v>38078</v>
      </c>
      <c r="B5" s="9">
        <v>0.1337</v>
      </c>
      <c r="C5" s="10">
        <v>0.0727</v>
      </c>
      <c r="D5" s="9">
        <v>13.9188</v>
      </c>
      <c r="E5" s="40">
        <v>0.1753</v>
      </c>
      <c r="F5" s="9">
        <v>0.2127</v>
      </c>
      <c r="G5" s="10">
        <v>0.0903</v>
      </c>
      <c r="H5" s="9">
        <v>0.201</v>
      </c>
      <c r="I5" s="10">
        <v>0.1088</v>
      </c>
      <c r="J5" s="32">
        <v>0.224</v>
      </c>
      <c r="K5" s="54">
        <v>153.2971</v>
      </c>
    </row>
    <row r="6" spans="1:11" ht="15">
      <c r="A6" s="8">
        <v>38079</v>
      </c>
      <c r="B6" s="9">
        <v>0.1337</v>
      </c>
      <c r="C6" s="10">
        <v>0.072</v>
      </c>
      <c r="D6" s="9">
        <v>13.862</v>
      </c>
      <c r="E6" s="10">
        <v>0.1743</v>
      </c>
      <c r="F6" s="9">
        <v>0.2115</v>
      </c>
      <c r="G6" s="10">
        <v>0.0899</v>
      </c>
      <c r="H6" s="9">
        <v>0.2002</v>
      </c>
      <c r="I6" s="10">
        <v>0.1081</v>
      </c>
      <c r="J6" s="32">
        <v>0.2235</v>
      </c>
      <c r="K6" s="54">
        <v>152.5885</v>
      </c>
    </row>
    <row r="7" spans="1:11" ht="15.75" thickBot="1">
      <c r="A7" s="11"/>
      <c r="B7" s="12"/>
      <c r="C7" s="13"/>
      <c r="D7" s="12"/>
      <c r="E7" s="13"/>
      <c r="F7" s="12"/>
      <c r="G7" s="13"/>
      <c r="H7" s="12"/>
      <c r="I7" s="13"/>
      <c r="J7" s="33"/>
      <c r="K7" s="55"/>
    </row>
    <row r="8" spans="1:11" ht="15.75" thickTop="1">
      <c r="A8" s="14" t="s">
        <v>9</v>
      </c>
      <c r="B8" s="15">
        <f>SUM(B5:B7)</f>
        <v>0.2674</v>
      </c>
      <c r="C8" s="16">
        <f>SUM(C5:C7)</f>
        <v>0.1447</v>
      </c>
      <c r="D8" s="15">
        <f>SUM(D5:D7)</f>
        <v>27.7808</v>
      </c>
      <c r="E8" s="16">
        <f>SUM(E5:E7)</f>
        <v>0.3496</v>
      </c>
      <c r="F8" s="15">
        <f>SUM(F5:F7)</f>
        <v>0.4242</v>
      </c>
      <c r="G8" s="16">
        <f>SUM(G5:G7)</f>
        <v>0.1802</v>
      </c>
      <c r="H8" s="15">
        <f>SUM(H5:H7)</f>
        <v>0.4012</v>
      </c>
      <c r="I8" s="16">
        <f>SUM(I5:I7)</f>
        <v>0.21689999999999998</v>
      </c>
      <c r="J8" s="16">
        <f>SUM(J5:J7)</f>
        <v>0.4475</v>
      </c>
      <c r="K8" s="56">
        <f>SUM(K5:K7)</f>
        <v>305.8856</v>
      </c>
    </row>
    <row r="9" spans="1:11" ht="15.75" thickBot="1">
      <c r="A9" s="17" t="s">
        <v>10</v>
      </c>
      <c r="B9" s="18">
        <f>B8/2</f>
        <v>0.1337</v>
      </c>
      <c r="C9" s="19">
        <f>C8/2</f>
        <v>0.07235</v>
      </c>
      <c r="D9" s="19">
        <f aca="true" t="shared" si="0" ref="D9:K9">D8/2</f>
        <v>13.8904</v>
      </c>
      <c r="E9" s="19">
        <f t="shared" si="0"/>
        <v>0.1748</v>
      </c>
      <c r="F9" s="19">
        <f t="shared" si="0"/>
        <v>0.2121</v>
      </c>
      <c r="G9" s="19">
        <f t="shared" si="0"/>
        <v>0.0901</v>
      </c>
      <c r="H9" s="19">
        <f t="shared" si="0"/>
        <v>0.2006</v>
      </c>
      <c r="I9" s="19">
        <f t="shared" si="0"/>
        <v>0.10844999999999999</v>
      </c>
      <c r="J9" s="19">
        <f t="shared" si="0"/>
        <v>0.22375</v>
      </c>
      <c r="K9" s="19">
        <f t="shared" si="0"/>
        <v>152.9428</v>
      </c>
    </row>
    <row r="10" spans="1:11" ht="15.75" thickTop="1">
      <c r="A10" s="8">
        <v>38082</v>
      </c>
      <c r="B10" s="9">
        <v>0.1337</v>
      </c>
      <c r="C10" s="10">
        <v>0.073</v>
      </c>
      <c r="D10" s="9">
        <v>13.9643</v>
      </c>
      <c r="E10" s="10">
        <v>0.1761</v>
      </c>
      <c r="F10" s="9">
        <v>0.2156</v>
      </c>
      <c r="G10" s="10">
        <v>0.0901</v>
      </c>
      <c r="H10" s="9">
        <v>0.2028</v>
      </c>
      <c r="I10" s="10">
        <v>0.1102</v>
      </c>
      <c r="J10" s="32">
        <v>0.2241</v>
      </c>
      <c r="K10" s="54">
        <v>152.642</v>
      </c>
    </row>
    <row r="11" spans="1:11" ht="15">
      <c r="A11" s="8">
        <v>38083</v>
      </c>
      <c r="B11" s="9">
        <v>0.1337</v>
      </c>
      <c r="C11" s="10">
        <v>0.0737</v>
      </c>
      <c r="D11" s="9">
        <v>14.0806</v>
      </c>
      <c r="E11" s="10">
        <v>0.1775</v>
      </c>
      <c r="F11" s="9">
        <v>0.2177</v>
      </c>
      <c r="G11" s="10">
        <v>0.0909</v>
      </c>
      <c r="H11" s="9">
        <v>0.2059</v>
      </c>
      <c r="I11" s="10">
        <v>0.1113</v>
      </c>
      <c r="J11" s="32">
        <v>0.2246</v>
      </c>
      <c r="K11" s="54">
        <v>152.886</v>
      </c>
    </row>
    <row r="12" spans="1:11" ht="15">
      <c r="A12" s="8">
        <v>38084</v>
      </c>
      <c r="B12" s="9">
        <v>0.1337</v>
      </c>
      <c r="C12" s="10">
        <v>0.0729</v>
      </c>
      <c r="D12" s="9">
        <v>14.1789</v>
      </c>
      <c r="E12" s="10">
        <v>0.1756</v>
      </c>
      <c r="F12" s="9">
        <v>0.2166</v>
      </c>
      <c r="G12" s="10">
        <v>0.0909</v>
      </c>
      <c r="H12" s="9">
        <v>0.2043</v>
      </c>
      <c r="I12" s="10">
        <v>0.1107</v>
      </c>
      <c r="J12" s="32">
        <v>0.225</v>
      </c>
      <c r="K12" s="54">
        <v>153.7918</v>
      </c>
    </row>
    <row r="13" spans="1:11" ht="15">
      <c r="A13" s="8">
        <v>38085</v>
      </c>
      <c r="B13" s="9">
        <v>0.1337</v>
      </c>
      <c r="C13" s="10">
        <v>0.0726</v>
      </c>
      <c r="D13" s="9">
        <v>14.0586</v>
      </c>
      <c r="E13" s="10">
        <v>0.1744</v>
      </c>
      <c r="F13" s="9">
        <v>0.2149</v>
      </c>
      <c r="G13" s="10">
        <v>0.0909</v>
      </c>
      <c r="H13" s="9">
        <v>0.2023</v>
      </c>
      <c r="I13" s="10">
        <v>0.1099</v>
      </c>
      <c r="J13" s="32">
        <v>0.2238</v>
      </c>
      <c r="K13" s="54">
        <v>152.8692</v>
      </c>
    </row>
    <row r="14" spans="1:11" ht="16.5" thickBot="1">
      <c r="A14" s="11">
        <v>38086</v>
      </c>
      <c r="B14" s="12"/>
      <c r="C14" s="13"/>
      <c r="D14" s="80" t="s">
        <v>27</v>
      </c>
      <c r="E14" s="13"/>
      <c r="F14" s="12"/>
      <c r="G14" s="13"/>
      <c r="H14" s="12"/>
      <c r="I14" s="13"/>
      <c r="J14" s="33"/>
      <c r="K14" s="55"/>
    </row>
    <row r="15" spans="1:11" ht="15.75" thickTop="1">
      <c r="A15" s="14" t="s">
        <v>9</v>
      </c>
      <c r="B15" s="15">
        <f>SUM(B10:B14)</f>
        <v>0.5348</v>
      </c>
      <c r="C15" s="16">
        <f>SUM(C10:C14)</f>
        <v>0.2922</v>
      </c>
      <c r="D15" s="15">
        <f>SUM(D10:D14)</f>
        <v>56.282399999999996</v>
      </c>
      <c r="E15" s="16">
        <f>SUM(E10:E14)</f>
        <v>0.7036</v>
      </c>
      <c r="F15" s="15">
        <f>SUM(F10:F14)</f>
        <v>0.8648</v>
      </c>
      <c r="G15" s="16">
        <f>SUM(G10:G14)</f>
        <v>0.36279999999999996</v>
      </c>
      <c r="H15" s="15">
        <f>SUM(H10:H14)</f>
        <v>0.8153</v>
      </c>
      <c r="I15" s="16">
        <f>SUM(I10:I14)</f>
        <v>0.4421</v>
      </c>
      <c r="J15" s="16">
        <f>SUM(J10:J14)</f>
        <v>0.8975</v>
      </c>
      <c r="K15" s="56">
        <f>SUM(K10:K14)</f>
        <v>612.189</v>
      </c>
    </row>
    <row r="16" spans="1:11" ht="15.75" thickBot="1">
      <c r="A16" s="17" t="s">
        <v>10</v>
      </c>
      <c r="B16" s="18">
        <f>B15/4</f>
        <v>0.1337</v>
      </c>
      <c r="C16" s="19">
        <f>C15/4</f>
        <v>0.07305</v>
      </c>
      <c r="D16" s="19">
        <f aca="true" t="shared" si="1" ref="D16:K16">D15/4</f>
        <v>14.070599999999999</v>
      </c>
      <c r="E16" s="19">
        <f t="shared" si="1"/>
        <v>0.1759</v>
      </c>
      <c r="F16" s="19">
        <f t="shared" si="1"/>
        <v>0.2162</v>
      </c>
      <c r="G16" s="19">
        <f t="shared" si="1"/>
        <v>0.09069999999999999</v>
      </c>
      <c r="H16" s="19">
        <f t="shared" si="1"/>
        <v>0.203825</v>
      </c>
      <c r="I16" s="19">
        <f t="shared" si="1"/>
        <v>0.110525</v>
      </c>
      <c r="J16" s="19">
        <f t="shared" si="1"/>
        <v>0.224375</v>
      </c>
      <c r="K16" s="19">
        <f t="shared" si="1"/>
        <v>153.04725</v>
      </c>
    </row>
    <row r="17" spans="1:11" ht="16.5" thickTop="1">
      <c r="A17" s="8"/>
      <c r="B17" s="9"/>
      <c r="C17" s="10"/>
      <c r="D17" s="88" t="s">
        <v>28</v>
      </c>
      <c r="E17" s="78"/>
      <c r="F17" s="9"/>
      <c r="G17" s="10"/>
      <c r="H17" s="9"/>
      <c r="I17" s="10"/>
      <c r="J17" s="32"/>
      <c r="K17" s="54"/>
    </row>
    <row r="18" spans="1:11" ht="15">
      <c r="A18" s="8">
        <v>38090</v>
      </c>
      <c r="B18" s="9">
        <v>0.1337</v>
      </c>
      <c r="C18" s="10">
        <v>0.0729</v>
      </c>
      <c r="D18" s="9">
        <v>14.1341</v>
      </c>
      <c r="E18" s="10">
        <v>0.1748</v>
      </c>
      <c r="F18" s="9">
        <v>0.2164</v>
      </c>
      <c r="G18" s="10">
        <v>0.0907</v>
      </c>
      <c r="H18" s="9">
        <v>0.2025</v>
      </c>
      <c r="I18" s="10">
        <v>0.1106</v>
      </c>
      <c r="J18" s="32">
        <v>0.2237</v>
      </c>
      <c r="K18" s="54">
        <v>152.8458</v>
      </c>
    </row>
    <row r="19" spans="1:11" ht="15">
      <c r="A19" s="8">
        <v>38091</v>
      </c>
      <c r="B19" s="9">
        <v>0.1337</v>
      </c>
      <c r="C19" s="10">
        <v>0.0737</v>
      </c>
      <c r="D19" s="9">
        <v>14.2919</v>
      </c>
      <c r="E19" s="10">
        <v>0.1772</v>
      </c>
      <c r="F19" s="9">
        <v>0.2194</v>
      </c>
      <c r="G19" s="10">
        <v>0.0913</v>
      </c>
      <c r="H19" s="9">
        <v>0.2048</v>
      </c>
      <c r="I19" s="10">
        <v>0.1122</v>
      </c>
      <c r="J19" s="32">
        <v>0.2234</v>
      </c>
      <c r="K19" s="54">
        <v>152.5885</v>
      </c>
    </row>
    <row r="20" spans="1:11" ht="15">
      <c r="A20" s="8">
        <v>38092</v>
      </c>
      <c r="B20" s="9">
        <v>0.1337</v>
      </c>
      <c r="C20" s="10">
        <v>0.0748</v>
      </c>
      <c r="D20" s="9">
        <v>14.5051</v>
      </c>
      <c r="E20" s="10">
        <v>0.1824</v>
      </c>
      <c r="F20" s="9">
        <v>0.2192</v>
      </c>
      <c r="G20" s="10">
        <v>0.0918</v>
      </c>
      <c r="H20" s="9">
        <v>0.2113</v>
      </c>
      <c r="I20" s="10">
        <v>0.1121</v>
      </c>
      <c r="J20" s="32">
        <v>0.2248</v>
      </c>
      <c r="K20" s="54">
        <v>154.7912</v>
      </c>
    </row>
    <row r="21" spans="1:11" ht="15.75" thickBot="1">
      <c r="A21" s="11">
        <v>38093</v>
      </c>
      <c r="B21" s="12">
        <v>0.1336</v>
      </c>
      <c r="C21" s="13">
        <v>0.0751</v>
      </c>
      <c r="D21" s="12">
        <v>14.5083</v>
      </c>
      <c r="E21" s="67">
        <v>0.1809</v>
      </c>
      <c r="F21" s="12">
        <v>0.2192</v>
      </c>
      <c r="G21" s="13">
        <v>0.092</v>
      </c>
      <c r="H21" s="12">
        <v>0.201</v>
      </c>
      <c r="I21" s="13">
        <v>0.1121</v>
      </c>
      <c r="J21" s="33">
        <v>0.2248</v>
      </c>
      <c r="K21" s="55">
        <v>154.141</v>
      </c>
    </row>
    <row r="22" spans="1:11" ht="15.75" thickTop="1">
      <c r="A22" s="14" t="s">
        <v>9</v>
      </c>
      <c r="B22" s="15">
        <f aca="true" t="shared" si="2" ref="B22:K22">SUM(B17:B21)</f>
        <v>0.5347</v>
      </c>
      <c r="C22" s="16">
        <f t="shared" si="2"/>
        <v>0.2965</v>
      </c>
      <c r="D22" s="15">
        <f t="shared" si="2"/>
        <v>57.4394</v>
      </c>
      <c r="E22" s="16">
        <f t="shared" si="2"/>
        <v>0.7153</v>
      </c>
      <c r="F22" s="15">
        <f t="shared" si="2"/>
        <v>0.8742000000000001</v>
      </c>
      <c r="G22" s="16">
        <f t="shared" si="2"/>
        <v>0.3658</v>
      </c>
      <c r="H22" s="15">
        <f t="shared" si="2"/>
        <v>0.8196000000000001</v>
      </c>
      <c r="I22" s="16">
        <f t="shared" si="2"/>
        <v>0.44699999999999995</v>
      </c>
      <c r="J22" s="16">
        <f t="shared" si="2"/>
        <v>0.8966999999999999</v>
      </c>
      <c r="K22" s="56">
        <f t="shared" si="2"/>
        <v>614.3665</v>
      </c>
    </row>
    <row r="23" spans="1:11" ht="15.75" thickBot="1">
      <c r="A23" s="17" t="s">
        <v>10</v>
      </c>
      <c r="B23" s="18">
        <f>B22/4</f>
        <v>0.133675</v>
      </c>
      <c r="C23" s="19">
        <f>C22/4</f>
        <v>0.074125</v>
      </c>
      <c r="D23" s="19">
        <f aca="true" t="shared" si="3" ref="D23:K23">D22/4</f>
        <v>14.35985</v>
      </c>
      <c r="E23" s="19">
        <f t="shared" si="3"/>
        <v>0.178825</v>
      </c>
      <c r="F23" s="19">
        <f t="shared" si="3"/>
        <v>0.21855000000000002</v>
      </c>
      <c r="G23" s="19">
        <f t="shared" si="3"/>
        <v>0.09145</v>
      </c>
      <c r="H23" s="19">
        <f t="shared" si="3"/>
        <v>0.20490000000000003</v>
      </c>
      <c r="I23" s="19">
        <f t="shared" si="3"/>
        <v>0.11174999999999999</v>
      </c>
      <c r="J23" s="19">
        <f t="shared" si="3"/>
        <v>0.22417499999999999</v>
      </c>
      <c r="K23" s="19">
        <f t="shared" si="3"/>
        <v>153.591625</v>
      </c>
    </row>
    <row r="24" spans="1:11" ht="15.75" thickTop="1">
      <c r="A24" s="8">
        <v>38096</v>
      </c>
      <c r="B24" s="9">
        <v>0.1337</v>
      </c>
      <c r="C24" s="10">
        <v>0.0742</v>
      </c>
      <c r="D24" s="9">
        <v>14.4349</v>
      </c>
      <c r="E24" s="78">
        <v>0.1794</v>
      </c>
      <c r="F24" s="9">
        <v>0.2174</v>
      </c>
      <c r="G24" s="10">
        <v>0.0919</v>
      </c>
      <c r="H24" s="9">
        <v>0.2087</v>
      </c>
      <c r="I24" s="10">
        <v>0.1111</v>
      </c>
      <c r="J24" s="32">
        <v>0.2242</v>
      </c>
      <c r="K24" s="54">
        <v>155.4597</v>
      </c>
    </row>
    <row r="25" spans="1:11" ht="15">
      <c r="A25" s="8">
        <v>38097</v>
      </c>
      <c r="B25" s="9">
        <v>0.1337</v>
      </c>
      <c r="C25" s="10">
        <v>0.074</v>
      </c>
      <c r="D25" s="9">
        <v>14.5118</v>
      </c>
      <c r="E25" s="10">
        <v>0.1792</v>
      </c>
      <c r="F25" s="9">
        <v>0.2175</v>
      </c>
      <c r="G25" s="10">
        <v>0.0914</v>
      </c>
      <c r="H25" s="9">
        <v>0.2078</v>
      </c>
      <c r="I25" s="10">
        <v>0.1112</v>
      </c>
      <c r="J25" s="32">
        <v>0.2248</v>
      </c>
      <c r="K25" s="54">
        <v>154.2564</v>
      </c>
    </row>
    <row r="26" spans="1:11" ht="15">
      <c r="A26" s="8">
        <v>38098</v>
      </c>
      <c r="B26" s="9">
        <v>0.1336</v>
      </c>
      <c r="C26" s="10">
        <v>0.0745</v>
      </c>
      <c r="D26" s="9">
        <v>14.4742</v>
      </c>
      <c r="E26" s="10">
        <v>0.1812</v>
      </c>
      <c r="F26" s="9">
        <v>0.2193</v>
      </c>
      <c r="G26" s="10">
        <v>0.0918</v>
      </c>
      <c r="H26" s="9">
        <v>0.2108</v>
      </c>
      <c r="I26" s="10">
        <v>0.1122</v>
      </c>
      <c r="J26" s="32">
        <v>0.2244</v>
      </c>
      <c r="K26" s="54">
        <v>154.2746</v>
      </c>
    </row>
    <row r="27" spans="1:11" ht="15">
      <c r="A27" s="8">
        <v>38099</v>
      </c>
      <c r="B27" s="9">
        <v>0.1336</v>
      </c>
      <c r="C27" s="10">
        <v>0.0754</v>
      </c>
      <c r="D27" s="9">
        <v>14.6125</v>
      </c>
      <c r="E27" s="10">
        <v>0.1824</v>
      </c>
      <c r="F27" s="9">
        <v>0.2203</v>
      </c>
      <c r="G27" s="10">
        <v>0.0924</v>
      </c>
      <c r="H27" s="9">
        <v>0.2139</v>
      </c>
      <c r="I27" s="10">
        <v>0.1126</v>
      </c>
      <c r="J27" s="32">
        <v>0.2259</v>
      </c>
      <c r="K27" s="54">
        <v>154.3781</v>
      </c>
    </row>
    <row r="28" spans="1:11" ht="15.75" thickBot="1">
      <c r="A28" s="11">
        <v>38100</v>
      </c>
      <c r="B28" s="12">
        <v>0.1336</v>
      </c>
      <c r="C28" s="13">
        <v>0.0756</v>
      </c>
      <c r="D28" s="12">
        <v>14.67</v>
      </c>
      <c r="E28" s="13">
        <v>0.1832</v>
      </c>
      <c r="F28" s="12">
        <v>0.2203</v>
      </c>
      <c r="G28" s="13">
        <v>0.0923</v>
      </c>
      <c r="H28" s="12">
        <v>0.214</v>
      </c>
      <c r="I28" s="13">
        <v>0.1126</v>
      </c>
      <c r="J28" s="33">
        <v>0.2269</v>
      </c>
      <c r="K28" s="55">
        <v>154.9426</v>
      </c>
    </row>
    <row r="29" spans="1:11" ht="15.75" thickTop="1">
      <c r="A29" s="14" t="s">
        <v>9</v>
      </c>
      <c r="B29" s="15">
        <f aca="true" t="shared" si="4" ref="B29:K29">SUM(B24:B28)</f>
        <v>0.6681999999999999</v>
      </c>
      <c r="C29" s="16">
        <f t="shared" si="4"/>
        <v>0.37370000000000003</v>
      </c>
      <c r="D29" s="15">
        <f t="shared" si="4"/>
        <v>72.7034</v>
      </c>
      <c r="E29" s="16">
        <f t="shared" si="4"/>
        <v>0.9054000000000001</v>
      </c>
      <c r="F29" s="15">
        <f t="shared" si="4"/>
        <v>1.0948</v>
      </c>
      <c r="G29" s="16">
        <f t="shared" si="4"/>
        <v>0.4598</v>
      </c>
      <c r="H29" s="15">
        <f t="shared" si="4"/>
        <v>1.0552</v>
      </c>
      <c r="I29" s="16">
        <f t="shared" si="4"/>
        <v>0.5597000000000001</v>
      </c>
      <c r="J29" s="16">
        <f t="shared" si="4"/>
        <v>1.1261999999999999</v>
      </c>
      <c r="K29" s="56">
        <f t="shared" si="4"/>
        <v>773.3113999999999</v>
      </c>
    </row>
    <row r="30" spans="1:11" ht="15.75" thickBot="1">
      <c r="A30" s="17" t="s">
        <v>10</v>
      </c>
      <c r="B30" s="18">
        <f>B29/5</f>
        <v>0.13363999999999998</v>
      </c>
      <c r="C30" s="19">
        <f>C29/5</f>
        <v>0.07474</v>
      </c>
      <c r="D30" s="19">
        <f aca="true" t="shared" si="5" ref="D30:K30">D29/5</f>
        <v>14.54068</v>
      </c>
      <c r="E30" s="19">
        <f t="shared" si="5"/>
        <v>0.18108000000000002</v>
      </c>
      <c r="F30" s="19">
        <f t="shared" si="5"/>
        <v>0.21896</v>
      </c>
      <c r="G30" s="19">
        <f t="shared" si="5"/>
        <v>0.09196</v>
      </c>
      <c r="H30" s="19">
        <f t="shared" si="5"/>
        <v>0.21103999999999998</v>
      </c>
      <c r="I30" s="19">
        <f t="shared" si="5"/>
        <v>0.11194000000000001</v>
      </c>
      <c r="J30" s="19">
        <f t="shared" si="5"/>
        <v>0.22523999999999997</v>
      </c>
      <c r="K30" s="19">
        <f t="shared" si="5"/>
        <v>154.66227999999998</v>
      </c>
    </row>
    <row r="31" spans="1:11" ht="15.75" thickTop="1">
      <c r="A31" s="8">
        <v>38103</v>
      </c>
      <c r="B31" s="9">
        <v>0.1336</v>
      </c>
      <c r="C31" s="10">
        <v>0.0756</v>
      </c>
      <c r="D31" s="9">
        <v>14.5955</v>
      </c>
      <c r="E31" s="10">
        <v>0.1832</v>
      </c>
      <c r="F31" s="9">
        <v>0.2212</v>
      </c>
      <c r="G31" s="10">
        <v>0.0921</v>
      </c>
      <c r="H31" s="9">
        <v>0.2137</v>
      </c>
      <c r="I31" s="10">
        <v>0.1131</v>
      </c>
      <c r="J31" s="32">
        <v>0.2267</v>
      </c>
      <c r="K31" s="54">
        <v>154.809</v>
      </c>
    </row>
    <row r="32" spans="1:11" ht="15">
      <c r="A32" s="8">
        <v>38104</v>
      </c>
      <c r="B32" s="9">
        <v>0.1337</v>
      </c>
      <c r="C32" s="10">
        <v>0.0749</v>
      </c>
      <c r="D32" s="9">
        <v>14.5151</v>
      </c>
      <c r="E32" s="10">
        <v>0.1849</v>
      </c>
      <c r="F32" s="9">
        <v>0.2206</v>
      </c>
      <c r="G32" s="10">
        <v>0.0922</v>
      </c>
      <c r="H32" s="9">
        <v>0.2125</v>
      </c>
      <c r="I32" s="10">
        <v>0.1128</v>
      </c>
      <c r="J32" s="32">
        <v>0.2268</v>
      </c>
      <c r="K32" s="54">
        <v>154.4904</v>
      </c>
    </row>
    <row r="33" spans="1:11" ht="15">
      <c r="A33" s="8">
        <v>38105</v>
      </c>
      <c r="B33" s="9">
        <v>0.1337</v>
      </c>
      <c r="C33" s="10">
        <v>0.0747</v>
      </c>
      <c r="D33" s="9">
        <v>14.6522</v>
      </c>
      <c r="E33" s="10">
        <v>0.1825</v>
      </c>
      <c r="F33" s="9">
        <v>0.2195</v>
      </c>
      <c r="G33" s="10">
        <v>0.0921</v>
      </c>
      <c r="H33" s="9">
        <v>0.2124</v>
      </c>
      <c r="I33" s="10">
        <v>0.1122</v>
      </c>
      <c r="J33" s="32">
        <v>0.2269</v>
      </c>
      <c r="K33" s="54">
        <v>154.1227</v>
      </c>
    </row>
    <row r="34" spans="1:11" ht="15">
      <c r="A34" s="8">
        <v>38106</v>
      </c>
      <c r="B34" s="9">
        <v>0.1337</v>
      </c>
      <c r="C34" s="10">
        <v>0.0754</v>
      </c>
      <c r="D34" s="9">
        <v>14.6809</v>
      </c>
      <c r="E34" s="10">
        <v>0.1848</v>
      </c>
      <c r="F34" s="9">
        <v>0.2209</v>
      </c>
      <c r="G34" s="10">
        <v>0.0921</v>
      </c>
      <c r="H34" s="9">
        <v>0.2149</v>
      </c>
      <c r="I34" s="10">
        <v>0.113</v>
      </c>
      <c r="J34" s="32">
        <v>0.2268</v>
      </c>
      <c r="K34" s="54">
        <v>154.6575</v>
      </c>
    </row>
    <row r="35" spans="1:11" ht="15.75" thickBot="1">
      <c r="A35" s="11">
        <v>38107</v>
      </c>
      <c r="B35" s="12">
        <v>0.1337</v>
      </c>
      <c r="C35" s="13">
        <v>0.0753</v>
      </c>
      <c r="D35" s="12">
        <v>14.705</v>
      </c>
      <c r="E35" s="13">
        <v>0.1758</v>
      </c>
      <c r="F35" s="12">
        <v>0.219</v>
      </c>
      <c r="G35" s="13">
        <v>0.0927</v>
      </c>
      <c r="H35" s="12">
        <v>0.2152</v>
      </c>
      <c r="I35" s="13">
        <v>0.1119</v>
      </c>
      <c r="J35" s="33">
        <v>0.2278</v>
      </c>
      <c r="K35" s="55">
        <v>156.5527</v>
      </c>
    </row>
    <row r="36" spans="1:11" ht="15.75" thickTop="1">
      <c r="A36" s="14" t="s">
        <v>9</v>
      </c>
      <c r="B36" s="15">
        <f aca="true" t="shared" si="6" ref="B36:K36">SUM(B31:B35)</f>
        <v>0.6684000000000001</v>
      </c>
      <c r="C36" s="16">
        <f t="shared" si="6"/>
        <v>0.3759</v>
      </c>
      <c r="D36" s="15">
        <f t="shared" si="6"/>
        <v>73.1487</v>
      </c>
      <c r="E36" s="16">
        <f t="shared" si="6"/>
        <v>0.9112</v>
      </c>
      <c r="F36" s="15">
        <f t="shared" si="6"/>
        <v>1.1012</v>
      </c>
      <c r="G36" s="16">
        <f t="shared" si="6"/>
        <v>0.46120000000000005</v>
      </c>
      <c r="H36" s="15">
        <f t="shared" si="6"/>
        <v>1.0687</v>
      </c>
      <c r="I36" s="16">
        <f t="shared" si="6"/>
        <v>0.563</v>
      </c>
      <c r="J36" s="16">
        <f t="shared" si="6"/>
        <v>1.135</v>
      </c>
      <c r="K36" s="56">
        <f t="shared" si="6"/>
        <v>774.6323</v>
      </c>
    </row>
    <row r="37" spans="1:11" ht="15.75" thickBot="1">
      <c r="A37" s="17" t="s">
        <v>10</v>
      </c>
      <c r="B37" s="18">
        <f>B36/5</f>
        <v>0.13368000000000002</v>
      </c>
      <c r="C37" s="19">
        <f>C36/5</f>
        <v>0.07518</v>
      </c>
      <c r="D37" s="19">
        <f aca="true" t="shared" si="7" ref="D37">D36/5</f>
        <v>14.629740000000002</v>
      </c>
      <c r="E37" s="19">
        <f aca="true" t="shared" si="8" ref="E37">E36/5</f>
        <v>0.18224</v>
      </c>
      <c r="F37" s="19">
        <f aca="true" t="shared" si="9" ref="F37">F36/5</f>
        <v>0.22024</v>
      </c>
      <c r="G37" s="19">
        <f aca="true" t="shared" si="10" ref="G37">G36/5</f>
        <v>0.09224000000000002</v>
      </c>
      <c r="H37" s="19">
        <f aca="true" t="shared" si="11" ref="H37">H36/5</f>
        <v>0.21373999999999999</v>
      </c>
      <c r="I37" s="19">
        <f aca="true" t="shared" si="12" ref="I37">I36/5</f>
        <v>0.11259999999999999</v>
      </c>
      <c r="J37" s="19">
        <f aca="true" t="shared" si="13" ref="J37">J36/5</f>
        <v>0.227</v>
      </c>
      <c r="K37" s="19">
        <f aca="true" t="shared" si="14" ref="K37">K36/5</f>
        <v>154.92646</v>
      </c>
    </row>
    <row r="38" spans="1:11" ht="21" thickTop="1">
      <c r="A38" s="20"/>
      <c r="B38" s="9"/>
      <c r="C38" s="51"/>
      <c r="D38" s="9"/>
      <c r="E38" s="22" t="s">
        <v>11</v>
      </c>
      <c r="F38" s="9"/>
      <c r="G38" s="10"/>
      <c r="H38" s="9"/>
      <c r="I38" s="10"/>
      <c r="J38" s="32"/>
      <c r="K38" s="54"/>
    </row>
    <row r="39" spans="1:11" ht="15.75" thickBot="1">
      <c r="A39" s="23"/>
      <c r="B39" s="24"/>
      <c r="C39" s="25"/>
      <c r="D39" s="24"/>
      <c r="E39" s="25"/>
      <c r="F39" s="24"/>
      <c r="G39" s="25"/>
      <c r="H39" s="24"/>
      <c r="I39" s="25"/>
      <c r="J39" s="35"/>
      <c r="K39" s="58"/>
    </row>
    <row r="40" spans="1:11" ht="15">
      <c r="A40" s="26" t="s">
        <v>12</v>
      </c>
      <c r="B40" s="27">
        <f>SUM(B5:B7,B10:B13,B18:B21,B24:B28,B31:B35)</f>
        <v>2.6735</v>
      </c>
      <c r="C40" s="36">
        <f>SUM(C5:C6,C10:C13,C18:C21,C24:C28,C31:C35)</f>
        <v>1.4829999999999999</v>
      </c>
      <c r="D40" s="36">
        <f aca="true" t="shared" si="15" ref="D40:K40">SUM(D5:D6,D10:D13,D18:D21,D24:D28,D31:D35)</f>
        <v>287.3547</v>
      </c>
      <c r="E40" s="36">
        <f t="shared" si="15"/>
        <v>3.5850999999999997</v>
      </c>
      <c r="F40" s="36">
        <f t="shared" si="15"/>
        <v>4.3592</v>
      </c>
      <c r="G40" s="36">
        <f t="shared" si="15"/>
        <v>1.8298000000000003</v>
      </c>
      <c r="H40" s="36">
        <f t="shared" si="15"/>
        <v>4.160000000000001</v>
      </c>
      <c r="I40" s="36">
        <f t="shared" si="15"/>
        <v>2.2287</v>
      </c>
      <c r="J40" s="36">
        <f t="shared" si="15"/>
        <v>4.502900000000001</v>
      </c>
      <c r="K40" s="36">
        <f t="shared" si="15"/>
        <v>3080.3848</v>
      </c>
    </row>
    <row r="41" spans="1:11" ht="15">
      <c r="A41" s="26" t="s">
        <v>13</v>
      </c>
      <c r="B41" s="27">
        <f>B40/20</f>
        <v>0.13367500000000002</v>
      </c>
      <c r="C41" s="28">
        <f>C40/20</f>
        <v>0.07415</v>
      </c>
      <c r="D41" s="28">
        <f aca="true" t="shared" si="16" ref="D41:K41">D40/20</f>
        <v>14.367735</v>
      </c>
      <c r="E41" s="28">
        <f t="shared" si="16"/>
        <v>0.179255</v>
      </c>
      <c r="F41" s="28">
        <f t="shared" si="16"/>
        <v>0.21796000000000001</v>
      </c>
      <c r="G41" s="28">
        <f t="shared" si="16"/>
        <v>0.09149000000000002</v>
      </c>
      <c r="H41" s="28">
        <f t="shared" si="16"/>
        <v>0.20800000000000005</v>
      </c>
      <c r="I41" s="28">
        <f t="shared" si="16"/>
        <v>0.11143499999999999</v>
      </c>
      <c r="J41" s="28">
        <f t="shared" si="16"/>
        <v>0.22514500000000007</v>
      </c>
      <c r="K41" s="28">
        <f t="shared" si="16"/>
        <v>154.01924</v>
      </c>
    </row>
    <row r="42" spans="1:11" ht="15">
      <c r="A42" s="26" t="s">
        <v>14</v>
      </c>
      <c r="B42" s="27">
        <f>1/B41</f>
        <v>7.48083037217131</v>
      </c>
      <c r="C42" s="28">
        <f>1/C41</f>
        <v>13.486176668914364</v>
      </c>
      <c r="D42" s="72">
        <f>100/D41</f>
        <v>6.96003928246171</v>
      </c>
      <c r="E42" s="28">
        <f aca="true" t="shared" si="17" ref="E42:J42">1/E41</f>
        <v>5.578644947142339</v>
      </c>
      <c r="F42" s="49">
        <f t="shared" si="17"/>
        <v>4.587997797761057</v>
      </c>
      <c r="G42" s="28">
        <f t="shared" si="17"/>
        <v>10.930156301235106</v>
      </c>
      <c r="H42" s="28">
        <f t="shared" si="17"/>
        <v>4.807692307692307</v>
      </c>
      <c r="I42" s="28">
        <f t="shared" si="17"/>
        <v>8.97384125274824</v>
      </c>
      <c r="J42" s="28">
        <f t="shared" si="17"/>
        <v>4.441582091541005</v>
      </c>
      <c r="K42" s="28">
        <f>1000/K41</f>
        <v>6.4926953281940625</v>
      </c>
    </row>
    <row r="43" spans="1:11" ht="15.75" thickBot="1">
      <c r="A43" s="29"/>
      <c r="B43" s="30"/>
      <c r="C43" s="31"/>
      <c r="D43" s="30"/>
      <c r="E43" s="31"/>
      <c r="F43" s="50"/>
      <c r="G43" s="30"/>
      <c r="H43" s="31"/>
      <c r="I43" s="30"/>
      <c r="J43" s="31"/>
      <c r="K43" s="50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 topLeftCell="A1"/>
  </sheetViews>
  <sheetFormatPr defaultColWidth="9.140625" defaultRowHeight="15"/>
  <cols>
    <col min="1" max="1" width="12.28125" style="0" customWidth="1"/>
    <col min="2" max="2" width="10.8515625" style="0" customWidth="1"/>
    <col min="3" max="3" width="10.7109375" style="0" customWidth="1"/>
    <col min="4" max="4" width="11.7109375" style="0" customWidth="1"/>
    <col min="5" max="6" width="10.421875" style="0" customWidth="1"/>
    <col min="7" max="7" width="10.00390625" style="0" customWidth="1"/>
    <col min="8" max="8" width="10.421875" style="0" customWidth="1"/>
    <col min="9" max="9" width="10.7109375" style="0" customWidth="1"/>
    <col min="10" max="10" width="10.140625" style="0" customWidth="1"/>
    <col min="11" max="11" width="10.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>
      <c r="A2" s="1"/>
      <c r="B2" s="1"/>
      <c r="C2" s="2" t="s">
        <v>33</v>
      </c>
      <c r="D2" s="1"/>
      <c r="E2" s="1"/>
      <c r="F2" s="1"/>
      <c r="G2" s="1"/>
      <c r="H2" s="1"/>
      <c r="I2" s="1"/>
      <c r="J2" s="1"/>
      <c r="K2" s="1"/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4"/>
      <c r="B4" s="5"/>
      <c r="C4" s="4"/>
      <c r="D4" s="5"/>
      <c r="E4" s="4"/>
      <c r="F4" s="5"/>
      <c r="G4" s="4"/>
      <c r="H4" s="5"/>
      <c r="I4" s="4"/>
      <c r="J4" s="4"/>
      <c r="K4" s="52"/>
    </row>
    <row r="5" spans="1:11" ht="15.75" thickBot="1">
      <c r="A5" s="6" t="s">
        <v>0</v>
      </c>
      <c r="B5" s="7" t="s">
        <v>8</v>
      </c>
      <c r="C5" s="6" t="s">
        <v>7</v>
      </c>
      <c r="D5" s="7" t="s">
        <v>23</v>
      </c>
      <c r="E5" s="6" t="s">
        <v>1</v>
      </c>
      <c r="F5" s="7" t="s">
        <v>15</v>
      </c>
      <c r="G5" s="6" t="s">
        <v>5</v>
      </c>
      <c r="H5" s="7" t="s">
        <v>4</v>
      </c>
      <c r="I5" s="6" t="s">
        <v>2</v>
      </c>
      <c r="J5" s="6" t="s">
        <v>6</v>
      </c>
      <c r="K5" s="53" t="s">
        <v>3</v>
      </c>
    </row>
    <row r="6" spans="1:11" ht="15">
      <c r="A6" s="8">
        <v>38110</v>
      </c>
      <c r="B6" s="9">
        <v>0.1337</v>
      </c>
      <c r="C6" s="10">
        <v>0.0754</v>
      </c>
      <c r="D6" s="9">
        <v>14.7531</v>
      </c>
      <c r="E6" s="10">
        <v>0.1852</v>
      </c>
      <c r="F6" s="9">
        <v>0.2182</v>
      </c>
      <c r="G6" s="10">
        <v>0.0921</v>
      </c>
      <c r="H6" s="9">
        <v>0.214</v>
      </c>
      <c r="I6" s="10">
        <v>0.1116</v>
      </c>
      <c r="J6" s="10">
        <v>0.2275</v>
      </c>
      <c r="K6" s="54">
        <v>156.8936</v>
      </c>
    </row>
    <row r="7" spans="1:11" ht="15">
      <c r="A7" s="8">
        <v>38111</v>
      </c>
      <c r="B7" s="9">
        <v>0.1337</v>
      </c>
      <c r="C7" s="10">
        <v>0.0754</v>
      </c>
      <c r="D7" s="9">
        <v>14.7511</v>
      </c>
      <c r="E7" s="10">
        <v>0.1854</v>
      </c>
      <c r="F7" s="9">
        <v>0.2186</v>
      </c>
      <c r="G7" s="10">
        <v>0.0921</v>
      </c>
      <c r="H7" s="9">
        <v>0.2137</v>
      </c>
      <c r="I7" s="10">
        <v>0.1118</v>
      </c>
      <c r="J7" s="10">
        <v>0.2276</v>
      </c>
      <c r="K7" s="54">
        <v>156.8535</v>
      </c>
    </row>
    <row r="8" spans="1:11" ht="15">
      <c r="A8" s="8">
        <v>38112</v>
      </c>
      <c r="B8" s="9">
        <v>0.1337</v>
      </c>
      <c r="C8" s="10">
        <v>0.0746</v>
      </c>
      <c r="D8" s="9">
        <v>14.699</v>
      </c>
      <c r="E8" s="10">
        <v>0.1835</v>
      </c>
      <c r="F8" s="9">
        <v>0.2165</v>
      </c>
      <c r="G8" s="10">
        <v>0.0913</v>
      </c>
      <c r="H8" s="9">
        <v>0.2165</v>
      </c>
      <c r="I8" s="10">
        <v>0.1107</v>
      </c>
      <c r="J8" s="10">
        <v>0.2268</v>
      </c>
      <c r="K8" s="54">
        <v>156.6296</v>
      </c>
    </row>
    <row r="9" spans="1:11" ht="15">
      <c r="A9" s="8">
        <v>38113</v>
      </c>
      <c r="B9" s="9">
        <v>0.1337</v>
      </c>
      <c r="C9" s="10">
        <v>0.0746</v>
      </c>
      <c r="D9" s="9">
        <v>14.5178</v>
      </c>
      <c r="E9" s="10">
        <v>0.1826</v>
      </c>
      <c r="F9" s="9">
        <v>0.2153</v>
      </c>
      <c r="G9" s="10">
        <v>0.0913</v>
      </c>
      <c r="H9" s="9">
        <v>0.2104</v>
      </c>
      <c r="I9" s="10">
        <v>0.1101</v>
      </c>
      <c r="J9" s="10">
        <v>0.2253</v>
      </c>
      <c r="K9" s="54">
        <v>156.1282</v>
      </c>
    </row>
    <row r="10" spans="1:11" ht="15.75" thickBot="1">
      <c r="A10" s="11">
        <v>38114</v>
      </c>
      <c r="B10" s="12">
        <v>0.1337</v>
      </c>
      <c r="C10" s="13">
        <v>0.0745</v>
      </c>
      <c r="D10" s="12">
        <v>14.6515</v>
      </c>
      <c r="E10" s="13">
        <v>0.1843</v>
      </c>
      <c r="F10" s="12">
        <v>0.2164</v>
      </c>
      <c r="G10" s="13">
        <v>0.0914</v>
      </c>
      <c r="H10" s="12">
        <v>0.2113</v>
      </c>
      <c r="I10" s="13">
        <v>0.1106</v>
      </c>
      <c r="J10" s="13">
        <v>0.2259</v>
      </c>
      <c r="K10" s="55">
        <v>155.9945</v>
      </c>
    </row>
    <row r="11" spans="1:11" ht="15.75" thickTop="1">
      <c r="A11" s="14" t="s">
        <v>9</v>
      </c>
      <c r="B11" s="15">
        <f>SUM(B6:B10)</f>
        <v>0.6685000000000001</v>
      </c>
      <c r="C11" s="16">
        <f>SUM(C6:C10)</f>
        <v>0.3745</v>
      </c>
      <c r="D11" s="15">
        <f>SUM(D6:D10)</f>
        <v>73.3725</v>
      </c>
      <c r="E11" s="16">
        <f>SUM(E6:E10)</f>
        <v>0.921</v>
      </c>
      <c r="F11" s="15">
        <f>SUM(F6:F10)</f>
        <v>1.085</v>
      </c>
      <c r="G11" s="16">
        <f>SUM(G6:G10)</f>
        <v>0.4582</v>
      </c>
      <c r="H11" s="15">
        <f>SUM(H6:H10)</f>
        <v>1.0659</v>
      </c>
      <c r="I11" s="16">
        <f>SUM(I6:I10)</f>
        <v>0.5548000000000001</v>
      </c>
      <c r="J11" s="16">
        <f>SUM(J6:J10)</f>
        <v>1.1331</v>
      </c>
      <c r="K11" s="56">
        <f>SUM(K6:K10)</f>
        <v>782.4994</v>
      </c>
    </row>
    <row r="12" spans="1:11" ht="15.75" thickBot="1">
      <c r="A12" s="17" t="s">
        <v>10</v>
      </c>
      <c r="B12" s="18">
        <f>B11/5</f>
        <v>0.1337</v>
      </c>
      <c r="C12" s="19">
        <f>C11/5</f>
        <v>0.0749</v>
      </c>
      <c r="D12" s="19">
        <f aca="true" t="shared" si="0" ref="D12:K12">D11/5</f>
        <v>14.6745</v>
      </c>
      <c r="E12" s="19">
        <f t="shared" si="0"/>
        <v>0.1842</v>
      </c>
      <c r="F12" s="19">
        <f t="shared" si="0"/>
        <v>0.217</v>
      </c>
      <c r="G12" s="19">
        <f t="shared" si="0"/>
        <v>0.09164</v>
      </c>
      <c r="H12" s="19">
        <f t="shared" si="0"/>
        <v>0.21318</v>
      </c>
      <c r="I12" s="19">
        <f t="shared" si="0"/>
        <v>0.11096000000000002</v>
      </c>
      <c r="J12" s="19">
        <f t="shared" si="0"/>
        <v>0.22662</v>
      </c>
      <c r="K12" s="19">
        <f t="shared" si="0"/>
        <v>156.49988000000002</v>
      </c>
    </row>
    <row r="13" spans="1:11" ht="15.75" thickTop="1">
      <c r="A13" s="8">
        <v>38117</v>
      </c>
      <c r="B13" s="9">
        <v>0.1336</v>
      </c>
      <c r="C13" s="10">
        <v>0.0748</v>
      </c>
      <c r="D13" s="9">
        <v>14.9792</v>
      </c>
      <c r="E13" s="10">
        <v>0.1898</v>
      </c>
      <c r="F13" s="9">
        <v>0.2196</v>
      </c>
      <c r="G13" s="10">
        <v>0.0917</v>
      </c>
      <c r="H13" s="9">
        <v>0.2162</v>
      </c>
      <c r="I13" s="10">
        <v>0.1123</v>
      </c>
      <c r="J13" s="10">
        <v>0.2273</v>
      </c>
      <c r="K13" s="54">
        <v>156.5458</v>
      </c>
    </row>
    <row r="14" spans="1:11" ht="15">
      <c r="A14" s="8">
        <v>38118</v>
      </c>
      <c r="B14" s="9">
        <v>0.1336</v>
      </c>
      <c r="C14" s="10">
        <v>0.0753</v>
      </c>
      <c r="D14" s="9">
        <v>15.211</v>
      </c>
      <c r="E14" s="10">
        <v>0.1931</v>
      </c>
      <c r="F14" s="9">
        <v>0.2204</v>
      </c>
      <c r="G14" s="10">
        <v>0.0928</v>
      </c>
      <c r="H14" s="9">
        <v>0.2212</v>
      </c>
      <c r="I14" s="10">
        <v>0.1128</v>
      </c>
      <c r="J14" s="10">
        <v>0.2305</v>
      </c>
      <c r="K14" s="54">
        <v>159.0508</v>
      </c>
    </row>
    <row r="15" spans="1:11" ht="15">
      <c r="A15" s="8">
        <v>38119</v>
      </c>
      <c r="B15" s="9">
        <v>0.1336</v>
      </c>
      <c r="C15" s="10">
        <v>0.0761</v>
      </c>
      <c r="D15" s="9">
        <v>15.1923</v>
      </c>
      <c r="E15" s="10">
        <v>0.1923</v>
      </c>
      <c r="F15" s="9">
        <v>0.2212</v>
      </c>
      <c r="G15" s="10">
        <v>0.0929</v>
      </c>
      <c r="H15" s="9">
        <v>0.2215</v>
      </c>
      <c r="I15" s="10">
        <v>0.1131</v>
      </c>
      <c r="J15" s="10">
        <v>0.2305</v>
      </c>
      <c r="K15" s="54">
        <v>158.817</v>
      </c>
    </row>
    <row r="16" spans="1:11" ht="15">
      <c r="A16" s="8">
        <v>38120</v>
      </c>
      <c r="B16" s="9">
        <v>0.1337</v>
      </c>
      <c r="C16" s="10">
        <v>0.0758</v>
      </c>
      <c r="D16" s="9">
        <v>15.1729</v>
      </c>
      <c r="E16" s="10">
        <v>0.1924</v>
      </c>
      <c r="F16" s="9">
        <v>0.2205</v>
      </c>
      <c r="G16" s="10">
        <v>0.093</v>
      </c>
      <c r="H16" s="9">
        <v>0.2205</v>
      </c>
      <c r="I16" s="10">
        <v>0.1128</v>
      </c>
      <c r="J16" s="10">
        <v>0.2305</v>
      </c>
      <c r="K16" s="54">
        <v>158.4679</v>
      </c>
    </row>
    <row r="17" spans="1:11" ht="15.75" thickBot="1">
      <c r="A17" s="11">
        <v>38121</v>
      </c>
      <c r="B17" s="12">
        <v>0.1337</v>
      </c>
      <c r="C17" s="13">
        <v>0.0759</v>
      </c>
      <c r="D17" s="12">
        <v>15.2786</v>
      </c>
      <c r="E17" s="13">
        <v>0.1941</v>
      </c>
      <c r="F17" s="12">
        <v>0.2213</v>
      </c>
      <c r="G17" s="13">
        <v>0.093</v>
      </c>
      <c r="H17" s="12">
        <v>0.2222</v>
      </c>
      <c r="I17" s="13">
        <v>0.1131</v>
      </c>
      <c r="J17" s="13">
        <v>0.2307</v>
      </c>
      <c r="K17" s="55">
        <v>158.5348</v>
      </c>
    </row>
    <row r="18" spans="1:11" ht="15.75" thickTop="1">
      <c r="A18" s="14" t="s">
        <v>9</v>
      </c>
      <c r="B18" s="15">
        <f aca="true" t="shared" si="1" ref="B18:K18">SUM(B13:B17)</f>
        <v>0.6682</v>
      </c>
      <c r="C18" s="16">
        <f t="shared" si="1"/>
        <v>0.3779</v>
      </c>
      <c r="D18" s="15">
        <f t="shared" si="1"/>
        <v>75.834</v>
      </c>
      <c r="E18" s="16">
        <f t="shared" si="1"/>
        <v>0.9617</v>
      </c>
      <c r="F18" s="15">
        <f t="shared" si="1"/>
        <v>1.103</v>
      </c>
      <c r="G18" s="16">
        <f t="shared" si="1"/>
        <v>0.4633999999999999</v>
      </c>
      <c r="H18" s="15">
        <f t="shared" si="1"/>
        <v>1.1016000000000001</v>
      </c>
      <c r="I18" s="16">
        <f t="shared" si="1"/>
        <v>0.5641</v>
      </c>
      <c r="J18" s="16">
        <f t="shared" si="1"/>
        <v>1.1495</v>
      </c>
      <c r="K18" s="56">
        <f t="shared" si="1"/>
        <v>791.4163</v>
      </c>
    </row>
    <row r="19" spans="1:11" ht="15.75" thickBot="1">
      <c r="A19" s="17" t="s">
        <v>10</v>
      </c>
      <c r="B19" s="18">
        <f>B18/5</f>
        <v>0.13364</v>
      </c>
      <c r="C19" s="19">
        <f>C18/5</f>
        <v>0.07558000000000001</v>
      </c>
      <c r="D19" s="19">
        <f aca="true" t="shared" si="2" ref="D19:K19">D18/5</f>
        <v>15.1668</v>
      </c>
      <c r="E19" s="19">
        <f t="shared" si="2"/>
        <v>0.19234</v>
      </c>
      <c r="F19" s="19">
        <f t="shared" si="2"/>
        <v>0.2206</v>
      </c>
      <c r="G19" s="19">
        <f t="shared" si="2"/>
        <v>0.09267999999999998</v>
      </c>
      <c r="H19" s="19">
        <f t="shared" si="2"/>
        <v>0.22032000000000002</v>
      </c>
      <c r="I19" s="19">
        <f t="shared" si="2"/>
        <v>0.11282</v>
      </c>
      <c r="J19" s="19">
        <f t="shared" si="2"/>
        <v>0.2299</v>
      </c>
      <c r="K19" s="19">
        <f t="shared" si="2"/>
        <v>158.28325999999998</v>
      </c>
    </row>
    <row r="20" spans="1:11" ht="15.75" thickTop="1">
      <c r="A20" s="8">
        <v>38124</v>
      </c>
      <c r="B20" s="9">
        <v>0.1337</v>
      </c>
      <c r="C20" s="10">
        <v>0.076</v>
      </c>
      <c r="D20" s="9">
        <v>15.2899</v>
      </c>
      <c r="E20" s="10">
        <v>0.194</v>
      </c>
      <c r="F20" s="9">
        <v>0.2204</v>
      </c>
      <c r="G20" s="10">
        <v>0.0932</v>
      </c>
      <c r="H20" s="9">
        <v>0.2216</v>
      </c>
      <c r="I20" s="10">
        <v>0.1127</v>
      </c>
      <c r="J20" s="10">
        <v>0.2309</v>
      </c>
      <c r="K20" s="54">
        <v>158.6685</v>
      </c>
    </row>
    <row r="21" spans="1:11" ht="15">
      <c r="A21" s="8">
        <v>38125</v>
      </c>
      <c r="B21" s="9">
        <v>0.1338</v>
      </c>
      <c r="C21" s="10">
        <v>0.0757</v>
      </c>
      <c r="D21" s="9">
        <v>15.2666</v>
      </c>
      <c r="E21" s="10">
        <v>0.1941</v>
      </c>
      <c r="F21" s="9">
        <v>0.218</v>
      </c>
      <c r="G21" s="10">
        <v>0.0924</v>
      </c>
      <c r="H21" s="9">
        <v>0.2216</v>
      </c>
      <c r="I21" s="10">
        <v>0.1115</v>
      </c>
      <c r="J21" s="10">
        <v>0.2312</v>
      </c>
      <c r="K21" s="54">
        <v>158.252</v>
      </c>
    </row>
    <row r="22" spans="1:11" ht="15">
      <c r="A22" s="8">
        <v>38126</v>
      </c>
      <c r="B22" s="9">
        <v>0.1338</v>
      </c>
      <c r="C22" s="10">
        <v>0.0756</v>
      </c>
      <c r="D22" s="9">
        <v>15.2773</v>
      </c>
      <c r="E22" s="10">
        <v>0.1949</v>
      </c>
      <c r="F22" s="9">
        <v>0.2187</v>
      </c>
      <c r="G22" s="10">
        <v>0.0925</v>
      </c>
      <c r="H22" s="9">
        <v>0.2233</v>
      </c>
      <c r="I22" s="10">
        <v>0.1118</v>
      </c>
      <c r="J22" s="10">
        <v>0.231</v>
      </c>
      <c r="K22" s="54">
        <v>158.5196</v>
      </c>
    </row>
    <row r="23" spans="1:11" ht="15">
      <c r="A23" s="8">
        <v>38127</v>
      </c>
      <c r="B23" s="9">
        <v>0.1339</v>
      </c>
      <c r="C23" s="10">
        <v>0.0751</v>
      </c>
      <c r="D23" s="9">
        <v>15.0946</v>
      </c>
      <c r="E23" s="10">
        <v>0.1916</v>
      </c>
      <c r="F23" s="9">
        <v>0.2178</v>
      </c>
      <c r="G23" s="10">
        <v>0.0924</v>
      </c>
      <c r="H23" s="9">
        <v>0.2201</v>
      </c>
      <c r="I23" s="10">
        <v>0.1114</v>
      </c>
      <c r="J23" s="10">
        <v>0.2295</v>
      </c>
      <c r="K23" s="54">
        <v>157.1651</v>
      </c>
    </row>
    <row r="24" spans="1:11" ht="15.75" thickBot="1">
      <c r="A24" s="11">
        <v>38128</v>
      </c>
      <c r="B24" s="12">
        <v>0.1339</v>
      </c>
      <c r="C24" s="13">
        <v>0.0756</v>
      </c>
      <c r="D24" s="12">
        <v>15.1568</v>
      </c>
      <c r="E24" s="13">
        <v>0.1932</v>
      </c>
      <c r="F24" s="12">
        <v>0.2196</v>
      </c>
      <c r="G24" s="13">
        <v>0.0926</v>
      </c>
      <c r="H24" s="12">
        <v>0.2217</v>
      </c>
      <c r="I24" s="13">
        <v>0.1123</v>
      </c>
      <c r="J24" s="13">
        <v>0.2305</v>
      </c>
      <c r="K24" s="55">
        <v>157.8346</v>
      </c>
    </row>
    <row r="25" spans="1:11" ht="15.75" thickTop="1">
      <c r="A25" s="14" t="s">
        <v>9</v>
      </c>
      <c r="B25" s="15">
        <f>SUM(B20:B24)</f>
        <v>0.6691</v>
      </c>
      <c r="C25" s="16">
        <f>SUM(C20:C24)</f>
        <v>0.378</v>
      </c>
      <c r="D25" s="15">
        <f>SUM(D20:D24)</f>
        <v>76.0852</v>
      </c>
      <c r="E25" s="16">
        <f>SUM(E20:E24)</f>
        <v>0.9678</v>
      </c>
      <c r="F25" s="15">
        <f>SUM(F20:F24)</f>
        <v>1.0945</v>
      </c>
      <c r="G25" s="16">
        <f>SUM(G20:G24)</f>
        <v>0.4631</v>
      </c>
      <c r="H25" s="15">
        <f>SUM(H20:H24)</f>
        <v>1.1082999999999998</v>
      </c>
      <c r="I25" s="16">
        <f>SUM(I20:I24)</f>
        <v>0.5597</v>
      </c>
      <c r="J25" s="16">
        <f>SUM(J20:J24)</f>
        <v>1.1531</v>
      </c>
      <c r="K25" s="56">
        <f>SUM(K20:K24)</f>
        <v>790.4398</v>
      </c>
    </row>
    <row r="26" spans="1:11" ht="15.75" thickBot="1">
      <c r="A26" s="17" t="s">
        <v>10</v>
      </c>
      <c r="B26" s="18">
        <f>B25/5</f>
        <v>0.13382</v>
      </c>
      <c r="C26" s="19">
        <f>C25/5</f>
        <v>0.0756</v>
      </c>
      <c r="D26" s="19">
        <f aca="true" t="shared" si="3" ref="D26:K26">D25/5</f>
        <v>15.21704</v>
      </c>
      <c r="E26" s="19">
        <f t="shared" si="3"/>
        <v>0.19356</v>
      </c>
      <c r="F26" s="19">
        <f t="shared" si="3"/>
        <v>0.2189</v>
      </c>
      <c r="G26" s="19">
        <f t="shared" si="3"/>
        <v>0.09262000000000001</v>
      </c>
      <c r="H26" s="19">
        <f t="shared" si="3"/>
        <v>0.22165999999999997</v>
      </c>
      <c r="I26" s="19">
        <f t="shared" si="3"/>
        <v>0.11194</v>
      </c>
      <c r="J26" s="19">
        <f t="shared" si="3"/>
        <v>0.23062</v>
      </c>
      <c r="K26" s="19">
        <f t="shared" si="3"/>
        <v>158.08796</v>
      </c>
    </row>
    <row r="27" spans="1:11" ht="15.75" thickTop="1">
      <c r="A27" s="8">
        <v>38131</v>
      </c>
      <c r="B27" s="9">
        <v>0.1339</v>
      </c>
      <c r="C27" s="10">
        <v>0.0748</v>
      </c>
      <c r="D27" s="9">
        <v>15.0035</v>
      </c>
      <c r="E27" s="10">
        <v>0.1909</v>
      </c>
      <c r="F27" s="9">
        <v>0.218</v>
      </c>
      <c r="G27" s="10">
        <v>0.0921</v>
      </c>
      <c r="H27" s="9">
        <v>0.2189</v>
      </c>
      <c r="I27" s="10">
        <v>0.1115</v>
      </c>
      <c r="J27" s="10">
        <v>0.2296</v>
      </c>
      <c r="K27" s="54">
        <v>157.5329</v>
      </c>
    </row>
    <row r="28" spans="1:11" ht="15">
      <c r="A28" s="8">
        <v>38132</v>
      </c>
      <c r="B28" s="9">
        <v>0.1339</v>
      </c>
      <c r="C28" s="10">
        <v>0.0748</v>
      </c>
      <c r="D28" s="9">
        <v>15.0805</v>
      </c>
      <c r="E28" s="10">
        <v>0.1917</v>
      </c>
      <c r="F28" s="9">
        <v>0.2188</v>
      </c>
      <c r="G28" s="10">
        <v>0.0924</v>
      </c>
      <c r="H28" s="9">
        <v>0.2196</v>
      </c>
      <c r="I28" s="10">
        <v>0.1119</v>
      </c>
      <c r="J28" s="10">
        <v>0.2297</v>
      </c>
      <c r="K28" s="54">
        <v>157.7342</v>
      </c>
    </row>
    <row r="29" spans="1:11" ht="15">
      <c r="A29" s="8">
        <v>38133</v>
      </c>
      <c r="B29" s="9">
        <v>0.1339</v>
      </c>
      <c r="C29" s="10">
        <v>0.0739</v>
      </c>
      <c r="D29" s="9">
        <v>15.0243</v>
      </c>
      <c r="E29" s="10">
        <v>0.1897</v>
      </c>
      <c r="F29" s="9">
        <v>0.2163</v>
      </c>
      <c r="G29" s="10">
        <v>0.092</v>
      </c>
      <c r="H29" s="9">
        <v>0.2171</v>
      </c>
      <c r="I29" s="10">
        <v>0.1106</v>
      </c>
      <c r="J29" s="10">
        <v>0.2296</v>
      </c>
      <c r="K29" s="54">
        <v>157.8982</v>
      </c>
    </row>
    <row r="30" spans="1:11" ht="15">
      <c r="A30" s="8">
        <v>38134</v>
      </c>
      <c r="B30" s="9">
        <v>0.1339</v>
      </c>
      <c r="C30" s="10">
        <v>0.0738</v>
      </c>
      <c r="D30" s="9">
        <v>14.9486</v>
      </c>
      <c r="E30" s="10">
        <v>0.1896</v>
      </c>
      <c r="F30" s="9">
        <v>0.2165</v>
      </c>
      <c r="G30" s="10">
        <v>0.0917</v>
      </c>
      <c r="H30" s="9">
        <v>0.2165</v>
      </c>
      <c r="I30" s="10">
        <v>0.1107</v>
      </c>
      <c r="J30" s="10">
        <v>0.2293</v>
      </c>
      <c r="K30" s="54">
        <v>157.9016</v>
      </c>
    </row>
    <row r="31" spans="1:11" ht="15.75" thickBot="1">
      <c r="A31" s="11">
        <v>38135</v>
      </c>
      <c r="B31" s="12">
        <v>0.134</v>
      </c>
      <c r="C31" s="13">
        <v>0.073</v>
      </c>
      <c r="D31" s="12">
        <v>14.8452</v>
      </c>
      <c r="E31" s="13">
        <v>0.1866</v>
      </c>
      <c r="F31" s="12">
        <v>0.2136</v>
      </c>
      <c r="G31" s="13">
        <v>0.0916</v>
      </c>
      <c r="H31" s="12">
        <v>0.211</v>
      </c>
      <c r="I31" s="13">
        <v>0.1092</v>
      </c>
      <c r="J31" s="13">
        <v>0.2278</v>
      </c>
      <c r="K31" s="55">
        <v>156.7465</v>
      </c>
    </row>
    <row r="32" spans="1:11" ht="15.75" thickTop="1">
      <c r="A32" s="14" t="s">
        <v>9</v>
      </c>
      <c r="B32" s="15">
        <f aca="true" t="shared" si="4" ref="B32:K32">SUM(B27:B31)</f>
        <v>0.6696</v>
      </c>
      <c r="C32" s="16">
        <f t="shared" si="4"/>
        <v>0.3703</v>
      </c>
      <c r="D32" s="15">
        <f t="shared" si="4"/>
        <v>74.9021</v>
      </c>
      <c r="E32" s="16">
        <f t="shared" si="4"/>
        <v>0.9485</v>
      </c>
      <c r="F32" s="15">
        <f t="shared" si="4"/>
        <v>1.0832000000000002</v>
      </c>
      <c r="G32" s="16">
        <f t="shared" si="4"/>
        <v>0.4598</v>
      </c>
      <c r="H32" s="15">
        <f t="shared" si="4"/>
        <v>1.0831</v>
      </c>
      <c r="I32" s="16">
        <f t="shared" si="4"/>
        <v>0.5539</v>
      </c>
      <c r="J32" s="16">
        <f t="shared" si="4"/>
        <v>1.146</v>
      </c>
      <c r="K32" s="56">
        <f t="shared" si="4"/>
        <v>787.8134</v>
      </c>
    </row>
    <row r="33" spans="1:11" ht="15.75" thickBot="1">
      <c r="A33" s="17" t="s">
        <v>10</v>
      </c>
      <c r="B33" s="18">
        <f>B32/5</f>
        <v>0.13391999999999998</v>
      </c>
      <c r="C33" s="19">
        <f>C32/5</f>
        <v>0.07406</v>
      </c>
      <c r="D33" s="19">
        <f aca="true" t="shared" si="5" ref="D33:K33">D32/5</f>
        <v>14.98042</v>
      </c>
      <c r="E33" s="19">
        <f t="shared" si="5"/>
        <v>0.1897</v>
      </c>
      <c r="F33" s="19">
        <f t="shared" si="5"/>
        <v>0.21664000000000003</v>
      </c>
      <c r="G33" s="19">
        <f t="shared" si="5"/>
        <v>0.09196</v>
      </c>
      <c r="H33" s="19">
        <f t="shared" si="5"/>
        <v>0.21661999999999998</v>
      </c>
      <c r="I33" s="19">
        <f t="shared" si="5"/>
        <v>0.11077999999999999</v>
      </c>
      <c r="J33" s="19">
        <f t="shared" si="5"/>
        <v>0.2292</v>
      </c>
      <c r="K33" s="19">
        <f t="shared" si="5"/>
        <v>157.56268</v>
      </c>
    </row>
    <row r="34" spans="1:11" ht="15.75" thickTop="1">
      <c r="A34" s="8">
        <v>38138</v>
      </c>
      <c r="B34" s="85" t="s">
        <v>24</v>
      </c>
      <c r="C34" s="86" t="s">
        <v>21</v>
      </c>
      <c r="D34" s="85" t="s">
        <v>22</v>
      </c>
      <c r="E34" s="86" t="s">
        <v>25</v>
      </c>
      <c r="F34" s="85" t="s">
        <v>17</v>
      </c>
      <c r="G34" s="86" t="s">
        <v>26</v>
      </c>
      <c r="H34" s="85" t="s">
        <v>16</v>
      </c>
      <c r="I34" s="86" t="s">
        <v>18</v>
      </c>
      <c r="J34" s="86" t="s">
        <v>19</v>
      </c>
      <c r="K34" s="87" t="s">
        <v>20</v>
      </c>
    </row>
    <row r="35" spans="1:11" ht="15">
      <c r="A35" s="8"/>
      <c r="B35" s="9"/>
      <c r="C35" s="10"/>
      <c r="D35" s="9"/>
      <c r="E35" s="10"/>
      <c r="F35" s="9"/>
      <c r="G35" s="10"/>
      <c r="H35" s="9"/>
      <c r="I35" s="10"/>
      <c r="J35" s="10"/>
      <c r="K35" s="54"/>
    </row>
    <row r="36" spans="1:11" ht="20.25">
      <c r="A36" s="20"/>
      <c r="B36" s="9"/>
      <c r="C36" s="59"/>
      <c r="D36" s="9"/>
      <c r="E36" s="22" t="s">
        <v>11</v>
      </c>
      <c r="F36" s="9"/>
      <c r="G36" s="10"/>
      <c r="H36" s="9"/>
      <c r="I36" s="10"/>
      <c r="J36" s="10"/>
      <c r="K36" s="54"/>
    </row>
    <row r="37" spans="1:11" ht="15.75" thickBot="1">
      <c r="A37" s="23"/>
      <c r="B37" s="24"/>
      <c r="C37" s="25"/>
      <c r="D37" s="24"/>
      <c r="E37" s="25"/>
      <c r="F37" s="24"/>
      <c r="G37" s="25"/>
      <c r="H37" s="24"/>
      <c r="I37" s="25"/>
      <c r="J37" s="25"/>
      <c r="K37" s="58"/>
    </row>
    <row r="38" spans="1:11" ht="15">
      <c r="A38" s="26" t="s">
        <v>12</v>
      </c>
      <c r="B38" s="27">
        <f>SUM(B6:B10,B13:B17,B20:B24,B27:B31)</f>
        <v>2.6754</v>
      </c>
      <c r="C38" s="36">
        <f>SUM(C6:C10,C13:C17,C20:C24,C27:C31)</f>
        <v>1.5007</v>
      </c>
      <c r="D38" s="36">
        <f aca="true" t="shared" si="6" ref="D38:K38">SUM(D6:D10,D13:D17,D20:D24,D27:D31)</f>
        <v>300.1938</v>
      </c>
      <c r="E38" s="36">
        <f t="shared" si="6"/>
        <v>3.7990000000000004</v>
      </c>
      <c r="F38" s="36">
        <f t="shared" si="6"/>
        <v>4.3657</v>
      </c>
      <c r="G38" s="36">
        <f t="shared" si="6"/>
        <v>1.8445000000000003</v>
      </c>
      <c r="H38" s="36">
        <f t="shared" si="6"/>
        <v>4.3589</v>
      </c>
      <c r="I38" s="36">
        <f t="shared" si="6"/>
        <v>2.2324999999999995</v>
      </c>
      <c r="J38" s="36">
        <f t="shared" si="6"/>
        <v>4.5817</v>
      </c>
      <c r="K38" s="36">
        <f t="shared" si="6"/>
        <v>3152.1689000000006</v>
      </c>
    </row>
    <row r="39" spans="1:11" ht="15">
      <c r="A39" s="26" t="s">
        <v>13</v>
      </c>
      <c r="B39" s="27">
        <f>B38/20</f>
        <v>0.13377</v>
      </c>
      <c r="C39" s="28">
        <f>C38/20</f>
        <v>0.07503499999999999</v>
      </c>
      <c r="D39" s="28">
        <f aca="true" t="shared" si="7" ref="D39:K39">D38/20</f>
        <v>15.00969</v>
      </c>
      <c r="E39" s="28">
        <f t="shared" si="7"/>
        <v>0.18995</v>
      </c>
      <c r="F39" s="28">
        <f t="shared" si="7"/>
        <v>0.218285</v>
      </c>
      <c r="G39" s="28">
        <f t="shared" si="7"/>
        <v>0.09222500000000002</v>
      </c>
      <c r="H39" s="28">
        <f t="shared" si="7"/>
        <v>0.217945</v>
      </c>
      <c r="I39" s="28">
        <f t="shared" si="7"/>
        <v>0.11162499999999997</v>
      </c>
      <c r="J39" s="28">
        <f t="shared" si="7"/>
        <v>0.22908499999999998</v>
      </c>
      <c r="K39" s="28">
        <f t="shared" si="7"/>
        <v>157.60844500000002</v>
      </c>
    </row>
    <row r="40" spans="1:11" ht="15">
      <c r="A40" s="26" t="s">
        <v>14</v>
      </c>
      <c r="B40" s="27">
        <f>1/B39</f>
        <v>7.475517679599312</v>
      </c>
      <c r="C40" s="28">
        <f>1/C39</f>
        <v>13.327114013460386</v>
      </c>
      <c r="D40" s="28">
        <f>100/D39</f>
        <v>6.662362780310586</v>
      </c>
      <c r="E40" s="28">
        <f aca="true" t="shared" si="8" ref="E40:J40">1/E39</f>
        <v>5.26454330086865</v>
      </c>
      <c r="F40" s="28">
        <f t="shared" si="8"/>
        <v>4.581166823189866</v>
      </c>
      <c r="G40" s="28">
        <f t="shared" si="8"/>
        <v>10.843046896177825</v>
      </c>
      <c r="H40" s="28">
        <f t="shared" si="8"/>
        <v>4.588313565349056</v>
      </c>
      <c r="I40" s="28">
        <f t="shared" si="8"/>
        <v>8.958566629339307</v>
      </c>
      <c r="J40" s="28">
        <f t="shared" si="8"/>
        <v>4.3651919593164115</v>
      </c>
      <c r="K40" s="28">
        <f>1000/K39</f>
        <v>6.3448376766866765</v>
      </c>
    </row>
    <row r="41" spans="1:11" ht="15.75" thickBot="1">
      <c r="A41" s="29"/>
      <c r="B41" s="30"/>
      <c r="C41" s="31"/>
      <c r="D41" s="30"/>
      <c r="E41" s="31"/>
      <c r="F41" s="31"/>
      <c r="G41" s="30"/>
      <c r="H41" s="31"/>
      <c r="I41" s="30"/>
      <c r="J41" s="31"/>
      <c r="K41" s="50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 topLeftCell="A1"/>
  </sheetViews>
  <sheetFormatPr defaultColWidth="9.140625" defaultRowHeight="15"/>
  <cols>
    <col min="1" max="1" width="12.28125" style="0" customWidth="1"/>
    <col min="2" max="2" width="10.8515625" style="0" customWidth="1"/>
    <col min="3" max="3" width="10.7109375" style="0" customWidth="1"/>
    <col min="4" max="4" width="11.7109375" style="0" customWidth="1"/>
    <col min="5" max="6" width="10.421875" style="0" customWidth="1"/>
    <col min="7" max="7" width="10.00390625" style="0" customWidth="1"/>
    <col min="8" max="8" width="10.421875" style="0" customWidth="1"/>
    <col min="9" max="9" width="10.7109375" style="0" customWidth="1"/>
    <col min="10" max="10" width="10.140625" style="0" customWidth="1"/>
    <col min="11" max="11" width="10.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>
      <c r="A2" s="1"/>
      <c r="B2" s="1"/>
      <c r="C2" s="2" t="s">
        <v>34</v>
      </c>
      <c r="D2" s="1"/>
      <c r="E2" s="1"/>
      <c r="F2" s="1"/>
      <c r="G2" s="1"/>
      <c r="H2" s="1"/>
      <c r="I2" s="1"/>
      <c r="J2" s="1"/>
      <c r="K2" s="1"/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4"/>
      <c r="B4" s="5"/>
      <c r="C4" s="4"/>
      <c r="D4" s="5"/>
      <c r="E4" s="4"/>
      <c r="F4" s="5"/>
      <c r="G4" s="4"/>
      <c r="H4" s="5"/>
      <c r="I4" s="4"/>
      <c r="J4" s="4"/>
      <c r="K4" s="52"/>
    </row>
    <row r="5" spans="1:11" ht="15.75" thickBot="1">
      <c r="A5" s="6" t="s">
        <v>0</v>
      </c>
      <c r="B5" s="7" t="s">
        <v>8</v>
      </c>
      <c r="C5" s="6" t="s">
        <v>7</v>
      </c>
      <c r="D5" s="7" t="s">
        <v>23</v>
      </c>
      <c r="E5" s="6" t="s">
        <v>1</v>
      </c>
      <c r="F5" s="7" t="s">
        <v>15</v>
      </c>
      <c r="G5" s="6" t="s">
        <v>5</v>
      </c>
      <c r="H5" s="7" t="s">
        <v>4</v>
      </c>
      <c r="I5" s="6" t="s">
        <v>2</v>
      </c>
      <c r="J5" s="6" t="s">
        <v>6</v>
      </c>
      <c r="K5" s="53" t="s">
        <v>3</v>
      </c>
    </row>
    <row r="6" spans="1:11" ht="15">
      <c r="A6" s="71">
        <v>38139</v>
      </c>
      <c r="B6" s="40">
        <v>0.134</v>
      </c>
      <c r="C6" s="39">
        <v>0.0731</v>
      </c>
      <c r="D6" s="40">
        <v>14.7889</v>
      </c>
      <c r="E6" s="39">
        <v>0.1856</v>
      </c>
      <c r="F6" s="40">
        <v>0.2144</v>
      </c>
      <c r="G6" s="40">
        <v>0.0912</v>
      </c>
      <c r="H6" s="39">
        <v>0.2129</v>
      </c>
      <c r="I6" s="40">
        <v>0.1097</v>
      </c>
      <c r="J6" s="39">
        <v>0.2277</v>
      </c>
      <c r="K6" s="40">
        <v>156.0765</v>
      </c>
    </row>
    <row r="7" spans="1:11" ht="15">
      <c r="A7" s="70">
        <v>38140</v>
      </c>
      <c r="B7" s="10">
        <v>0.134</v>
      </c>
      <c r="C7" s="9">
        <v>0.073</v>
      </c>
      <c r="D7" s="10">
        <v>14.7641</v>
      </c>
      <c r="E7" s="9">
        <v>0.1892</v>
      </c>
      <c r="F7" s="10">
        <v>0.2145</v>
      </c>
      <c r="G7" s="10">
        <v>0.0911</v>
      </c>
      <c r="H7" s="9">
        <v>0.2131</v>
      </c>
      <c r="I7" s="10">
        <v>0.1097</v>
      </c>
      <c r="J7" s="9">
        <v>0.2281</v>
      </c>
      <c r="K7" s="10">
        <v>155.5405</v>
      </c>
    </row>
    <row r="8" spans="1:11" ht="15">
      <c r="A8" s="70">
        <v>38141</v>
      </c>
      <c r="B8" s="10">
        <v>0.134</v>
      </c>
      <c r="C8" s="9">
        <v>0.0728</v>
      </c>
      <c r="D8" s="10">
        <v>14.7702</v>
      </c>
      <c r="E8" s="9">
        <v>0.192</v>
      </c>
      <c r="F8" s="10">
        <v>0.2137</v>
      </c>
      <c r="G8" s="10">
        <v>0.0911</v>
      </c>
      <c r="H8" s="9">
        <v>0.2147</v>
      </c>
      <c r="I8" s="10">
        <v>0.1093</v>
      </c>
      <c r="J8" s="9">
        <v>0.2285</v>
      </c>
      <c r="K8" s="10">
        <v>156.0799</v>
      </c>
    </row>
    <row r="9" spans="1:11" ht="15.75" thickBot="1">
      <c r="A9" s="73">
        <v>38142</v>
      </c>
      <c r="B9" s="13">
        <v>0.134</v>
      </c>
      <c r="C9" s="12">
        <v>0.0728</v>
      </c>
      <c r="D9" s="13">
        <v>14.8928</v>
      </c>
      <c r="E9" s="12">
        <v>0.1949</v>
      </c>
      <c r="F9" s="13">
        <v>0.2144</v>
      </c>
      <c r="G9" s="13">
        <v>0.0914</v>
      </c>
      <c r="H9" s="12">
        <v>0.2166</v>
      </c>
      <c r="I9" s="13">
        <v>0.1096</v>
      </c>
      <c r="J9" s="12">
        <v>0.2294</v>
      </c>
      <c r="K9" s="13">
        <v>156.0531</v>
      </c>
    </row>
    <row r="10" spans="1:11" ht="15.75" thickTop="1">
      <c r="A10" s="14" t="s">
        <v>9</v>
      </c>
      <c r="B10" s="15">
        <f>SUM(B6:B9)</f>
        <v>0.536</v>
      </c>
      <c r="C10" s="16">
        <f>SUM(C6:C9)</f>
        <v>0.2917</v>
      </c>
      <c r="D10" s="15">
        <f>SUM(D6:D9)</f>
        <v>59.216</v>
      </c>
      <c r="E10" s="16">
        <f>SUM(E6:E9)</f>
        <v>0.7616999999999999</v>
      </c>
      <c r="F10" s="15">
        <f>SUM(F6:F9)</f>
        <v>0.8570000000000001</v>
      </c>
      <c r="G10" s="16">
        <f>SUM(G6:G9)</f>
        <v>0.3648</v>
      </c>
      <c r="H10" s="15">
        <f>SUM(H6:H9)</f>
        <v>0.8573000000000001</v>
      </c>
      <c r="I10" s="16">
        <f>SUM(I6:I9)</f>
        <v>0.4383</v>
      </c>
      <c r="J10" s="16">
        <f>SUM(J6:J9)</f>
        <v>0.9137</v>
      </c>
      <c r="K10" s="56">
        <f>SUM(K6:K9)</f>
        <v>623.75</v>
      </c>
    </row>
    <row r="11" spans="1:11" ht="15.75" thickBot="1">
      <c r="A11" s="17" t="s">
        <v>10</v>
      </c>
      <c r="B11" s="18">
        <f>B10/4</f>
        <v>0.134</v>
      </c>
      <c r="C11" s="19">
        <f>C10/4</f>
        <v>0.072925</v>
      </c>
      <c r="D11" s="19">
        <f aca="true" t="shared" si="0" ref="D11:K11">D10/4</f>
        <v>14.804</v>
      </c>
      <c r="E11" s="19">
        <f t="shared" si="0"/>
        <v>0.19042499999999998</v>
      </c>
      <c r="F11" s="19">
        <f t="shared" si="0"/>
        <v>0.21425000000000002</v>
      </c>
      <c r="G11" s="19">
        <f t="shared" si="0"/>
        <v>0.0912</v>
      </c>
      <c r="H11" s="19">
        <f t="shared" si="0"/>
        <v>0.21432500000000002</v>
      </c>
      <c r="I11" s="19">
        <f t="shared" si="0"/>
        <v>0.109575</v>
      </c>
      <c r="J11" s="19">
        <f t="shared" si="0"/>
        <v>0.228425</v>
      </c>
      <c r="K11" s="19">
        <f t="shared" si="0"/>
        <v>155.9375</v>
      </c>
    </row>
    <row r="12" spans="1:11" ht="15.75" thickTop="1">
      <c r="A12" s="8">
        <v>38145</v>
      </c>
      <c r="B12" s="74">
        <v>0.134</v>
      </c>
      <c r="C12" s="78">
        <v>0.073</v>
      </c>
      <c r="D12" s="74">
        <v>14.9196</v>
      </c>
      <c r="E12" s="78">
        <v>0.1935</v>
      </c>
      <c r="F12" s="74">
        <v>0.2139</v>
      </c>
      <c r="G12" s="78">
        <v>0.0914</v>
      </c>
      <c r="H12" s="74">
        <v>0.2163</v>
      </c>
      <c r="I12" s="78">
        <v>0.1094</v>
      </c>
      <c r="J12" s="78">
        <v>0.2293</v>
      </c>
      <c r="K12" s="83">
        <v>155.9425</v>
      </c>
    </row>
    <row r="13" spans="1:11" ht="15">
      <c r="A13" s="8">
        <v>38146</v>
      </c>
      <c r="B13" s="9">
        <v>0.134</v>
      </c>
      <c r="C13" s="10">
        <v>0.0729</v>
      </c>
      <c r="D13" s="9">
        <v>14.6998</v>
      </c>
      <c r="E13" s="10">
        <v>0.1903</v>
      </c>
      <c r="F13" s="9">
        <v>0.2128</v>
      </c>
      <c r="G13" s="10">
        <v>0.0909</v>
      </c>
      <c r="H13" s="9">
        <v>0.2129</v>
      </c>
      <c r="I13" s="10">
        <v>0.1088</v>
      </c>
      <c r="J13" s="10">
        <v>0.2283</v>
      </c>
      <c r="K13" s="54">
        <v>155.3395</v>
      </c>
    </row>
    <row r="14" spans="1:11" ht="15">
      <c r="A14" s="8">
        <v>38147</v>
      </c>
      <c r="B14" s="9">
        <v>0.134</v>
      </c>
      <c r="C14" s="10">
        <v>0.073</v>
      </c>
      <c r="D14" s="9">
        <v>14.7085</v>
      </c>
      <c r="E14" s="10">
        <v>0.1912</v>
      </c>
      <c r="F14" s="9">
        <v>0.2136</v>
      </c>
      <c r="G14" s="10">
        <v>0.0909</v>
      </c>
      <c r="H14" s="9">
        <v>0.2139</v>
      </c>
      <c r="I14" s="10">
        <v>0.1092</v>
      </c>
      <c r="J14" s="10">
        <v>0.2288</v>
      </c>
      <c r="K14" s="54">
        <v>155.2725</v>
      </c>
    </row>
    <row r="15" spans="1:11" ht="15.75" thickBot="1">
      <c r="A15" s="11">
        <v>38148</v>
      </c>
      <c r="B15" s="82">
        <v>0.134</v>
      </c>
      <c r="C15" s="67">
        <v>0.0733</v>
      </c>
      <c r="D15" s="82">
        <v>14.6743</v>
      </c>
      <c r="E15" s="67">
        <v>0.1936</v>
      </c>
      <c r="F15" s="82">
        <v>0.2167</v>
      </c>
      <c r="G15" s="67">
        <v>0.0912</v>
      </c>
      <c r="H15" s="82">
        <v>0.2161</v>
      </c>
      <c r="I15" s="67">
        <v>0.1108</v>
      </c>
      <c r="J15" s="67">
        <v>0.2291</v>
      </c>
      <c r="K15" s="89">
        <v>154.7365</v>
      </c>
    </row>
    <row r="16" spans="1:11" ht="15.75" thickTop="1">
      <c r="A16" s="14" t="s">
        <v>9</v>
      </c>
      <c r="B16" s="15">
        <f>SUM(B12:B15)</f>
        <v>0.536</v>
      </c>
      <c r="C16" s="16">
        <f>SUM(C12:C15)</f>
        <v>0.2922</v>
      </c>
      <c r="D16" s="15">
        <f>SUM(D12:D15)</f>
        <v>59.0022</v>
      </c>
      <c r="E16" s="16">
        <f>SUM(E12:E15)</f>
        <v>0.7686000000000001</v>
      </c>
      <c r="F16" s="15">
        <f>SUM(F12:F15)</f>
        <v>0.857</v>
      </c>
      <c r="G16" s="16">
        <f>SUM(G12:G15)</f>
        <v>0.3644</v>
      </c>
      <c r="H16" s="15">
        <f>SUM(H12:H15)</f>
        <v>0.8592</v>
      </c>
      <c r="I16" s="16">
        <f>SUM(I12:I15)</f>
        <v>0.43820000000000003</v>
      </c>
      <c r="J16" s="16">
        <f>SUM(J12:J15)</f>
        <v>0.9155</v>
      </c>
      <c r="K16" s="56">
        <f>SUM(K12:K15)</f>
        <v>621.2909999999999</v>
      </c>
    </row>
    <row r="17" spans="1:11" ht="15.75" thickBot="1">
      <c r="A17" s="17" t="s">
        <v>10</v>
      </c>
      <c r="B17" s="18">
        <f>B16/4</f>
        <v>0.134</v>
      </c>
      <c r="C17" s="19">
        <f>C16/4</f>
        <v>0.07305</v>
      </c>
      <c r="D17" s="19">
        <f aca="true" t="shared" si="1" ref="D17:K17">D16/4</f>
        <v>14.75055</v>
      </c>
      <c r="E17" s="19">
        <f t="shared" si="1"/>
        <v>0.19215000000000002</v>
      </c>
      <c r="F17" s="19">
        <f t="shared" si="1"/>
        <v>0.21425</v>
      </c>
      <c r="G17" s="19">
        <f t="shared" si="1"/>
        <v>0.0911</v>
      </c>
      <c r="H17" s="19">
        <f t="shared" si="1"/>
        <v>0.2148</v>
      </c>
      <c r="I17" s="19">
        <f t="shared" si="1"/>
        <v>0.10955000000000001</v>
      </c>
      <c r="J17" s="19">
        <f t="shared" si="1"/>
        <v>0.228875</v>
      </c>
      <c r="K17" s="19">
        <f t="shared" si="1"/>
        <v>155.32274999999998</v>
      </c>
    </row>
    <row r="18" spans="1:11" ht="15.75" thickTop="1">
      <c r="A18" s="8">
        <v>38152</v>
      </c>
      <c r="B18" s="9">
        <v>0.134</v>
      </c>
      <c r="C18" s="10">
        <v>0.0735</v>
      </c>
      <c r="D18" s="9">
        <v>14.7072</v>
      </c>
      <c r="E18" s="78">
        <v>0.193</v>
      </c>
      <c r="F18" s="9">
        <v>0.2175</v>
      </c>
      <c r="G18" s="10">
        <v>0.0916</v>
      </c>
      <c r="H18" s="9">
        <v>0.2121</v>
      </c>
      <c r="I18" s="10">
        <v>0.1112</v>
      </c>
      <c r="J18" s="10">
        <v>0.2299</v>
      </c>
      <c r="K18" s="54">
        <v>155.3462</v>
      </c>
    </row>
    <row r="19" spans="1:11" ht="15">
      <c r="A19" s="8">
        <v>38153</v>
      </c>
      <c r="B19" s="9">
        <v>0.134</v>
      </c>
      <c r="C19" s="10">
        <v>0.0738</v>
      </c>
      <c r="D19" s="9">
        <v>14.8814</v>
      </c>
      <c r="E19" s="78">
        <v>0.1941</v>
      </c>
      <c r="F19" s="9">
        <v>0.217</v>
      </c>
      <c r="G19" s="10">
        <v>0.0921</v>
      </c>
      <c r="H19" s="9">
        <v>0.2135</v>
      </c>
      <c r="I19" s="10">
        <v>0.1109</v>
      </c>
      <c r="J19" s="10">
        <v>0.2306</v>
      </c>
      <c r="K19" s="54">
        <v>155.8755</v>
      </c>
    </row>
    <row r="20" spans="1:11" ht="15">
      <c r="A20" s="8">
        <v>38154</v>
      </c>
      <c r="B20" s="9">
        <v>0.134</v>
      </c>
      <c r="C20" s="10">
        <v>0.0735</v>
      </c>
      <c r="D20" s="9">
        <v>14.7145</v>
      </c>
      <c r="E20" s="10">
        <v>0.1934</v>
      </c>
      <c r="F20" s="9">
        <v>0.2165</v>
      </c>
      <c r="G20" s="10">
        <v>0.0919</v>
      </c>
      <c r="H20" s="9">
        <v>0.2123</v>
      </c>
      <c r="I20" s="10">
        <v>0.1107</v>
      </c>
      <c r="J20" s="10">
        <v>0.2298</v>
      </c>
      <c r="K20" s="54">
        <v>155.8856</v>
      </c>
    </row>
    <row r="21" spans="1:11" ht="15">
      <c r="A21" s="8">
        <v>38155</v>
      </c>
      <c r="B21" s="9">
        <v>0.134</v>
      </c>
      <c r="C21" s="10">
        <v>0.0733</v>
      </c>
      <c r="D21" s="9">
        <v>14.7487</v>
      </c>
      <c r="E21" s="10">
        <v>0.1949</v>
      </c>
      <c r="F21" s="9">
        <v>0.2183</v>
      </c>
      <c r="G21" s="10">
        <v>0.0917</v>
      </c>
      <c r="H21" s="9">
        <v>0.2128</v>
      </c>
      <c r="I21" s="10">
        <v>0.1116</v>
      </c>
      <c r="J21" s="10">
        <v>0.2303</v>
      </c>
      <c r="K21" s="54">
        <v>155.1385</v>
      </c>
    </row>
    <row r="22" spans="1:11" ht="15.75" thickBot="1">
      <c r="A22" s="11">
        <v>38156</v>
      </c>
      <c r="B22" s="12">
        <v>0.134</v>
      </c>
      <c r="C22" s="13">
        <v>0.0731</v>
      </c>
      <c r="D22" s="12">
        <v>14.6784</v>
      </c>
      <c r="E22" s="13">
        <v>0.196</v>
      </c>
      <c r="F22" s="12">
        <v>0.2177</v>
      </c>
      <c r="G22" s="13">
        <v>0.0915</v>
      </c>
      <c r="H22" s="12">
        <v>0.2144</v>
      </c>
      <c r="I22" s="13">
        <v>0.1113</v>
      </c>
      <c r="J22" s="13">
        <v>0.2302</v>
      </c>
      <c r="K22" s="55">
        <v>155.095</v>
      </c>
    </row>
    <row r="23" spans="1:11" ht="15.75" thickTop="1">
      <c r="A23" s="14" t="s">
        <v>9</v>
      </c>
      <c r="B23" s="15">
        <f aca="true" t="shared" si="2" ref="B23:K23">SUM(B18:B22)</f>
        <v>0.67</v>
      </c>
      <c r="C23" s="16">
        <f t="shared" si="2"/>
        <v>0.3672</v>
      </c>
      <c r="D23" s="15">
        <f t="shared" si="2"/>
        <v>73.7302</v>
      </c>
      <c r="E23" s="16">
        <f t="shared" si="2"/>
        <v>0.9714</v>
      </c>
      <c r="F23" s="15">
        <f t="shared" si="2"/>
        <v>1.087</v>
      </c>
      <c r="G23" s="16">
        <f t="shared" si="2"/>
        <v>0.4588</v>
      </c>
      <c r="H23" s="15">
        <f t="shared" si="2"/>
        <v>1.0651</v>
      </c>
      <c r="I23" s="16">
        <f t="shared" si="2"/>
        <v>0.5557</v>
      </c>
      <c r="J23" s="16">
        <f t="shared" si="2"/>
        <v>1.1508</v>
      </c>
      <c r="K23" s="56">
        <f t="shared" si="2"/>
        <v>777.3408000000001</v>
      </c>
    </row>
    <row r="24" spans="1:11" ht="15.75" thickBot="1">
      <c r="A24" s="17" t="s">
        <v>10</v>
      </c>
      <c r="B24" s="18">
        <f>B23/5</f>
        <v>0.134</v>
      </c>
      <c r="C24" s="19">
        <f>C23/5</f>
        <v>0.07344</v>
      </c>
      <c r="D24" s="19">
        <f aca="true" t="shared" si="3" ref="D24:K24">D23/5</f>
        <v>14.746039999999999</v>
      </c>
      <c r="E24" s="19">
        <f t="shared" si="3"/>
        <v>0.19428</v>
      </c>
      <c r="F24" s="19">
        <f t="shared" si="3"/>
        <v>0.21739999999999998</v>
      </c>
      <c r="G24" s="19">
        <f t="shared" si="3"/>
        <v>0.09176</v>
      </c>
      <c r="H24" s="19">
        <f t="shared" si="3"/>
        <v>0.21302</v>
      </c>
      <c r="I24" s="19">
        <f t="shared" si="3"/>
        <v>0.11113999999999999</v>
      </c>
      <c r="J24" s="19">
        <f t="shared" si="3"/>
        <v>0.23016</v>
      </c>
      <c r="K24" s="19">
        <f t="shared" si="3"/>
        <v>155.46816</v>
      </c>
    </row>
    <row r="25" spans="1:11" ht="15.75" thickTop="1">
      <c r="A25" s="8">
        <v>38159</v>
      </c>
      <c r="B25" s="9">
        <v>0.134</v>
      </c>
      <c r="C25" s="10">
        <v>0.0729</v>
      </c>
      <c r="D25" s="9">
        <v>14.5698</v>
      </c>
      <c r="E25" s="10">
        <v>0.1942</v>
      </c>
      <c r="F25" s="9">
        <v>0.2162</v>
      </c>
      <c r="G25" s="10">
        <v>0.0916</v>
      </c>
      <c r="H25" s="9">
        <v>0.2138</v>
      </c>
      <c r="I25" s="10">
        <v>0.1105</v>
      </c>
      <c r="J25" s="10">
        <v>0.23</v>
      </c>
      <c r="K25" s="54">
        <v>155.4434</v>
      </c>
    </row>
    <row r="26" spans="1:11" ht="15">
      <c r="A26" s="8">
        <v>38160</v>
      </c>
      <c r="B26" s="9">
        <v>0.134</v>
      </c>
      <c r="C26" s="10">
        <v>0.0732</v>
      </c>
      <c r="D26" s="9">
        <v>14.547</v>
      </c>
      <c r="E26" s="10">
        <v>0.1941</v>
      </c>
      <c r="F26" s="9">
        <v>0.2166</v>
      </c>
      <c r="G26" s="10">
        <v>0.0914</v>
      </c>
      <c r="H26" s="9">
        <v>0.2134</v>
      </c>
      <c r="I26" s="10">
        <v>0.1107</v>
      </c>
      <c r="J26" s="10">
        <v>0.2304</v>
      </c>
      <c r="K26" s="54">
        <v>155.0045</v>
      </c>
    </row>
    <row r="27" spans="1:11" ht="15">
      <c r="A27" s="8">
        <v>38161</v>
      </c>
      <c r="B27" s="9">
        <v>0.134</v>
      </c>
      <c r="C27" s="10">
        <v>0.0736</v>
      </c>
      <c r="D27" s="9">
        <v>14.6067</v>
      </c>
      <c r="E27" s="10">
        <v>0.1952</v>
      </c>
      <c r="F27" s="9">
        <v>0.2168</v>
      </c>
      <c r="G27" s="10">
        <v>0.0915</v>
      </c>
      <c r="H27" s="9">
        <v>0.2137</v>
      </c>
      <c r="I27" s="10">
        <v>0.1108</v>
      </c>
      <c r="J27" s="10">
        <v>0.2304</v>
      </c>
      <c r="K27" s="54">
        <v>155.239</v>
      </c>
    </row>
    <row r="28" spans="1:11" ht="15">
      <c r="A28" s="8">
        <v>38162</v>
      </c>
      <c r="B28" s="9">
        <v>0.134</v>
      </c>
      <c r="C28" s="10">
        <v>0.0737</v>
      </c>
      <c r="D28" s="9">
        <v>14.5571</v>
      </c>
      <c r="E28" s="10">
        <v>0.195</v>
      </c>
      <c r="F28" s="9">
        <v>0.2168</v>
      </c>
      <c r="G28" s="10">
        <v>0.0916</v>
      </c>
      <c r="H28" s="9">
        <v>0.2142</v>
      </c>
      <c r="I28" s="10">
        <v>0.1108</v>
      </c>
      <c r="J28" s="10">
        <v>0.2306</v>
      </c>
      <c r="K28" s="54">
        <v>155.4065</v>
      </c>
    </row>
    <row r="29" spans="1:11" ht="15.75" thickBot="1">
      <c r="A29" s="11">
        <v>38163</v>
      </c>
      <c r="B29" s="12">
        <v>0.134</v>
      </c>
      <c r="C29" s="13">
        <v>0.0736</v>
      </c>
      <c r="D29" s="12">
        <v>14.3481</v>
      </c>
      <c r="E29" s="13">
        <v>0.1915</v>
      </c>
      <c r="F29" s="12">
        <v>0.2153</v>
      </c>
      <c r="G29" s="13">
        <v>0.0914</v>
      </c>
      <c r="H29" s="12">
        <v>0.2116</v>
      </c>
      <c r="I29" s="13">
        <v>0.1101</v>
      </c>
      <c r="J29" s="13">
        <v>0.2293</v>
      </c>
      <c r="K29" s="55">
        <v>154.8705</v>
      </c>
    </row>
    <row r="30" spans="1:11" ht="15.75" thickTop="1">
      <c r="A30" s="14" t="s">
        <v>9</v>
      </c>
      <c r="B30" s="15">
        <f aca="true" t="shared" si="4" ref="B30:K30">SUM(B25:B29)</f>
        <v>0.67</v>
      </c>
      <c r="C30" s="16">
        <f t="shared" si="4"/>
        <v>0.367</v>
      </c>
      <c r="D30" s="15">
        <f t="shared" si="4"/>
        <v>72.6287</v>
      </c>
      <c r="E30" s="16">
        <f t="shared" si="4"/>
        <v>0.97</v>
      </c>
      <c r="F30" s="15">
        <f t="shared" si="4"/>
        <v>1.0816999999999999</v>
      </c>
      <c r="G30" s="16">
        <f t="shared" si="4"/>
        <v>0.45749999999999996</v>
      </c>
      <c r="H30" s="15">
        <f t="shared" si="4"/>
        <v>1.0667</v>
      </c>
      <c r="I30" s="16">
        <f t="shared" si="4"/>
        <v>0.5529000000000001</v>
      </c>
      <c r="J30" s="16">
        <f t="shared" si="4"/>
        <v>1.1507</v>
      </c>
      <c r="K30" s="56">
        <f t="shared" si="4"/>
        <v>775.9639</v>
      </c>
    </row>
    <row r="31" spans="1:11" ht="15.75" thickBot="1">
      <c r="A31" s="17" t="s">
        <v>10</v>
      </c>
      <c r="B31" s="18">
        <f>B30/5</f>
        <v>0.134</v>
      </c>
      <c r="C31" s="19">
        <f>C30/5</f>
        <v>0.07339999999999999</v>
      </c>
      <c r="D31" s="19">
        <f aca="true" t="shared" si="5" ref="D31:K31">D30/5</f>
        <v>14.525739999999999</v>
      </c>
      <c r="E31" s="19">
        <f t="shared" si="5"/>
        <v>0.194</v>
      </c>
      <c r="F31" s="19">
        <f t="shared" si="5"/>
        <v>0.21633999999999998</v>
      </c>
      <c r="G31" s="19">
        <f t="shared" si="5"/>
        <v>0.0915</v>
      </c>
      <c r="H31" s="19">
        <f t="shared" si="5"/>
        <v>0.21334</v>
      </c>
      <c r="I31" s="19">
        <f t="shared" si="5"/>
        <v>0.11058000000000001</v>
      </c>
      <c r="J31" s="19">
        <f t="shared" si="5"/>
        <v>0.23014</v>
      </c>
      <c r="K31" s="19">
        <f t="shared" si="5"/>
        <v>155.19278</v>
      </c>
    </row>
    <row r="32" spans="1:11" ht="15.75" thickTop="1">
      <c r="A32" s="14">
        <v>38166</v>
      </c>
      <c r="B32" s="37">
        <v>0.134</v>
      </c>
      <c r="C32" s="34">
        <v>0.0736</v>
      </c>
      <c r="D32" s="37">
        <v>14.4445</v>
      </c>
      <c r="E32" s="34">
        <v>0.1918</v>
      </c>
      <c r="F32" s="37">
        <v>0.2159</v>
      </c>
      <c r="G32" s="34">
        <v>0.0913</v>
      </c>
      <c r="H32" s="37">
        <v>0.2106</v>
      </c>
      <c r="I32" s="34">
        <v>0.1104</v>
      </c>
      <c r="J32" s="34">
        <v>0.2288</v>
      </c>
      <c r="K32" s="60">
        <v>154.0665</v>
      </c>
    </row>
    <row r="33" spans="1:11" ht="15">
      <c r="A33" s="14">
        <v>38167</v>
      </c>
      <c r="B33" s="37">
        <v>0.134</v>
      </c>
      <c r="C33" s="34">
        <v>0.0733</v>
      </c>
      <c r="D33" s="37">
        <v>14.4599</v>
      </c>
      <c r="E33" s="34">
        <v>0.1914</v>
      </c>
      <c r="F33" s="37">
        <v>0.215</v>
      </c>
      <c r="G33" s="34">
        <v>0.0912</v>
      </c>
      <c r="H33" s="37">
        <v>0.2087</v>
      </c>
      <c r="I33" s="34">
        <v>0.1099</v>
      </c>
      <c r="J33" s="34">
        <v>0.2291</v>
      </c>
      <c r="K33" s="60">
        <v>154.4685</v>
      </c>
    </row>
    <row r="34" spans="1:11" ht="15">
      <c r="A34" s="14">
        <v>38168</v>
      </c>
      <c r="B34" s="37">
        <v>0.134</v>
      </c>
      <c r="C34" s="34">
        <v>0.0741</v>
      </c>
      <c r="D34" s="37">
        <v>14.5068</v>
      </c>
      <c r="E34" s="34">
        <v>0.194</v>
      </c>
      <c r="F34" s="37">
        <v>0.2163</v>
      </c>
      <c r="G34" s="34">
        <v>0.0913</v>
      </c>
      <c r="H34" s="37">
        <v>0.2121</v>
      </c>
      <c r="I34" s="34">
        <v>0.1106</v>
      </c>
      <c r="J34" s="34">
        <v>0.23</v>
      </c>
      <c r="K34" s="60">
        <v>154.358</v>
      </c>
    </row>
    <row r="35" spans="1:11" ht="20.25">
      <c r="A35" s="20"/>
      <c r="B35" s="9"/>
      <c r="C35" s="51"/>
      <c r="D35" s="9"/>
      <c r="E35" s="22" t="s">
        <v>11</v>
      </c>
      <c r="F35" s="9"/>
      <c r="G35" s="10"/>
      <c r="H35" s="9"/>
      <c r="I35" s="10"/>
      <c r="J35" s="10"/>
      <c r="K35" s="54"/>
    </row>
    <row r="36" spans="1:11" ht="15.75" thickBot="1">
      <c r="A36" s="23"/>
      <c r="B36" s="24"/>
      <c r="C36" s="25"/>
      <c r="D36" s="24"/>
      <c r="E36" s="25"/>
      <c r="F36" s="24"/>
      <c r="G36" s="25"/>
      <c r="H36" s="24"/>
      <c r="I36" s="25"/>
      <c r="J36" s="25"/>
      <c r="K36" s="58"/>
    </row>
    <row r="37" spans="1:11" ht="15">
      <c r="A37" s="26" t="s">
        <v>12</v>
      </c>
      <c r="B37" s="27">
        <f>SUM(B6:B9,B12:B15,B18:B22,B25:B29,B32:B34)</f>
        <v>2.8139999999999987</v>
      </c>
      <c r="C37" s="36">
        <f>SUM(C6:C9,C12:C15,C18:C22,C25:C29,C32:C34)</f>
        <v>1.5390999999999997</v>
      </c>
      <c r="D37" s="36">
        <f aca="true" t="shared" si="6" ref="D37:K37">SUM(D6:D9,D12:D15,D18:D22,D25:D29,D32:D34)</f>
        <v>307.9883</v>
      </c>
      <c r="E37" s="36">
        <f t="shared" si="6"/>
        <v>4.0489</v>
      </c>
      <c r="F37" s="36">
        <f t="shared" si="6"/>
        <v>4.529900000000001</v>
      </c>
      <c r="G37" s="36">
        <f t="shared" si="6"/>
        <v>1.9192999999999996</v>
      </c>
      <c r="H37" s="36">
        <f t="shared" si="6"/>
        <v>4.479700000000001</v>
      </c>
      <c r="I37" s="36">
        <f t="shared" si="6"/>
        <v>2.316</v>
      </c>
      <c r="J37" s="36">
        <f t="shared" si="6"/>
        <v>4.8186</v>
      </c>
      <c r="K37" s="36">
        <f t="shared" si="6"/>
        <v>3261.2387</v>
      </c>
    </row>
    <row r="38" spans="1:11" ht="15">
      <c r="A38" s="26" t="s">
        <v>13</v>
      </c>
      <c r="B38" s="27">
        <f>B37/21</f>
        <v>0.13399999999999995</v>
      </c>
      <c r="C38" s="27">
        <f aca="true" t="shared" si="7" ref="C38:K38">C37/21</f>
        <v>0.07329047619047617</v>
      </c>
      <c r="D38" s="27">
        <f t="shared" si="7"/>
        <v>14.666109523809522</v>
      </c>
      <c r="E38" s="27">
        <f t="shared" si="7"/>
        <v>0.1928047619047619</v>
      </c>
      <c r="F38" s="27">
        <f t="shared" si="7"/>
        <v>0.21570952380952388</v>
      </c>
      <c r="G38" s="27">
        <f t="shared" si="7"/>
        <v>0.09139523809523807</v>
      </c>
      <c r="H38" s="27">
        <f t="shared" si="7"/>
        <v>0.21331904761904769</v>
      </c>
      <c r="I38" s="27">
        <f t="shared" si="7"/>
        <v>0.11028571428571428</v>
      </c>
      <c r="J38" s="27">
        <f t="shared" si="7"/>
        <v>0.22945714285714286</v>
      </c>
      <c r="K38" s="27">
        <f t="shared" si="7"/>
        <v>155.29708095238095</v>
      </c>
    </row>
    <row r="39" spans="1:11" ht="15">
      <c r="A39" s="26" t="s">
        <v>14</v>
      </c>
      <c r="B39" s="27">
        <f>1/B38</f>
        <v>7.462686567164182</v>
      </c>
      <c r="C39" s="28">
        <f>1/C38</f>
        <v>13.644337599896048</v>
      </c>
      <c r="D39" s="28">
        <f>100/D38</f>
        <v>6.818440830382194</v>
      </c>
      <c r="E39" s="28">
        <f aca="true" t="shared" si="8" ref="E39:J39">1/E38</f>
        <v>5.186593889698437</v>
      </c>
      <c r="F39" s="28">
        <f t="shared" si="8"/>
        <v>4.635863926355989</v>
      </c>
      <c r="G39" s="28">
        <f t="shared" si="8"/>
        <v>10.941489084562082</v>
      </c>
      <c r="H39" s="28">
        <f t="shared" si="8"/>
        <v>4.687813916110453</v>
      </c>
      <c r="I39" s="28">
        <f t="shared" si="8"/>
        <v>9.067357512953368</v>
      </c>
      <c r="J39" s="28">
        <f t="shared" si="8"/>
        <v>4.358112314780227</v>
      </c>
      <c r="K39" s="28">
        <f>1000/K38</f>
        <v>6.439271065929642</v>
      </c>
    </row>
    <row r="40" spans="1:11" ht="15.75" thickBot="1">
      <c r="A40" s="29"/>
      <c r="B40" s="30"/>
      <c r="C40" s="31"/>
      <c r="D40" s="30"/>
      <c r="E40" s="31"/>
      <c r="F40" s="31"/>
      <c r="G40" s="30"/>
      <c r="H40" s="31"/>
      <c r="I40" s="30"/>
      <c r="J40" s="31"/>
      <c r="K40" s="50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 topLeftCell="A1"/>
  </sheetViews>
  <sheetFormatPr defaultColWidth="9.140625" defaultRowHeight="15"/>
  <cols>
    <col min="1" max="1" width="12.28125" style="0" customWidth="1"/>
    <col min="2" max="2" width="10.8515625" style="0" customWidth="1"/>
    <col min="3" max="3" width="10.7109375" style="0" customWidth="1"/>
    <col min="4" max="4" width="11.7109375" style="0" customWidth="1"/>
    <col min="5" max="6" width="10.421875" style="0" customWidth="1"/>
    <col min="7" max="7" width="10.00390625" style="0" customWidth="1"/>
    <col min="8" max="8" width="10.421875" style="0" customWidth="1"/>
    <col min="9" max="9" width="10.7109375" style="0" customWidth="1"/>
    <col min="10" max="10" width="10.140625" style="0" customWidth="1"/>
    <col min="11" max="11" width="10.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>
      <c r="A2" s="1"/>
      <c r="B2" s="1"/>
      <c r="C2" s="2" t="s">
        <v>35</v>
      </c>
      <c r="D2" s="1"/>
      <c r="E2" s="1"/>
      <c r="F2" s="1"/>
      <c r="G2" s="1"/>
      <c r="H2" s="1"/>
      <c r="I2" s="1"/>
      <c r="J2" s="1"/>
      <c r="K2" s="1"/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4"/>
      <c r="B4" s="5"/>
      <c r="C4" s="4"/>
      <c r="D4" s="5"/>
      <c r="E4" s="4"/>
      <c r="F4" s="5"/>
      <c r="G4" s="4"/>
      <c r="H4" s="5"/>
      <c r="I4" s="4"/>
      <c r="J4" s="4"/>
      <c r="K4" s="52"/>
    </row>
    <row r="5" spans="1:11" ht="15.75" thickBot="1">
      <c r="A5" s="6" t="s">
        <v>0</v>
      </c>
      <c r="B5" s="7" t="s">
        <v>8</v>
      </c>
      <c r="C5" s="6" t="s">
        <v>7</v>
      </c>
      <c r="D5" s="7" t="s">
        <v>23</v>
      </c>
      <c r="E5" s="6" t="s">
        <v>1</v>
      </c>
      <c r="F5" s="7" t="s">
        <v>15</v>
      </c>
      <c r="G5" s="6" t="s">
        <v>5</v>
      </c>
      <c r="H5" s="7" t="s">
        <v>4</v>
      </c>
      <c r="I5" s="6" t="s">
        <v>2</v>
      </c>
      <c r="J5" s="6" t="s">
        <v>6</v>
      </c>
      <c r="K5" s="53" t="s">
        <v>3</v>
      </c>
    </row>
    <row r="6" spans="1:11" ht="15">
      <c r="A6" s="8">
        <v>38169</v>
      </c>
      <c r="B6" s="9">
        <v>0.134</v>
      </c>
      <c r="C6" s="10">
        <v>0.0731</v>
      </c>
      <c r="D6" s="9">
        <v>14.7889</v>
      </c>
      <c r="E6" s="10">
        <v>0.1856</v>
      </c>
      <c r="F6" s="9">
        <v>0.2144</v>
      </c>
      <c r="G6" s="10">
        <v>0.0912</v>
      </c>
      <c r="H6" s="9">
        <v>0.2129</v>
      </c>
      <c r="I6" s="10">
        <v>0.1097</v>
      </c>
      <c r="J6" s="10">
        <v>0.2277</v>
      </c>
      <c r="K6" s="54">
        <v>156.0765</v>
      </c>
    </row>
    <row r="7" spans="1:11" ht="15.75" thickBot="1">
      <c r="A7" s="11">
        <v>38170</v>
      </c>
      <c r="B7" s="12">
        <v>0.134</v>
      </c>
      <c r="C7" s="13">
        <v>0.073</v>
      </c>
      <c r="D7" s="12">
        <v>14.7641</v>
      </c>
      <c r="E7" s="13">
        <v>0.1892</v>
      </c>
      <c r="F7" s="12">
        <v>0.2145</v>
      </c>
      <c r="G7" s="13">
        <v>0.0911</v>
      </c>
      <c r="H7" s="12">
        <v>0.2131</v>
      </c>
      <c r="I7" s="13">
        <v>0.1097</v>
      </c>
      <c r="J7" s="13">
        <v>0.2281</v>
      </c>
      <c r="K7" s="55">
        <v>155.5405</v>
      </c>
    </row>
    <row r="8" spans="1:11" ht="15.75" thickTop="1">
      <c r="A8" s="14" t="s">
        <v>9</v>
      </c>
      <c r="B8" s="15">
        <f>SUM(B6:B7)</f>
        <v>0.268</v>
      </c>
      <c r="C8" s="16">
        <f>SUM(C6:C7)</f>
        <v>0.1461</v>
      </c>
      <c r="D8" s="15">
        <f>SUM(D6:D7)</f>
        <v>29.552999999999997</v>
      </c>
      <c r="E8" s="16">
        <f>SUM(E6:E7)</f>
        <v>0.3748</v>
      </c>
      <c r="F8" s="15">
        <f>SUM(F6:F7)</f>
        <v>0.4289</v>
      </c>
      <c r="G8" s="16">
        <f>SUM(G6:G7)</f>
        <v>0.18230000000000002</v>
      </c>
      <c r="H8" s="15">
        <f>SUM(H6:H7)</f>
        <v>0.42600000000000005</v>
      </c>
      <c r="I8" s="16">
        <f>SUM(I6:I7)</f>
        <v>0.2194</v>
      </c>
      <c r="J8" s="16">
        <f>SUM(J6:J7)</f>
        <v>0.4558</v>
      </c>
      <c r="K8" s="56">
        <f>SUM(K6:K7)</f>
        <v>311.617</v>
      </c>
    </row>
    <row r="9" spans="1:11" ht="15.75" thickBot="1">
      <c r="A9" s="17" t="s">
        <v>10</v>
      </c>
      <c r="B9" s="18">
        <f>B8/2</f>
        <v>0.134</v>
      </c>
      <c r="C9" s="19">
        <f>C8/2</f>
        <v>0.07305</v>
      </c>
      <c r="D9" s="19">
        <f aca="true" t="shared" si="0" ref="D9:K9">D8/2</f>
        <v>14.776499999999999</v>
      </c>
      <c r="E9" s="19">
        <f t="shared" si="0"/>
        <v>0.1874</v>
      </c>
      <c r="F9" s="19">
        <f t="shared" si="0"/>
        <v>0.21445</v>
      </c>
      <c r="G9" s="19">
        <f t="shared" si="0"/>
        <v>0.09115000000000001</v>
      </c>
      <c r="H9" s="19">
        <f t="shared" si="0"/>
        <v>0.21300000000000002</v>
      </c>
      <c r="I9" s="19">
        <f t="shared" si="0"/>
        <v>0.1097</v>
      </c>
      <c r="J9" s="19">
        <f t="shared" si="0"/>
        <v>0.2279</v>
      </c>
      <c r="K9" s="19">
        <f t="shared" si="0"/>
        <v>155.8085</v>
      </c>
    </row>
    <row r="10" spans="1:11" ht="15.75" thickTop="1">
      <c r="A10" s="8">
        <v>38173</v>
      </c>
      <c r="B10" s="74">
        <v>0.134</v>
      </c>
      <c r="C10" s="10">
        <v>0.0735</v>
      </c>
      <c r="D10" s="9">
        <v>14.5256</v>
      </c>
      <c r="E10" s="78">
        <v>0.1892</v>
      </c>
      <c r="F10" s="9">
        <v>0.2143</v>
      </c>
      <c r="G10" s="10">
        <v>0.0912</v>
      </c>
      <c r="H10" s="9">
        <v>0.2082</v>
      </c>
      <c r="I10" s="10">
        <v>0.1096</v>
      </c>
      <c r="J10" s="10">
        <v>0.2297</v>
      </c>
      <c r="K10" s="54">
        <v>154.6159</v>
      </c>
    </row>
    <row r="11" spans="1:11" ht="15">
      <c r="A11" s="8">
        <v>38174</v>
      </c>
      <c r="B11" s="9">
        <v>0.134</v>
      </c>
      <c r="C11" s="10">
        <v>0.0733</v>
      </c>
      <c r="D11" s="9">
        <v>14.5913</v>
      </c>
      <c r="E11" s="10">
        <v>0.1881</v>
      </c>
      <c r="F11" s="9">
        <v>0.2133</v>
      </c>
      <c r="G11" s="10">
        <v>0.0909</v>
      </c>
      <c r="H11" s="9">
        <v>0.2069</v>
      </c>
      <c r="I11" s="10">
        <v>0.109</v>
      </c>
      <c r="J11" s="10">
        <v>0.2298</v>
      </c>
      <c r="K11" s="54">
        <v>154.6327</v>
      </c>
    </row>
    <row r="12" spans="1:11" ht="18">
      <c r="A12" s="8">
        <v>38175</v>
      </c>
      <c r="B12" s="9"/>
      <c r="C12" s="10"/>
      <c r="D12" s="81"/>
      <c r="E12" s="81" t="s">
        <v>36</v>
      </c>
      <c r="F12" s="9"/>
      <c r="G12" s="10"/>
      <c r="H12" s="9"/>
      <c r="I12" s="10"/>
      <c r="J12" s="10"/>
      <c r="K12" s="54"/>
    </row>
    <row r="13" spans="1:11" ht="15">
      <c r="A13" s="8">
        <v>38176</v>
      </c>
      <c r="B13" s="9">
        <v>0.134</v>
      </c>
      <c r="C13" s="10">
        <v>0.0722</v>
      </c>
      <c r="D13" s="9">
        <v>14.53</v>
      </c>
      <c r="E13" s="10">
        <v>0.1854</v>
      </c>
      <c r="F13" s="9">
        <v>0.2118</v>
      </c>
      <c r="G13" s="10">
        <v>0.0906</v>
      </c>
      <c r="H13" s="9">
        <v>0.2041</v>
      </c>
      <c r="I13" s="10">
        <v>0.1083</v>
      </c>
      <c r="J13" s="10">
        <v>0.2287</v>
      </c>
      <c r="K13" s="54">
        <v>154.4</v>
      </c>
    </row>
    <row r="14" spans="1:11" ht="15.75" thickBot="1">
      <c r="A14" s="11">
        <v>38177</v>
      </c>
      <c r="B14" s="12">
        <v>0.134</v>
      </c>
      <c r="C14" s="13">
        <v>0.0722</v>
      </c>
      <c r="D14" s="12">
        <v>14.57</v>
      </c>
      <c r="E14" s="13">
        <v>0.1855</v>
      </c>
      <c r="F14" s="12">
        <v>0.2114</v>
      </c>
      <c r="G14" s="13">
        <v>0.0907</v>
      </c>
      <c r="H14" s="12">
        <v>0.2039</v>
      </c>
      <c r="I14" s="13">
        <v>0.1081</v>
      </c>
      <c r="J14" s="13">
        <v>0.2287</v>
      </c>
      <c r="K14" s="55">
        <v>154.2</v>
      </c>
    </row>
    <row r="15" spans="1:11" ht="15.75" thickTop="1">
      <c r="A15" s="14" t="s">
        <v>9</v>
      </c>
      <c r="B15" s="15">
        <f aca="true" t="shared" si="1" ref="B15:K15">SUM(B10:B14)</f>
        <v>0.536</v>
      </c>
      <c r="C15" s="16">
        <f t="shared" si="1"/>
        <v>0.29119999999999996</v>
      </c>
      <c r="D15" s="15">
        <f t="shared" si="1"/>
        <v>58.2169</v>
      </c>
      <c r="E15" s="16">
        <f t="shared" si="1"/>
        <v>0.7482</v>
      </c>
      <c r="F15" s="15">
        <f t="shared" si="1"/>
        <v>0.8508</v>
      </c>
      <c r="G15" s="16">
        <f t="shared" si="1"/>
        <v>0.3634</v>
      </c>
      <c r="H15" s="15">
        <f t="shared" si="1"/>
        <v>0.8230999999999999</v>
      </c>
      <c r="I15" s="16">
        <f t="shared" si="1"/>
        <v>0.43500000000000005</v>
      </c>
      <c r="J15" s="16">
        <f t="shared" si="1"/>
        <v>0.9169</v>
      </c>
      <c r="K15" s="56">
        <f t="shared" si="1"/>
        <v>617.8486</v>
      </c>
    </row>
    <row r="16" spans="1:11" ht="15.75" thickBot="1">
      <c r="A16" s="17" t="s">
        <v>10</v>
      </c>
      <c r="B16" s="18">
        <f>B15/4</f>
        <v>0.134</v>
      </c>
      <c r="C16" s="19">
        <f>C15/4</f>
        <v>0.07279999999999999</v>
      </c>
      <c r="D16" s="19">
        <f aca="true" t="shared" si="2" ref="D16:K16">D15/4</f>
        <v>14.554225</v>
      </c>
      <c r="E16" s="19">
        <f t="shared" si="2"/>
        <v>0.18705</v>
      </c>
      <c r="F16" s="19">
        <f t="shared" si="2"/>
        <v>0.2127</v>
      </c>
      <c r="G16" s="19">
        <f t="shared" si="2"/>
        <v>0.09085</v>
      </c>
      <c r="H16" s="19">
        <f t="shared" si="2"/>
        <v>0.20577499999999999</v>
      </c>
      <c r="I16" s="19">
        <f t="shared" si="2"/>
        <v>0.10875000000000001</v>
      </c>
      <c r="J16" s="19">
        <f t="shared" si="2"/>
        <v>0.229225</v>
      </c>
      <c r="K16" s="19">
        <f t="shared" si="2"/>
        <v>154.46215</v>
      </c>
    </row>
    <row r="17" spans="1:11" ht="15" customHeight="1" thickTop="1">
      <c r="A17" s="8">
        <v>38180</v>
      </c>
      <c r="B17" s="9">
        <v>0.134</v>
      </c>
      <c r="C17" s="10">
        <v>0.0723</v>
      </c>
      <c r="D17" s="9">
        <v>14.5008</v>
      </c>
      <c r="E17" s="10">
        <v>0.1856</v>
      </c>
      <c r="F17" s="9">
        <v>0.2116</v>
      </c>
      <c r="G17" s="10">
        <v>0.0905</v>
      </c>
      <c r="H17" s="9">
        <v>0.2038</v>
      </c>
      <c r="I17" s="10">
        <v>0.1082</v>
      </c>
      <c r="J17" s="10">
        <v>0.2279</v>
      </c>
      <c r="K17" s="54">
        <v>154.0364</v>
      </c>
    </row>
    <row r="18" spans="1:11" ht="15">
      <c r="A18" s="8">
        <v>38181</v>
      </c>
      <c r="B18" s="9">
        <v>0.134</v>
      </c>
      <c r="C18" s="10">
        <v>0.0719</v>
      </c>
      <c r="D18" s="9">
        <v>14.5022</v>
      </c>
      <c r="E18" s="10">
        <v>0.1841</v>
      </c>
      <c r="F18" s="9">
        <v>0.2112</v>
      </c>
      <c r="G18" s="10">
        <v>0.0903</v>
      </c>
      <c r="H18" s="9">
        <v>0.2029</v>
      </c>
      <c r="I18" s="10">
        <v>0.108</v>
      </c>
      <c r="J18" s="10">
        <v>0.2273</v>
      </c>
      <c r="K18" s="54">
        <v>153.7684</v>
      </c>
    </row>
    <row r="19" spans="1:11" ht="15">
      <c r="A19" s="8">
        <v>38182</v>
      </c>
      <c r="B19" s="9">
        <v>0.134</v>
      </c>
      <c r="C19" s="10">
        <v>0.0722</v>
      </c>
      <c r="D19" s="9">
        <v>14.6382</v>
      </c>
      <c r="E19" s="10">
        <v>0.1853</v>
      </c>
      <c r="F19" s="9">
        <v>0.2129</v>
      </c>
      <c r="G19" s="10">
        <v>0.0905</v>
      </c>
      <c r="H19" s="9">
        <v>0.204</v>
      </c>
      <c r="I19" s="10">
        <v>0.1088</v>
      </c>
      <c r="J19" s="10">
        <v>0.2283</v>
      </c>
      <c r="K19" s="54">
        <v>154.0364</v>
      </c>
    </row>
    <row r="20" spans="1:11" ht="15">
      <c r="A20" s="8">
        <v>38183</v>
      </c>
      <c r="B20" s="9">
        <v>0.134</v>
      </c>
      <c r="C20" s="10">
        <v>0.0722</v>
      </c>
      <c r="D20" s="9">
        <v>14.6187</v>
      </c>
      <c r="E20" s="10">
        <v>0.1852</v>
      </c>
      <c r="F20" s="9">
        <v>0.2116</v>
      </c>
      <c r="G20" s="10">
        <v>0.0906</v>
      </c>
      <c r="H20" s="9">
        <v>0.2051</v>
      </c>
      <c r="I20" s="10">
        <v>0.1082</v>
      </c>
      <c r="J20" s="10">
        <v>0.2282</v>
      </c>
      <c r="K20" s="54">
        <v>154.4384</v>
      </c>
    </row>
    <row r="21" spans="1:11" ht="15.75" thickBot="1">
      <c r="A21" s="11">
        <v>38184</v>
      </c>
      <c r="B21" s="12">
        <v>0.134</v>
      </c>
      <c r="C21" s="13">
        <v>0.0723</v>
      </c>
      <c r="D21" s="12">
        <v>14.6764</v>
      </c>
      <c r="E21" s="13">
        <v>0.1853</v>
      </c>
      <c r="F21" s="12">
        <v>0.2118</v>
      </c>
      <c r="G21" s="13">
        <v>0.0907</v>
      </c>
      <c r="H21" s="12">
        <v>0.2071</v>
      </c>
      <c r="I21" s="13">
        <v>0.1083</v>
      </c>
      <c r="J21" s="13">
        <v>0.2286</v>
      </c>
      <c r="K21" s="55">
        <v>155.6511</v>
      </c>
    </row>
    <row r="22" spans="1:11" ht="15.75" thickTop="1">
      <c r="A22" s="14" t="s">
        <v>9</v>
      </c>
      <c r="B22" s="15">
        <f aca="true" t="shared" si="3" ref="B22:K22">SUM(B17:B21)</f>
        <v>0.67</v>
      </c>
      <c r="C22" s="16">
        <f t="shared" si="3"/>
        <v>0.3609</v>
      </c>
      <c r="D22" s="15">
        <f t="shared" si="3"/>
        <v>72.9363</v>
      </c>
      <c r="E22" s="16">
        <f t="shared" si="3"/>
        <v>0.9255000000000001</v>
      </c>
      <c r="F22" s="15">
        <f t="shared" si="3"/>
        <v>1.0591</v>
      </c>
      <c r="G22" s="16">
        <f t="shared" si="3"/>
        <v>0.4526</v>
      </c>
      <c r="H22" s="15">
        <f t="shared" si="3"/>
        <v>1.0229000000000001</v>
      </c>
      <c r="I22" s="16">
        <f t="shared" si="3"/>
        <v>0.5415</v>
      </c>
      <c r="J22" s="16">
        <f t="shared" si="3"/>
        <v>1.1402999999999999</v>
      </c>
      <c r="K22" s="56">
        <f t="shared" si="3"/>
        <v>771.9307</v>
      </c>
    </row>
    <row r="23" spans="1:11" ht="15.75" thickBot="1">
      <c r="A23" s="17" t="s">
        <v>10</v>
      </c>
      <c r="B23" s="18">
        <f>B22/5</f>
        <v>0.134</v>
      </c>
      <c r="C23" s="19">
        <f>C22/5</f>
        <v>0.07218</v>
      </c>
      <c r="D23" s="19">
        <f aca="true" t="shared" si="4" ref="D23:K23">D22/5</f>
        <v>14.58726</v>
      </c>
      <c r="E23" s="19">
        <f t="shared" si="4"/>
        <v>0.18510000000000001</v>
      </c>
      <c r="F23" s="19">
        <f t="shared" si="4"/>
        <v>0.21181999999999998</v>
      </c>
      <c r="G23" s="19">
        <f t="shared" si="4"/>
        <v>0.09052</v>
      </c>
      <c r="H23" s="19">
        <f t="shared" si="4"/>
        <v>0.20458000000000004</v>
      </c>
      <c r="I23" s="19">
        <f t="shared" si="4"/>
        <v>0.1083</v>
      </c>
      <c r="J23" s="19">
        <f t="shared" si="4"/>
        <v>0.22805999999999998</v>
      </c>
      <c r="K23" s="19">
        <f t="shared" si="4"/>
        <v>154.38614</v>
      </c>
    </row>
    <row r="24" spans="1:11" ht="15.75" thickTop="1">
      <c r="A24" s="8">
        <v>38187</v>
      </c>
      <c r="B24" s="9">
        <v>0.134</v>
      </c>
      <c r="C24" s="10">
        <v>0.0716</v>
      </c>
      <c r="D24" s="9">
        <v>14.5658</v>
      </c>
      <c r="E24" s="10">
        <v>0.1833</v>
      </c>
      <c r="F24" s="9">
        <v>0.2107</v>
      </c>
      <c r="G24" s="10">
        <v>0.0907</v>
      </c>
      <c r="H24" s="9">
        <v>0.2037</v>
      </c>
      <c r="I24" s="10">
        <v>0.1077</v>
      </c>
      <c r="J24" s="10">
        <v>0.2279</v>
      </c>
      <c r="K24" s="54">
        <v>156.0531</v>
      </c>
    </row>
    <row r="25" spans="1:11" ht="15">
      <c r="A25" s="8">
        <v>38188</v>
      </c>
      <c r="B25" s="9">
        <v>0.134</v>
      </c>
      <c r="C25" s="10">
        <v>0.0716</v>
      </c>
      <c r="D25" s="9">
        <v>14.5055</v>
      </c>
      <c r="E25" s="10">
        <v>0.1827</v>
      </c>
      <c r="F25" s="9">
        <v>0.2109</v>
      </c>
      <c r="G25" s="10">
        <v>0.0904</v>
      </c>
      <c r="H25" s="9">
        <v>0.2032</v>
      </c>
      <c r="I25" s="10">
        <v>0.1078</v>
      </c>
      <c r="J25" s="10">
        <v>0.2277</v>
      </c>
      <c r="K25" s="54">
        <v>155.1486</v>
      </c>
    </row>
    <row r="26" spans="1:11" ht="15">
      <c r="A26" s="8">
        <v>38189</v>
      </c>
      <c r="B26" s="9">
        <v>0.134</v>
      </c>
      <c r="C26" s="10">
        <v>0.0723</v>
      </c>
      <c r="D26" s="9">
        <v>14.5216</v>
      </c>
      <c r="E26" s="10">
        <v>0.1835</v>
      </c>
      <c r="F26" s="9">
        <v>0.2118</v>
      </c>
      <c r="G26" s="10">
        <v>0.0904</v>
      </c>
      <c r="H26" s="9">
        <v>0.2041</v>
      </c>
      <c r="I26" s="10">
        <v>0.1083</v>
      </c>
      <c r="J26" s="10">
        <v>0.2283</v>
      </c>
      <c r="K26" s="54">
        <v>155.5104</v>
      </c>
    </row>
    <row r="27" spans="1:11" ht="15">
      <c r="A27" s="8">
        <v>38190</v>
      </c>
      <c r="B27" s="9">
        <v>0.134</v>
      </c>
      <c r="C27" s="10">
        <v>0.073</v>
      </c>
      <c r="D27" s="9">
        <v>14.7454</v>
      </c>
      <c r="E27" s="10">
        <v>0.1879</v>
      </c>
      <c r="F27" s="9">
        <v>0.2144</v>
      </c>
      <c r="G27" s="10">
        <v>0.0909</v>
      </c>
      <c r="H27" s="9">
        <v>0.2102</v>
      </c>
      <c r="I27" s="10">
        <v>0.1096</v>
      </c>
      <c r="J27" s="10">
        <v>0.2299</v>
      </c>
      <c r="K27" s="54">
        <v>155.2826</v>
      </c>
    </row>
    <row r="28" spans="1:11" ht="15.75" thickBot="1">
      <c r="A28" s="11">
        <v>38191</v>
      </c>
      <c r="B28" s="12">
        <v>0.134</v>
      </c>
      <c r="C28" s="13">
        <v>0.0726</v>
      </c>
      <c r="D28" s="12">
        <v>14.6864</v>
      </c>
      <c r="E28" s="13">
        <v>0.1873</v>
      </c>
      <c r="F28" s="12">
        <v>0.2136</v>
      </c>
      <c r="G28" s="13">
        <v>0.091</v>
      </c>
      <c r="H28" s="12">
        <v>0.2084</v>
      </c>
      <c r="I28" s="13">
        <v>0.1092</v>
      </c>
      <c r="J28" s="13">
        <v>0.23</v>
      </c>
      <c r="K28" s="55">
        <v>155.7784</v>
      </c>
    </row>
    <row r="29" spans="1:11" ht="15.75" thickTop="1">
      <c r="A29" s="14" t="s">
        <v>9</v>
      </c>
      <c r="B29" s="15">
        <f aca="true" t="shared" si="5" ref="B29:K29">SUM(B24:B28)</f>
        <v>0.67</v>
      </c>
      <c r="C29" s="16">
        <f t="shared" si="5"/>
        <v>0.3611</v>
      </c>
      <c r="D29" s="15">
        <f t="shared" si="5"/>
        <v>73.02470000000001</v>
      </c>
      <c r="E29" s="16">
        <f t="shared" si="5"/>
        <v>0.9247000000000001</v>
      </c>
      <c r="F29" s="15">
        <f t="shared" si="5"/>
        <v>1.0614</v>
      </c>
      <c r="G29" s="16">
        <f t="shared" si="5"/>
        <v>0.4533999999999999</v>
      </c>
      <c r="H29" s="15">
        <f t="shared" si="5"/>
        <v>1.0295999999999998</v>
      </c>
      <c r="I29" s="16">
        <f t="shared" si="5"/>
        <v>0.5426</v>
      </c>
      <c r="J29" s="16">
        <f t="shared" si="5"/>
        <v>1.1438</v>
      </c>
      <c r="K29" s="56">
        <f t="shared" si="5"/>
        <v>777.7731</v>
      </c>
    </row>
    <row r="30" spans="1:11" ht="15.75" thickBot="1">
      <c r="A30" s="17" t="s">
        <v>10</v>
      </c>
      <c r="B30" s="18">
        <f>B29/5</f>
        <v>0.134</v>
      </c>
      <c r="C30" s="19">
        <f>C29/5</f>
        <v>0.07221999999999999</v>
      </c>
      <c r="D30" s="19">
        <f aca="true" t="shared" si="6" ref="D30:K30">D29/5</f>
        <v>14.604940000000003</v>
      </c>
      <c r="E30" s="19">
        <f t="shared" si="6"/>
        <v>0.18494000000000002</v>
      </c>
      <c r="F30" s="19">
        <f t="shared" si="6"/>
        <v>0.21227999999999997</v>
      </c>
      <c r="G30" s="19">
        <f t="shared" si="6"/>
        <v>0.09067999999999998</v>
      </c>
      <c r="H30" s="19">
        <f t="shared" si="6"/>
        <v>0.20591999999999996</v>
      </c>
      <c r="I30" s="19">
        <f t="shared" si="6"/>
        <v>0.10851999999999999</v>
      </c>
      <c r="J30" s="19">
        <f t="shared" si="6"/>
        <v>0.22876</v>
      </c>
      <c r="K30" s="19">
        <f t="shared" si="6"/>
        <v>155.55462</v>
      </c>
    </row>
    <row r="31" spans="1:11" ht="15.75" thickTop="1">
      <c r="A31" s="8">
        <v>38194</v>
      </c>
      <c r="B31" s="9">
        <v>0.134</v>
      </c>
      <c r="C31" s="10">
        <v>0.0731</v>
      </c>
      <c r="D31" s="9">
        <v>14.7648</v>
      </c>
      <c r="E31" s="10">
        <v>0.189</v>
      </c>
      <c r="F31" s="9">
        <v>0.2163</v>
      </c>
      <c r="G31" s="10">
        <v>0.0914</v>
      </c>
      <c r="H31" s="9">
        <v>0.211</v>
      </c>
      <c r="I31" s="10">
        <v>0.1106</v>
      </c>
      <c r="J31" s="10">
        <v>0.2313</v>
      </c>
      <c r="K31" s="54">
        <v>156.3144</v>
      </c>
    </row>
    <row r="32" spans="1:11" ht="15">
      <c r="A32" s="8">
        <v>38195</v>
      </c>
      <c r="B32" s="9">
        <v>0.134</v>
      </c>
      <c r="C32" s="10">
        <v>0.0728</v>
      </c>
      <c r="D32" s="9">
        <v>14.7467</v>
      </c>
      <c r="E32" s="10">
        <v>0.189</v>
      </c>
      <c r="F32" s="9">
        <v>0.2158</v>
      </c>
      <c r="G32" s="10">
        <v>0.0913</v>
      </c>
      <c r="H32" s="9">
        <v>0.2103</v>
      </c>
      <c r="I32" s="10">
        <v>0.1104</v>
      </c>
      <c r="J32" s="10">
        <v>0.2307</v>
      </c>
      <c r="K32" s="54">
        <v>155.6745</v>
      </c>
    </row>
    <row r="33" spans="1:11" ht="15">
      <c r="A33" s="8">
        <v>38196</v>
      </c>
      <c r="B33" s="9">
        <v>0.134</v>
      </c>
      <c r="C33" s="10">
        <v>0.0735</v>
      </c>
      <c r="D33" s="9">
        <v>14.874</v>
      </c>
      <c r="E33" s="10">
        <v>0.191</v>
      </c>
      <c r="F33" s="9">
        <v>0.2173</v>
      </c>
      <c r="G33" s="10">
        <v>0.0913</v>
      </c>
      <c r="H33" s="9">
        <v>0.2131</v>
      </c>
      <c r="I33" s="10">
        <v>0.1111</v>
      </c>
      <c r="J33" s="10">
        <v>0.2311</v>
      </c>
      <c r="K33" s="54">
        <v>156.2105</v>
      </c>
    </row>
    <row r="34" spans="1:11" ht="15">
      <c r="A34" s="8">
        <v>38197</v>
      </c>
      <c r="B34" s="9">
        <v>0.1339</v>
      </c>
      <c r="C34" s="10">
        <v>0.0735</v>
      </c>
      <c r="D34" s="9">
        <v>14.9633</v>
      </c>
      <c r="E34" s="10">
        <v>0.1918</v>
      </c>
      <c r="F34" s="9">
        <v>0.2175</v>
      </c>
      <c r="G34" s="10">
        <v>0.0919</v>
      </c>
      <c r="H34" s="9">
        <v>0.2134</v>
      </c>
      <c r="I34" s="10">
        <v>0.1112</v>
      </c>
      <c r="J34" s="10">
        <v>0.2315</v>
      </c>
      <c r="K34" s="54">
        <v>156.3617</v>
      </c>
    </row>
    <row r="35" spans="1:11" ht="15.75" thickBot="1">
      <c r="A35" s="11">
        <v>38198</v>
      </c>
      <c r="B35" s="12">
        <v>0.1339</v>
      </c>
      <c r="C35" s="13">
        <v>0.0737</v>
      </c>
      <c r="D35" s="12">
        <v>14.9908</v>
      </c>
      <c r="E35" s="13">
        <v>0.1917</v>
      </c>
      <c r="F35" s="12">
        <v>0.217</v>
      </c>
      <c r="G35" s="13">
        <v>0.092</v>
      </c>
      <c r="H35" s="12">
        <v>0.2115</v>
      </c>
      <c r="I35" s="13">
        <v>0.1109</v>
      </c>
      <c r="J35" s="13">
        <v>0.2311</v>
      </c>
      <c r="K35" s="55">
        <v>156.4387</v>
      </c>
    </row>
    <row r="36" spans="1:11" ht="15.75" thickTop="1">
      <c r="A36" s="14" t="s">
        <v>9</v>
      </c>
      <c r="B36" s="15">
        <f aca="true" t="shared" si="7" ref="B36:K36">SUM(B31:B35)</f>
        <v>0.6698000000000001</v>
      </c>
      <c r="C36" s="16">
        <f t="shared" si="7"/>
        <v>0.3666</v>
      </c>
      <c r="D36" s="15">
        <f t="shared" si="7"/>
        <v>74.33959999999999</v>
      </c>
      <c r="E36" s="16">
        <f t="shared" si="7"/>
        <v>0.9524999999999999</v>
      </c>
      <c r="F36" s="15">
        <f t="shared" si="7"/>
        <v>1.0839</v>
      </c>
      <c r="G36" s="16">
        <f t="shared" si="7"/>
        <v>0.4579</v>
      </c>
      <c r="H36" s="15">
        <f t="shared" si="7"/>
        <v>1.0593000000000001</v>
      </c>
      <c r="I36" s="16">
        <f t="shared" si="7"/>
        <v>0.5542</v>
      </c>
      <c r="J36" s="16">
        <f t="shared" si="7"/>
        <v>1.1557</v>
      </c>
      <c r="K36" s="56">
        <f t="shared" si="7"/>
        <v>780.9998</v>
      </c>
    </row>
    <row r="37" spans="1:11" ht="15.75" thickBot="1">
      <c r="A37" s="17" t="s">
        <v>10</v>
      </c>
      <c r="B37" s="18">
        <f>B36/5</f>
        <v>0.13396000000000002</v>
      </c>
      <c r="C37" s="19">
        <f>C36/5</f>
        <v>0.07332</v>
      </c>
      <c r="D37" s="19">
        <f aca="true" t="shared" si="8" ref="D37:K37">D36/5</f>
        <v>14.867919999999998</v>
      </c>
      <c r="E37" s="19">
        <f t="shared" si="8"/>
        <v>0.19049999999999997</v>
      </c>
      <c r="F37" s="19">
        <f t="shared" si="8"/>
        <v>0.21678000000000003</v>
      </c>
      <c r="G37" s="19">
        <f t="shared" si="8"/>
        <v>0.09158</v>
      </c>
      <c r="H37" s="19">
        <f t="shared" si="8"/>
        <v>0.21186000000000002</v>
      </c>
      <c r="I37" s="19">
        <f t="shared" si="8"/>
        <v>0.11084000000000001</v>
      </c>
      <c r="J37" s="19">
        <f t="shared" si="8"/>
        <v>0.23113999999999998</v>
      </c>
      <c r="K37" s="19">
        <f t="shared" si="8"/>
        <v>156.19996</v>
      </c>
    </row>
    <row r="38" spans="1:11" ht="15.75" thickTop="1">
      <c r="A38" s="20"/>
      <c r="B38" s="9"/>
      <c r="C38" s="10"/>
      <c r="D38" s="9"/>
      <c r="E38" s="10"/>
      <c r="F38" s="9"/>
      <c r="G38" s="10"/>
      <c r="H38" s="9"/>
      <c r="I38" s="10"/>
      <c r="J38" s="10"/>
      <c r="K38" s="54"/>
    </row>
    <row r="39" spans="1:11" ht="20.25">
      <c r="A39" s="20"/>
      <c r="B39" s="9"/>
      <c r="C39" s="59"/>
      <c r="D39" s="9"/>
      <c r="E39" s="22" t="s">
        <v>11</v>
      </c>
      <c r="F39" s="9"/>
      <c r="G39" s="10"/>
      <c r="H39" s="9"/>
      <c r="I39" s="10"/>
      <c r="J39" s="10"/>
      <c r="K39" s="54"/>
    </row>
    <row r="40" spans="1:11" ht="15.75" thickBot="1">
      <c r="A40" s="23"/>
      <c r="B40" s="24"/>
      <c r="C40" s="25"/>
      <c r="D40" s="24"/>
      <c r="E40" s="25"/>
      <c r="F40" s="24"/>
      <c r="G40" s="25"/>
      <c r="H40" s="24"/>
      <c r="I40" s="25"/>
      <c r="J40" s="25"/>
      <c r="K40" s="58"/>
    </row>
    <row r="41" spans="1:11" ht="15">
      <c r="A41" s="26" t="s">
        <v>12</v>
      </c>
      <c r="B41" s="27">
        <f>SUM(B6:B7,B10:B11,B13:B14,B17:B21,B24:B28,B31:B35)</f>
        <v>2.813799999999999</v>
      </c>
      <c r="C41" s="36">
        <f>SUM(C6:C7,C10:C11,C13:C14,C17:C21,C24:C28,C31:C35)</f>
        <v>1.5258999999999998</v>
      </c>
      <c r="D41" s="36">
        <f aca="true" t="shared" si="9" ref="D41:K41">SUM(D6:D7,D10:D11,D13:D14,D17:D21,D24:D28,D31:D35)</f>
        <v>308.0705</v>
      </c>
      <c r="E41" s="36">
        <f t="shared" si="9"/>
        <v>3.9257</v>
      </c>
      <c r="F41" s="36">
        <f t="shared" si="9"/>
        <v>4.4841</v>
      </c>
      <c r="G41" s="36">
        <f t="shared" si="9"/>
        <v>1.9096000000000002</v>
      </c>
      <c r="H41" s="36">
        <f t="shared" si="9"/>
        <v>4.3609</v>
      </c>
      <c r="I41" s="36">
        <f t="shared" si="9"/>
        <v>2.2927000000000004</v>
      </c>
      <c r="J41" s="36">
        <f t="shared" si="9"/>
        <v>4.812499999999999</v>
      </c>
      <c r="K41" s="36">
        <f t="shared" si="9"/>
        <v>3260.1692000000007</v>
      </c>
    </row>
    <row r="42" spans="1:11" ht="15">
      <c r="A42" s="26" t="s">
        <v>13</v>
      </c>
      <c r="B42" s="27">
        <f>B41/21</f>
        <v>0.13399047619047616</v>
      </c>
      <c r="C42" s="28">
        <f>C41/21</f>
        <v>0.07266190476190475</v>
      </c>
      <c r="D42" s="28">
        <f aca="true" t="shared" si="10" ref="D42:K42">D41/21</f>
        <v>14.670023809523808</v>
      </c>
      <c r="E42" s="28">
        <f t="shared" si="10"/>
        <v>0.18693809523809524</v>
      </c>
      <c r="F42" s="28">
        <f t="shared" si="10"/>
        <v>0.21352857142857143</v>
      </c>
      <c r="G42" s="28">
        <f t="shared" si="10"/>
        <v>0.09093333333333334</v>
      </c>
      <c r="H42" s="28">
        <f t="shared" si="10"/>
        <v>0.20766190476190477</v>
      </c>
      <c r="I42" s="28">
        <f t="shared" si="10"/>
        <v>0.1091761904761905</v>
      </c>
      <c r="J42" s="28">
        <f t="shared" si="10"/>
        <v>0.22916666666666663</v>
      </c>
      <c r="K42" s="28">
        <f t="shared" si="10"/>
        <v>155.24615238095242</v>
      </c>
    </row>
    <row r="43" spans="1:11" ht="15">
      <c r="A43" s="26" t="s">
        <v>14</v>
      </c>
      <c r="B43" s="27">
        <f>1/B42</f>
        <v>7.463217001919115</v>
      </c>
      <c r="C43" s="28">
        <f>1/C42</f>
        <v>13.762369749000593</v>
      </c>
      <c r="D43" s="28">
        <f>100/D42</f>
        <v>6.81662152007414</v>
      </c>
      <c r="E43" s="28">
        <f aca="true" t="shared" si="11" ref="D43:K43">1/E42</f>
        <v>5.349364444557659</v>
      </c>
      <c r="F43" s="28">
        <f t="shared" si="11"/>
        <v>4.683214022880846</v>
      </c>
      <c r="G43" s="28">
        <f t="shared" si="11"/>
        <v>10.997067448680351</v>
      </c>
      <c r="H43" s="28">
        <f t="shared" si="11"/>
        <v>4.815519732165378</v>
      </c>
      <c r="I43" s="28">
        <f t="shared" si="11"/>
        <v>9.159506258995942</v>
      </c>
      <c r="J43" s="28">
        <f t="shared" si="11"/>
        <v>4.363636363636364</v>
      </c>
      <c r="K43" s="28">
        <f>1000/K42</f>
        <v>6.44138347175355</v>
      </c>
    </row>
    <row r="44" spans="1:11" ht="15.75" thickBot="1">
      <c r="A44" s="29"/>
      <c r="B44" s="30"/>
      <c r="C44" s="31"/>
      <c r="D44" s="30"/>
      <c r="E44" s="31"/>
      <c r="F44" s="31"/>
      <c r="G44" s="30"/>
      <c r="H44" s="31"/>
      <c r="I44" s="30"/>
      <c r="J44" s="31"/>
      <c r="K44" s="50"/>
    </row>
  </sheetData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 topLeftCell="A1"/>
  </sheetViews>
  <sheetFormatPr defaultColWidth="9.140625" defaultRowHeight="15"/>
  <cols>
    <col min="1" max="1" width="12.28125" style="0" customWidth="1"/>
    <col min="2" max="2" width="10.8515625" style="0" customWidth="1"/>
    <col min="3" max="3" width="10.7109375" style="0" customWidth="1"/>
    <col min="4" max="4" width="11.7109375" style="0" customWidth="1"/>
    <col min="5" max="6" width="10.421875" style="0" customWidth="1"/>
    <col min="7" max="7" width="10.00390625" style="0" customWidth="1"/>
    <col min="8" max="8" width="10.421875" style="0" customWidth="1"/>
    <col min="9" max="9" width="10.7109375" style="0" customWidth="1"/>
    <col min="10" max="10" width="10.140625" style="0" customWidth="1"/>
    <col min="11" max="11" width="10.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>
      <c r="A2" s="1"/>
      <c r="B2" s="1"/>
      <c r="C2" s="2" t="s">
        <v>37</v>
      </c>
      <c r="D2" s="1"/>
      <c r="E2" s="1"/>
      <c r="F2" s="1"/>
      <c r="G2" s="1"/>
      <c r="H2" s="1"/>
      <c r="I2" s="1"/>
      <c r="J2" s="1"/>
      <c r="K2" s="1"/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4"/>
      <c r="B4" s="5"/>
      <c r="C4" s="4"/>
      <c r="D4" s="5"/>
      <c r="E4" s="4"/>
      <c r="F4" s="5"/>
      <c r="G4" s="4"/>
      <c r="H4" s="5"/>
      <c r="I4" s="4"/>
      <c r="J4" s="4"/>
      <c r="K4" s="52"/>
    </row>
    <row r="5" spans="1:11" ht="15.75" thickBot="1">
      <c r="A5" s="6" t="s">
        <v>0</v>
      </c>
      <c r="B5" s="7" t="s">
        <v>8</v>
      </c>
      <c r="C5" s="6" t="s">
        <v>7</v>
      </c>
      <c r="D5" s="7" t="s">
        <v>23</v>
      </c>
      <c r="E5" s="6" t="s">
        <v>1</v>
      </c>
      <c r="F5" s="7" t="s">
        <v>15</v>
      </c>
      <c r="G5" s="6" t="s">
        <v>5</v>
      </c>
      <c r="H5" s="7" t="s">
        <v>4</v>
      </c>
      <c r="I5" s="6" t="s">
        <v>2</v>
      </c>
      <c r="J5" s="6" t="s">
        <v>6</v>
      </c>
      <c r="K5" s="53" t="s">
        <v>3</v>
      </c>
    </row>
    <row r="6" spans="1:11" ht="15">
      <c r="A6" s="38">
        <v>38201</v>
      </c>
      <c r="B6" s="39">
        <v>0.1339</v>
      </c>
      <c r="C6" s="40">
        <v>0.0736</v>
      </c>
      <c r="D6" s="39">
        <v>14.9218</v>
      </c>
      <c r="E6" s="40">
        <v>0.1908</v>
      </c>
      <c r="F6" s="39">
        <v>0.2176</v>
      </c>
      <c r="G6" s="40">
        <v>0.0919</v>
      </c>
      <c r="H6" s="39">
        <v>0.2109</v>
      </c>
      <c r="I6" s="40">
        <v>0.1113</v>
      </c>
      <c r="J6" s="40">
        <v>0.2303</v>
      </c>
      <c r="K6" s="61">
        <v>156.6295</v>
      </c>
    </row>
    <row r="7" spans="1:11" ht="15">
      <c r="A7" s="8">
        <v>38202</v>
      </c>
      <c r="B7" s="9">
        <v>0.1339</v>
      </c>
      <c r="C7" s="10">
        <v>0.0733</v>
      </c>
      <c r="D7" s="9">
        <v>14.8569</v>
      </c>
      <c r="E7" s="10">
        <v>0.1901</v>
      </c>
      <c r="F7" s="9">
        <v>0.2176</v>
      </c>
      <c r="G7" s="10">
        <v>0.0917</v>
      </c>
      <c r="H7" s="9">
        <v>0.209</v>
      </c>
      <c r="I7" s="10">
        <v>0.1113</v>
      </c>
      <c r="J7" s="10">
        <v>0.2298</v>
      </c>
      <c r="K7" s="54">
        <v>155.96</v>
      </c>
    </row>
    <row r="8" spans="1:11" ht="15">
      <c r="A8" s="8">
        <v>38203</v>
      </c>
      <c r="B8" s="9">
        <v>0.1339</v>
      </c>
      <c r="C8" s="10">
        <v>0.0734</v>
      </c>
      <c r="D8" s="9">
        <v>14.8127</v>
      </c>
      <c r="E8" s="10">
        <v>0.19</v>
      </c>
      <c r="F8" s="9">
        <v>0.2172</v>
      </c>
      <c r="G8" s="10">
        <v>0.0919</v>
      </c>
      <c r="H8" s="9">
        <v>0.2075</v>
      </c>
      <c r="I8" s="10">
        <v>0.1111</v>
      </c>
      <c r="J8" s="10">
        <v>0.2301</v>
      </c>
      <c r="K8" s="54">
        <v>156.0203</v>
      </c>
    </row>
    <row r="9" spans="1:11" ht="15">
      <c r="A9" s="8">
        <v>38204</v>
      </c>
      <c r="B9" s="9">
        <v>0.1339</v>
      </c>
      <c r="C9" s="10">
        <v>0.0734</v>
      </c>
      <c r="D9" s="9">
        <v>14.9004</v>
      </c>
      <c r="E9" s="10">
        <v>0.1902</v>
      </c>
      <c r="F9" s="9">
        <v>0.2172</v>
      </c>
      <c r="G9" s="10">
        <v>0.092</v>
      </c>
      <c r="H9" s="9">
        <v>0.2074</v>
      </c>
      <c r="I9" s="10">
        <v>0.1111</v>
      </c>
      <c r="J9" s="10">
        <v>0.2308</v>
      </c>
      <c r="K9" s="54">
        <v>156.3651</v>
      </c>
    </row>
    <row r="10" spans="1:11" ht="15.75" thickBot="1">
      <c r="A10" s="11">
        <v>38205</v>
      </c>
      <c r="B10" s="12">
        <v>0.1339</v>
      </c>
      <c r="C10" s="13">
        <v>0.0735</v>
      </c>
      <c r="D10" s="12">
        <v>14.9345</v>
      </c>
      <c r="E10" s="13">
        <v>0.1904</v>
      </c>
      <c r="F10" s="12">
        <v>0.2174</v>
      </c>
      <c r="G10" s="13">
        <v>0.0918</v>
      </c>
      <c r="H10" s="12">
        <v>0.2077</v>
      </c>
      <c r="I10" s="13">
        <v>0.1111</v>
      </c>
      <c r="J10" s="13">
        <v>0.2307</v>
      </c>
      <c r="K10" s="55">
        <v>155.8261</v>
      </c>
    </row>
    <row r="11" spans="1:11" ht="15.75" thickTop="1">
      <c r="A11" s="14" t="s">
        <v>9</v>
      </c>
      <c r="B11" s="15">
        <f>SUM(B6:B10)</f>
        <v>0.6695</v>
      </c>
      <c r="C11" s="16">
        <f>SUM(C6:C10)</f>
        <v>0.3672</v>
      </c>
      <c r="D11" s="15">
        <f>SUM(D6:D10)</f>
        <v>74.4263</v>
      </c>
      <c r="E11" s="16">
        <f>SUM(E6:E10)</f>
        <v>0.9515</v>
      </c>
      <c r="F11" s="15">
        <f>SUM(F6:F10)</f>
        <v>1.087</v>
      </c>
      <c r="G11" s="16">
        <f>SUM(G6:G10)</f>
        <v>0.45929999999999993</v>
      </c>
      <c r="H11" s="15">
        <f>SUM(H6:H10)</f>
        <v>1.0425</v>
      </c>
      <c r="I11" s="16">
        <f>SUM(I6:I10)</f>
        <v>0.5559</v>
      </c>
      <c r="J11" s="16">
        <f>SUM(J6:J10)</f>
        <v>1.1517</v>
      </c>
      <c r="K11" s="56">
        <f>SUM(K6:K10)</f>
        <v>780.801</v>
      </c>
    </row>
    <row r="12" spans="1:11" ht="15.75" thickBot="1">
      <c r="A12" s="17" t="s">
        <v>10</v>
      </c>
      <c r="B12" s="18">
        <f>B11/5</f>
        <v>0.1339</v>
      </c>
      <c r="C12" s="19">
        <f>C11/5</f>
        <v>0.07344</v>
      </c>
      <c r="D12" s="19">
        <f aca="true" t="shared" si="0" ref="D12:K12">D11/5</f>
        <v>14.885259999999999</v>
      </c>
      <c r="E12" s="19">
        <f t="shared" si="0"/>
        <v>0.1903</v>
      </c>
      <c r="F12" s="19">
        <f t="shared" si="0"/>
        <v>0.21739999999999998</v>
      </c>
      <c r="G12" s="19">
        <f t="shared" si="0"/>
        <v>0.09185999999999998</v>
      </c>
      <c r="H12" s="19">
        <f t="shared" si="0"/>
        <v>0.2085</v>
      </c>
      <c r="I12" s="19">
        <f t="shared" si="0"/>
        <v>0.11117999999999999</v>
      </c>
      <c r="J12" s="19">
        <f t="shared" si="0"/>
        <v>0.23034</v>
      </c>
      <c r="K12" s="19">
        <f t="shared" si="0"/>
        <v>156.1602</v>
      </c>
    </row>
    <row r="13" spans="1:11" ht="15.75" thickTop="1">
      <c r="A13" s="8">
        <v>38208</v>
      </c>
      <c r="B13" s="9">
        <v>0.1339</v>
      </c>
      <c r="C13" s="10">
        <v>0.0726</v>
      </c>
      <c r="D13" s="9">
        <v>14.7357</v>
      </c>
      <c r="E13" s="10">
        <v>0.1873</v>
      </c>
      <c r="F13" s="9">
        <v>0.2135</v>
      </c>
      <c r="G13" s="10">
        <v>0.0919</v>
      </c>
      <c r="H13" s="9">
        <v>0.2049</v>
      </c>
      <c r="I13" s="10">
        <v>0.1092</v>
      </c>
      <c r="J13" s="10">
        <v>0.2298</v>
      </c>
      <c r="K13" s="54">
        <v>155.6922</v>
      </c>
    </row>
    <row r="14" spans="1:11" ht="15">
      <c r="A14" s="8">
        <v>38209</v>
      </c>
      <c r="B14" s="9">
        <v>0.1339</v>
      </c>
      <c r="C14" s="10">
        <v>0.0728</v>
      </c>
      <c r="D14" s="9">
        <v>14.8033</v>
      </c>
      <c r="E14" s="10">
        <v>0.1868</v>
      </c>
      <c r="F14" s="9">
        <v>0.2136</v>
      </c>
      <c r="G14" s="10">
        <v>0.0911</v>
      </c>
      <c r="H14" s="9">
        <v>0.2046</v>
      </c>
      <c r="I14" s="10">
        <v>0.1092</v>
      </c>
      <c r="J14" s="10">
        <v>0.2298</v>
      </c>
      <c r="K14" s="54">
        <v>154.8888</v>
      </c>
    </row>
    <row r="15" spans="1:11" ht="15">
      <c r="A15" s="8">
        <v>38210</v>
      </c>
      <c r="B15" s="9">
        <v>0.1339</v>
      </c>
      <c r="C15" s="10">
        <v>0.0728</v>
      </c>
      <c r="D15" s="9">
        <v>14.8341</v>
      </c>
      <c r="E15" s="10">
        <v>0.187</v>
      </c>
      <c r="F15" s="9">
        <v>0.2128</v>
      </c>
      <c r="G15" s="10">
        <v>0.0911</v>
      </c>
      <c r="H15" s="9">
        <v>0.2042</v>
      </c>
      <c r="I15" s="10">
        <v>0.1088</v>
      </c>
      <c r="J15" s="10">
        <v>0.2293</v>
      </c>
      <c r="K15" s="54">
        <v>154.6579</v>
      </c>
    </row>
    <row r="16" spans="1:11" ht="15">
      <c r="A16" s="8">
        <v>38211</v>
      </c>
      <c r="B16" s="9">
        <v>0.1338</v>
      </c>
      <c r="C16" s="10">
        <v>0.0732</v>
      </c>
      <c r="D16" s="9">
        <v>14.8465</v>
      </c>
      <c r="E16" s="10">
        <v>0.1877</v>
      </c>
      <c r="F16" s="9">
        <v>0.2143</v>
      </c>
      <c r="G16" s="10">
        <v>0.0912</v>
      </c>
      <c r="H16" s="9">
        <v>0.2047</v>
      </c>
      <c r="I16" s="10">
        <v>0.1096</v>
      </c>
      <c r="J16" s="10">
        <v>0.2292</v>
      </c>
      <c r="K16" s="54">
        <v>154.7063</v>
      </c>
    </row>
    <row r="17" spans="1:11" ht="15.75" thickBot="1">
      <c r="A17" s="11">
        <v>38212</v>
      </c>
      <c r="B17" s="12">
        <v>0.1338</v>
      </c>
      <c r="C17" s="13">
        <v>0.0735</v>
      </c>
      <c r="D17" s="12">
        <v>14.8725</v>
      </c>
      <c r="E17" s="13">
        <v>0.1876</v>
      </c>
      <c r="F17" s="12">
        <v>0.214</v>
      </c>
      <c r="G17" s="13">
        <v>0.0911</v>
      </c>
      <c r="H17" s="12">
        <v>0.2034</v>
      </c>
      <c r="I17" s="13">
        <v>0.1094</v>
      </c>
      <c r="J17" s="13">
        <v>0.2296</v>
      </c>
      <c r="K17" s="55">
        <v>154.907</v>
      </c>
    </row>
    <row r="18" spans="1:11" ht="15.75" thickTop="1">
      <c r="A18" s="14" t="s">
        <v>9</v>
      </c>
      <c r="B18" s="15">
        <f aca="true" t="shared" si="1" ref="B18:K18">SUM(B13:B17)</f>
        <v>0.6693</v>
      </c>
      <c r="C18" s="16">
        <f t="shared" si="1"/>
        <v>0.3649</v>
      </c>
      <c r="D18" s="15">
        <f t="shared" si="1"/>
        <v>74.0921</v>
      </c>
      <c r="E18" s="16">
        <f t="shared" si="1"/>
        <v>0.9363999999999999</v>
      </c>
      <c r="F18" s="15">
        <f t="shared" si="1"/>
        <v>1.0682</v>
      </c>
      <c r="G18" s="16">
        <f t="shared" si="1"/>
        <v>0.45640000000000003</v>
      </c>
      <c r="H18" s="15">
        <f t="shared" si="1"/>
        <v>1.0217999999999998</v>
      </c>
      <c r="I18" s="16">
        <f t="shared" si="1"/>
        <v>0.5462</v>
      </c>
      <c r="J18" s="16">
        <f t="shared" si="1"/>
        <v>1.1477</v>
      </c>
      <c r="K18" s="56">
        <f t="shared" si="1"/>
        <v>774.8522000000002</v>
      </c>
    </row>
    <row r="19" spans="1:11" ht="15.75" thickBot="1">
      <c r="A19" s="17" t="s">
        <v>10</v>
      </c>
      <c r="B19" s="18">
        <f>B18/5</f>
        <v>0.13386</v>
      </c>
      <c r="C19" s="19">
        <f>C18/5</f>
        <v>0.07298</v>
      </c>
      <c r="D19" s="19">
        <f aca="true" t="shared" si="2" ref="D19:K19">D18/5</f>
        <v>14.81842</v>
      </c>
      <c r="E19" s="19">
        <f t="shared" si="2"/>
        <v>0.18727999999999997</v>
      </c>
      <c r="F19" s="19">
        <f t="shared" si="2"/>
        <v>0.21364</v>
      </c>
      <c r="G19" s="19">
        <f t="shared" si="2"/>
        <v>0.09128</v>
      </c>
      <c r="H19" s="19">
        <f t="shared" si="2"/>
        <v>0.20435999999999996</v>
      </c>
      <c r="I19" s="19">
        <f t="shared" si="2"/>
        <v>0.10924</v>
      </c>
      <c r="J19" s="19">
        <f t="shared" si="2"/>
        <v>0.22954</v>
      </c>
      <c r="K19" s="19">
        <f t="shared" si="2"/>
        <v>154.97044000000002</v>
      </c>
    </row>
    <row r="20" spans="1:11" ht="15" customHeight="1" thickTop="1">
      <c r="A20" s="8">
        <v>38215</v>
      </c>
      <c r="B20" s="9">
        <v>0.1338</v>
      </c>
      <c r="C20" s="10">
        <v>0.0726</v>
      </c>
      <c r="D20" s="9">
        <v>14.8123</v>
      </c>
      <c r="E20" s="10">
        <v>0.1867</v>
      </c>
      <c r="F20" s="9">
        <v>0.2118</v>
      </c>
      <c r="G20" s="10">
        <v>0.0914</v>
      </c>
      <c r="H20" s="9">
        <v>0.2011</v>
      </c>
      <c r="I20" s="10">
        <v>0.1083</v>
      </c>
      <c r="J20" s="10">
        <v>0.2295</v>
      </c>
      <c r="K20" s="54">
        <v>155.5525</v>
      </c>
    </row>
    <row r="21" spans="1:11" ht="15">
      <c r="A21" s="8">
        <v>38216</v>
      </c>
      <c r="B21" s="9">
        <v>0.1338</v>
      </c>
      <c r="C21" s="10">
        <v>0.0727</v>
      </c>
      <c r="D21" s="9">
        <v>14.8043</v>
      </c>
      <c r="E21" s="10">
        <v>0.1864</v>
      </c>
      <c r="F21" s="9">
        <v>0.2121</v>
      </c>
      <c r="G21" s="10">
        <v>0.0908</v>
      </c>
      <c r="H21" s="9">
        <v>0.2013</v>
      </c>
      <c r="I21" s="10">
        <v>0.1085</v>
      </c>
      <c r="J21" s="10">
        <v>0.2295</v>
      </c>
      <c r="K21" s="54">
        <v>155.1746</v>
      </c>
    </row>
    <row r="22" spans="1:11" ht="15">
      <c r="A22" s="8">
        <v>38217</v>
      </c>
      <c r="B22" s="9">
        <v>0.1337</v>
      </c>
      <c r="C22" s="10">
        <v>0.0731</v>
      </c>
      <c r="D22" s="9">
        <v>14.7137</v>
      </c>
      <c r="E22" s="10">
        <v>0.1872</v>
      </c>
      <c r="F22" s="9">
        <v>0.2121</v>
      </c>
      <c r="G22" s="10">
        <v>0.0908</v>
      </c>
      <c r="H22" s="9">
        <v>0.2013</v>
      </c>
      <c r="I22" s="10">
        <v>0.1084</v>
      </c>
      <c r="J22" s="10">
        <v>0.229</v>
      </c>
      <c r="K22" s="54">
        <v>154.7678</v>
      </c>
    </row>
    <row r="23" spans="1:11" ht="15">
      <c r="A23" s="8">
        <v>38218</v>
      </c>
      <c r="B23" s="9">
        <v>0.1337</v>
      </c>
      <c r="C23" s="10">
        <v>0.0734</v>
      </c>
      <c r="D23" s="9">
        <v>14.66</v>
      </c>
      <c r="E23" s="10">
        <v>0.1872</v>
      </c>
      <c r="F23" s="9">
        <v>0.2127</v>
      </c>
      <c r="G23" s="10">
        <v>0.0908</v>
      </c>
      <c r="H23" s="9">
        <v>0.2014</v>
      </c>
      <c r="I23" s="10">
        <v>0.1087</v>
      </c>
      <c r="J23" s="10">
        <v>0.2292</v>
      </c>
      <c r="K23" s="54">
        <v>154.8</v>
      </c>
    </row>
    <row r="24" spans="1:11" ht="15.75" thickBot="1">
      <c r="A24" s="11">
        <v>38219</v>
      </c>
      <c r="B24" s="12">
        <v>0.1337</v>
      </c>
      <c r="C24" s="13">
        <v>0.073</v>
      </c>
      <c r="D24" s="12">
        <v>14.62</v>
      </c>
      <c r="E24" s="13">
        <v>0.1845</v>
      </c>
      <c r="F24" s="12">
        <v>0.2102</v>
      </c>
      <c r="G24" s="13">
        <v>0.0906</v>
      </c>
      <c r="H24" s="12">
        <v>0.1991</v>
      </c>
      <c r="I24" s="13">
        <v>0.1081</v>
      </c>
      <c r="J24" s="13">
        <v>0.2285</v>
      </c>
      <c r="K24" s="55">
        <v>154.5</v>
      </c>
    </row>
    <row r="25" spans="1:11" ht="15.75" thickTop="1">
      <c r="A25" s="14" t="s">
        <v>9</v>
      </c>
      <c r="B25" s="15">
        <f aca="true" t="shared" si="3" ref="B25:K25">SUM(B20:B24)</f>
        <v>0.6687000000000001</v>
      </c>
      <c r="C25" s="16">
        <f t="shared" si="3"/>
        <v>0.3648</v>
      </c>
      <c r="D25" s="15">
        <f t="shared" si="3"/>
        <v>73.6103</v>
      </c>
      <c r="E25" s="16">
        <f t="shared" si="3"/>
        <v>0.932</v>
      </c>
      <c r="F25" s="15">
        <f t="shared" si="3"/>
        <v>1.0589</v>
      </c>
      <c r="G25" s="16">
        <f t="shared" si="3"/>
        <v>0.4544</v>
      </c>
      <c r="H25" s="15">
        <f t="shared" si="3"/>
        <v>1.0042</v>
      </c>
      <c r="I25" s="16">
        <f t="shared" si="3"/>
        <v>0.542</v>
      </c>
      <c r="J25" s="16">
        <f t="shared" si="3"/>
        <v>1.1457</v>
      </c>
      <c r="K25" s="56">
        <f t="shared" si="3"/>
        <v>774.7949000000001</v>
      </c>
    </row>
    <row r="26" spans="1:11" ht="15.75" thickBot="1">
      <c r="A26" s="17" t="s">
        <v>10</v>
      </c>
      <c r="B26" s="18">
        <f>B25/5</f>
        <v>0.13374000000000003</v>
      </c>
      <c r="C26" s="19">
        <f>C25/5</f>
        <v>0.07296</v>
      </c>
      <c r="D26" s="19">
        <f aca="true" t="shared" si="4" ref="D26:K26">D25/5</f>
        <v>14.722059999999999</v>
      </c>
      <c r="E26" s="19">
        <f t="shared" si="4"/>
        <v>0.1864</v>
      </c>
      <c r="F26" s="19">
        <f t="shared" si="4"/>
        <v>0.21178</v>
      </c>
      <c r="G26" s="19">
        <f t="shared" si="4"/>
        <v>0.09088</v>
      </c>
      <c r="H26" s="19">
        <f t="shared" si="4"/>
        <v>0.20084</v>
      </c>
      <c r="I26" s="19">
        <f t="shared" si="4"/>
        <v>0.10840000000000001</v>
      </c>
      <c r="J26" s="19">
        <f t="shared" si="4"/>
        <v>0.22913999999999998</v>
      </c>
      <c r="K26" s="19">
        <f t="shared" si="4"/>
        <v>154.95898000000003</v>
      </c>
    </row>
    <row r="27" spans="1:11" ht="15.75" thickTop="1">
      <c r="A27" s="8">
        <v>38222</v>
      </c>
      <c r="B27" s="9">
        <v>0.1337</v>
      </c>
      <c r="C27" s="10">
        <v>0.0734</v>
      </c>
      <c r="D27" s="9">
        <v>14.6148</v>
      </c>
      <c r="E27" s="10">
        <v>0.1846</v>
      </c>
      <c r="F27" s="9">
        <v>0.2122</v>
      </c>
      <c r="G27" s="10">
        <v>0.0907</v>
      </c>
      <c r="H27" s="9">
        <v>0.1986</v>
      </c>
      <c r="I27" s="10">
        <v>0.1085</v>
      </c>
      <c r="J27" s="10">
        <v>0.2284</v>
      </c>
      <c r="K27" s="54">
        <v>154.3032</v>
      </c>
    </row>
    <row r="28" spans="1:11" ht="15">
      <c r="A28" s="8">
        <v>38223</v>
      </c>
      <c r="B28" s="9">
        <v>0.1337</v>
      </c>
      <c r="C28" s="10">
        <v>0.0737</v>
      </c>
      <c r="D28" s="9">
        <v>14.6341</v>
      </c>
      <c r="E28" s="10">
        <v>0.186</v>
      </c>
      <c r="F28" s="9">
        <v>0.2143</v>
      </c>
      <c r="G28" s="10">
        <v>0.091</v>
      </c>
      <c r="H28" s="9">
        <v>0.2001</v>
      </c>
      <c r="I28" s="10">
        <v>0.1096</v>
      </c>
      <c r="J28" s="10">
        <v>0.2285</v>
      </c>
      <c r="K28" s="54">
        <v>154.233</v>
      </c>
    </row>
    <row r="29" spans="1:11" ht="15">
      <c r="A29" s="8">
        <v>38224</v>
      </c>
      <c r="B29" s="9">
        <v>0.1336</v>
      </c>
      <c r="C29" s="10">
        <v>0.0744</v>
      </c>
      <c r="D29" s="9">
        <v>14.6366</v>
      </c>
      <c r="E29" s="10">
        <v>0.189</v>
      </c>
      <c r="F29" s="9">
        <v>0.2158</v>
      </c>
      <c r="G29" s="10">
        <v>0.0913</v>
      </c>
      <c r="H29" s="9">
        <v>0.2044</v>
      </c>
      <c r="I29" s="10">
        <v>0.1103</v>
      </c>
      <c r="J29" s="10">
        <v>0.2287</v>
      </c>
      <c r="K29" s="54">
        <v>154.1911</v>
      </c>
    </row>
    <row r="30" spans="1:11" ht="15">
      <c r="A30" s="8">
        <v>38225</v>
      </c>
      <c r="B30" s="9">
        <v>0.1336</v>
      </c>
      <c r="C30" s="10">
        <v>0.0743</v>
      </c>
      <c r="D30" s="9">
        <v>14.7327</v>
      </c>
      <c r="E30" s="10">
        <v>0.189</v>
      </c>
      <c r="F30" s="9">
        <v>0.2161</v>
      </c>
      <c r="G30" s="10">
        <v>0.0916</v>
      </c>
      <c r="H30" s="9">
        <v>0.2051</v>
      </c>
      <c r="I30" s="10">
        <v>0.1105</v>
      </c>
      <c r="J30" s="10">
        <v>0.2288</v>
      </c>
      <c r="K30" s="54">
        <v>154.5184</v>
      </c>
    </row>
    <row r="31" spans="1:11" ht="15.75" thickBot="1">
      <c r="A31" s="11">
        <v>38226</v>
      </c>
      <c r="B31" s="12">
        <v>0.1335</v>
      </c>
      <c r="C31" s="13">
        <v>0.0744</v>
      </c>
      <c r="D31" s="12">
        <v>14.6383</v>
      </c>
      <c r="E31" s="13">
        <v>0.1901</v>
      </c>
      <c r="F31" s="12">
        <v>0.216</v>
      </c>
      <c r="G31" s="13">
        <v>0.0915</v>
      </c>
      <c r="H31" s="12">
        <v>0.2054</v>
      </c>
      <c r="I31" s="13">
        <v>0.1104</v>
      </c>
      <c r="J31" s="13">
        <v>0.2288</v>
      </c>
      <c r="K31" s="55">
        <v>154.0256</v>
      </c>
    </row>
    <row r="32" spans="1:11" ht="15.75" thickTop="1">
      <c r="A32" s="14" t="s">
        <v>9</v>
      </c>
      <c r="B32" s="15">
        <f aca="true" t="shared" si="5" ref="B32:K32">SUM(B27:B31)</f>
        <v>0.6680999999999999</v>
      </c>
      <c r="C32" s="16">
        <f t="shared" si="5"/>
        <v>0.3702</v>
      </c>
      <c r="D32" s="15">
        <f t="shared" si="5"/>
        <v>73.2565</v>
      </c>
      <c r="E32" s="16">
        <f t="shared" si="5"/>
        <v>0.9386999999999999</v>
      </c>
      <c r="F32" s="15">
        <f t="shared" si="5"/>
        <v>1.0744</v>
      </c>
      <c r="G32" s="16">
        <f t="shared" si="5"/>
        <v>0.45610000000000006</v>
      </c>
      <c r="H32" s="15">
        <f t="shared" si="5"/>
        <v>1.0136</v>
      </c>
      <c r="I32" s="16">
        <f t="shared" si="5"/>
        <v>0.5493</v>
      </c>
      <c r="J32" s="16">
        <f t="shared" si="5"/>
        <v>1.1432</v>
      </c>
      <c r="K32" s="56">
        <f t="shared" si="5"/>
        <v>771.2713000000001</v>
      </c>
    </row>
    <row r="33" spans="1:11" ht="15.75" thickBot="1">
      <c r="A33" s="17" t="s">
        <v>10</v>
      </c>
      <c r="B33" s="18">
        <f>B32/5</f>
        <v>0.13362</v>
      </c>
      <c r="C33" s="19">
        <f>C32/5</f>
        <v>0.07404</v>
      </c>
      <c r="D33" s="19">
        <f aca="true" t="shared" si="6" ref="D33:K33">D32/5</f>
        <v>14.6513</v>
      </c>
      <c r="E33" s="19">
        <f t="shared" si="6"/>
        <v>0.18773999999999996</v>
      </c>
      <c r="F33" s="19">
        <f t="shared" si="6"/>
        <v>0.21488000000000002</v>
      </c>
      <c r="G33" s="19">
        <f t="shared" si="6"/>
        <v>0.09122000000000001</v>
      </c>
      <c r="H33" s="19">
        <f t="shared" si="6"/>
        <v>0.20272</v>
      </c>
      <c r="I33" s="19">
        <f t="shared" si="6"/>
        <v>0.10986</v>
      </c>
      <c r="J33" s="19">
        <f t="shared" si="6"/>
        <v>0.22864</v>
      </c>
      <c r="K33" s="19">
        <f t="shared" si="6"/>
        <v>154.25426000000002</v>
      </c>
    </row>
    <row r="34" spans="1:11" ht="15.75" thickTop="1">
      <c r="A34" s="8">
        <v>38229</v>
      </c>
      <c r="B34" s="9">
        <v>0.1335</v>
      </c>
      <c r="C34" s="10">
        <v>0.0745</v>
      </c>
      <c r="D34" s="9">
        <v>14.6243</v>
      </c>
      <c r="E34" s="10">
        <v>0.1896</v>
      </c>
      <c r="F34" s="9">
        <v>0.217</v>
      </c>
      <c r="G34" s="10">
        <v>0.0913</v>
      </c>
      <c r="H34" s="9">
        <v>0.2038</v>
      </c>
      <c r="I34" s="10">
        <v>0.111</v>
      </c>
      <c r="J34" s="10">
        <v>0.2286</v>
      </c>
      <c r="K34" s="54">
        <v>153.7386</v>
      </c>
    </row>
    <row r="35" spans="1:11" ht="15.75" thickBot="1">
      <c r="A35" s="11">
        <v>38230</v>
      </c>
      <c r="B35" s="12">
        <v>0.1335</v>
      </c>
      <c r="C35" s="13">
        <v>0.0744</v>
      </c>
      <c r="D35" s="12">
        <v>14.6463</v>
      </c>
      <c r="E35" s="13">
        <v>0.1901</v>
      </c>
      <c r="F35" s="12">
        <v>0.2168</v>
      </c>
      <c r="G35" s="13">
        <v>0.0913</v>
      </c>
      <c r="H35" s="12">
        <v>0.2043</v>
      </c>
      <c r="I35" s="13">
        <v>0.1109</v>
      </c>
      <c r="J35" s="13">
        <v>0.2288</v>
      </c>
      <c r="K35" s="55">
        <v>153.8253</v>
      </c>
    </row>
    <row r="36" spans="1:11" ht="15.75" thickTop="1">
      <c r="A36" s="14" t="s">
        <v>9</v>
      </c>
      <c r="B36" s="15">
        <f>SUM(B34:B35)</f>
        <v>0.267</v>
      </c>
      <c r="C36" s="16">
        <f>SUM(C34:C35)</f>
        <v>0.14889999999999998</v>
      </c>
      <c r="D36" s="15">
        <f>SUM(D34:D35)</f>
        <v>29.2706</v>
      </c>
      <c r="E36" s="16">
        <f>SUM(E34:E35)</f>
        <v>0.3797</v>
      </c>
      <c r="F36" s="15">
        <f>SUM(F34:F35)</f>
        <v>0.43379999999999996</v>
      </c>
      <c r="G36" s="16">
        <f>SUM(G34:G35)</f>
        <v>0.1826</v>
      </c>
      <c r="H36" s="15">
        <f>SUM(H34:H35)</f>
        <v>0.4081</v>
      </c>
      <c r="I36" s="16">
        <f>SUM(I34:I35)</f>
        <v>0.2219</v>
      </c>
      <c r="J36" s="16">
        <f>SUM(J34:J35)</f>
        <v>0.45740000000000003</v>
      </c>
      <c r="K36" s="56">
        <f>SUM(K34:K35)</f>
        <v>307.5639</v>
      </c>
    </row>
    <row r="37" spans="1:11" ht="15.75" thickBot="1">
      <c r="A37" s="17" t="s">
        <v>10</v>
      </c>
      <c r="B37" s="18">
        <f>B36/2</f>
        <v>0.1335</v>
      </c>
      <c r="C37" s="19">
        <f>C36/2</f>
        <v>0.07444999999999999</v>
      </c>
      <c r="D37" s="19">
        <f aca="true" t="shared" si="7" ref="D37:K37">D36/2</f>
        <v>14.6353</v>
      </c>
      <c r="E37" s="19">
        <f t="shared" si="7"/>
        <v>0.18985</v>
      </c>
      <c r="F37" s="19">
        <f t="shared" si="7"/>
        <v>0.21689999999999998</v>
      </c>
      <c r="G37" s="19">
        <f t="shared" si="7"/>
        <v>0.0913</v>
      </c>
      <c r="H37" s="19">
        <f t="shared" si="7"/>
        <v>0.20405</v>
      </c>
      <c r="I37" s="19">
        <f t="shared" si="7"/>
        <v>0.11095</v>
      </c>
      <c r="J37" s="19">
        <f t="shared" si="7"/>
        <v>0.22870000000000001</v>
      </c>
      <c r="K37" s="19">
        <f t="shared" si="7"/>
        <v>153.78195</v>
      </c>
    </row>
    <row r="38" spans="1:11" ht="15.75" thickTop="1">
      <c r="A38" s="20"/>
      <c r="B38" s="9"/>
      <c r="C38" s="10"/>
      <c r="D38" s="9"/>
      <c r="E38" s="10"/>
      <c r="F38" s="9"/>
      <c r="G38" s="10"/>
      <c r="H38" s="9"/>
      <c r="I38" s="10"/>
      <c r="J38" s="10"/>
      <c r="K38" s="54"/>
    </row>
    <row r="39" spans="1:11" ht="20.25">
      <c r="A39" s="20"/>
      <c r="B39" s="9"/>
      <c r="C39" s="59"/>
      <c r="D39" s="9"/>
      <c r="E39" s="22" t="s">
        <v>11</v>
      </c>
      <c r="F39" s="9"/>
      <c r="G39" s="10"/>
      <c r="H39" s="9"/>
      <c r="I39" s="10"/>
      <c r="J39" s="10"/>
      <c r="K39" s="54"/>
    </row>
    <row r="40" spans="1:11" ht="15.75" thickBot="1">
      <c r="A40" s="23"/>
      <c r="B40" s="24"/>
      <c r="C40" s="25"/>
      <c r="D40" s="24"/>
      <c r="E40" s="25"/>
      <c r="F40" s="24"/>
      <c r="G40" s="25"/>
      <c r="H40" s="24"/>
      <c r="I40" s="25"/>
      <c r="J40" s="25"/>
      <c r="K40" s="58"/>
    </row>
    <row r="41" spans="1:11" ht="15">
      <c r="A41" s="26" t="s">
        <v>12</v>
      </c>
      <c r="B41" s="27">
        <f>SUM(B6:B10,B13:B17,B20:B24,B27:B31,B34:B35)</f>
        <v>2.9426</v>
      </c>
      <c r="C41" s="36">
        <f>SUM(C6:C10,C13:C17,C20:C24,C27:C31,C34:C35)</f>
        <v>1.616</v>
      </c>
      <c r="D41" s="36">
        <f aca="true" t="shared" si="8" ref="D41:K41">SUM(D6:D10,D13:D17,D20:D24,D27:D31,D34:D35)</f>
        <v>324.6558</v>
      </c>
      <c r="E41" s="36">
        <f t="shared" si="8"/>
        <v>4.1383</v>
      </c>
      <c r="F41" s="36">
        <f t="shared" si="8"/>
        <v>4.7223</v>
      </c>
      <c r="G41" s="36">
        <f t="shared" si="8"/>
        <v>2.0087999999999995</v>
      </c>
      <c r="H41" s="36">
        <f t="shared" si="8"/>
        <v>4.490199999999999</v>
      </c>
      <c r="I41" s="36">
        <f t="shared" si="8"/>
        <v>2.4153000000000002</v>
      </c>
      <c r="J41" s="36">
        <f t="shared" si="8"/>
        <v>5.045699999999999</v>
      </c>
      <c r="K41" s="36">
        <f t="shared" si="8"/>
        <v>3409.2833</v>
      </c>
    </row>
    <row r="42" spans="1:11" ht="15">
      <c r="A42" s="26" t="s">
        <v>13</v>
      </c>
      <c r="B42" s="27">
        <f>B41/22</f>
        <v>0.13375454545454546</v>
      </c>
      <c r="C42" s="28">
        <f>C41/22</f>
        <v>0.07345454545454545</v>
      </c>
      <c r="D42" s="28">
        <f aca="true" t="shared" si="9" ref="D42:K42">D41/22</f>
        <v>14.757081818181819</v>
      </c>
      <c r="E42" s="28">
        <f t="shared" si="9"/>
        <v>0.18810454545454547</v>
      </c>
      <c r="F42" s="28">
        <f t="shared" si="9"/>
        <v>0.21464999999999998</v>
      </c>
      <c r="G42" s="28">
        <f t="shared" si="9"/>
        <v>0.09130909090909088</v>
      </c>
      <c r="H42" s="28">
        <f t="shared" si="9"/>
        <v>0.20409999999999995</v>
      </c>
      <c r="I42" s="28">
        <f t="shared" si="9"/>
        <v>0.10978636363636364</v>
      </c>
      <c r="J42" s="28">
        <f t="shared" si="9"/>
        <v>0.22934999999999997</v>
      </c>
      <c r="K42" s="28">
        <f t="shared" si="9"/>
        <v>154.96742272727272</v>
      </c>
    </row>
    <row r="43" spans="1:11" ht="15">
      <c r="A43" s="26" t="s">
        <v>14</v>
      </c>
      <c r="B43" s="27">
        <f>1/B42</f>
        <v>7.476381431387209</v>
      </c>
      <c r="C43" s="28">
        <f>1/C42</f>
        <v>13.613861386138614</v>
      </c>
      <c r="D43" s="28">
        <f>100/D42</f>
        <v>6.776407506041783</v>
      </c>
      <c r="E43" s="28">
        <f aca="true" t="shared" si="10" ref="E43:J43">1/E42</f>
        <v>5.316192639489645</v>
      </c>
      <c r="F43" s="28">
        <f t="shared" si="10"/>
        <v>4.6587467971115775</v>
      </c>
      <c r="G43" s="28">
        <f t="shared" si="10"/>
        <v>10.951812027080848</v>
      </c>
      <c r="H43" s="28">
        <f t="shared" si="10"/>
        <v>4.899559039686429</v>
      </c>
      <c r="I43" s="28">
        <f t="shared" si="10"/>
        <v>9.108599345836955</v>
      </c>
      <c r="J43" s="28">
        <f t="shared" si="10"/>
        <v>4.360148245040332</v>
      </c>
      <c r="K43" s="28">
        <f>1000/K42</f>
        <v>6.452969162169657</v>
      </c>
    </row>
    <row r="44" spans="1:11" ht="15.75" thickBot="1">
      <c r="A44" s="29"/>
      <c r="B44" s="30"/>
      <c r="C44" s="31"/>
      <c r="D44" s="30"/>
      <c r="E44" s="31"/>
      <c r="F44" s="31"/>
      <c r="G44" s="30"/>
      <c r="H44" s="31"/>
      <c r="I44" s="30"/>
      <c r="J44" s="31"/>
      <c r="K44" s="50"/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 topLeftCell="A1"/>
  </sheetViews>
  <sheetFormatPr defaultColWidth="9.140625" defaultRowHeight="15"/>
  <cols>
    <col min="1" max="1" width="12.28125" style="0" customWidth="1"/>
    <col min="2" max="2" width="10.8515625" style="0" customWidth="1"/>
    <col min="3" max="3" width="10.7109375" style="0" customWidth="1"/>
    <col min="4" max="4" width="11.7109375" style="0" customWidth="1"/>
    <col min="5" max="6" width="10.421875" style="0" customWidth="1"/>
    <col min="7" max="7" width="10.00390625" style="0" customWidth="1"/>
    <col min="8" max="8" width="10.421875" style="0" customWidth="1"/>
    <col min="9" max="9" width="10.7109375" style="0" customWidth="1"/>
    <col min="10" max="10" width="10.140625" style="0" customWidth="1"/>
    <col min="11" max="11" width="10.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>
      <c r="A2" s="1"/>
      <c r="B2" s="1"/>
      <c r="C2" s="2" t="s">
        <v>38</v>
      </c>
      <c r="D2" s="1"/>
      <c r="E2" s="1"/>
      <c r="F2" s="1"/>
      <c r="G2" s="1"/>
      <c r="H2" s="1"/>
      <c r="I2" s="1"/>
      <c r="J2" s="1"/>
      <c r="K2" s="1"/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4"/>
      <c r="B4" s="5"/>
      <c r="C4" s="4"/>
      <c r="D4" s="5"/>
      <c r="E4" s="4"/>
      <c r="F4" s="5"/>
      <c r="G4" s="4"/>
      <c r="H4" s="5"/>
      <c r="I4" s="4"/>
      <c r="J4" s="4"/>
      <c r="K4" s="52"/>
    </row>
    <row r="5" spans="1:11" ht="15.75" thickBot="1">
      <c r="A5" s="6" t="s">
        <v>0</v>
      </c>
      <c r="B5" s="7" t="s">
        <v>8</v>
      </c>
      <c r="C5" s="6" t="s">
        <v>7</v>
      </c>
      <c r="D5" s="7" t="s">
        <v>23</v>
      </c>
      <c r="E5" s="6" t="s">
        <v>1</v>
      </c>
      <c r="F5" s="7" t="s">
        <v>15</v>
      </c>
      <c r="G5" s="6" t="s">
        <v>5</v>
      </c>
      <c r="H5" s="7" t="s">
        <v>4</v>
      </c>
      <c r="I5" s="6" t="s">
        <v>2</v>
      </c>
      <c r="J5" s="6" t="s">
        <v>6</v>
      </c>
      <c r="K5" s="53" t="s">
        <v>3</v>
      </c>
    </row>
    <row r="6" spans="1:11" ht="15">
      <c r="A6" s="8">
        <v>38231</v>
      </c>
      <c r="B6" s="65">
        <v>0.1335</v>
      </c>
      <c r="C6" s="66">
        <v>0.0741</v>
      </c>
      <c r="D6" s="65">
        <v>14.6002</v>
      </c>
      <c r="E6" s="66">
        <v>0.1889</v>
      </c>
      <c r="F6" s="65">
        <v>0.2146</v>
      </c>
      <c r="G6" s="66">
        <v>0.0914</v>
      </c>
      <c r="H6" s="65">
        <v>0.2034</v>
      </c>
      <c r="I6" s="66">
        <v>0.1097</v>
      </c>
      <c r="J6" s="65">
        <v>0.2285</v>
      </c>
      <c r="K6" s="65">
        <v>153.782</v>
      </c>
    </row>
    <row r="7" spans="1:11" ht="15">
      <c r="A7" s="8">
        <v>38232</v>
      </c>
      <c r="B7" s="20">
        <v>0.1335</v>
      </c>
      <c r="C7" s="79">
        <v>0.0744</v>
      </c>
      <c r="D7" s="20">
        <v>14.6249</v>
      </c>
      <c r="E7" s="66">
        <v>0.1897</v>
      </c>
      <c r="F7" s="20">
        <v>0.2145</v>
      </c>
      <c r="G7" s="66">
        <v>0.0911</v>
      </c>
      <c r="H7" s="20">
        <v>0.2031</v>
      </c>
      <c r="I7" s="66">
        <v>0.1097</v>
      </c>
      <c r="J7" s="20">
        <v>0.2279</v>
      </c>
      <c r="K7" s="20">
        <v>153.4549</v>
      </c>
    </row>
    <row r="8" spans="1:11" ht="15.75" thickBot="1">
      <c r="A8" s="11">
        <v>38233</v>
      </c>
      <c r="B8" s="75">
        <v>0.1335</v>
      </c>
      <c r="C8" s="76">
        <v>0.0746</v>
      </c>
      <c r="D8" s="75">
        <v>14.6102</v>
      </c>
      <c r="E8" s="76">
        <v>0.1921</v>
      </c>
      <c r="F8" s="75">
        <v>0.2147</v>
      </c>
      <c r="G8" s="76">
        <v>0.0912</v>
      </c>
      <c r="H8" s="75">
        <v>0.2062</v>
      </c>
      <c r="I8" s="76">
        <v>0.1098</v>
      </c>
      <c r="J8" s="75">
        <v>0.2272</v>
      </c>
      <c r="K8" s="75">
        <v>153.6251</v>
      </c>
    </row>
    <row r="9" spans="1:11" ht="15.75" thickTop="1">
      <c r="A9" s="14" t="s">
        <v>9</v>
      </c>
      <c r="B9" s="15">
        <f>SUM(B6:B8)</f>
        <v>0.4005</v>
      </c>
      <c r="C9" s="16">
        <f>SUM(C6:C8)</f>
        <v>0.2231</v>
      </c>
      <c r="D9" s="15">
        <f>SUM(D6:D8)</f>
        <v>43.8353</v>
      </c>
      <c r="E9" s="16">
        <f>SUM(E6:E8)</f>
        <v>0.5707</v>
      </c>
      <c r="F9" s="15">
        <f>SUM(F6:F8)</f>
        <v>0.6438</v>
      </c>
      <c r="G9" s="16">
        <f>SUM(G6:G8)</f>
        <v>0.2737</v>
      </c>
      <c r="H9" s="15">
        <f>SUM(H6:H8)</f>
        <v>0.6127</v>
      </c>
      <c r="I9" s="16">
        <f>SUM(I6:I8)</f>
        <v>0.3292</v>
      </c>
      <c r="J9" s="16">
        <f>SUM(J6:J8)</f>
        <v>0.6836</v>
      </c>
      <c r="K9" s="56">
        <f>SUM(K6:K8)</f>
        <v>460.86199999999997</v>
      </c>
    </row>
    <row r="10" spans="1:11" ht="15.75" thickBot="1">
      <c r="A10" s="17" t="s">
        <v>10</v>
      </c>
      <c r="B10" s="18">
        <f>B9/3</f>
        <v>0.1335</v>
      </c>
      <c r="C10" s="19">
        <f>C9/3</f>
        <v>0.07436666666666666</v>
      </c>
      <c r="D10" s="19">
        <f aca="true" t="shared" si="0" ref="D10:K10">D9/3</f>
        <v>14.611766666666666</v>
      </c>
      <c r="E10" s="19">
        <f t="shared" si="0"/>
        <v>0.19023333333333334</v>
      </c>
      <c r="F10" s="19">
        <f t="shared" si="0"/>
        <v>0.2146</v>
      </c>
      <c r="G10" s="19">
        <f t="shared" si="0"/>
        <v>0.09123333333333333</v>
      </c>
      <c r="H10" s="19">
        <f t="shared" si="0"/>
        <v>0.20423333333333335</v>
      </c>
      <c r="I10" s="19">
        <f t="shared" si="0"/>
        <v>0.10973333333333334</v>
      </c>
      <c r="J10" s="19">
        <f t="shared" si="0"/>
        <v>0.22786666666666666</v>
      </c>
      <c r="K10" s="19">
        <f t="shared" si="0"/>
        <v>153.62066666666666</v>
      </c>
    </row>
    <row r="11" spans="1:11" ht="15.75" thickTop="1">
      <c r="A11" s="8">
        <v>38236</v>
      </c>
      <c r="B11" s="9">
        <v>0.1335</v>
      </c>
      <c r="C11" s="10">
        <v>0.0752</v>
      </c>
      <c r="D11" s="9">
        <v>14.7324</v>
      </c>
      <c r="E11" s="10">
        <v>0.1934</v>
      </c>
      <c r="F11" s="9">
        <v>0.2167</v>
      </c>
      <c r="G11" s="10">
        <v>0.0912</v>
      </c>
      <c r="H11" s="9">
        <v>0.2069</v>
      </c>
      <c r="I11" s="10">
        <v>0.1108</v>
      </c>
      <c r="J11" s="10">
        <v>0.2276</v>
      </c>
      <c r="K11" s="54">
        <v>153.555</v>
      </c>
    </row>
    <row r="12" spans="1:11" ht="15">
      <c r="A12" s="8">
        <v>38237</v>
      </c>
      <c r="B12" s="9">
        <v>0.1334</v>
      </c>
      <c r="C12" s="10">
        <v>0.075</v>
      </c>
      <c r="D12" s="9">
        <v>14.7067</v>
      </c>
      <c r="E12" s="10">
        <v>0.1931</v>
      </c>
      <c r="F12" s="9">
        <v>0.2163</v>
      </c>
      <c r="G12" s="10">
        <v>0.0916</v>
      </c>
      <c r="H12" s="9">
        <v>0.2062</v>
      </c>
      <c r="I12" s="10">
        <v>0.1106</v>
      </c>
      <c r="J12" s="10">
        <v>0.2275</v>
      </c>
      <c r="K12" s="54">
        <v>153.6201</v>
      </c>
    </row>
    <row r="13" spans="1:11" ht="15">
      <c r="A13" s="8">
        <v>38238</v>
      </c>
      <c r="B13" s="9">
        <v>0.1334</v>
      </c>
      <c r="C13" s="10">
        <v>0.0753</v>
      </c>
      <c r="D13" s="9">
        <v>14.59</v>
      </c>
      <c r="E13" s="10">
        <v>0.1924</v>
      </c>
      <c r="F13" s="9">
        <v>0.2159</v>
      </c>
      <c r="G13" s="10">
        <v>0.0915</v>
      </c>
      <c r="H13" s="9">
        <v>0.2063</v>
      </c>
      <c r="I13" s="10">
        <v>0.1104</v>
      </c>
      <c r="J13" s="10">
        <v>0.2267</v>
      </c>
      <c r="K13" s="54">
        <v>153.4201</v>
      </c>
    </row>
    <row r="14" spans="1:11" ht="15">
      <c r="A14" s="8">
        <v>38239</v>
      </c>
      <c r="B14" s="9">
        <v>0.1334</v>
      </c>
      <c r="C14" s="10">
        <v>0.0747</v>
      </c>
      <c r="D14" s="9">
        <v>14.5746</v>
      </c>
      <c r="E14" s="10">
        <v>0.1918</v>
      </c>
      <c r="F14" s="9">
        <v>0.2148</v>
      </c>
      <c r="G14" s="10">
        <v>0.0916</v>
      </c>
      <c r="H14" s="9">
        <v>0.2059</v>
      </c>
      <c r="I14" s="10">
        <v>0.1098</v>
      </c>
      <c r="J14" s="10">
        <v>0.2264</v>
      </c>
      <c r="K14" s="54">
        <v>153.34</v>
      </c>
    </row>
    <row r="15" spans="1:11" ht="15.75" thickBot="1">
      <c r="A15" s="11">
        <v>38240</v>
      </c>
      <c r="B15" s="12">
        <v>0.1334</v>
      </c>
      <c r="C15" s="13">
        <v>0.0748</v>
      </c>
      <c r="D15" s="12">
        <v>14.6393</v>
      </c>
      <c r="E15" s="13">
        <v>0.1941</v>
      </c>
      <c r="F15" s="12">
        <v>0.2143</v>
      </c>
      <c r="G15" s="13">
        <v>0.0912</v>
      </c>
      <c r="H15" s="12">
        <v>0.2051</v>
      </c>
      <c r="I15" s="13">
        <v>0.1095</v>
      </c>
      <c r="J15" s="13">
        <v>0.2267</v>
      </c>
      <c r="K15" s="55">
        <v>152.8431</v>
      </c>
    </row>
    <row r="16" spans="1:11" ht="15.75" thickTop="1">
      <c r="A16" s="14" t="s">
        <v>9</v>
      </c>
      <c r="B16" s="15">
        <f aca="true" t="shared" si="1" ref="B16:K16">SUM(B11:B15)</f>
        <v>0.6670999999999999</v>
      </c>
      <c r="C16" s="16">
        <f t="shared" si="1"/>
        <v>0.375</v>
      </c>
      <c r="D16" s="15">
        <f t="shared" si="1"/>
        <v>73.24300000000001</v>
      </c>
      <c r="E16" s="16">
        <f t="shared" si="1"/>
        <v>0.9647999999999999</v>
      </c>
      <c r="F16" s="15">
        <f t="shared" si="1"/>
        <v>1.078</v>
      </c>
      <c r="G16" s="16">
        <f t="shared" si="1"/>
        <v>0.4571</v>
      </c>
      <c r="H16" s="15">
        <f t="shared" si="1"/>
        <v>1.0304</v>
      </c>
      <c r="I16" s="16">
        <f t="shared" si="1"/>
        <v>0.5511</v>
      </c>
      <c r="J16" s="16">
        <f t="shared" si="1"/>
        <v>1.1349</v>
      </c>
      <c r="K16" s="56">
        <f t="shared" si="1"/>
        <v>766.7783</v>
      </c>
    </row>
    <row r="17" spans="1:11" ht="15.75" thickBot="1">
      <c r="A17" s="17" t="s">
        <v>10</v>
      </c>
      <c r="B17" s="18">
        <f>B16/5</f>
        <v>0.13341999999999998</v>
      </c>
      <c r="C17" s="19">
        <f>C16/5</f>
        <v>0.075</v>
      </c>
      <c r="D17" s="19">
        <f aca="true" t="shared" si="2" ref="D17:K17">D16/5</f>
        <v>14.648600000000002</v>
      </c>
      <c r="E17" s="19">
        <f t="shared" si="2"/>
        <v>0.19295999999999996</v>
      </c>
      <c r="F17" s="19">
        <f t="shared" si="2"/>
        <v>0.2156</v>
      </c>
      <c r="G17" s="19">
        <f t="shared" si="2"/>
        <v>0.09142</v>
      </c>
      <c r="H17" s="19">
        <f t="shared" si="2"/>
        <v>0.20607999999999999</v>
      </c>
      <c r="I17" s="19">
        <f t="shared" si="2"/>
        <v>0.11022000000000001</v>
      </c>
      <c r="J17" s="19">
        <f t="shared" si="2"/>
        <v>0.22698000000000002</v>
      </c>
      <c r="K17" s="19">
        <f t="shared" si="2"/>
        <v>153.35566</v>
      </c>
    </row>
    <row r="18" spans="1:11" ht="15" customHeight="1" thickTop="1">
      <c r="A18" s="8">
        <v>38243</v>
      </c>
      <c r="B18" s="9">
        <v>0.1334</v>
      </c>
      <c r="C18" s="10">
        <v>0.0741</v>
      </c>
      <c r="D18" s="9">
        <v>14.5833</v>
      </c>
      <c r="E18" s="10">
        <v>0.1912</v>
      </c>
      <c r="F18" s="9">
        <v>0.2123</v>
      </c>
      <c r="G18" s="10">
        <v>0.0911</v>
      </c>
      <c r="H18" s="9">
        <v>0.2027</v>
      </c>
      <c r="I18" s="10">
        <v>0.1086</v>
      </c>
      <c r="J18" s="10">
        <v>0.2264</v>
      </c>
      <c r="K18" s="54">
        <v>152.8697</v>
      </c>
    </row>
    <row r="19" spans="1:11" ht="15">
      <c r="A19" s="8">
        <v>38244</v>
      </c>
      <c r="B19" s="9">
        <v>0.1334</v>
      </c>
      <c r="C19" s="10">
        <v>0.0743</v>
      </c>
      <c r="D19" s="9">
        <v>14.6933</v>
      </c>
      <c r="E19" s="10">
        <v>0.1918</v>
      </c>
      <c r="F19" s="9">
        <v>0.213</v>
      </c>
      <c r="G19" s="10">
        <v>0.0909</v>
      </c>
      <c r="H19" s="9">
        <v>0.2035</v>
      </c>
      <c r="I19" s="10">
        <v>0.1089</v>
      </c>
      <c r="J19" s="10">
        <v>0.2264</v>
      </c>
      <c r="K19" s="54">
        <v>152.7597</v>
      </c>
    </row>
    <row r="20" spans="1:11" ht="15">
      <c r="A20" s="8">
        <v>38245</v>
      </c>
      <c r="B20" s="9">
        <v>0.1334</v>
      </c>
      <c r="C20" s="10">
        <v>0.0741</v>
      </c>
      <c r="D20" s="9">
        <v>14.606</v>
      </c>
      <c r="E20" s="10">
        <v>0.1896</v>
      </c>
      <c r="F20" s="9">
        <v>0.2125</v>
      </c>
      <c r="G20" s="10">
        <v>0.091</v>
      </c>
      <c r="H20" s="9">
        <v>0.2011</v>
      </c>
      <c r="I20" s="10">
        <v>0.1087</v>
      </c>
      <c r="J20" s="10">
        <v>0.2254</v>
      </c>
      <c r="K20" s="54">
        <v>152.7764</v>
      </c>
    </row>
    <row r="21" spans="1:11" ht="15">
      <c r="A21" s="8">
        <v>38246</v>
      </c>
      <c r="B21" s="9">
        <v>0.1334</v>
      </c>
      <c r="C21" s="10">
        <v>0.0751</v>
      </c>
      <c r="D21" s="9">
        <v>14.712</v>
      </c>
      <c r="E21" s="10">
        <v>0.192</v>
      </c>
      <c r="F21" s="9">
        <v>0.2148</v>
      </c>
      <c r="G21" s="10">
        <v>0.091</v>
      </c>
      <c r="H21" s="9">
        <v>0.2029</v>
      </c>
      <c r="I21" s="10">
        <v>0.1098</v>
      </c>
      <c r="J21" s="10">
        <v>0.2257</v>
      </c>
      <c r="K21" s="54">
        <v>152.8897</v>
      </c>
    </row>
    <row r="22" spans="1:11" ht="15.75" thickBot="1">
      <c r="A22" s="11">
        <v>38247</v>
      </c>
      <c r="B22" s="12">
        <v>0.1334</v>
      </c>
      <c r="C22" s="13">
        <v>0.0745</v>
      </c>
      <c r="D22" s="12">
        <v>14.6353</v>
      </c>
      <c r="E22" s="13">
        <v>0.1909</v>
      </c>
      <c r="F22" s="12">
        <v>0.2148</v>
      </c>
      <c r="G22" s="13">
        <v>0.0912</v>
      </c>
      <c r="H22" s="12">
        <v>0.2024</v>
      </c>
      <c r="I22" s="13">
        <v>0.1098</v>
      </c>
      <c r="J22" s="13">
        <v>0.2254</v>
      </c>
      <c r="K22" s="55">
        <v>152.8564</v>
      </c>
    </row>
    <row r="23" spans="1:11" ht="15.75" thickTop="1">
      <c r="A23" s="14" t="s">
        <v>9</v>
      </c>
      <c r="B23" s="15">
        <f aca="true" t="shared" si="3" ref="B23:K23">SUM(B18:B22)</f>
        <v>0.6669999999999999</v>
      </c>
      <c r="C23" s="16">
        <f t="shared" si="3"/>
        <v>0.3721</v>
      </c>
      <c r="D23" s="15">
        <f t="shared" si="3"/>
        <v>73.2299</v>
      </c>
      <c r="E23" s="16">
        <f t="shared" si="3"/>
        <v>0.9554999999999999</v>
      </c>
      <c r="F23" s="15">
        <f t="shared" si="3"/>
        <v>1.0674000000000001</v>
      </c>
      <c r="G23" s="16">
        <f t="shared" si="3"/>
        <v>0.4552</v>
      </c>
      <c r="H23" s="15">
        <f t="shared" si="3"/>
        <v>1.0126</v>
      </c>
      <c r="I23" s="16">
        <f t="shared" si="3"/>
        <v>0.5458</v>
      </c>
      <c r="J23" s="16">
        <f t="shared" si="3"/>
        <v>1.1293</v>
      </c>
      <c r="K23" s="56">
        <f t="shared" si="3"/>
        <v>764.1519</v>
      </c>
    </row>
    <row r="24" spans="1:11" ht="15.75" thickBot="1">
      <c r="A24" s="17" t="s">
        <v>10</v>
      </c>
      <c r="B24" s="18">
        <f>B23/5</f>
        <v>0.1334</v>
      </c>
      <c r="C24" s="19">
        <f>C23/5</f>
        <v>0.07442</v>
      </c>
      <c r="D24" s="19">
        <f aca="true" t="shared" si="4" ref="D24:K24">D23/5</f>
        <v>14.64598</v>
      </c>
      <c r="E24" s="19">
        <f t="shared" si="4"/>
        <v>0.1911</v>
      </c>
      <c r="F24" s="19">
        <f t="shared" si="4"/>
        <v>0.21348000000000003</v>
      </c>
      <c r="G24" s="19">
        <f t="shared" si="4"/>
        <v>0.09104</v>
      </c>
      <c r="H24" s="19">
        <f t="shared" si="4"/>
        <v>0.20251999999999998</v>
      </c>
      <c r="I24" s="19">
        <f t="shared" si="4"/>
        <v>0.10916</v>
      </c>
      <c r="J24" s="19">
        <f t="shared" si="4"/>
        <v>0.22586</v>
      </c>
      <c r="K24" s="19">
        <f t="shared" si="4"/>
        <v>152.83038</v>
      </c>
    </row>
    <row r="25" spans="1:11" ht="15.75" thickTop="1">
      <c r="A25" s="8">
        <v>38250</v>
      </c>
      <c r="B25" s="9">
        <v>0.1334</v>
      </c>
      <c r="C25" s="10">
        <v>0.0745</v>
      </c>
      <c r="D25" s="9">
        <v>14.6812</v>
      </c>
      <c r="E25" s="10">
        <v>0.1915</v>
      </c>
      <c r="F25" s="9">
        <v>0.2144</v>
      </c>
      <c r="G25" s="10">
        <v>0.0911</v>
      </c>
      <c r="H25" s="9">
        <v>0.2025</v>
      </c>
      <c r="I25" s="10">
        <v>0.1096</v>
      </c>
      <c r="J25" s="10">
        <v>0.2258</v>
      </c>
      <c r="K25" s="54">
        <v>152.9765</v>
      </c>
    </row>
    <row r="26" spans="1:11" ht="15">
      <c r="A26" s="8">
        <v>38251</v>
      </c>
      <c r="B26" s="9">
        <v>0.1334</v>
      </c>
      <c r="C26" s="10">
        <v>0.0747</v>
      </c>
      <c r="D26" s="9">
        <v>14.6627</v>
      </c>
      <c r="E26" s="10">
        <v>0.1905</v>
      </c>
      <c r="F26" s="9">
        <v>0.2146</v>
      </c>
      <c r="G26" s="10">
        <v>0.0913</v>
      </c>
      <c r="H26" s="9">
        <v>0.202</v>
      </c>
      <c r="I26" s="10">
        <v>0.1097</v>
      </c>
      <c r="J26" s="10">
        <v>0.2254</v>
      </c>
      <c r="K26" s="54">
        <v>152.9231</v>
      </c>
    </row>
    <row r="27" spans="1:11" ht="15">
      <c r="A27" s="8">
        <v>38252</v>
      </c>
      <c r="B27" s="9">
        <v>0.1334</v>
      </c>
      <c r="C27" s="10">
        <v>0.0744</v>
      </c>
      <c r="D27" s="9">
        <v>14.6747</v>
      </c>
      <c r="E27" s="10">
        <v>0.1903</v>
      </c>
      <c r="F27" s="9">
        <v>0.2128</v>
      </c>
      <c r="G27" s="10">
        <v>0.0909</v>
      </c>
      <c r="H27" s="9">
        <v>0.2017</v>
      </c>
      <c r="I27" s="10">
        <v>0.1088</v>
      </c>
      <c r="J27" s="10">
        <v>0.2255</v>
      </c>
      <c r="K27" s="54">
        <v>152.9765</v>
      </c>
    </row>
    <row r="28" spans="1:11" ht="15">
      <c r="A28" s="8">
        <v>38253</v>
      </c>
      <c r="B28" s="9">
        <v>0.1334</v>
      </c>
      <c r="C28" s="10">
        <v>0.0744</v>
      </c>
      <c r="D28" s="9">
        <v>14.7534</v>
      </c>
      <c r="E28" s="10">
        <v>0.1887</v>
      </c>
      <c r="F28" s="9">
        <v>0.213</v>
      </c>
      <c r="G28" s="10">
        <v>0.091</v>
      </c>
      <c r="H28" s="9">
        <v>0.2014</v>
      </c>
      <c r="I28" s="10">
        <v>0.1089</v>
      </c>
      <c r="J28" s="10">
        <v>0.226</v>
      </c>
      <c r="K28" s="54">
        <v>153.1099</v>
      </c>
    </row>
    <row r="29" spans="1:11" ht="15.75" thickBot="1">
      <c r="A29" s="11">
        <v>38254</v>
      </c>
      <c r="B29" s="12">
        <v>0.1334</v>
      </c>
      <c r="C29" s="13">
        <v>0.0741</v>
      </c>
      <c r="D29" s="12">
        <v>14.7247</v>
      </c>
      <c r="E29" s="13">
        <v>0.1863</v>
      </c>
      <c r="F29" s="12">
        <v>0.2122</v>
      </c>
      <c r="G29" s="13">
        <v>0.0908</v>
      </c>
      <c r="H29" s="12">
        <v>0.1997</v>
      </c>
      <c r="I29" s="13">
        <v>0.1085</v>
      </c>
      <c r="J29" s="13">
        <v>0.2259</v>
      </c>
      <c r="K29" s="55">
        <v>153.1632</v>
      </c>
    </row>
    <row r="30" spans="1:11" ht="15.75" thickTop="1">
      <c r="A30" s="14" t="s">
        <v>9</v>
      </c>
      <c r="B30" s="15">
        <f aca="true" t="shared" si="5" ref="B30:K30">SUM(B25:B29)</f>
        <v>0.6669999999999999</v>
      </c>
      <c r="C30" s="16">
        <f t="shared" si="5"/>
        <v>0.3721</v>
      </c>
      <c r="D30" s="15">
        <f t="shared" si="5"/>
        <v>73.4967</v>
      </c>
      <c r="E30" s="16">
        <f t="shared" si="5"/>
        <v>0.9473</v>
      </c>
      <c r="F30" s="15">
        <f t="shared" si="5"/>
        <v>1.067</v>
      </c>
      <c r="G30" s="16">
        <f t="shared" si="5"/>
        <v>0.45509999999999995</v>
      </c>
      <c r="H30" s="15">
        <f t="shared" si="5"/>
        <v>1.0073</v>
      </c>
      <c r="I30" s="16">
        <f t="shared" si="5"/>
        <v>0.5455</v>
      </c>
      <c r="J30" s="16">
        <f t="shared" si="5"/>
        <v>1.1286</v>
      </c>
      <c r="K30" s="56">
        <f t="shared" si="5"/>
        <v>765.1492</v>
      </c>
    </row>
    <row r="31" spans="1:11" ht="15.75" thickBot="1">
      <c r="A31" s="17" t="s">
        <v>10</v>
      </c>
      <c r="B31" s="18">
        <f>B30/5</f>
        <v>0.1334</v>
      </c>
      <c r="C31" s="19">
        <f>C30/5</f>
        <v>0.07442</v>
      </c>
      <c r="D31" s="19">
        <f aca="true" t="shared" si="6" ref="D31:K31">D30/5</f>
        <v>14.699340000000001</v>
      </c>
      <c r="E31" s="19">
        <f t="shared" si="6"/>
        <v>0.18946000000000002</v>
      </c>
      <c r="F31" s="19">
        <f t="shared" si="6"/>
        <v>0.21339999999999998</v>
      </c>
      <c r="G31" s="19">
        <f t="shared" si="6"/>
        <v>0.09101999999999999</v>
      </c>
      <c r="H31" s="19">
        <f t="shared" si="6"/>
        <v>0.20146000000000003</v>
      </c>
      <c r="I31" s="19">
        <f t="shared" si="6"/>
        <v>0.1091</v>
      </c>
      <c r="J31" s="19">
        <f t="shared" si="6"/>
        <v>0.22572</v>
      </c>
      <c r="K31" s="19">
        <f t="shared" si="6"/>
        <v>153.02983999999998</v>
      </c>
    </row>
    <row r="32" spans="1:11" ht="15.75" thickTop="1">
      <c r="A32" s="8">
        <v>38257</v>
      </c>
      <c r="B32" s="9">
        <v>0.1334</v>
      </c>
      <c r="C32" s="10">
        <v>0.074</v>
      </c>
      <c r="D32" s="9">
        <v>14.7741</v>
      </c>
      <c r="E32" s="10">
        <v>0.187</v>
      </c>
      <c r="F32" s="9">
        <v>0.2128</v>
      </c>
      <c r="G32" s="10">
        <v>0.0909</v>
      </c>
      <c r="H32" s="9">
        <v>0.2</v>
      </c>
      <c r="I32" s="10">
        <v>0.1088</v>
      </c>
      <c r="J32" s="10">
        <v>0.2255</v>
      </c>
      <c r="K32" s="54">
        <v>153.3767</v>
      </c>
    </row>
    <row r="33" spans="1:11" ht="15">
      <c r="A33" s="8">
        <v>38258</v>
      </c>
      <c r="B33" s="9">
        <v>0.1334</v>
      </c>
      <c r="C33" s="10">
        <v>0.0738</v>
      </c>
      <c r="D33" s="9">
        <v>14.8301</v>
      </c>
      <c r="E33" s="10">
        <v>0.1869</v>
      </c>
      <c r="F33" s="9">
        <v>0.2121</v>
      </c>
      <c r="G33" s="10">
        <v>0.091</v>
      </c>
      <c r="H33" s="9">
        <v>0.2002</v>
      </c>
      <c r="I33" s="10">
        <v>0.1084</v>
      </c>
      <c r="J33" s="10">
        <v>0.2258</v>
      </c>
      <c r="K33" s="54">
        <v>153.3767</v>
      </c>
    </row>
    <row r="34" spans="1:11" ht="15">
      <c r="A34" s="8">
        <v>38259</v>
      </c>
      <c r="B34" s="9">
        <v>0.1333</v>
      </c>
      <c r="C34" s="10">
        <v>0.0736</v>
      </c>
      <c r="D34" s="9">
        <v>14.8583</v>
      </c>
      <c r="E34" s="10">
        <v>0.1859</v>
      </c>
      <c r="F34" s="9">
        <v>0.2118</v>
      </c>
      <c r="G34" s="10">
        <v>0.0908</v>
      </c>
      <c r="H34" s="9">
        <v>0.1995</v>
      </c>
      <c r="I34" s="10">
        <v>0.1083</v>
      </c>
      <c r="J34" s="10">
        <v>0.2262</v>
      </c>
      <c r="K34" s="54">
        <v>154.1281</v>
      </c>
    </row>
    <row r="35" spans="1:11" ht="15.75" thickBot="1">
      <c r="A35" s="11">
        <v>38260</v>
      </c>
      <c r="B35" s="12">
        <v>0.1333</v>
      </c>
      <c r="C35" s="13">
        <v>0.0741</v>
      </c>
      <c r="D35" s="12">
        <v>14.777</v>
      </c>
      <c r="E35" s="13">
        <v>0.1865</v>
      </c>
      <c r="F35" s="12">
        <v>0.2118</v>
      </c>
      <c r="G35" s="13">
        <v>0.0908</v>
      </c>
      <c r="H35" s="12">
        <v>0.1993</v>
      </c>
      <c r="I35" s="13">
        <v>0.1083</v>
      </c>
      <c r="J35" s="13">
        <v>0.2254</v>
      </c>
      <c r="K35" s="55">
        <v>153.6616</v>
      </c>
    </row>
    <row r="36" spans="1:11" ht="15.75" thickTop="1">
      <c r="A36" s="14" t="s">
        <v>9</v>
      </c>
      <c r="B36" s="15">
        <f>SUM(B32:B35)</f>
        <v>0.5334</v>
      </c>
      <c r="C36" s="16">
        <f>SUM(C32:C35)</f>
        <v>0.2955</v>
      </c>
      <c r="D36" s="15">
        <f>SUM(D32:D35)</f>
        <v>59.2395</v>
      </c>
      <c r="E36" s="16">
        <f>SUM(E32:E35)</f>
        <v>0.7463000000000001</v>
      </c>
      <c r="F36" s="15">
        <f>SUM(F32:F35)</f>
        <v>0.8485</v>
      </c>
      <c r="G36" s="16">
        <f>SUM(G32:G35)</f>
        <v>0.3635</v>
      </c>
      <c r="H36" s="15">
        <f>SUM(H32:H35)</f>
        <v>0.799</v>
      </c>
      <c r="I36" s="16">
        <f>SUM(I32:I35)</f>
        <v>0.4338</v>
      </c>
      <c r="J36" s="16">
        <f>SUM(J32:J35)</f>
        <v>0.9029</v>
      </c>
      <c r="K36" s="56">
        <f>SUM(K32:K35)</f>
        <v>614.5431</v>
      </c>
    </row>
    <row r="37" spans="1:11" ht="15.75" thickBot="1">
      <c r="A37" s="17" t="s">
        <v>10</v>
      </c>
      <c r="B37" s="18">
        <f>B36/4</f>
        <v>0.13335</v>
      </c>
      <c r="C37" s="19">
        <f>C36/4</f>
        <v>0.073875</v>
      </c>
      <c r="D37" s="19">
        <f aca="true" t="shared" si="7" ref="D37:K37">D36/4</f>
        <v>14.809875</v>
      </c>
      <c r="E37" s="19">
        <f t="shared" si="7"/>
        <v>0.18657500000000002</v>
      </c>
      <c r="F37" s="19">
        <f t="shared" si="7"/>
        <v>0.212125</v>
      </c>
      <c r="G37" s="19">
        <f t="shared" si="7"/>
        <v>0.090875</v>
      </c>
      <c r="H37" s="19">
        <f t="shared" si="7"/>
        <v>0.19975</v>
      </c>
      <c r="I37" s="19">
        <f t="shared" si="7"/>
        <v>0.10845</v>
      </c>
      <c r="J37" s="19">
        <f t="shared" si="7"/>
        <v>0.225725</v>
      </c>
      <c r="K37" s="19">
        <f t="shared" si="7"/>
        <v>153.635775</v>
      </c>
    </row>
    <row r="38" spans="1:11" ht="21" thickTop="1">
      <c r="A38" s="20"/>
      <c r="B38" s="9"/>
      <c r="C38" s="51"/>
      <c r="D38" s="10"/>
      <c r="E38" s="22" t="s">
        <v>11</v>
      </c>
      <c r="F38" s="10"/>
      <c r="G38" s="10"/>
      <c r="H38" s="10"/>
      <c r="I38" s="10"/>
      <c r="J38" s="10"/>
      <c r="K38" s="54"/>
    </row>
    <row r="39" spans="1:11" ht="15.75" thickBot="1">
      <c r="A39" s="23"/>
      <c r="B39" s="24"/>
      <c r="C39" s="25"/>
      <c r="D39" s="25"/>
      <c r="E39" s="25"/>
      <c r="F39" s="25"/>
      <c r="G39" s="25"/>
      <c r="H39" s="25"/>
      <c r="I39" s="25"/>
      <c r="J39" s="25"/>
      <c r="K39" s="58"/>
    </row>
    <row r="40" spans="1:11" ht="15">
      <c r="A40" s="26" t="s">
        <v>12</v>
      </c>
      <c r="B40" s="27">
        <f>SUM(B6:B8,B11:B15,B18:B22,B25:B29,B32:B35)</f>
        <v>2.935</v>
      </c>
      <c r="C40" s="36">
        <f>SUM(C6:C8,C11:C15,C18:C22,C25:C29,C32:C35)</f>
        <v>1.6378000000000004</v>
      </c>
      <c r="D40" s="36">
        <f aca="true" t="shared" si="8" ref="D40:K40">SUM(D6:D8,D11:D15,D18:D22,D25:D29,D32:D35)</f>
        <v>323.04439999999994</v>
      </c>
      <c r="E40" s="36">
        <f t="shared" si="8"/>
        <v>4.1846000000000005</v>
      </c>
      <c r="F40" s="36">
        <f t="shared" si="8"/>
        <v>4.7047</v>
      </c>
      <c r="G40" s="36">
        <f t="shared" si="8"/>
        <v>2.0046</v>
      </c>
      <c r="H40" s="36">
        <f t="shared" si="8"/>
        <v>4.462000000000001</v>
      </c>
      <c r="I40" s="36">
        <f t="shared" si="8"/>
        <v>2.4053999999999993</v>
      </c>
      <c r="J40" s="36">
        <f t="shared" si="8"/>
        <v>4.979300000000001</v>
      </c>
      <c r="K40" s="36">
        <f t="shared" si="8"/>
        <v>3371.4844999999987</v>
      </c>
    </row>
    <row r="41" spans="1:11" ht="15">
      <c r="A41" s="26" t="s">
        <v>13</v>
      </c>
      <c r="B41" s="27">
        <f>B40/22</f>
        <v>0.13340909090909092</v>
      </c>
      <c r="C41" s="28">
        <f>C40/22</f>
        <v>0.07444545454545456</v>
      </c>
      <c r="D41" s="28">
        <f aca="true" t="shared" si="9" ref="D41:K41">D40/22</f>
        <v>14.683836363636361</v>
      </c>
      <c r="E41" s="28">
        <f t="shared" si="9"/>
        <v>0.19020909090909094</v>
      </c>
      <c r="F41" s="28">
        <f t="shared" si="9"/>
        <v>0.21384999999999998</v>
      </c>
      <c r="G41" s="28">
        <f t="shared" si="9"/>
        <v>0.09111818181818182</v>
      </c>
      <c r="H41" s="28">
        <f t="shared" si="9"/>
        <v>0.20281818181818184</v>
      </c>
      <c r="I41" s="28">
        <f t="shared" si="9"/>
        <v>0.1093363636363636</v>
      </c>
      <c r="J41" s="28">
        <f t="shared" si="9"/>
        <v>0.22633181818181825</v>
      </c>
      <c r="K41" s="28">
        <f t="shared" si="9"/>
        <v>153.2492954545454</v>
      </c>
    </row>
    <row r="42" spans="1:11" ht="15">
      <c r="A42" s="26" t="s">
        <v>14</v>
      </c>
      <c r="B42" s="27">
        <f>1/B41</f>
        <v>7.4957410562180575</v>
      </c>
      <c r="C42" s="28">
        <f aca="true" t="shared" si="10" ref="C42:K42">1/C41</f>
        <v>13.43265355965319</v>
      </c>
      <c r="D42" s="27">
        <f>100/D41</f>
        <v>6.810209370600451</v>
      </c>
      <c r="E42" s="28">
        <f t="shared" si="10"/>
        <v>5.257372269750991</v>
      </c>
      <c r="F42" s="27">
        <f t="shared" si="10"/>
        <v>4.676174888940847</v>
      </c>
      <c r="G42" s="28">
        <f t="shared" si="10"/>
        <v>10.974758056470119</v>
      </c>
      <c r="H42" s="27">
        <f t="shared" si="10"/>
        <v>4.930524428507395</v>
      </c>
      <c r="I42" s="28">
        <f t="shared" si="10"/>
        <v>9.14608796873701</v>
      </c>
      <c r="J42" s="27">
        <f t="shared" si="10"/>
        <v>4.418291727752896</v>
      </c>
      <c r="K42" s="28">
        <f>1000/K41</f>
        <v>6.525315480465655</v>
      </c>
    </row>
    <row r="43" spans="1:11" ht="15.75" thickBot="1">
      <c r="A43" s="29"/>
      <c r="B43" s="30"/>
      <c r="C43" s="31"/>
      <c r="D43" s="30"/>
      <c r="E43" s="31"/>
      <c r="F43" s="30"/>
      <c r="G43" s="31"/>
      <c r="H43" s="30"/>
      <c r="I43" s="31"/>
      <c r="J43" s="30"/>
      <c r="K43" s="3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 R. Iro</dc:creator>
  <cp:keywords/>
  <dc:description/>
  <cp:lastModifiedBy>Carolyn R. Iro</cp:lastModifiedBy>
  <dcterms:created xsi:type="dcterms:W3CDTF">2015-02-23T02:43:09Z</dcterms:created>
  <dcterms:modified xsi:type="dcterms:W3CDTF">2015-03-02T00:23:31Z</dcterms:modified>
  <cp:category/>
  <cp:version/>
  <cp:contentType/>
  <cp:contentStatus/>
</cp:coreProperties>
</file>