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 firstSheet="6" activeTab="11"/>
  </bookViews>
  <sheets>
    <sheet name="Jan 2004" sheetId="4" r:id="rId1"/>
    <sheet name="Feb 2004" sheetId="5" r:id="rId2"/>
    <sheet name="Mar 2004" sheetId="7" r:id="rId3"/>
    <sheet name="Apr 2004" sheetId="6" r:id="rId4"/>
    <sheet name="May 2004" sheetId="8" r:id="rId5"/>
    <sheet name="Jun 2004" sheetId="9" r:id="rId6"/>
    <sheet name="Jul 2004" sheetId="10" r:id="rId7"/>
    <sheet name="Aug 2004" sheetId="11" r:id="rId8"/>
    <sheet name="Sep 2004" sheetId="12" r:id="rId9"/>
    <sheet name="Oct 2004" sheetId="13" r:id="rId10"/>
    <sheet name="Nov 2004" sheetId="14" r:id="rId11"/>
    <sheet name="Dec 2004" sheetId="15" r:id="rId12"/>
  </sheets>
  <calcPr calcId="145621"/>
</workbook>
</file>

<file path=xl/calcChain.xml><?xml version="1.0" encoding="utf-8"?>
<calcChain xmlns="http://schemas.openxmlformats.org/spreadsheetml/2006/main">
  <c r="D37" i="15" l="1"/>
  <c r="E37" i="15"/>
  <c r="F37" i="15"/>
  <c r="G37" i="15"/>
  <c r="H37" i="15"/>
  <c r="I37" i="15"/>
  <c r="J37" i="15"/>
  <c r="K37" i="15"/>
  <c r="D36" i="15"/>
  <c r="E36" i="15"/>
  <c r="F36" i="15"/>
  <c r="G36" i="15"/>
  <c r="H36" i="15"/>
  <c r="I36" i="15"/>
  <c r="J36" i="15"/>
  <c r="K36" i="15"/>
  <c r="C36" i="15"/>
  <c r="C37" i="15" s="1"/>
  <c r="B36" i="15"/>
  <c r="B37" i="15" s="1"/>
  <c r="D30" i="15"/>
  <c r="E30" i="15"/>
  <c r="F30" i="15"/>
  <c r="G30" i="15"/>
  <c r="H30" i="15"/>
  <c r="I30" i="15"/>
  <c r="J30" i="15"/>
  <c r="K30" i="15"/>
  <c r="C30" i="15"/>
  <c r="B30" i="15"/>
  <c r="D9" i="15"/>
  <c r="E9" i="15"/>
  <c r="F9" i="15"/>
  <c r="G9" i="15"/>
  <c r="H9" i="15"/>
  <c r="I9" i="15"/>
  <c r="J9" i="15"/>
  <c r="K9" i="15"/>
  <c r="C9" i="15"/>
  <c r="B9" i="15"/>
  <c r="B8" i="15"/>
  <c r="C8" i="15"/>
  <c r="D8" i="15"/>
  <c r="E8" i="15"/>
  <c r="F8" i="15"/>
  <c r="G8" i="15"/>
  <c r="H8" i="15"/>
  <c r="I8" i="15"/>
  <c r="J8" i="15"/>
  <c r="K8" i="15"/>
  <c r="D38" i="14"/>
  <c r="E38" i="14"/>
  <c r="F38" i="14"/>
  <c r="F39" i="14" s="1"/>
  <c r="G38" i="14"/>
  <c r="H38" i="14"/>
  <c r="I38" i="14"/>
  <c r="J38" i="14"/>
  <c r="K38" i="14"/>
  <c r="D37" i="14"/>
  <c r="E37" i="14"/>
  <c r="E39" i="14" s="1"/>
  <c r="F37" i="14"/>
  <c r="G37" i="14"/>
  <c r="H37" i="14"/>
  <c r="I37" i="14"/>
  <c r="I39" i="14" s="1"/>
  <c r="J37" i="14"/>
  <c r="K37" i="14"/>
  <c r="C38" i="14"/>
  <c r="C37" i="14"/>
  <c r="B38" i="14"/>
  <c r="B37" i="14"/>
  <c r="D42" i="13"/>
  <c r="E42" i="13"/>
  <c r="F42" i="13"/>
  <c r="G42" i="13"/>
  <c r="H42" i="13"/>
  <c r="I42" i="13"/>
  <c r="J42" i="13"/>
  <c r="K42" i="13"/>
  <c r="D41" i="13"/>
  <c r="E41" i="13"/>
  <c r="F41" i="13"/>
  <c r="G41" i="13"/>
  <c r="H41" i="13"/>
  <c r="I41" i="13"/>
  <c r="J41" i="13"/>
  <c r="K41" i="13"/>
  <c r="C42" i="13"/>
  <c r="C41" i="13"/>
  <c r="B42" i="13"/>
  <c r="B41" i="13"/>
  <c r="D9" i="13"/>
  <c r="E9" i="13"/>
  <c r="F9" i="13"/>
  <c r="G9" i="13"/>
  <c r="H9" i="13"/>
  <c r="I9" i="13"/>
  <c r="J9" i="13"/>
  <c r="K9" i="13"/>
  <c r="C9" i="13"/>
  <c r="B9" i="13"/>
  <c r="D41" i="12"/>
  <c r="D42" i="12" s="1"/>
  <c r="E41" i="12"/>
  <c r="F41" i="12"/>
  <c r="G41" i="12"/>
  <c r="H41" i="12"/>
  <c r="I41" i="12"/>
  <c r="I42" i="12" s="1"/>
  <c r="J41" i="12"/>
  <c r="K41" i="12"/>
  <c r="D40" i="12"/>
  <c r="E40" i="12"/>
  <c r="F40" i="12"/>
  <c r="G40" i="12"/>
  <c r="G42" i="12" s="1"/>
  <c r="H40" i="12"/>
  <c r="I40" i="12"/>
  <c r="J40" i="12"/>
  <c r="K40" i="12"/>
  <c r="K42" i="12" s="1"/>
  <c r="C40" i="12"/>
  <c r="C41" i="12" s="1"/>
  <c r="C42" i="12" s="1"/>
  <c r="B40" i="12"/>
  <c r="B41" i="12" s="1"/>
  <c r="D37" i="12"/>
  <c r="E37" i="12"/>
  <c r="F37" i="12"/>
  <c r="G37" i="12"/>
  <c r="H37" i="12"/>
  <c r="I37" i="12"/>
  <c r="J37" i="12"/>
  <c r="K37" i="12"/>
  <c r="C37" i="12"/>
  <c r="B37" i="12"/>
  <c r="B36" i="12"/>
  <c r="C36" i="12"/>
  <c r="D36" i="12"/>
  <c r="E36" i="12"/>
  <c r="F36" i="12"/>
  <c r="G36" i="12"/>
  <c r="H36" i="12"/>
  <c r="I36" i="12"/>
  <c r="J36" i="12"/>
  <c r="K36" i="12"/>
  <c r="D42" i="11"/>
  <c r="E42" i="11"/>
  <c r="F42" i="11"/>
  <c r="G42" i="11"/>
  <c r="H42" i="11"/>
  <c r="I42" i="11"/>
  <c r="J42" i="11"/>
  <c r="K42" i="11"/>
  <c r="D41" i="11"/>
  <c r="E41" i="11"/>
  <c r="F41" i="11"/>
  <c r="G41" i="11"/>
  <c r="H41" i="11"/>
  <c r="I41" i="11"/>
  <c r="J41" i="11"/>
  <c r="K41" i="11"/>
  <c r="C42" i="11"/>
  <c r="C41" i="11"/>
  <c r="B42" i="11"/>
  <c r="B41" i="11"/>
  <c r="D37" i="11"/>
  <c r="E37" i="11"/>
  <c r="F37" i="11"/>
  <c r="G37" i="11"/>
  <c r="H37" i="11"/>
  <c r="I37" i="11"/>
  <c r="J37" i="11"/>
  <c r="K37" i="11"/>
  <c r="C37" i="11"/>
  <c r="B37" i="11"/>
  <c r="D42" i="10"/>
  <c r="E42" i="10"/>
  <c r="F42" i="10"/>
  <c r="F43" i="10" s="1"/>
  <c r="G42" i="10"/>
  <c r="H42" i="10"/>
  <c r="I42" i="10"/>
  <c r="J42" i="10"/>
  <c r="K42" i="10"/>
  <c r="D41" i="10"/>
  <c r="E41" i="10"/>
  <c r="E43" i="10" s="1"/>
  <c r="F41" i="10"/>
  <c r="G41" i="10"/>
  <c r="H41" i="10"/>
  <c r="I41" i="10"/>
  <c r="I43" i="10" s="1"/>
  <c r="J41" i="10"/>
  <c r="K41" i="10"/>
  <c r="C42" i="10"/>
  <c r="C41" i="10"/>
  <c r="B42" i="10"/>
  <c r="B41" i="10"/>
  <c r="D9" i="10"/>
  <c r="E9" i="10"/>
  <c r="F9" i="10"/>
  <c r="G9" i="10"/>
  <c r="H9" i="10"/>
  <c r="I9" i="10"/>
  <c r="J9" i="10"/>
  <c r="K9" i="10"/>
  <c r="C9" i="10"/>
  <c r="B9" i="10"/>
  <c r="D37" i="10"/>
  <c r="E37" i="10"/>
  <c r="F37" i="10"/>
  <c r="G37" i="10"/>
  <c r="H37" i="10"/>
  <c r="I37" i="10"/>
  <c r="J37" i="10"/>
  <c r="K37" i="10"/>
  <c r="C37" i="10"/>
  <c r="B37" i="10"/>
  <c r="B15" i="10"/>
  <c r="C15" i="10"/>
  <c r="D15" i="10"/>
  <c r="E15" i="10"/>
  <c r="F15" i="10"/>
  <c r="G15" i="10"/>
  <c r="H15" i="10"/>
  <c r="I15" i="10"/>
  <c r="J15" i="10"/>
  <c r="K15" i="10"/>
  <c r="C38" i="9"/>
  <c r="D38" i="9"/>
  <c r="E38" i="9"/>
  <c r="F38" i="9"/>
  <c r="G38" i="9"/>
  <c r="H38" i="9"/>
  <c r="I38" i="9"/>
  <c r="J38" i="9"/>
  <c r="K38" i="9"/>
  <c r="D37" i="9"/>
  <c r="E37" i="9"/>
  <c r="F37" i="9"/>
  <c r="G37" i="9"/>
  <c r="H37" i="9"/>
  <c r="I37" i="9"/>
  <c r="J37" i="9"/>
  <c r="K37" i="9"/>
  <c r="C37" i="9"/>
  <c r="B38" i="9"/>
  <c r="B37" i="9"/>
  <c r="D17" i="9"/>
  <c r="E17" i="9"/>
  <c r="F17" i="9"/>
  <c r="G17" i="9"/>
  <c r="H17" i="9"/>
  <c r="I17" i="9"/>
  <c r="J17" i="9"/>
  <c r="K17" i="9"/>
  <c r="C17" i="9"/>
  <c r="B17" i="9"/>
  <c r="D39" i="8"/>
  <c r="E39" i="8"/>
  <c r="F39" i="8"/>
  <c r="G39" i="8"/>
  <c r="H39" i="8"/>
  <c r="I39" i="8"/>
  <c r="J39" i="8"/>
  <c r="K39" i="8"/>
  <c r="D38" i="8"/>
  <c r="E38" i="8"/>
  <c r="F38" i="8"/>
  <c r="G38" i="8"/>
  <c r="H38" i="8"/>
  <c r="I38" i="8"/>
  <c r="J38" i="8"/>
  <c r="K38" i="8"/>
  <c r="C39" i="8"/>
  <c r="C38" i="8"/>
  <c r="D33" i="8"/>
  <c r="E33" i="8"/>
  <c r="F33" i="8"/>
  <c r="G33" i="8"/>
  <c r="H33" i="8"/>
  <c r="I33" i="8"/>
  <c r="J33" i="8"/>
  <c r="K33" i="8"/>
  <c r="C33" i="8"/>
  <c r="B33" i="8"/>
  <c r="B39" i="8"/>
  <c r="B38" i="8"/>
  <c r="B25" i="8"/>
  <c r="C25" i="8"/>
  <c r="D25" i="8"/>
  <c r="E25" i="8"/>
  <c r="F25" i="8"/>
  <c r="G25" i="8"/>
  <c r="H25" i="8"/>
  <c r="I25" i="8"/>
  <c r="J25" i="8"/>
  <c r="K25" i="8"/>
  <c r="B11" i="8"/>
  <c r="B12" i="8" s="1"/>
  <c r="C11" i="8"/>
  <c r="C12" i="8" s="1"/>
  <c r="D11" i="8"/>
  <c r="D12" i="8" s="1"/>
  <c r="E11" i="8"/>
  <c r="E12" i="8" s="1"/>
  <c r="F11" i="8"/>
  <c r="F12" i="8" s="1"/>
  <c r="G11" i="8"/>
  <c r="G12" i="8" s="1"/>
  <c r="H11" i="8"/>
  <c r="H12" i="8" s="1"/>
  <c r="I11" i="8"/>
  <c r="I12" i="8" s="1"/>
  <c r="J11" i="8"/>
  <c r="J12" i="8" s="1"/>
  <c r="K11" i="8"/>
  <c r="K12" i="8" s="1"/>
  <c r="D41" i="6"/>
  <c r="E41" i="6"/>
  <c r="F41" i="6"/>
  <c r="G41" i="6"/>
  <c r="H41" i="6"/>
  <c r="I41" i="6"/>
  <c r="J41" i="6"/>
  <c r="K41" i="6"/>
  <c r="D40" i="6"/>
  <c r="E40" i="6"/>
  <c r="F40" i="6"/>
  <c r="G40" i="6"/>
  <c r="H40" i="6"/>
  <c r="I40" i="6"/>
  <c r="J40" i="6"/>
  <c r="K40" i="6"/>
  <c r="C40" i="6"/>
  <c r="B40" i="6"/>
  <c r="B41" i="6" s="1"/>
  <c r="J37" i="6"/>
  <c r="I37" i="6"/>
  <c r="F37" i="6"/>
  <c r="E37" i="6"/>
  <c r="B37" i="6"/>
  <c r="K36" i="6"/>
  <c r="K37" i="6" s="1"/>
  <c r="J36" i="6"/>
  <c r="I36" i="6"/>
  <c r="H36" i="6"/>
  <c r="H37" i="6" s="1"/>
  <c r="G36" i="6"/>
  <c r="G37" i="6" s="1"/>
  <c r="F36" i="6"/>
  <c r="E36" i="6"/>
  <c r="D36" i="6"/>
  <c r="D37" i="6" s="1"/>
  <c r="C36" i="6"/>
  <c r="C37" i="6" s="1"/>
  <c r="B36" i="6"/>
  <c r="D30" i="6"/>
  <c r="E30" i="6"/>
  <c r="F30" i="6"/>
  <c r="G30" i="6"/>
  <c r="H30" i="6"/>
  <c r="I30" i="6"/>
  <c r="J30" i="6"/>
  <c r="K30" i="6"/>
  <c r="C30" i="6"/>
  <c r="B30" i="6"/>
  <c r="D40" i="7"/>
  <c r="E40" i="7"/>
  <c r="F40" i="7"/>
  <c r="G40" i="7"/>
  <c r="H40" i="7"/>
  <c r="I40" i="7"/>
  <c r="J40" i="7"/>
  <c r="K40" i="7"/>
  <c r="D39" i="7"/>
  <c r="E39" i="7"/>
  <c r="F39" i="7"/>
  <c r="G39" i="7"/>
  <c r="H39" i="7"/>
  <c r="I39" i="7"/>
  <c r="J39" i="7"/>
  <c r="K39" i="7"/>
  <c r="C40" i="7"/>
  <c r="C39" i="7"/>
  <c r="B40" i="7"/>
  <c r="B39" i="7"/>
  <c r="D42" i="4"/>
  <c r="E42" i="4"/>
  <c r="F42" i="4"/>
  <c r="G42" i="4"/>
  <c r="H42" i="4"/>
  <c r="I42" i="4"/>
  <c r="J42" i="4"/>
  <c r="K42" i="4"/>
  <c r="C42" i="4"/>
  <c r="B42" i="4"/>
  <c r="D9" i="4"/>
  <c r="E9" i="4"/>
  <c r="F9" i="4"/>
  <c r="G9" i="4"/>
  <c r="H9" i="4"/>
  <c r="I9" i="4"/>
  <c r="J9" i="4"/>
  <c r="K9" i="4"/>
  <c r="C9" i="4"/>
  <c r="B9" i="4"/>
  <c r="D39" i="14"/>
  <c r="G39" i="14"/>
  <c r="H39" i="14"/>
  <c r="J39" i="14"/>
  <c r="K39" i="14"/>
  <c r="E42" i="12"/>
  <c r="F42" i="12"/>
  <c r="H42" i="12"/>
  <c r="J42" i="12"/>
  <c r="D43" i="10"/>
  <c r="G43" i="10"/>
  <c r="H43" i="10"/>
  <c r="J43" i="10"/>
  <c r="K43" i="10"/>
  <c r="C41" i="6"/>
  <c r="D38" i="5"/>
  <c r="D39" i="5" s="1"/>
  <c r="E38" i="5"/>
  <c r="E39" i="5" s="1"/>
  <c r="F38" i="5"/>
  <c r="F39" i="5" s="1"/>
  <c r="G38" i="5"/>
  <c r="G39" i="5" s="1"/>
  <c r="H38" i="5"/>
  <c r="H39" i="5" s="1"/>
  <c r="I38" i="5"/>
  <c r="I39" i="5" s="1"/>
  <c r="J38" i="5"/>
  <c r="J39" i="5" s="1"/>
  <c r="K38" i="5"/>
  <c r="K39" i="5" s="1"/>
  <c r="C38" i="5"/>
  <c r="B38" i="5"/>
  <c r="D41" i="4"/>
  <c r="E41" i="4"/>
  <c r="F41" i="4"/>
  <c r="G41" i="4"/>
  <c r="H41" i="4"/>
  <c r="I41" i="4"/>
  <c r="J41" i="4"/>
  <c r="K41" i="4"/>
  <c r="C41" i="4"/>
  <c r="B41" i="4"/>
  <c r="B15" i="15"/>
  <c r="C15" i="15"/>
  <c r="D15" i="15"/>
  <c r="E15" i="15"/>
  <c r="F15" i="15"/>
  <c r="G15" i="15"/>
  <c r="H15" i="15"/>
  <c r="I15" i="15"/>
  <c r="J15" i="15"/>
  <c r="K15" i="15"/>
  <c r="B30" i="12"/>
  <c r="C30" i="12"/>
  <c r="D30" i="12"/>
  <c r="E30" i="12"/>
  <c r="F30" i="12"/>
  <c r="G30" i="12"/>
  <c r="H30" i="12"/>
  <c r="I30" i="12"/>
  <c r="J30" i="12"/>
  <c r="K30" i="12"/>
  <c r="D39" i="9" l="1"/>
  <c r="G39" i="9"/>
  <c r="H39" i="9"/>
  <c r="I39" i="9"/>
  <c r="J39" i="9"/>
  <c r="D40" i="8"/>
  <c r="E40" i="8"/>
  <c r="G40" i="8"/>
  <c r="H40" i="8"/>
  <c r="I40" i="8"/>
  <c r="K40" i="8"/>
  <c r="B8" i="6"/>
  <c r="B9" i="6" s="1"/>
  <c r="C8" i="6"/>
  <c r="C9" i="6" s="1"/>
  <c r="D8" i="6"/>
  <c r="D9" i="6" s="1"/>
  <c r="E8" i="6"/>
  <c r="E9" i="6" s="1"/>
  <c r="F8" i="6"/>
  <c r="F9" i="6" s="1"/>
  <c r="G8" i="6"/>
  <c r="G9" i="6" s="1"/>
  <c r="H8" i="6"/>
  <c r="H9" i="6" s="1"/>
  <c r="I8" i="6"/>
  <c r="I9" i="6" s="1"/>
  <c r="J8" i="6"/>
  <c r="J9" i="6" s="1"/>
  <c r="K8" i="6"/>
  <c r="K9" i="6" s="1"/>
  <c r="G41" i="7"/>
  <c r="K41" i="7"/>
  <c r="D40" i="5"/>
  <c r="E40" i="5"/>
  <c r="G40" i="5"/>
  <c r="H40" i="5"/>
  <c r="I40" i="5"/>
  <c r="K40" i="5"/>
  <c r="C39" i="5"/>
  <c r="B39" i="5"/>
  <c r="E43" i="4"/>
  <c r="F43" i="4"/>
  <c r="G43" i="4"/>
  <c r="I43" i="4"/>
  <c r="J43" i="4"/>
  <c r="K43" i="4"/>
  <c r="D38" i="15"/>
  <c r="E38" i="15"/>
  <c r="F38" i="15"/>
  <c r="G38" i="15"/>
  <c r="H38" i="15"/>
  <c r="I38" i="15"/>
  <c r="J38" i="15"/>
  <c r="K38" i="15"/>
  <c r="D43" i="11"/>
  <c r="E43" i="11"/>
  <c r="F43" i="11"/>
  <c r="G43" i="11"/>
  <c r="H43" i="11"/>
  <c r="I43" i="11"/>
  <c r="J43" i="11"/>
  <c r="K43" i="11"/>
  <c r="E39" i="9"/>
  <c r="F39" i="9"/>
  <c r="K29" i="15"/>
  <c r="J29" i="15"/>
  <c r="I29" i="15"/>
  <c r="H29" i="15"/>
  <c r="G29" i="15"/>
  <c r="F29" i="15"/>
  <c r="E29" i="15"/>
  <c r="D29" i="15"/>
  <c r="C29" i="15"/>
  <c r="B29" i="15"/>
  <c r="D41" i="7" l="1"/>
  <c r="I41" i="7"/>
  <c r="E41" i="7"/>
  <c r="H41" i="7"/>
  <c r="F40" i="5"/>
  <c r="J40" i="5"/>
  <c r="K39" i="9"/>
  <c r="J40" i="8"/>
  <c r="F40" i="8"/>
  <c r="J41" i="7"/>
  <c r="F41" i="7"/>
  <c r="H43" i="4"/>
  <c r="D43" i="4"/>
  <c r="D43" i="13"/>
  <c r="E43" i="13"/>
  <c r="F43" i="13"/>
  <c r="G43" i="13"/>
  <c r="H43" i="13"/>
  <c r="I43" i="13"/>
  <c r="J43" i="13"/>
  <c r="K43" i="13"/>
  <c r="B18" i="11"/>
  <c r="B19" i="11" s="1"/>
  <c r="C18" i="11"/>
  <c r="C19" i="11" s="1"/>
  <c r="D18" i="11"/>
  <c r="D19" i="11" s="1"/>
  <c r="E18" i="11"/>
  <c r="E19" i="11" s="1"/>
  <c r="F18" i="11"/>
  <c r="F19" i="11" s="1"/>
  <c r="G18" i="11"/>
  <c r="G19" i="11" s="1"/>
  <c r="H18" i="11"/>
  <c r="H19" i="11" s="1"/>
  <c r="I18" i="11"/>
  <c r="I19" i="11" s="1"/>
  <c r="J18" i="11"/>
  <c r="J19" i="11" s="1"/>
  <c r="K18" i="11"/>
  <c r="K19" i="11" s="1"/>
  <c r="D42" i="6"/>
  <c r="E42" i="6"/>
  <c r="F42" i="6"/>
  <c r="G42" i="6"/>
  <c r="H42" i="6"/>
  <c r="I42" i="6"/>
  <c r="J42" i="6"/>
  <c r="K42" i="6"/>
  <c r="B10" i="9" l="1"/>
  <c r="B11" i="9" s="1"/>
  <c r="C10" i="9"/>
  <c r="C11" i="9" s="1"/>
  <c r="D10" i="9"/>
  <c r="D11" i="9" s="1"/>
  <c r="E10" i="9"/>
  <c r="E11" i="9" s="1"/>
  <c r="F10" i="9"/>
  <c r="F11" i="9" s="1"/>
  <c r="G10" i="9"/>
  <c r="G11" i="9" s="1"/>
  <c r="H10" i="9"/>
  <c r="H11" i="9" s="1"/>
  <c r="I10" i="9"/>
  <c r="I11" i="9" s="1"/>
  <c r="J10" i="9"/>
  <c r="J11" i="9" s="1"/>
  <c r="K10" i="9"/>
  <c r="K11" i="9" s="1"/>
  <c r="B18" i="7"/>
  <c r="B19" i="7" s="1"/>
  <c r="C18" i="7"/>
  <c r="C19" i="7" s="1"/>
  <c r="D18" i="7"/>
  <c r="D19" i="7" s="1"/>
  <c r="E18" i="7"/>
  <c r="E19" i="7" s="1"/>
  <c r="F18" i="7"/>
  <c r="F19" i="7" s="1"/>
  <c r="G18" i="7"/>
  <c r="G19" i="7" s="1"/>
  <c r="H18" i="7"/>
  <c r="H19" i="7" s="1"/>
  <c r="I18" i="7"/>
  <c r="I19" i="7" s="1"/>
  <c r="J18" i="7"/>
  <c r="J19" i="7" s="1"/>
  <c r="K18" i="7"/>
  <c r="K19" i="7" s="1"/>
  <c r="B22" i="6"/>
  <c r="B23" i="6" s="1"/>
  <c r="C22" i="6"/>
  <c r="C23" i="6" s="1"/>
  <c r="D22" i="6"/>
  <c r="D23" i="6" s="1"/>
  <c r="E22" i="6"/>
  <c r="E23" i="6" s="1"/>
  <c r="F22" i="6"/>
  <c r="F23" i="6" s="1"/>
  <c r="G22" i="6"/>
  <c r="G23" i="6" s="1"/>
  <c r="H22" i="6"/>
  <c r="H23" i="6" s="1"/>
  <c r="I22" i="6"/>
  <c r="I23" i="6" s="1"/>
  <c r="J22" i="6"/>
  <c r="J23" i="6" s="1"/>
  <c r="K22" i="6"/>
  <c r="K23" i="6" s="1"/>
  <c r="B9" i="12" l="1"/>
  <c r="B10" i="12" s="1"/>
  <c r="C9" i="12"/>
  <c r="C10" i="12" s="1"/>
  <c r="D9" i="12"/>
  <c r="D10" i="12" s="1"/>
  <c r="E9" i="12"/>
  <c r="E10" i="12" s="1"/>
  <c r="F9" i="12"/>
  <c r="F10" i="12" s="1"/>
  <c r="G9" i="12"/>
  <c r="G10" i="12" s="1"/>
  <c r="H9" i="12"/>
  <c r="H10" i="12" s="1"/>
  <c r="I9" i="12"/>
  <c r="I10" i="12" s="1"/>
  <c r="J9" i="12"/>
  <c r="J10" i="12" s="1"/>
  <c r="K9" i="12"/>
  <c r="K10" i="12" s="1"/>
  <c r="B32" i="7"/>
  <c r="B33" i="7" s="1"/>
  <c r="C32" i="7"/>
  <c r="C33" i="7" s="1"/>
  <c r="D32" i="7"/>
  <c r="D33" i="7" s="1"/>
  <c r="E32" i="7"/>
  <c r="E33" i="7" s="1"/>
  <c r="F32" i="7"/>
  <c r="F33" i="7" s="1"/>
  <c r="G32" i="7"/>
  <c r="G33" i="7" s="1"/>
  <c r="H32" i="7"/>
  <c r="H33" i="7" s="1"/>
  <c r="I32" i="7"/>
  <c r="I33" i="7" s="1"/>
  <c r="J32" i="7"/>
  <c r="J33" i="7" s="1"/>
  <c r="K32" i="7"/>
  <c r="K33" i="7" s="1"/>
  <c r="B25" i="7"/>
  <c r="B26" i="7" s="1"/>
  <c r="C25" i="7"/>
  <c r="C26" i="7" s="1"/>
  <c r="D25" i="7"/>
  <c r="D26" i="7" s="1"/>
  <c r="E25" i="7"/>
  <c r="E26" i="7" s="1"/>
  <c r="F25" i="7"/>
  <c r="F26" i="7" s="1"/>
  <c r="G25" i="7"/>
  <c r="G26" i="7" s="1"/>
  <c r="H25" i="7"/>
  <c r="H26" i="7" s="1"/>
  <c r="I25" i="7"/>
  <c r="I26" i="7" s="1"/>
  <c r="J25" i="7"/>
  <c r="J26" i="7" s="1"/>
  <c r="K25" i="7"/>
  <c r="K26" i="7" s="1"/>
  <c r="B36" i="13" l="1"/>
  <c r="B37" i="13" s="1"/>
  <c r="C36" i="13"/>
  <c r="C37" i="13" s="1"/>
  <c r="D36" i="13"/>
  <c r="D37" i="13" s="1"/>
  <c r="E36" i="13"/>
  <c r="E37" i="13" s="1"/>
  <c r="F36" i="13"/>
  <c r="F37" i="13" s="1"/>
  <c r="G36" i="13"/>
  <c r="G37" i="13" s="1"/>
  <c r="H36" i="13"/>
  <c r="H37" i="13" s="1"/>
  <c r="I36" i="13"/>
  <c r="I37" i="13" s="1"/>
  <c r="J36" i="13"/>
  <c r="J37" i="13" s="1"/>
  <c r="K36" i="13"/>
  <c r="K37" i="13" s="1"/>
  <c r="B29" i="13"/>
  <c r="B30" i="13" s="1"/>
  <c r="C29" i="13"/>
  <c r="C30" i="13" s="1"/>
  <c r="D29" i="13"/>
  <c r="D30" i="13" s="1"/>
  <c r="E29" i="13"/>
  <c r="E30" i="13" s="1"/>
  <c r="F29" i="13"/>
  <c r="F30" i="13" s="1"/>
  <c r="G29" i="13"/>
  <c r="G30" i="13" s="1"/>
  <c r="H29" i="13"/>
  <c r="H30" i="13" s="1"/>
  <c r="I29" i="13"/>
  <c r="I30" i="13" s="1"/>
  <c r="J29" i="13"/>
  <c r="J30" i="13" s="1"/>
  <c r="K29" i="13"/>
  <c r="K30" i="13" s="1"/>
  <c r="B22" i="13"/>
  <c r="B23" i="13" s="1"/>
  <c r="C22" i="13"/>
  <c r="C23" i="13" s="1"/>
  <c r="D22" i="13"/>
  <c r="D23" i="13" s="1"/>
  <c r="E22" i="13"/>
  <c r="E23" i="13" s="1"/>
  <c r="F22" i="13"/>
  <c r="F23" i="13" s="1"/>
  <c r="G22" i="13"/>
  <c r="G23" i="13" s="1"/>
  <c r="H22" i="13"/>
  <c r="H23" i="13" s="1"/>
  <c r="I22" i="13"/>
  <c r="I23" i="13" s="1"/>
  <c r="J22" i="13"/>
  <c r="J23" i="13" s="1"/>
  <c r="K22" i="13"/>
  <c r="K23" i="13" s="1"/>
  <c r="B15" i="13"/>
  <c r="B16" i="13" s="1"/>
  <c r="C15" i="13"/>
  <c r="C16" i="13" s="1"/>
  <c r="D15" i="13"/>
  <c r="D16" i="13" s="1"/>
  <c r="E15" i="13"/>
  <c r="E16" i="13" s="1"/>
  <c r="F15" i="13"/>
  <c r="F16" i="13" s="1"/>
  <c r="G15" i="13"/>
  <c r="G16" i="13" s="1"/>
  <c r="H15" i="13"/>
  <c r="H16" i="13" s="1"/>
  <c r="I15" i="13"/>
  <c r="I16" i="13" s="1"/>
  <c r="J15" i="13"/>
  <c r="J16" i="13" s="1"/>
  <c r="K15" i="13"/>
  <c r="K16" i="13" s="1"/>
  <c r="B8" i="13"/>
  <c r="C8" i="13"/>
  <c r="D8" i="13"/>
  <c r="E8" i="13"/>
  <c r="F8" i="13"/>
  <c r="G8" i="13"/>
  <c r="H8" i="13"/>
  <c r="I8" i="13"/>
  <c r="J8" i="13"/>
  <c r="K8" i="13"/>
  <c r="B31" i="12"/>
  <c r="C31" i="12"/>
  <c r="D31" i="12"/>
  <c r="E31" i="12"/>
  <c r="F31" i="12"/>
  <c r="G31" i="12"/>
  <c r="H31" i="12"/>
  <c r="I31" i="12"/>
  <c r="J31" i="12"/>
  <c r="K31" i="12"/>
  <c r="B23" i="12"/>
  <c r="B24" i="12" s="1"/>
  <c r="C23" i="12"/>
  <c r="C24" i="12" s="1"/>
  <c r="D23" i="12"/>
  <c r="D24" i="12" s="1"/>
  <c r="E23" i="12"/>
  <c r="E24" i="12" s="1"/>
  <c r="F23" i="12"/>
  <c r="F24" i="12" s="1"/>
  <c r="G23" i="12"/>
  <c r="G24" i="12" s="1"/>
  <c r="H23" i="12"/>
  <c r="H24" i="12" s="1"/>
  <c r="I23" i="12"/>
  <c r="I24" i="12" s="1"/>
  <c r="J23" i="12"/>
  <c r="J24" i="12" s="1"/>
  <c r="K23" i="12"/>
  <c r="K24" i="12" s="1"/>
  <c r="B16" i="12"/>
  <c r="B17" i="12" s="1"/>
  <c r="C16" i="12"/>
  <c r="C17" i="12" s="1"/>
  <c r="D16" i="12"/>
  <c r="D17" i="12" s="1"/>
  <c r="E16" i="12"/>
  <c r="E17" i="12" s="1"/>
  <c r="F16" i="12"/>
  <c r="F17" i="12" s="1"/>
  <c r="G16" i="12"/>
  <c r="G17" i="12" s="1"/>
  <c r="H16" i="12"/>
  <c r="H17" i="12" s="1"/>
  <c r="I16" i="12"/>
  <c r="I17" i="12" s="1"/>
  <c r="J16" i="12"/>
  <c r="J17" i="12" s="1"/>
  <c r="K16" i="12"/>
  <c r="K17" i="12" s="1"/>
  <c r="B36" i="11"/>
  <c r="C36" i="11"/>
  <c r="D36" i="11"/>
  <c r="E36" i="11"/>
  <c r="F36" i="11"/>
  <c r="G36" i="11"/>
  <c r="H36" i="11"/>
  <c r="I36" i="11"/>
  <c r="J36" i="11"/>
  <c r="K36" i="11"/>
  <c r="B32" i="11"/>
  <c r="B33" i="11" s="1"/>
  <c r="C32" i="11"/>
  <c r="C33" i="11" s="1"/>
  <c r="D32" i="11"/>
  <c r="D33" i="11" s="1"/>
  <c r="E32" i="11"/>
  <c r="E33" i="11" s="1"/>
  <c r="F32" i="11"/>
  <c r="F33" i="11" s="1"/>
  <c r="G32" i="11"/>
  <c r="G33" i="11" s="1"/>
  <c r="H32" i="11"/>
  <c r="H33" i="11" s="1"/>
  <c r="I32" i="11"/>
  <c r="I33" i="11" s="1"/>
  <c r="J32" i="11"/>
  <c r="J33" i="11" s="1"/>
  <c r="K32" i="11"/>
  <c r="K33" i="11" s="1"/>
  <c r="B25" i="11"/>
  <c r="B26" i="11" s="1"/>
  <c r="C25" i="11"/>
  <c r="C26" i="11" s="1"/>
  <c r="D25" i="11"/>
  <c r="D26" i="11" s="1"/>
  <c r="E25" i="11"/>
  <c r="E26" i="11" s="1"/>
  <c r="F25" i="11"/>
  <c r="F26" i="11" s="1"/>
  <c r="G25" i="11"/>
  <c r="G26" i="11" s="1"/>
  <c r="H25" i="11"/>
  <c r="H26" i="11" s="1"/>
  <c r="I25" i="11"/>
  <c r="I26" i="11" s="1"/>
  <c r="J25" i="11"/>
  <c r="J26" i="11" s="1"/>
  <c r="K25" i="11"/>
  <c r="K26" i="11" s="1"/>
  <c r="B11" i="11"/>
  <c r="B12" i="11" s="1"/>
  <c r="C11" i="11"/>
  <c r="C12" i="11" s="1"/>
  <c r="D11" i="11"/>
  <c r="D12" i="11" s="1"/>
  <c r="E11" i="11"/>
  <c r="E12" i="11" s="1"/>
  <c r="F11" i="11"/>
  <c r="F12" i="11" s="1"/>
  <c r="G11" i="11"/>
  <c r="G12" i="11" s="1"/>
  <c r="H11" i="11"/>
  <c r="H12" i="11" s="1"/>
  <c r="I11" i="11"/>
  <c r="I12" i="11" s="1"/>
  <c r="J11" i="11"/>
  <c r="J12" i="11" s="1"/>
  <c r="K11" i="11"/>
  <c r="K12" i="11" s="1"/>
  <c r="B36" i="10"/>
  <c r="C36" i="10"/>
  <c r="D36" i="10"/>
  <c r="E36" i="10"/>
  <c r="F36" i="10"/>
  <c r="G36" i="10"/>
  <c r="H36" i="10"/>
  <c r="I36" i="10"/>
  <c r="J36" i="10"/>
  <c r="K36" i="10"/>
  <c r="B29" i="10"/>
  <c r="B30" i="10" s="1"/>
  <c r="C29" i="10"/>
  <c r="C30" i="10" s="1"/>
  <c r="D29" i="10"/>
  <c r="D30" i="10" s="1"/>
  <c r="E29" i="10"/>
  <c r="E30" i="10" s="1"/>
  <c r="F29" i="10"/>
  <c r="F30" i="10" s="1"/>
  <c r="G29" i="10"/>
  <c r="G30" i="10" s="1"/>
  <c r="H29" i="10"/>
  <c r="H30" i="10" s="1"/>
  <c r="I29" i="10"/>
  <c r="I30" i="10" s="1"/>
  <c r="J29" i="10"/>
  <c r="J30" i="10" s="1"/>
  <c r="K29" i="10"/>
  <c r="K30" i="10" s="1"/>
  <c r="B22" i="10"/>
  <c r="B23" i="10" s="1"/>
  <c r="C22" i="10"/>
  <c r="C23" i="10" s="1"/>
  <c r="D22" i="10"/>
  <c r="D23" i="10" s="1"/>
  <c r="E22" i="10"/>
  <c r="E23" i="10" s="1"/>
  <c r="F22" i="10"/>
  <c r="F23" i="10" s="1"/>
  <c r="G22" i="10"/>
  <c r="G23" i="10" s="1"/>
  <c r="H22" i="10"/>
  <c r="H23" i="10" s="1"/>
  <c r="I22" i="10"/>
  <c r="I23" i="10" s="1"/>
  <c r="J22" i="10"/>
  <c r="J23" i="10" s="1"/>
  <c r="K22" i="10"/>
  <c r="K23" i="10" s="1"/>
  <c r="B16" i="10"/>
  <c r="C16" i="10"/>
  <c r="D16" i="10"/>
  <c r="E16" i="10"/>
  <c r="F16" i="10"/>
  <c r="G16" i="10"/>
  <c r="H16" i="10"/>
  <c r="I16" i="10"/>
  <c r="J16" i="10"/>
  <c r="K16" i="10"/>
  <c r="B8" i="10"/>
  <c r="C8" i="10"/>
  <c r="D8" i="10"/>
  <c r="E8" i="10"/>
  <c r="F8" i="10"/>
  <c r="G8" i="10"/>
  <c r="H8" i="10"/>
  <c r="I8" i="10"/>
  <c r="J8" i="10"/>
  <c r="K8" i="10"/>
  <c r="C39" i="9"/>
  <c r="B30" i="9"/>
  <c r="B31" i="9" s="1"/>
  <c r="C30" i="9"/>
  <c r="C31" i="9" s="1"/>
  <c r="D30" i="9"/>
  <c r="D31" i="9" s="1"/>
  <c r="E30" i="9"/>
  <c r="E31" i="9" s="1"/>
  <c r="F30" i="9"/>
  <c r="F31" i="9" s="1"/>
  <c r="G30" i="9"/>
  <c r="G31" i="9" s="1"/>
  <c r="H30" i="9"/>
  <c r="H31" i="9" s="1"/>
  <c r="I30" i="9"/>
  <c r="I31" i="9" s="1"/>
  <c r="J30" i="9"/>
  <c r="J31" i="9" s="1"/>
  <c r="K30" i="9"/>
  <c r="K31" i="9" s="1"/>
  <c r="B23" i="9"/>
  <c r="B24" i="9" s="1"/>
  <c r="C23" i="9"/>
  <c r="C24" i="9" s="1"/>
  <c r="D23" i="9"/>
  <c r="D24" i="9" s="1"/>
  <c r="E23" i="9"/>
  <c r="E24" i="9" s="1"/>
  <c r="F23" i="9"/>
  <c r="F24" i="9" s="1"/>
  <c r="G23" i="9"/>
  <c r="G24" i="9" s="1"/>
  <c r="H23" i="9"/>
  <c r="H24" i="9" s="1"/>
  <c r="I23" i="9"/>
  <c r="I24" i="9" s="1"/>
  <c r="J23" i="9"/>
  <c r="J24" i="9" s="1"/>
  <c r="K23" i="9"/>
  <c r="K24" i="9" s="1"/>
  <c r="B16" i="9"/>
  <c r="C16" i="9"/>
  <c r="D16" i="9"/>
  <c r="E16" i="9"/>
  <c r="F16" i="9"/>
  <c r="G16" i="9"/>
  <c r="H16" i="9"/>
  <c r="I16" i="9"/>
  <c r="J16" i="9"/>
  <c r="K16" i="9"/>
  <c r="B32" i="8"/>
  <c r="C32" i="8"/>
  <c r="D32" i="8"/>
  <c r="E32" i="8"/>
  <c r="F32" i="8"/>
  <c r="G32" i="8"/>
  <c r="H32" i="8"/>
  <c r="I32" i="8"/>
  <c r="J32" i="8"/>
  <c r="K32" i="8"/>
  <c r="B26" i="8"/>
  <c r="C26" i="8"/>
  <c r="D26" i="8"/>
  <c r="E26" i="8"/>
  <c r="F26" i="8"/>
  <c r="G26" i="8"/>
  <c r="H26" i="8"/>
  <c r="I26" i="8"/>
  <c r="J26" i="8"/>
  <c r="K26" i="8"/>
  <c r="B18" i="8"/>
  <c r="B19" i="8" s="1"/>
  <c r="C18" i="8"/>
  <c r="C19" i="8" s="1"/>
  <c r="D18" i="8"/>
  <c r="D19" i="8" s="1"/>
  <c r="E18" i="8"/>
  <c r="E19" i="8" s="1"/>
  <c r="F18" i="8"/>
  <c r="F19" i="8" s="1"/>
  <c r="G18" i="8"/>
  <c r="G19" i="8" s="1"/>
  <c r="H18" i="8"/>
  <c r="H19" i="8" s="1"/>
  <c r="I18" i="8"/>
  <c r="I19" i="8" s="1"/>
  <c r="J18" i="8"/>
  <c r="J19" i="8" s="1"/>
  <c r="K18" i="8"/>
  <c r="K19" i="8" s="1"/>
  <c r="B11" i="7"/>
  <c r="B12" i="7" s="1"/>
  <c r="C11" i="7"/>
  <c r="C12" i="7" s="1"/>
  <c r="D11" i="7"/>
  <c r="D12" i="7" s="1"/>
  <c r="E11" i="7"/>
  <c r="E12" i="7" s="1"/>
  <c r="F11" i="7"/>
  <c r="F12" i="7" s="1"/>
  <c r="G11" i="7"/>
  <c r="G12" i="7" s="1"/>
  <c r="H11" i="7"/>
  <c r="H12" i="7" s="1"/>
  <c r="I11" i="7"/>
  <c r="I12" i="7" s="1"/>
  <c r="J11" i="7"/>
  <c r="J12" i="7" s="1"/>
  <c r="K11" i="7"/>
  <c r="K12" i="7" s="1"/>
  <c r="B29" i="6"/>
  <c r="C29" i="6"/>
  <c r="D29" i="6"/>
  <c r="E29" i="6"/>
  <c r="F29" i="6"/>
  <c r="G29" i="6"/>
  <c r="H29" i="6"/>
  <c r="I29" i="6"/>
  <c r="J29" i="6"/>
  <c r="K29" i="6"/>
  <c r="B15" i="6"/>
  <c r="B16" i="6" s="1"/>
  <c r="C15" i="6"/>
  <c r="C16" i="6" s="1"/>
  <c r="D15" i="6"/>
  <c r="D16" i="6" s="1"/>
  <c r="E15" i="6"/>
  <c r="E16" i="6" s="1"/>
  <c r="F15" i="6"/>
  <c r="F16" i="6" s="1"/>
  <c r="G15" i="6"/>
  <c r="G16" i="6" s="1"/>
  <c r="H15" i="6"/>
  <c r="H16" i="6" s="1"/>
  <c r="I15" i="6"/>
  <c r="I16" i="6" s="1"/>
  <c r="J15" i="6"/>
  <c r="J16" i="6" s="1"/>
  <c r="K15" i="6"/>
  <c r="K16" i="6" s="1"/>
  <c r="B32" i="5"/>
  <c r="B33" i="5" s="1"/>
  <c r="C32" i="5"/>
  <c r="C33" i="5" s="1"/>
  <c r="D32" i="5"/>
  <c r="D33" i="5" s="1"/>
  <c r="E32" i="5"/>
  <c r="E33" i="5" s="1"/>
  <c r="F32" i="5"/>
  <c r="F33" i="5" s="1"/>
  <c r="G32" i="5"/>
  <c r="G33" i="5" s="1"/>
  <c r="H32" i="5"/>
  <c r="H33" i="5" s="1"/>
  <c r="I32" i="5"/>
  <c r="I33" i="5" s="1"/>
  <c r="J32" i="5"/>
  <c r="J33" i="5" s="1"/>
  <c r="K32" i="5"/>
  <c r="K33" i="5" s="1"/>
  <c r="B25" i="5"/>
  <c r="B26" i="5" s="1"/>
  <c r="C25" i="5"/>
  <c r="C26" i="5" s="1"/>
  <c r="D25" i="5"/>
  <c r="D26" i="5" s="1"/>
  <c r="E25" i="5"/>
  <c r="E26" i="5" s="1"/>
  <c r="F25" i="5"/>
  <c r="F26" i="5" s="1"/>
  <c r="G25" i="5"/>
  <c r="G26" i="5" s="1"/>
  <c r="H25" i="5"/>
  <c r="H26" i="5" s="1"/>
  <c r="I25" i="5"/>
  <c r="I26" i="5" s="1"/>
  <c r="J25" i="5"/>
  <c r="J26" i="5" s="1"/>
  <c r="K25" i="5"/>
  <c r="K26" i="5" s="1"/>
  <c r="B18" i="5"/>
  <c r="B19" i="5" s="1"/>
  <c r="C18" i="5"/>
  <c r="C19" i="5" s="1"/>
  <c r="D18" i="5"/>
  <c r="D19" i="5" s="1"/>
  <c r="E18" i="5"/>
  <c r="E19" i="5" s="1"/>
  <c r="F18" i="5"/>
  <c r="F19" i="5" s="1"/>
  <c r="G18" i="5"/>
  <c r="G19" i="5" s="1"/>
  <c r="H18" i="5"/>
  <c r="H19" i="5" s="1"/>
  <c r="I18" i="5"/>
  <c r="I19" i="5" s="1"/>
  <c r="J18" i="5"/>
  <c r="J19" i="5" s="1"/>
  <c r="K18" i="5"/>
  <c r="K19" i="5" s="1"/>
  <c r="B11" i="5"/>
  <c r="B12" i="5" s="1"/>
  <c r="C11" i="5"/>
  <c r="C12" i="5" s="1"/>
  <c r="D11" i="5"/>
  <c r="D12" i="5" s="1"/>
  <c r="E11" i="5"/>
  <c r="E12" i="5" s="1"/>
  <c r="F11" i="5"/>
  <c r="F12" i="5" s="1"/>
  <c r="G11" i="5"/>
  <c r="G12" i="5" s="1"/>
  <c r="H11" i="5"/>
  <c r="H12" i="5" s="1"/>
  <c r="I11" i="5"/>
  <c r="I12" i="5" s="1"/>
  <c r="J11" i="5"/>
  <c r="J12" i="5" s="1"/>
  <c r="K11" i="5"/>
  <c r="K12" i="5" s="1"/>
  <c r="B36" i="4"/>
  <c r="B37" i="4" s="1"/>
  <c r="C36" i="4"/>
  <c r="C37" i="4" s="1"/>
  <c r="D36" i="4"/>
  <c r="D37" i="4" s="1"/>
  <c r="E36" i="4"/>
  <c r="E37" i="4" s="1"/>
  <c r="F36" i="4"/>
  <c r="F37" i="4" s="1"/>
  <c r="G36" i="4"/>
  <c r="G37" i="4" s="1"/>
  <c r="H36" i="4"/>
  <c r="H37" i="4" s="1"/>
  <c r="I36" i="4"/>
  <c r="I37" i="4" s="1"/>
  <c r="J36" i="4"/>
  <c r="J37" i="4" s="1"/>
  <c r="K36" i="4"/>
  <c r="K37" i="4" s="1"/>
  <c r="B29" i="4"/>
  <c r="B30" i="4" s="1"/>
  <c r="C29" i="4"/>
  <c r="C30" i="4" s="1"/>
  <c r="D29" i="4"/>
  <c r="D30" i="4" s="1"/>
  <c r="E29" i="4"/>
  <c r="E30" i="4" s="1"/>
  <c r="F29" i="4"/>
  <c r="F30" i="4" s="1"/>
  <c r="G29" i="4"/>
  <c r="G30" i="4" s="1"/>
  <c r="H29" i="4"/>
  <c r="H30" i="4" s="1"/>
  <c r="I29" i="4"/>
  <c r="I30" i="4" s="1"/>
  <c r="J29" i="4"/>
  <c r="J30" i="4" s="1"/>
  <c r="K29" i="4"/>
  <c r="K30" i="4" s="1"/>
  <c r="B22" i="4"/>
  <c r="B23" i="4" s="1"/>
  <c r="C22" i="4"/>
  <c r="C23" i="4" s="1"/>
  <c r="D22" i="4"/>
  <c r="D23" i="4" s="1"/>
  <c r="E22" i="4"/>
  <c r="E23" i="4" s="1"/>
  <c r="F22" i="4"/>
  <c r="F23" i="4" s="1"/>
  <c r="G22" i="4"/>
  <c r="G23" i="4" s="1"/>
  <c r="H22" i="4"/>
  <c r="H23" i="4" s="1"/>
  <c r="I22" i="4"/>
  <c r="I23" i="4" s="1"/>
  <c r="J22" i="4"/>
  <c r="J23" i="4" s="1"/>
  <c r="K22" i="4"/>
  <c r="K23" i="4" s="1"/>
  <c r="B15" i="4"/>
  <c r="B16" i="4" s="1"/>
  <c r="C15" i="4"/>
  <c r="C16" i="4" s="1"/>
  <c r="D15" i="4"/>
  <c r="D16" i="4" s="1"/>
  <c r="E15" i="4"/>
  <c r="E16" i="4" s="1"/>
  <c r="F15" i="4"/>
  <c r="F16" i="4" s="1"/>
  <c r="G15" i="4"/>
  <c r="G16" i="4" s="1"/>
  <c r="H15" i="4"/>
  <c r="H16" i="4" s="1"/>
  <c r="I15" i="4"/>
  <c r="I16" i="4" s="1"/>
  <c r="J15" i="4"/>
  <c r="J16" i="4" s="1"/>
  <c r="K15" i="4"/>
  <c r="K16" i="4" s="1"/>
  <c r="B8" i="4"/>
  <c r="C8" i="4"/>
  <c r="D8" i="4"/>
  <c r="E8" i="4"/>
  <c r="F8" i="4"/>
  <c r="G8" i="4"/>
  <c r="H8" i="4"/>
  <c r="I8" i="4"/>
  <c r="J8" i="4"/>
  <c r="K8" i="4"/>
  <c r="K22" i="15" l="1"/>
  <c r="K23" i="15" s="1"/>
  <c r="J22" i="15"/>
  <c r="J23" i="15" s="1"/>
  <c r="I22" i="15"/>
  <c r="I23" i="15" s="1"/>
  <c r="H22" i="15"/>
  <c r="H23" i="15" s="1"/>
  <c r="G22" i="15"/>
  <c r="G23" i="15" s="1"/>
  <c r="F22" i="15"/>
  <c r="F23" i="15" s="1"/>
  <c r="E22" i="15"/>
  <c r="E23" i="15" s="1"/>
  <c r="D22" i="15"/>
  <c r="D23" i="15" s="1"/>
  <c r="C22" i="15"/>
  <c r="C23" i="15" s="1"/>
  <c r="B22" i="15"/>
  <c r="B23" i="15" s="1"/>
  <c r="K16" i="15"/>
  <c r="J16" i="15"/>
  <c r="I16" i="15"/>
  <c r="H16" i="15"/>
  <c r="G16" i="15"/>
  <c r="F16" i="15"/>
  <c r="E16" i="15"/>
  <c r="D16" i="15"/>
  <c r="C16" i="15"/>
  <c r="B16" i="15"/>
  <c r="C39" i="14"/>
  <c r="B39" i="14"/>
  <c r="K31" i="14"/>
  <c r="K32" i="14" s="1"/>
  <c r="J31" i="14"/>
  <c r="J32" i="14" s="1"/>
  <c r="I31" i="14"/>
  <c r="I32" i="14" s="1"/>
  <c r="H31" i="14"/>
  <c r="H32" i="14" s="1"/>
  <c r="G31" i="14"/>
  <c r="G32" i="14" s="1"/>
  <c r="F31" i="14"/>
  <c r="F32" i="14" s="1"/>
  <c r="E31" i="14"/>
  <c r="E32" i="14" s="1"/>
  <c r="D31" i="14"/>
  <c r="D32" i="14" s="1"/>
  <c r="C31" i="14"/>
  <c r="C32" i="14" s="1"/>
  <c r="B31" i="14"/>
  <c r="B32" i="14" s="1"/>
  <c r="K24" i="14"/>
  <c r="K25" i="14" s="1"/>
  <c r="J24" i="14"/>
  <c r="J25" i="14" s="1"/>
  <c r="I24" i="14"/>
  <c r="I25" i="14" s="1"/>
  <c r="H24" i="14"/>
  <c r="H25" i="14" s="1"/>
  <c r="G24" i="14"/>
  <c r="G25" i="14" s="1"/>
  <c r="F24" i="14"/>
  <c r="F25" i="14" s="1"/>
  <c r="E24" i="14"/>
  <c r="E25" i="14" s="1"/>
  <c r="D24" i="14"/>
  <c r="D25" i="14" s="1"/>
  <c r="C24" i="14"/>
  <c r="C25" i="14" s="1"/>
  <c r="B24" i="14"/>
  <c r="B25" i="14" s="1"/>
  <c r="K17" i="14"/>
  <c r="K18" i="14" s="1"/>
  <c r="J17" i="14"/>
  <c r="J18" i="14" s="1"/>
  <c r="I17" i="14"/>
  <c r="I18" i="14" s="1"/>
  <c r="H17" i="14"/>
  <c r="H18" i="14" s="1"/>
  <c r="G17" i="14"/>
  <c r="G18" i="14" s="1"/>
  <c r="F17" i="14"/>
  <c r="F18" i="14" s="1"/>
  <c r="E17" i="14"/>
  <c r="E18" i="14" s="1"/>
  <c r="D17" i="14"/>
  <c r="D18" i="14" s="1"/>
  <c r="C17" i="14"/>
  <c r="C18" i="14" s="1"/>
  <c r="B17" i="14"/>
  <c r="B18" i="14" s="1"/>
  <c r="K10" i="14"/>
  <c r="K11" i="14" s="1"/>
  <c r="J10" i="14"/>
  <c r="J11" i="14" s="1"/>
  <c r="I10" i="14"/>
  <c r="I11" i="14" s="1"/>
  <c r="H10" i="14"/>
  <c r="H11" i="14" s="1"/>
  <c r="G10" i="14"/>
  <c r="G11" i="14" s="1"/>
  <c r="F10" i="14"/>
  <c r="F11" i="14" s="1"/>
  <c r="E10" i="14"/>
  <c r="E11" i="14" s="1"/>
  <c r="D10" i="14"/>
  <c r="D11" i="14" s="1"/>
  <c r="C10" i="14"/>
  <c r="C11" i="14" s="1"/>
  <c r="B10" i="14"/>
  <c r="B11" i="14" s="1"/>
  <c r="C43" i="13"/>
  <c r="B43" i="13"/>
  <c r="B42" i="12"/>
  <c r="C43" i="11"/>
  <c r="B43" i="11"/>
  <c r="C43" i="10"/>
  <c r="B43" i="10"/>
  <c r="B39" i="9"/>
  <c r="C40" i="8"/>
  <c r="B40" i="8"/>
  <c r="C41" i="7"/>
  <c r="B41" i="7"/>
  <c r="C42" i="6"/>
  <c r="B42" i="6"/>
  <c r="C40" i="5"/>
  <c r="B40" i="5"/>
  <c r="C43" i="4"/>
  <c r="B43" i="4"/>
  <c r="B38" i="15" l="1"/>
  <c r="C38" i="15"/>
</calcChain>
</file>

<file path=xl/sharedStrings.xml><?xml version="1.0" encoding="utf-8"?>
<sst xmlns="http://schemas.openxmlformats.org/spreadsheetml/2006/main" count="313" uniqueCount="42">
  <si>
    <t>DATE</t>
  </si>
  <si>
    <t>AUD</t>
  </si>
  <si>
    <t>EUR</t>
  </si>
  <si>
    <t>KRW</t>
  </si>
  <si>
    <t>NZD</t>
  </si>
  <si>
    <t>SDR</t>
  </si>
  <si>
    <t>SGD</t>
  </si>
  <si>
    <t>STG</t>
  </si>
  <si>
    <t>USD</t>
  </si>
  <si>
    <t>Weekly Total</t>
  </si>
  <si>
    <t>Weekly Ave.</t>
  </si>
  <si>
    <t>MONTHLY EXCHANGE RATE SUMMARY</t>
  </si>
  <si>
    <t>TOTAL</t>
  </si>
  <si>
    <t>AVE/MONTH</t>
  </si>
  <si>
    <t>SI EQUIV.</t>
  </si>
  <si>
    <t>DEM</t>
  </si>
  <si>
    <t>H</t>
  </si>
  <si>
    <t>I</t>
  </si>
  <si>
    <t>D</t>
  </si>
  <si>
    <t>A</t>
  </si>
  <si>
    <t>Y</t>
  </si>
  <si>
    <t>U</t>
  </si>
  <si>
    <t>B</t>
  </si>
  <si>
    <t>JPY</t>
  </si>
  <si>
    <t>P</t>
  </si>
  <si>
    <t>L</t>
  </si>
  <si>
    <t>C</t>
  </si>
  <si>
    <t>PUBLIC HOLIDAY - GOOD FRIDAY</t>
  </si>
  <si>
    <t>PUBLIC HOLIDAY - EASTER MONDAY</t>
  </si>
  <si>
    <t>CBSI DAILY MIDRATES FOR JANUARY 2004</t>
  </si>
  <si>
    <t>CBSI DAILY MIDRATES FOR FEBRUARY 2004</t>
  </si>
  <si>
    <t>CBSI DAILY MIDRATES FOR MARCH 2004</t>
  </si>
  <si>
    <t>CBSI DAILY MIDRATES FOR APRIL 2004</t>
  </si>
  <si>
    <t>CBSI DAILY MIDRATES FOR MAY 2004</t>
  </si>
  <si>
    <t>CBSI DAILY MIDRATES FOR JUNE 2004</t>
  </si>
  <si>
    <t>CBSI DAILY MIDRATES FOR JULY 2004</t>
  </si>
  <si>
    <t xml:space="preserve">PUBLIC HOLIDAY - INDEPENDENCE </t>
  </si>
  <si>
    <t>CBSI DAILY MIDRATES FOR AUGUST 2004</t>
  </si>
  <si>
    <t>CBSI DAILY MIDRATES FOR SEPTEMBER 2004</t>
  </si>
  <si>
    <t>CBSI DAILY MIDRATES FOR OCTOBER 2004</t>
  </si>
  <si>
    <t>CBSI DAILY MIDRATES FOR NOVEMBER 2004</t>
  </si>
  <si>
    <t>CBSI DAILY MIDRATES FOR DECEMBER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</si>
</sst>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b/>
      <sz val="12"/>
      <color rgb="FF0070C0"/>
      <name val="Footlight MT Light"/>
      <family val="1"/>
    </font>
    <font>
      <b/>
      <sz val="14"/>
      <color rgb="FF0070C0"/>
      <name val="Footlight MT Light"/>
      <family val="1"/>
    </font>
    <font>
      <b/>
      <i/>
      <sz val="9"/>
      <name val="Cambria"/>
      <family val="1"/>
      <scheme val="major"/>
    </font>
    <font>
      <b/>
      <sz val="8"/>
      <color rgb="FF0070C0"/>
      <name val="Footlight MT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10" fillId="0" borderId="6" xfId="0" applyFont="1" applyBorder="1"/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0" fillId="0" borderId="0" xfId="0" applyBorder="1"/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5" fontId="6" fillId="2" borderId="12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13" fillId="0" borderId="9" xfId="0" applyNumberFormat="1" applyFont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15" fillId="0" borderId="0" xfId="0" applyFont="1"/>
    <xf numFmtId="165" fontId="16" fillId="0" borderId="0" xfId="0" applyNumberFormat="1" applyFont="1" applyBorder="1" applyAlignment="1">
      <alignment horizontal="center"/>
    </xf>
    <xf numFmtId="165" fontId="16" fillId="0" borderId="6" xfId="0" applyNumberFormat="1" applyFont="1" applyBorder="1" applyAlignment="1">
      <alignment horizontal="center"/>
    </xf>
    <xf numFmtId="165" fontId="16" fillId="0" borderId="7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37988</v>
      </c>
      <c r="B6" s="9">
        <v>0.13350000000000001</v>
      </c>
      <c r="C6" s="10">
        <v>7.4700000000000003E-2</v>
      </c>
      <c r="D6" s="9">
        <v>14.302519999999999</v>
      </c>
      <c r="E6" s="10">
        <v>0.1774</v>
      </c>
      <c r="F6" s="9">
        <v>0.2072</v>
      </c>
      <c r="G6" s="10">
        <v>8.9800000000000005E-2</v>
      </c>
      <c r="H6" s="9">
        <v>0.20349999999999999</v>
      </c>
      <c r="I6" s="10">
        <v>0.10589999999999999</v>
      </c>
      <c r="J6" s="10">
        <v>0.2268</v>
      </c>
      <c r="K6" s="54">
        <v>159.09800000000001</v>
      </c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13"/>
      <c r="K7" s="55"/>
    </row>
    <row r="8" spans="1:11" ht="15.75" thickTop="1" x14ac:dyDescent="0.25">
      <c r="A8" s="14" t="s">
        <v>9</v>
      </c>
      <c r="B8" s="15">
        <f>SUM(B6:B7)</f>
        <v>0.13350000000000001</v>
      </c>
      <c r="C8" s="16">
        <f>SUM(C6:C7)</f>
        <v>7.4700000000000003E-2</v>
      </c>
      <c r="D8" s="15">
        <f>SUM(D6:D7)</f>
        <v>14.302519999999999</v>
      </c>
      <c r="E8" s="16">
        <f>SUM(E6:E7)</f>
        <v>0.1774</v>
      </c>
      <c r="F8" s="15">
        <f>SUM(F6:F7)</f>
        <v>0.2072</v>
      </c>
      <c r="G8" s="16">
        <f>SUM(G6:G7)</f>
        <v>8.9800000000000005E-2</v>
      </c>
      <c r="H8" s="15">
        <f>SUM(H6:H7)</f>
        <v>0.20349999999999999</v>
      </c>
      <c r="I8" s="16">
        <f>SUM(I6:I7)</f>
        <v>0.10589999999999999</v>
      </c>
      <c r="J8" s="16">
        <f>SUM(J6:J7)</f>
        <v>0.2268</v>
      </c>
      <c r="K8" s="56">
        <f>SUM(K6:K7)</f>
        <v>159.09800000000001</v>
      </c>
    </row>
    <row r="9" spans="1:11" ht="15.75" thickBot="1" x14ac:dyDescent="0.3">
      <c r="A9" s="17" t="s">
        <v>10</v>
      </c>
      <c r="B9" s="18">
        <f>B8/1</f>
        <v>0.13350000000000001</v>
      </c>
      <c r="C9" s="19">
        <f>C8/1</f>
        <v>7.4700000000000003E-2</v>
      </c>
      <c r="D9" s="19">
        <f t="shared" ref="D9:K9" si="0">D8/1</f>
        <v>14.302519999999999</v>
      </c>
      <c r="E9" s="19">
        <f t="shared" si="0"/>
        <v>0.1774</v>
      </c>
      <c r="F9" s="19">
        <f t="shared" si="0"/>
        <v>0.2072</v>
      </c>
      <c r="G9" s="19">
        <f t="shared" si="0"/>
        <v>8.9800000000000005E-2</v>
      </c>
      <c r="H9" s="19">
        <f t="shared" si="0"/>
        <v>0.20349999999999999</v>
      </c>
      <c r="I9" s="19">
        <f t="shared" si="0"/>
        <v>0.10589999999999999</v>
      </c>
      <c r="J9" s="19">
        <f t="shared" si="0"/>
        <v>0.2268</v>
      </c>
      <c r="K9" s="19">
        <f t="shared" si="0"/>
        <v>159.09800000000001</v>
      </c>
    </row>
    <row r="10" spans="1:11" ht="15.75" thickTop="1" x14ac:dyDescent="0.25">
      <c r="A10" s="8">
        <v>37991</v>
      </c>
      <c r="B10" s="9">
        <v>0.13350000000000001</v>
      </c>
      <c r="C10" s="10">
        <v>7.46E-2</v>
      </c>
      <c r="D10" s="9">
        <v>14.2818</v>
      </c>
      <c r="E10" s="10">
        <v>0.17630000000000001</v>
      </c>
      <c r="F10" s="9">
        <v>0.2074</v>
      </c>
      <c r="G10" s="10">
        <v>8.9899999999999994E-2</v>
      </c>
      <c r="H10" s="9">
        <v>0.20280000000000001</v>
      </c>
      <c r="I10" s="10">
        <v>0.106</v>
      </c>
      <c r="J10" s="10">
        <v>0.22720000000000001</v>
      </c>
      <c r="K10" s="54">
        <v>157.54249999999999</v>
      </c>
    </row>
    <row r="11" spans="1:11" x14ac:dyDescent="0.25">
      <c r="A11" s="8">
        <v>37992</v>
      </c>
      <c r="B11" s="9">
        <v>0.13339999999999999</v>
      </c>
      <c r="C11" s="10">
        <v>7.3800000000000004E-2</v>
      </c>
      <c r="D11" s="9">
        <v>14.155099999999999</v>
      </c>
      <c r="E11" s="10">
        <v>0.17380000000000001</v>
      </c>
      <c r="F11" s="9">
        <v>0.20580000000000001</v>
      </c>
      <c r="G11" s="10">
        <v>8.9399999999999993E-2</v>
      </c>
      <c r="H11" s="9">
        <v>0.1988</v>
      </c>
      <c r="I11" s="10">
        <v>0.1052</v>
      </c>
      <c r="J11" s="10">
        <v>0.2298</v>
      </c>
      <c r="K11" s="54">
        <v>159.02279999999999</v>
      </c>
    </row>
    <row r="12" spans="1:11" x14ac:dyDescent="0.25">
      <c r="A12" s="8">
        <v>37993</v>
      </c>
      <c r="B12" s="9">
        <v>0.1333</v>
      </c>
      <c r="C12" s="10">
        <v>7.3099999999999998E-2</v>
      </c>
      <c r="D12" s="9">
        <v>14.161099999999999</v>
      </c>
      <c r="E12" s="10">
        <v>0.17299999999999999</v>
      </c>
      <c r="F12" s="9">
        <v>0.20430000000000001</v>
      </c>
      <c r="G12" s="10">
        <v>8.9099999999999999E-2</v>
      </c>
      <c r="H12" s="9">
        <v>0.1983</v>
      </c>
      <c r="I12" s="10">
        <v>0.1045</v>
      </c>
      <c r="J12" s="10">
        <v>0.22639999999999999</v>
      </c>
      <c r="K12" s="54">
        <v>158.06049999999999</v>
      </c>
    </row>
    <row r="13" spans="1:11" x14ac:dyDescent="0.25">
      <c r="A13" s="8">
        <v>37994</v>
      </c>
      <c r="B13" s="9">
        <v>0.1333</v>
      </c>
      <c r="C13" s="10">
        <v>7.3200000000000001E-2</v>
      </c>
      <c r="D13" s="74">
        <v>14.1525</v>
      </c>
      <c r="E13" s="10">
        <v>0.1734</v>
      </c>
      <c r="F13" s="9">
        <v>0.2056</v>
      </c>
      <c r="G13" s="10">
        <v>8.9300000000000004E-2</v>
      </c>
      <c r="H13" s="9">
        <v>0.19839999999999999</v>
      </c>
      <c r="I13" s="10">
        <v>0.1052</v>
      </c>
      <c r="J13" s="10">
        <v>0.22620000000000001</v>
      </c>
      <c r="K13" s="54">
        <v>158.19380000000001</v>
      </c>
    </row>
    <row r="14" spans="1:11" ht="15.75" thickBot="1" x14ac:dyDescent="0.3">
      <c r="A14" s="11">
        <v>37995</v>
      </c>
      <c r="B14" s="12">
        <v>0.1333</v>
      </c>
      <c r="C14" s="13">
        <v>7.2999999999999995E-2</v>
      </c>
      <c r="D14" s="12">
        <v>14.15</v>
      </c>
      <c r="E14" s="13">
        <v>0.1726</v>
      </c>
      <c r="F14" s="12">
        <v>0.20480000000000001</v>
      </c>
      <c r="G14" s="13">
        <v>8.9300000000000004E-2</v>
      </c>
      <c r="H14" s="12">
        <v>0.19769999999999999</v>
      </c>
      <c r="I14" s="13">
        <v>0.1047</v>
      </c>
      <c r="J14" s="13">
        <v>0.22600000000000001</v>
      </c>
      <c r="K14" s="55">
        <v>157.9</v>
      </c>
    </row>
    <row r="15" spans="1:11" ht="15.75" thickTop="1" x14ac:dyDescent="0.25">
      <c r="A15" s="14" t="s">
        <v>9</v>
      </c>
      <c r="B15" s="15">
        <f t="shared" ref="B15:K15" si="1">SUM(B10:B14)</f>
        <v>0.66679999999999995</v>
      </c>
      <c r="C15" s="16">
        <f t="shared" si="1"/>
        <v>0.36770000000000003</v>
      </c>
      <c r="D15" s="15">
        <f t="shared" si="1"/>
        <v>70.900500000000008</v>
      </c>
      <c r="E15" s="16">
        <f t="shared" si="1"/>
        <v>0.86909999999999998</v>
      </c>
      <c r="F15" s="15">
        <f t="shared" si="1"/>
        <v>1.0279</v>
      </c>
      <c r="G15" s="16">
        <f t="shared" si="1"/>
        <v>0.44699999999999995</v>
      </c>
      <c r="H15" s="15">
        <f t="shared" si="1"/>
        <v>0.996</v>
      </c>
      <c r="I15" s="16">
        <f t="shared" si="1"/>
        <v>0.52559999999999996</v>
      </c>
      <c r="J15" s="16">
        <f t="shared" si="1"/>
        <v>1.1355999999999999</v>
      </c>
      <c r="K15" s="56">
        <f t="shared" si="1"/>
        <v>790.71960000000001</v>
      </c>
    </row>
    <row r="16" spans="1:11" ht="15.75" thickBot="1" x14ac:dyDescent="0.3">
      <c r="A16" s="17" t="s">
        <v>10</v>
      </c>
      <c r="B16" s="18">
        <f>B15/5</f>
        <v>0.13335999999999998</v>
      </c>
      <c r="C16" s="19">
        <f>C15/5</f>
        <v>7.3540000000000008E-2</v>
      </c>
      <c r="D16" s="19">
        <f t="shared" ref="D16:K16" si="2">D15/5</f>
        <v>14.180100000000001</v>
      </c>
      <c r="E16" s="19">
        <f t="shared" si="2"/>
        <v>0.17382</v>
      </c>
      <c r="F16" s="19">
        <f t="shared" si="2"/>
        <v>0.20558000000000001</v>
      </c>
      <c r="G16" s="19">
        <f t="shared" si="2"/>
        <v>8.9399999999999993E-2</v>
      </c>
      <c r="H16" s="19">
        <f t="shared" si="2"/>
        <v>0.19919999999999999</v>
      </c>
      <c r="I16" s="19">
        <f t="shared" si="2"/>
        <v>0.10511999999999999</v>
      </c>
      <c r="J16" s="19">
        <f t="shared" si="2"/>
        <v>0.22711999999999999</v>
      </c>
      <c r="K16" s="19">
        <f t="shared" si="2"/>
        <v>158.14392000000001</v>
      </c>
    </row>
    <row r="17" spans="1:11" ht="15.75" thickTop="1" x14ac:dyDescent="0.25">
      <c r="A17" s="8">
        <v>37998</v>
      </c>
      <c r="B17" s="9">
        <v>0.1333</v>
      </c>
      <c r="C17" s="10">
        <v>7.22E-2</v>
      </c>
      <c r="D17" s="9">
        <v>14.1938</v>
      </c>
      <c r="E17" s="10">
        <v>0.1714</v>
      </c>
      <c r="F17" s="9">
        <v>0.2029</v>
      </c>
      <c r="G17" s="10">
        <v>8.8999999999999996E-2</v>
      </c>
      <c r="H17" s="9">
        <v>0.19539999999999999</v>
      </c>
      <c r="I17" s="10">
        <v>0.1037</v>
      </c>
      <c r="J17" s="10">
        <v>0.22559999999999999</v>
      </c>
      <c r="K17" s="54">
        <v>157.51400000000001</v>
      </c>
    </row>
    <row r="18" spans="1:11" x14ac:dyDescent="0.25">
      <c r="A18" s="8">
        <v>37999</v>
      </c>
      <c r="B18" s="9">
        <v>0.13339999999999999</v>
      </c>
      <c r="C18" s="10">
        <v>7.2099999999999997E-2</v>
      </c>
      <c r="D18" s="9">
        <v>14.2058</v>
      </c>
      <c r="E18" s="10">
        <v>0.17150000000000001</v>
      </c>
      <c r="F18" s="9">
        <v>0.20380000000000001</v>
      </c>
      <c r="G18" s="10">
        <v>8.8700000000000001E-2</v>
      </c>
      <c r="H18" s="9">
        <v>0.19520000000000001</v>
      </c>
      <c r="I18" s="10">
        <v>0.1042</v>
      </c>
      <c r="J18" s="10">
        <v>0.2258</v>
      </c>
      <c r="K18" s="54">
        <v>156.71170000000001</v>
      </c>
    </row>
    <row r="19" spans="1:11" x14ac:dyDescent="0.25">
      <c r="A19" s="8">
        <v>38000</v>
      </c>
      <c r="B19" s="9">
        <v>0.13339999999999999</v>
      </c>
      <c r="C19" s="10">
        <v>7.2300000000000003E-2</v>
      </c>
      <c r="D19" s="9">
        <v>14.1731</v>
      </c>
      <c r="E19" s="10">
        <v>0.17150000000000001</v>
      </c>
      <c r="F19" s="9">
        <v>0.20449999999999999</v>
      </c>
      <c r="G19" s="10">
        <v>8.9099999999999999E-2</v>
      </c>
      <c r="H19" s="9">
        <v>0.1953</v>
      </c>
      <c r="I19" s="10">
        <v>0.1045</v>
      </c>
      <c r="J19" s="10">
        <v>0.22600000000000001</v>
      </c>
      <c r="K19" s="54">
        <v>157.5121</v>
      </c>
    </row>
    <row r="20" spans="1:11" x14ac:dyDescent="0.25">
      <c r="A20" s="8">
        <v>38001</v>
      </c>
      <c r="B20" s="9">
        <v>0.13339999999999999</v>
      </c>
      <c r="C20" s="10">
        <v>7.2499999999999995E-2</v>
      </c>
      <c r="D20" s="9">
        <v>14.144399999999999</v>
      </c>
      <c r="E20" s="10">
        <v>0.1716</v>
      </c>
      <c r="F20" s="9">
        <v>0.2054</v>
      </c>
      <c r="G20" s="10">
        <v>8.9200000000000002E-2</v>
      </c>
      <c r="H20" s="9">
        <v>0.1953</v>
      </c>
      <c r="I20" s="10">
        <v>0.105</v>
      </c>
      <c r="J20" s="10">
        <v>0.2261</v>
      </c>
      <c r="K20" s="54">
        <v>157.4487</v>
      </c>
    </row>
    <row r="21" spans="1:11" ht="15.75" thickBot="1" x14ac:dyDescent="0.3">
      <c r="A21" s="11">
        <v>38002</v>
      </c>
      <c r="B21" s="12">
        <v>0.13350000000000001</v>
      </c>
      <c r="C21" s="13">
        <v>7.3300000000000004E-2</v>
      </c>
      <c r="D21" s="12">
        <v>14.159000000000001</v>
      </c>
      <c r="E21" s="13">
        <v>0.1734</v>
      </c>
      <c r="F21" s="12">
        <v>0.20730000000000001</v>
      </c>
      <c r="G21" s="13">
        <v>8.9499999999999996E-2</v>
      </c>
      <c r="H21" s="12">
        <v>0.19839999999999999</v>
      </c>
      <c r="I21" s="13">
        <v>0.106</v>
      </c>
      <c r="J21" s="13">
        <v>0.22639999999999999</v>
      </c>
      <c r="K21" s="55">
        <v>158.4144</v>
      </c>
    </row>
    <row r="22" spans="1:11" ht="15.75" thickTop="1" x14ac:dyDescent="0.25">
      <c r="A22" s="14" t="s">
        <v>9</v>
      </c>
      <c r="B22" s="15">
        <f t="shared" ref="B22:K22" si="3">SUM(B17:B21)</f>
        <v>0.66700000000000004</v>
      </c>
      <c r="C22" s="16">
        <f t="shared" si="3"/>
        <v>0.36239999999999994</v>
      </c>
      <c r="D22" s="15">
        <f t="shared" si="3"/>
        <v>70.876099999999994</v>
      </c>
      <c r="E22" s="16">
        <f t="shared" si="3"/>
        <v>0.85939999999999994</v>
      </c>
      <c r="F22" s="15">
        <f t="shared" si="3"/>
        <v>1.0239</v>
      </c>
      <c r="G22" s="16">
        <f t="shared" si="3"/>
        <v>0.44550000000000001</v>
      </c>
      <c r="H22" s="15">
        <f t="shared" si="3"/>
        <v>0.97960000000000003</v>
      </c>
      <c r="I22" s="16">
        <f t="shared" si="3"/>
        <v>0.52339999999999998</v>
      </c>
      <c r="J22" s="16">
        <f t="shared" si="3"/>
        <v>1.1298999999999999</v>
      </c>
      <c r="K22" s="56">
        <f t="shared" si="3"/>
        <v>787.60090000000002</v>
      </c>
    </row>
    <row r="23" spans="1:11" ht="15.75" thickBot="1" x14ac:dyDescent="0.3">
      <c r="A23" s="17" t="s">
        <v>10</v>
      </c>
      <c r="B23" s="18">
        <f>B22/5</f>
        <v>0.13340000000000002</v>
      </c>
      <c r="C23" s="19">
        <f>C22/5</f>
        <v>7.2479999999999989E-2</v>
      </c>
      <c r="D23" s="19">
        <f t="shared" ref="D23:K23" si="4">D22/5</f>
        <v>14.175219999999999</v>
      </c>
      <c r="E23" s="19">
        <f t="shared" si="4"/>
        <v>0.17187999999999998</v>
      </c>
      <c r="F23" s="19">
        <f t="shared" si="4"/>
        <v>0.20478000000000002</v>
      </c>
      <c r="G23" s="19">
        <f t="shared" si="4"/>
        <v>8.9099999999999999E-2</v>
      </c>
      <c r="H23" s="19">
        <f t="shared" si="4"/>
        <v>0.19592000000000001</v>
      </c>
      <c r="I23" s="19">
        <f t="shared" si="4"/>
        <v>0.10468</v>
      </c>
      <c r="J23" s="19">
        <f t="shared" si="4"/>
        <v>0.22597999999999999</v>
      </c>
      <c r="K23" s="19">
        <f t="shared" si="4"/>
        <v>157.52018000000001</v>
      </c>
    </row>
    <row r="24" spans="1:11" ht="15.75" thickTop="1" x14ac:dyDescent="0.25">
      <c r="A24" s="8">
        <v>38005</v>
      </c>
      <c r="B24" s="9">
        <v>0.13350000000000001</v>
      </c>
      <c r="C24" s="10">
        <v>7.4200000000000002E-2</v>
      </c>
      <c r="D24" s="9">
        <v>14.256500000000001</v>
      </c>
      <c r="E24" s="10">
        <v>0.17419999999999999</v>
      </c>
      <c r="F24" s="9">
        <v>0.2107</v>
      </c>
      <c r="G24" s="10">
        <v>8.9899999999999994E-2</v>
      </c>
      <c r="H24" s="9">
        <v>0.20030000000000001</v>
      </c>
      <c r="I24" s="10">
        <v>0.1077</v>
      </c>
      <c r="J24" s="10">
        <v>0.22720000000000001</v>
      </c>
      <c r="K24" s="54">
        <v>158.351</v>
      </c>
    </row>
    <row r="25" spans="1:11" x14ac:dyDescent="0.25">
      <c r="A25" s="8">
        <v>38006</v>
      </c>
      <c r="B25" s="9">
        <v>0.1333</v>
      </c>
      <c r="C25" s="10">
        <v>7.4399999999999994E-2</v>
      </c>
      <c r="D25" s="9">
        <v>14.27</v>
      </c>
      <c r="E25" s="10">
        <v>0.1754</v>
      </c>
      <c r="F25" s="9">
        <v>0.21049999999999999</v>
      </c>
      <c r="G25" s="10">
        <v>9.0399999999999994E-2</v>
      </c>
      <c r="H25" s="9">
        <v>0.2019</v>
      </c>
      <c r="I25" s="10">
        <v>0.1076</v>
      </c>
      <c r="J25" s="10">
        <v>0.22739999999999999</v>
      </c>
      <c r="K25" s="54">
        <v>158.1</v>
      </c>
    </row>
    <row r="26" spans="1:11" x14ac:dyDescent="0.25">
      <c r="A26" s="8">
        <v>38007</v>
      </c>
      <c r="B26" s="9">
        <v>0.1333</v>
      </c>
      <c r="C26" s="10">
        <v>7.3300000000000004E-2</v>
      </c>
      <c r="D26" s="9">
        <v>14.2964</v>
      </c>
      <c r="E26" s="10">
        <v>0.17349999999999999</v>
      </c>
      <c r="F26" s="9">
        <v>0.20730000000000001</v>
      </c>
      <c r="G26" s="10">
        <v>8.9899999999999994E-2</v>
      </c>
      <c r="H26" s="9">
        <v>0.19989999999999999</v>
      </c>
      <c r="I26" s="10">
        <v>0.106</v>
      </c>
      <c r="J26" s="10">
        <v>0.22750000000000001</v>
      </c>
      <c r="K26" s="54">
        <v>158.49369999999999</v>
      </c>
    </row>
    <row r="27" spans="1:11" x14ac:dyDescent="0.25">
      <c r="A27" s="8">
        <v>38008</v>
      </c>
      <c r="B27" s="9">
        <v>0.1333</v>
      </c>
      <c r="C27" s="10">
        <v>7.2800000000000004E-2</v>
      </c>
      <c r="D27" s="9">
        <v>14.2331</v>
      </c>
      <c r="E27" s="10">
        <v>0.17230000000000001</v>
      </c>
      <c r="F27" s="9">
        <v>0.20660000000000001</v>
      </c>
      <c r="G27" s="10">
        <v>8.9399999999999993E-2</v>
      </c>
      <c r="H27" s="9">
        <v>0.19850000000000001</v>
      </c>
      <c r="I27" s="10">
        <v>0.1056</v>
      </c>
      <c r="J27" s="10">
        <v>0.22639999999999999</v>
      </c>
      <c r="K27" s="54">
        <v>158.46039999999999</v>
      </c>
    </row>
    <row r="28" spans="1:11" ht="15.75" thickBot="1" x14ac:dyDescent="0.3">
      <c r="A28" s="11">
        <v>38009</v>
      </c>
      <c r="B28" s="12">
        <v>0.1333</v>
      </c>
      <c r="C28" s="13">
        <v>7.2300000000000003E-2</v>
      </c>
      <c r="D28" s="12">
        <v>14.156499999999999</v>
      </c>
      <c r="E28" s="13">
        <v>0.17119999999999999</v>
      </c>
      <c r="F28" s="12">
        <v>0.2051</v>
      </c>
      <c r="G28" s="13">
        <v>8.8999999999999996E-2</v>
      </c>
      <c r="H28" s="12">
        <v>0.1971</v>
      </c>
      <c r="I28" s="13">
        <v>0.10489999999999999</v>
      </c>
      <c r="J28" s="13">
        <v>0.22550000000000001</v>
      </c>
      <c r="K28" s="55">
        <v>158.46039999999999</v>
      </c>
    </row>
    <row r="29" spans="1:11" ht="15.75" thickTop="1" x14ac:dyDescent="0.25">
      <c r="A29" s="14" t="s">
        <v>9</v>
      </c>
      <c r="B29" s="15">
        <f t="shared" ref="B29:K29" si="5">SUM(B24:B28)</f>
        <v>0.66669999999999996</v>
      </c>
      <c r="C29" s="16">
        <f t="shared" si="5"/>
        <v>0.36699999999999999</v>
      </c>
      <c r="D29" s="15">
        <f t="shared" si="5"/>
        <v>71.212499999999991</v>
      </c>
      <c r="E29" s="16">
        <f t="shared" si="5"/>
        <v>0.86660000000000004</v>
      </c>
      <c r="F29" s="15">
        <f t="shared" si="5"/>
        <v>1.0402</v>
      </c>
      <c r="G29" s="16">
        <f t="shared" si="5"/>
        <v>0.4486</v>
      </c>
      <c r="H29" s="15">
        <f t="shared" si="5"/>
        <v>0.99770000000000003</v>
      </c>
      <c r="I29" s="16">
        <f t="shared" si="5"/>
        <v>0.53179999999999994</v>
      </c>
      <c r="J29" s="16">
        <f t="shared" si="5"/>
        <v>1.1340000000000001</v>
      </c>
      <c r="K29" s="56">
        <f t="shared" si="5"/>
        <v>791.86549999999988</v>
      </c>
    </row>
    <row r="30" spans="1:11" ht="15.75" thickBot="1" x14ac:dyDescent="0.3">
      <c r="A30" s="17" t="s">
        <v>10</v>
      </c>
      <c r="B30" s="18">
        <f>B29/5</f>
        <v>0.13333999999999999</v>
      </c>
      <c r="C30" s="19">
        <f>C29/5</f>
        <v>7.3399999999999993E-2</v>
      </c>
      <c r="D30" s="19">
        <f t="shared" ref="D30:K30" si="6">D29/5</f>
        <v>14.242499999999998</v>
      </c>
      <c r="E30" s="19">
        <f t="shared" si="6"/>
        <v>0.17332</v>
      </c>
      <c r="F30" s="19">
        <f t="shared" si="6"/>
        <v>0.20804</v>
      </c>
      <c r="G30" s="19">
        <f t="shared" si="6"/>
        <v>8.9719999999999994E-2</v>
      </c>
      <c r="H30" s="19">
        <f t="shared" si="6"/>
        <v>0.19954</v>
      </c>
      <c r="I30" s="19">
        <f t="shared" si="6"/>
        <v>0.10635999999999998</v>
      </c>
      <c r="J30" s="19">
        <f t="shared" si="6"/>
        <v>0.22680000000000003</v>
      </c>
      <c r="K30" s="19">
        <f t="shared" si="6"/>
        <v>158.37309999999997</v>
      </c>
    </row>
    <row r="31" spans="1:11" ht="15.75" thickTop="1" x14ac:dyDescent="0.25">
      <c r="A31" s="8">
        <v>38012</v>
      </c>
      <c r="B31" s="9">
        <v>0.1333</v>
      </c>
      <c r="C31" s="10">
        <v>7.2999999999999995E-2</v>
      </c>
      <c r="D31" s="9">
        <v>14.145799999999999</v>
      </c>
      <c r="E31" s="10">
        <v>0.17219999999999999</v>
      </c>
      <c r="F31" s="9">
        <v>0.20619999999999999</v>
      </c>
      <c r="G31" s="10">
        <v>8.8900000000000007E-2</v>
      </c>
      <c r="H31" s="9">
        <v>0.1976</v>
      </c>
      <c r="I31" s="10">
        <v>0.10539999999999999</v>
      </c>
      <c r="J31" s="10">
        <v>0.22589999999999999</v>
      </c>
      <c r="K31" s="54">
        <v>157.9272</v>
      </c>
    </row>
    <row r="32" spans="1:11" x14ac:dyDescent="0.25">
      <c r="A32" s="8">
        <v>38013</v>
      </c>
      <c r="B32" s="9">
        <v>0.1333</v>
      </c>
      <c r="C32" s="10">
        <v>7.3200000000000001E-2</v>
      </c>
      <c r="D32" s="9">
        <v>14.144500000000001</v>
      </c>
      <c r="E32" s="10">
        <v>0.17230000000000001</v>
      </c>
      <c r="F32" s="9">
        <v>0.20760000000000001</v>
      </c>
      <c r="G32" s="10">
        <v>8.9499999999999996E-2</v>
      </c>
      <c r="H32" s="9">
        <v>0.19800000000000001</v>
      </c>
      <c r="I32" s="10">
        <v>0.1062</v>
      </c>
      <c r="J32" s="10">
        <v>0.22589999999999999</v>
      </c>
      <c r="K32" s="54">
        <v>157.39400000000001</v>
      </c>
    </row>
    <row r="33" spans="1:11" x14ac:dyDescent="0.25">
      <c r="A33" s="8">
        <v>38014</v>
      </c>
      <c r="B33" s="9">
        <v>0.1333</v>
      </c>
      <c r="C33" s="10">
        <v>7.3099999999999998E-2</v>
      </c>
      <c r="D33" s="9">
        <v>14.0738</v>
      </c>
      <c r="E33" s="10">
        <v>0.1711</v>
      </c>
      <c r="F33" s="9">
        <v>0.20660000000000001</v>
      </c>
      <c r="G33" s="10">
        <v>8.9800000000000005E-2</v>
      </c>
      <c r="H33" s="9">
        <v>0.19650000000000001</v>
      </c>
      <c r="I33" s="10">
        <v>0.1056</v>
      </c>
      <c r="J33" s="10">
        <v>0.22600000000000001</v>
      </c>
      <c r="K33" s="54">
        <v>157.26070000000001</v>
      </c>
    </row>
    <row r="34" spans="1:11" x14ac:dyDescent="0.25">
      <c r="A34" s="8">
        <v>38015</v>
      </c>
      <c r="B34" s="9">
        <v>0.1333</v>
      </c>
      <c r="C34" s="10">
        <v>7.2700000000000001E-2</v>
      </c>
      <c r="D34" s="9">
        <v>14.0665</v>
      </c>
      <c r="E34" s="10">
        <v>0.1714</v>
      </c>
      <c r="F34" s="9">
        <v>0.20680000000000001</v>
      </c>
      <c r="G34" s="10">
        <v>8.9300000000000004E-2</v>
      </c>
      <c r="H34" s="9">
        <v>0.1966</v>
      </c>
      <c r="I34" s="10">
        <v>0.10580000000000001</v>
      </c>
      <c r="J34" s="10">
        <v>0.22539999999999999</v>
      </c>
      <c r="K34" s="54">
        <v>156.1943</v>
      </c>
    </row>
    <row r="35" spans="1:11" ht="15.75" thickBot="1" x14ac:dyDescent="0.3">
      <c r="A35" s="11">
        <v>38016</v>
      </c>
      <c r="B35" s="12">
        <v>0.1333</v>
      </c>
      <c r="C35" s="13">
        <v>7.3599999999999999E-2</v>
      </c>
      <c r="D35" s="12">
        <v>14.1351</v>
      </c>
      <c r="E35" s="13">
        <v>0.17549999999999999</v>
      </c>
      <c r="F35" s="12">
        <v>0.21060000000000001</v>
      </c>
      <c r="G35" s="13">
        <v>8.9599999999999999E-2</v>
      </c>
      <c r="H35" s="12">
        <v>0.1996</v>
      </c>
      <c r="I35" s="13">
        <v>0.1077</v>
      </c>
      <c r="J35" s="13">
        <v>0.2268</v>
      </c>
      <c r="K35" s="55">
        <v>156.32759999999999</v>
      </c>
    </row>
    <row r="36" spans="1:11" ht="15.75" thickTop="1" x14ac:dyDescent="0.25">
      <c r="A36" s="14" t="s">
        <v>9</v>
      </c>
      <c r="B36" s="15">
        <f>SUM(B31:B35)</f>
        <v>0.66649999999999998</v>
      </c>
      <c r="C36" s="16">
        <f>SUM(C31:C35)</f>
        <v>0.36559999999999998</v>
      </c>
      <c r="D36" s="15">
        <f>SUM(D31:D35)</f>
        <v>70.565699999999993</v>
      </c>
      <c r="E36" s="16">
        <f>SUM(E31:E35)</f>
        <v>0.86250000000000004</v>
      </c>
      <c r="F36" s="15">
        <f>SUM(F31:F35)</f>
        <v>1.0378000000000001</v>
      </c>
      <c r="G36" s="16">
        <f>SUM(G31:G35)</f>
        <v>0.4471</v>
      </c>
      <c r="H36" s="15">
        <f>SUM(H31:H35)</f>
        <v>0.98830000000000007</v>
      </c>
      <c r="I36" s="16">
        <f>SUM(I31:I35)</f>
        <v>0.53070000000000006</v>
      </c>
      <c r="J36" s="16">
        <f>SUM(J31:J35)</f>
        <v>1.1299999999999999</v>
      </c>
      <c r="K36" s="56">
        <f>SUM(K31:K35)</f>
        <v>785.10379999999998</v>
      </c>
    </row>
    <row r="37" spans="1:11" ht="15.75" thickBot="1" x14ac:dyDescent="0.3">
      <c r="A37" s="17" t="s">
        <v>10</v>
      </c>
      <c r="B37" s="18">
        <f>B36/5</f>
        <v>0.1333</v>
      </c>
      <c r="C37" s="19">
        <f>C36/5</f>
        <v>7.3119999999999991E-2</v>
      </c>
      <c r="D37" s="19">
        <f t="shared" ref="D37:K37" si="7">D36/5</f>
        <v>14.113139999999998</v>
      </c>
      <c r="E37" s="19">
        <f t="shared" si="7"/>
        <v>0.17250000000000001</v>
      </c>
      <c r="F37" s="19">
        <f t="shared" si="7"/>
        <v>0.20756000000000002</v>
      </c>
      <c r="G37" s="19">
        <f t="shared" si="7"/>
        <v>8.9419999999999999E-2</v>
      </c>
      <c r="H37" s="19">
        <f t="shared" si="7"/>
        <v>0.19766</v>
      </c>
      <c r="I37" s="19">
        <f t="shared" si="7"/>
        <v>0.10614000000000001</v>
      </c>
      <c r="J37" s="19">
        <f t="shared" si="7"/>
        <v>0.22599999999999998</v>
      </c>
      <c r="K37" s="19">
        <f t="shared" si="7"/>
        <v>157.02076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4"/>
    </row>
    <row r="39" spans="1:11" ht="20.25" x14ac:dyDescent="0.3">
      <c r="A39" s="20"/>
      <c r="B39" s="9"/>
      <c r="C39" s="57"/>
      <c r="D39" s="21"/>
      <c r="E39" s="22" t="s">
        <v>11</v>
      </c>
      <c r="F39" s="9"/>
      <c r="G39" s="10"/>
      <c r="H39" s="9"/>
      <c r="I39" s="10"/>
      <c r="J39" s="10"/>
      <c r="K39" s="54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8"/>
    </row>
    <row r="41" spans="1:11" x14ac:dyDescent="0.25">
      <c r="A41" s="26" t="s">
        <v>12</v>
      </c>
      <c r="B41" s="27">
        <f>SUM(B6:B7,B10:B14,B17:B21,B24:B28,B31:B35)</f>
        <v>2.8005000000000009</v>
      </c>
      <c r="C41" s="28">
        <f>SUM(C6:C7,C10:C14,C17:C21,C24:C28,C31:C35)</f>
        <v>1.5373999999999999</v>
      </c>
      <c r="D41" s="28">
        <f>SUM(D6:D7,D10:D14,D17:D21,D24:D28,D31:D35)</f>
        <v>297.85732000000002</v>
      </c>
      <c r="E41" s="28">
        <f>SUM(E6:E7,E10:E14,E17:E21,E24:E28,E31:E35)</f>
        <v>3.6350000000000002</v>
      </c>
      <c r="F41" s="28">
        <f>SUM(F6:F7,F10:F14,F17:F21,F24:F28,F31:F35)</f>
        <v>4.3370000000000006</v>
      </c>
      <c r="G41" s="28">
        <f>SUM(G6:G7,G10:G14,G17:G21,G24:G28,G31:G35)</f>
        <v>1.8779999999999999</v>
      </c>
      <c r="H41" s="28">
        <f>SUM(H6:H7,H10:H14,H17:H21,H24:H28,H31:H35)</f>
        <v>4.1650999999999998</v>
      </c>
      <c r="I41" s="28">
        <f>SUM(I6:I7,I10:I14,I17:I21,I24:I28,I31:I35)</f>
        <v>2.2173999999999996</v>
      </c>
      <c r="J41" s="28">
        <f>SUM(J6:J7,J10:J14,J17:J21,J24:J28,J31:J35)</f>
        <v>4.7562999999999995</v>
      </c>
      <c r="K41" s="28">
        <f>SUM(K6:K7,K10:K14,K17:K21,K24:K28,K31:K35)</f>
        <v>3314.3878</v>
      </c>
    </row>
    <row r="42" spans="1:11" x14ac:dyDescent="0.25">
      <c r="A42" s="26" t="s">
        <v>13</v>
      </c>
      <c r="B42" s="15">
        <f>B41/21</f>
        <v>0.1333571428571429</v>
      </c>
      <c r="C42" s="16">
        <f>C41/21</f>
        <v>7.3209523809523808E-2</v>
      </c>
      <c r="D42" s="16">
        <f t="shared" ref="D42:K42" si="8">D41/21</f>
        <v>14.183681904761906</v>
      </c>
      <c r="E42" s="16">
        <f t="shared" si="8"/>
        <v>0.17309523809523811</v>
      </c>
      <c r="F42" s="16">
        <f t="shared" si="8"/>
        <v>0.20652380952380955</v>
      </c>
      <c r="G42" s="16">
        <f t="shared" si="8"/>
        <v>8.9428571428571427E-2</v>
      </c>
      <c r="H42" s="16">
        <f t="shared" si="8"/>
        <v>0.19833809523809523</v>
      </c>
      <c r="I42" s="16">
        <f t="shared" si="8"/>
        <v>0.10559047619047617</v>
      </c>
      <c r="J42" s="16">
        <f t="shared" si="8"/>
        <v>0.22649047619047616</v>
      </c>
      <c r="K42" s="16">
        <f t="shared" si="8"/>
        <v>157.82799047619048</v>
      </c>
    </row>
    <row r="43" spans="1:11" x14ac:dyDescent="0.25">
      <c r="A43" s="26" t="s">
        <v>14</v>
      </c>
      <c r="B43" s="27">
        <f>1/B42</f>
        <v>7.4986609534011759</v>
      </c>
      <c r="C43" s="28">
        <f>1/C42</f>
        <v>13.659425003252244</v>
      </c>
      <c r="D43" s="28">
        <f>100/D42</f>
        <v>7.0503555192130234</v>
      </c>
      <c r="E43" s="28">
        <f t="shared" ref="E43:J43" si="9">1/E42</f>
        <v>5.7771664374140297</v>
      </c>
      <c r="F43" s="28">
        <f t="shared" si="9"/>
        <v>4.8420567212358767</v>
      </c>
      <c r="G43" s="28">
        <f t="shared" si="9"/>
        <v>11.182108626198083</v>
      </c>
      <c r="H43" s="28">
        <f t="shared" si="9"/>
        <v>5.0418957528030539</v>
      </c>
      <c r="I43" s="28">
        <f t="shared" si="9"/>
        <v>9.4705510958780579</v>
      </c>
      <c r="J43" s="28">
        <f t="shared" si="9"/>
        <v>4.4151966865000114</v>
      </c>
      <c r="K43" s="28">
        <f>1000/K42</f>
        <v>6.3360117364660828</v>
      </c>
    </row>
    <row r="44" spans="1:11" ht="15.75" thickBot="1" x14ac:dyDescent="0.3">
      <c r="A44" s="29"/>
      <c r="B44" s="30"/>
      <c r="C44" s="31"/>
      <c r="D44" s="30"/>
      <c r="E44" s="31"/>
      <c r="F44" s="30"/>
      <c r="G44" s="31"/>
      <c r="H44" s="30"/>
      <c r="I44" s="31"/>
      <c r="J44" s="31"/>
      <c r="K44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38019</v>
      </c>
      <c r="B6" s="9">
        <v>0.1333</v>
      </c>
      <c r="C6" s="10">
        <v>7.3200000000000001E-2</v>
      </c>
      <c r="D6" s="9">
        <v>14.108499999999999</v>
      </c>
      <c r="E6" s="10">
        <v>0.17510000000000001</v>
      </c>
      <c r="F6" s="9">
        <v>0.20960000000000001</v>
      </c>
      <c r="G6" s="10">
        <v>0.09</v>
      </c>
      <c r="H6" s="9">
        <v>0.19889999999999999</v>
      </c>
      <c r="I6" s="10">
        <v>0.1072</v>
      </c>
      <c r="J6" s="10">
        <v>0.2258</v>
      </c>
      <c r="K6" s="54">
        <v>156.46090000000001</v>
      </c>
    </row>
    <row r="7" spans="1:11" x14ac:dyDescent="0.25">
      <c r="A7" s="8">
        <v>38020</v>
      </c>
      <c r="B7" s="9">
        <v>0.1333</v>
      </c>
      <c r="C7" s="10">
        <v>7.3300000000000004E-2</v>
      </c>
      <c r="D7" s="9">
        <v>14.0672</v>
      </c>
      <c r="E7" s="10">
        <v>0.17599999999999999</v>
      </c>
      <c r="F7" s="9">
        <v>0.17649999999999999</v>
      </c>
      <c r="G7" s="10">
        <v>8.9700000000000002E-2</v>
      </c>
      <c r="H7" s="9">
        <v>0.19800000000000001</v>
      </c>
      <c r="I7" s="10">
        <v>0.1072</v>
      </c>
      <c r="J7" s="10">
        <v>0.2258</v>
      </c>
      <c r="K7" s="54">
        <v>156.06100000000001</v>
      </c>
    </row>
    <row r="8" spans="1:11" x14ac:dyDescent="0.25">
      <c r="A8" s="8">
        <v>38021</v>
      </c>
      <c r="B8" s="9">
        <v>0.1333</v>
      </c>
      <c r="C8" s="10">
        <v>7.2499999999999995E-2</v>
      </c>
      <c r="D8" s="9">
        <v>14.049200000000001</v>
      </c>
      <c r="E8" s="10">
        <v>0.1741</v>
      </c>
      <c r="F8" s="9">
        <v>0.20760000000000001</v>
      </c>
      <c r="G8" s="10">
        <v>8.9300000000000004E-2</v>
      </c>
      <c r="H8" s="9">
        <v>0.1958</v>
      </c>
      <c r="I8" s="10">
        <v>0.1061</v>
      </c>
      <c r="J8" s="10">
        <v>0.22550000000000001</v>
      </c>
      <c r="K8" s="54">
        <v>155.7944</v>
      </c>
    </row>
    <row r="9" spans="1:11" x14ac:dyDescent="0.25">
      <c r="A9" s="8">
        <v>38022</v>
      </c>
      <c r="B9" s="9">
        <v>0.1333</v>
      </c>
      <c r="C9" s="10">
        <v>7.2800000000000004E-2</v>
      </c>
      <c r="D9" s="9">
        <v>14.071199999999999</v>
      </c>
      <c r="E9" s="10">
        <v>0.17510000000000001</v>
      </c>
      <c r="F9" s="9">
        <v>0.20799999999999999</v>
      </c>
      <c r="G9" s="10">
        <v>8.9399999999999993E-2</v>
      </c>
      <c r="H9" s="9">
        <v>0.1953</v>
      </c>
      <c r="I9" s="10">
        <v>0.10639999999999999</v>
      </c>
      <c r="J9" s="10">
        <v>0.22589999999999999</v>
      </c>
      <c r="K9" s="54">
        <v>155.74109999999999</v>
      </c>
    </row>
    <row r="10" spans="1:11" ht="15.75" thickBot="1" x14ac:dyDescent="0.3">
      <c r="A10" s="11">
        <v>38023</v>
      </c>
      <c r="B10" s="12">
        <v>0.1333</v>
      </c>
      <c r="C10" s="13">
        <v>7.2499999999999995E-2</v>
      </c>
      <c r="D10" s="12">
        <v>14.065200000000001</v>
      </c>
      <c r="E10" s="13">
        <v>0.1741</v>
      </c>
      <c r="F10" s="12">
        <v>0.2069</v>
      </c>
      <c r="G10" s="13">
        <v>8.9300000000000004E-2</v>
      </c>
      <c r="H10" s="12">
        <v>0.19359999999999999</v>
      </c>
      <c r="I10" s="13">
        <v>0.10580000000000001</v>
      </c>
      <c r="J10" s="13">
        <v>0.22550000000000001</v>
      </c>
      <c r="K10" s="55">
        <v>155.43780000000001</v>
      </c>
    </row>
    <row r="11" spans="1:11" ht="15.75" thickTop="1" x14ac:dyDescent="0.25">
      <c r="A11" s="14" t="s">
        <v>9</v>
      </c>
      <c r="B11" s="15">
        <f t="shared" ref="B11:K11" si="0">SUM(B6:B10)</f>
        <v>0.66649999999999998</v>
      </c>
      <c r="C11" s="16">
        <f t="shared" si="0"/>
        <v>0.36430000000000007</v>
      </c>
      <c r="D11" s="15">
        <f t="shared" si="0"/>
        <v>70.3613</v>
      </c>
      <c r="E11" s="16">
        <f t="shared" si="0"/>
        <v>0.87440000000000007</v>
      </c>
      <c r="F11" s="15">
        <f t="shared" si="0"/>
        <v>1.0085999999999999</v>
      </c>
      <c r="G11" s="16">
        <f t="shared" si="0"/>
        <v>0.44769999999999999</v>
      </c>
      <c r="H11" s="15">
        <f t="shared" si="0"/>
        <v>0.98160000000000003</v>
      </c>
      <c r="I11" s="16">
        <f t="shared" si="0"/>
        <v>0.53269999999999995</v>
      </c>
      <c r="J11" s="16">
        <f t="shared" si="0"/>
        <v>1.1285000000000001</v>
      </c>
      <c r="K11" s="56">
        <f t="shared" si="0"/>
        <v>779.49520000000007</v>
      </c>
    </row>
    <row r="12" spans="1:11" ht="15.75" thickBot="1" x14ac:dyDescent="0.3">
      <c r="A12" s="17" t="s">
        <v>10</v>
      </c>
      <c r="B12" s="18">
        <f>B11/5</f>
        <v>0.1333</v>
      </c>
      <c r="C12" s="19">
        <f>C11/5</f>
        <v>7.2860000000000008E-2</v>
      </c>
      <c r="D12" s="19">
        <f t="shared" ref="D12:K12" si="1">D11/5</f>
        <v>14.07226</v>
      </c>
      <c r="E12" s="19">
        <f t="shared" si="1"/>
        <v>0.17488000000000001</v>
      </c>
      <c r="F12" s="19">
        <f t="shared" si="1"/>
        <v>0.20171999999999998</v>
      </c>
      <c r="G12" s="19">
        <f t="shared" si="1"/>
        <v>8.9539999999999995E-2</v>
      </c>
      <c r="H12" s="19">
        <f t="shared" si="1"/>
        <v>0.19631999999999999</v>
      </c>
      <c r="I12" s="19">
        <f t="shared" si="1"/>
        <v>0.10654</v>
      </c>
      <c r="J12" s="19">
        <f t="shared" si="1"/>
        <v>0.22570000000000001</v>
      </c>
      <c r="K12" s="19">
        <f t="shared" si="1"/>
        <v>155.89904000000001</v>
      </c>
    </row>
    <row r="13" spans="1:11" ht="15.75" thickTop="1" x14ac:dyDescent="0.25">
      <c r="A13" s="8">
        <v>38026</v>
      </c>
      <c r="B13" s="9">
        <v>0.1333</v>
      </c>
      <c r="C13" s="10">
        <v>7.22E-2</v>
      </c>
      <c r="D13" s="9">
        <v>14.0678</v>
      </c>
      <c r="E13" s="10">
        <v>0.17349999999999999</v>
      </c>
      <c r="F13" s="9">
        <v>0.20519999999999999</v>
      </c>
      <c r="G13" s="10">
        <v>8.9599999999999999E-2</v>
      </c>
      <c r="H13" s="9">
        <v>0.19289999999999999</v>
      </c>
      <c r="I13" s="10">
        <v>0.10489999999999999</v>
      </c>
      <c r="J13" s="10">
        <v>0.22470000000000001</v>
      </c>
      <c r="K13" s="54">
        <v>155.70439999999999</v>
      </c>
    </row>
    <row r="14" spans="1:11" x14ac:dyDescent="0.25">
      <c r="A14" s="8">
        <v>38027</v>
      </c>
      <c r="B14" s="9">
        <v>0.1333</v>
      </c>
      <c r="C14" s="10">
        <v>7.1800000000000003E-2</v>
      </c>
      <c r="D14" s="9">
        <v>14.0905</v>
      </c>
      <c r="E14" s="10">
        <v>0.17180000000000001</v>
      </c>
      <c r="F14" s="9">
        <v>0.20569999999999999</v>
      </c>
      <c r="G14" s="10">
        <v>8.8800000000000004E-2</v>
      </c>
      <c r="H14" s="9">
        <v>0.19159999999999999</v>
      </c>
      <c r="I14" s="10">
        <v>0.1052</v>
      </c>
      <c r="J14" s="10">
        <v>0.22439999999999999</v>
      </c>
      <c r="K14" s="54">
        <v>155.70410000000001</v>
      </c>
    </row>
    <row r="15" spans="1:11" x14ac:dyDescent="0.25">
      <c r="A15" s="8">
        <v>38028</v>
      </c>
      <c r="B15" s="9">
        <v>0.13320000000000001</v>
      </c>
      <c r="C15" s="10">
        <v>7.1499999999999994E-2</v>
      </c>
      <c r="D15" s="9">
        <v>14.071300000000001</v>
      </c>
      <c r="E15" s="10">
        <v>0.1711</v>
      </c>
      <c r="F15" s="9">
        <v>0.2051</v>
      </c>
      <c r="G15" s="10">
        <v>8.8800000000000004E-2</v>
      </c>
      <c r="H15" s="9">
        <v>0.19089999999999999</v>
      </c>
      <c r="I15" s="10">
        <v>0.10489999999999999</v>
      </c>
      <c r="J15" s="10">
        <v>0.22370000000000001</v>
      </c>
      <c r="K15" s="54">
        <v>155.06809999999999</v>
      </c>
    </row>
    <row r="16" spans="1:11" x14ac:dyDescent="0.25">
      <c r="A16" s="8">
        <v>38029</v>
      </c>
      <c r="B16" s="9">
        <v>0.1333</v>
      </c>
      <c r="C16" s="10">
        <v>7.0900000000000005E-2</v>
      </c>
      <c r="D16" s="9">
        <v>14.047800000000001</v>
      </c>
      <c r="E16" s="10">
        <v>0.16980000000000001</v>
      </c>
      <c r="F16" s="9">
        <v>0.2046</v>
      </c>
      <c r="G16" s="10">
        <v>8.8900000000000007E-2</v>
      </c>
      <c r="H16" s="9">
        <v>0.19700000000000001</v>
      </c>
      <c r="I16" s="10">
        <v>0.1046</v>
      </c>
      <c r="J16" s="10">
        <v>0.22227</v>
      </c>
      <c r="K16" s="54">
        <v>154.7047</v>
      </c>
    </row>
    <row r="17" spans="1:11" ht="15.75" thickBot="1" x14ac:dyDescent="0.3">
      <c r="A17" s="11">
        <v>38030</v>
      </c>
      <c r="B17" s="12">
        <v>0.13339999999999999</v>
      </c>
      <c r="C17" s="13">
        <v>7.0499999999999993E-2</v>
      </c>
      <c r="D17" s="12">
        <v>14.061</v>
      </c>
      <c r="E17" s="13">
        <v>0.16919999999999999</v>
      </c>
      <c r="F17" s="12">
        <v>0.2036</v>
      </c>
      <c r="G17" s="13">
        <v>8.8400000000000006E-2</v>
      </c>
      <c r="H17" s="12">
        <v>0.1908</v>
      </c>
      <c r="I17" s="13">
        <v>0.1041</v>
      </c>
      <c r="J17" s="13">
        <v>0.2233</v>
      </c>
      <c r="K17" s="55">
        <v>154.84399999999999</v>
      </c>
    </row>
    <row r="18" spans="1:11" ht="15.75" thickTop="1" x14ac:dyDescent="0.25">
      <c r="A18" s="14" t="s">
        <v>9</v>
      </c>
      <c r="B18" s="15">
        <f t="shared" ref="B18:K18" si="2">SUM(B13:B17)</f>
        <v>0.66649999999999998</v>
      </c>
      <c r="C18" s="16">
        <f t="shared" si="2"/>
        <v>0.35690000000000005</v>
      </c>
      <c r="D18" s="15">
        <f t="shared" si="2"/>
        <v>70.338400000000007</v>
      </c>
      <c r="E18" s="16">
        <f t="shared" si="2"/>
        <v>0.85539999999999994</v>
      </c>
      <c r="F18" s="15">
        <f t="shared" si="2"/>
        <v>1.0242</v>
      </c>
      <c r="G18" s="16">
        <f t="shared" si="2"/>
        <v>0.44450000000000001</v>
      </c>
      <c r="H18" s="15">
        <f t="shared" si="2"/>
        <v>0.96319999999999995</v>
      </c>
      <c r="I18" s="16">
        <f t="shared" si="2"/>
        <v>0.52369999999999994</v>
      </c>
      <c r="J18" s="16">
        <f t="shared" si="2"/>
        <v>1.1183700000000001</v>
      </c>
      <c r="K18" s="56">
        <f t="shared" si="2"/>
        <v>776.02530000000002</v>
      </c>
    </row>
    <row r="19" spans="1:11" ht="15.75" thickBot="1" x14ac:dyDescent="0.3">
      <c r="A19" s="17" t="s">
        <v>10</v>
      </c>
      <c r="B19" s="18">
        <f>B18/5</f>
        <v>0.1333</v>
      </c>
      <c r="C19" s="19">
        <f>C18/5</f>
        <v>7.1380000000000013E-2</v>
      </c>
      <c r="D19" s="19">
        <f t="shared" ref="D19:K19" si="3">D18/5</f>
        <v>14.067680000000001</v>
      </c>
      <c r="E19" s="19">
        <f t="shared" si="3"/>
        <v>0.17107999999999998</v>
      </c>
      <c r="F19" s="19">
        <f t="shared" si="3"/>
        <v>0.20483999999999999</v>
      </c>
      <c r="G19" s="19">
        <f t="shared" si="3"/>
        <v>8.8900000000000007E-2</v>
      </c>
      <c r="H19" s="19">
        <f t="shared" si="3"/>
        <v>0.19263999999999998</v>
      </c>
      <c r="I19" s="19">
        <f t="shared" si="3"/>
        <v>0.10473999999999999</v>
      </c>
      <c r="J19" s="19">
        <f t="shared" si="3"/>
        <v>0.22367400000000001</v>
      </c>
      <c r="K19" s="19">
        <f t="shared" si="3"/>
        <v>155.20506</v>
      </c>
    </row>
    <row r="20" spans="1:11" ht="15.75" thickTop="1" x14ac:dyDescent="0.25">
      <c r="A20" s="8">
        <v>38033</v>
      </c>
      <c r="B20" s="9">
        <v>0.13339999999999999</v>
      </c>
      <c r="C20" s="10">
        <v>7.0800000000000002E-2</v>
      </c>
      <c r="D20" s="9">
        <v>14.073</v>
      </c>
      <c r="E20" s="10">
        <v>0.16919999999999999</v>
      </c>
      <c r="F20" s="9">
        <v>0.20430000000000001</v>
      </c>
      <c r="G20" s="10">
        <v>8.8400000000000006E-2</v>
      </c>
      <c r="H20" s="9">
        <v>0.19</v>
      </c>
      <c r="I20" s="10">
        <v>0.1045</v>
      </c>
      <c r="J20" s="10">
        <v>0.2235</v>
      </c>
      <c r="K20" s="54">
        <v>154.7473</v>
      </c>
    </row>
    <row r="21" spans="1:11" x14ac:dyDescent="0.25">
      <c r="A21" s="8">
        <v>38034</v>
      </c>
      <c r="B21" s="9">
        <v>0.13339999999999999</v>
      </c>
      <c r="C21" s="10">
        <v>7.0699999999999999E-2</v>
      </c>
      <c r="D21" s="9">
        <v>14.074999999999999</v>
      </c>
      <c r="E21" s="10">
        <v>0.16889999999999999</v>
      </c>
      <c r="F21" s="9">
        <v>0.2044</v>
      </c>
      <c r="G21" s="10">
        <v>8.8700000000000001E-2</v>
      </c>
      <c r="H21" s="9">
        <v>0.18959999999999999</v>
      </c>
      <c r="I21" s="10">
        <v>0.1045</v>
      </c>
      <c r="J21" s="10">
        <v>0.2235</v>
      </c>
      <c r="K21" s="54">
        <v>154.64400000000001</v>
      </c>
    </row>
    <row r="22" spans="1:11" x14ac:dyDescent="0.25">
      <c r="A22" s="8">
        <v>38035</v>
      </c>
      <c r="B22" s="9">
        <v>0.13350000000000001</v>
      </c>
      <c r="C22" s="10">
        <v>7.0199999999999999E-2</v>
      </c>
      <c r="D22" s="9">
        <v>14.127000000000001</v>
      </c>
      <c r="E22" s="10">
        <v>0.1673</v>
      </c>
      <c r="F22" s="9">
        <v>0.2034</v>
      </c>
      <c r="G22" s="10">
        <v>8.8300000000000003E-2</v>
      </c>
      <c r="H22" s="9">
        <v>0.18870000000000001</v>
      </c>
      <c r="I22" s="10">
        <v>0.104</v>
      </c>
      <c r="J22" s="10">
        <v>0.22359999999999999</v>
      </c>
      <c r="K22" s="54">
        <v>154.613</v>
      </c>
    </row>
    <row r="23" spans="1:11" x14ac:dyDescent="0.25">
      <c r="A23" s="8">
        <v>38036</v>
      </c>
      <c r="B23" s="9">
        <v>0.13350000000000001</v>
      </c>
      <c r="C23" s="10">
        <v>7.0099999999999996E-2</v>
      </c>
      <c r="D23" s="9">
        <v>14.193099999999999</v>
      </c>
      <c r="E23" s="10">
        <v>0.16819999999999999</v>
      </c>
      <c r="F23" s="9">
        <v>0.20369999999999999</v>
      </c>
      <c r="G23" s="10">
        <v>8.8300000000000003E-2</v>
      </c>
      <c r="H23" s="9">
        <v>0.1893</v>
      </c>
      <c r="I23" s="10">
        <v>0.1041</v>
      </c>
      <c r="J23" s="10">
        <v>0.22370000000000001</v>
      </c>
      <c r="K23" s="54">
        <v>153.81540000000001</v>
      </c>
    </row>
    <row r="24" spans="1:11" ht="15.75" thickBot="1" x14ac:dyDescent="0.3">
      <c r="A24" s="11">
        <v>38037</v>
      </c>
      <c r="B24" s="12">
        <v>0.13350000000000001</v>
      </c>
      <c r="C24" s="13">
        <v>7.0599999999999996E-2</v>
      </c>
      <c r="D24" s="12">
        <v>14.311199999999999</v>
      </c>
      <c r="E24" s="13">
        <v>0.16900000000000001</v>
      </c>
      <c r="F24" s="12">
        <v>0.2059</v>
      </c>
      <c r="G24" s="13">
        <v>8.8999999999999996E-2</v>
      </c>
      <c r="H24" s="12">
        <v>0.19070000000000001</v>
      </c>
      <c r="I24" s="13">
        <v>0.1053</v>
      </c>
      <c r="J24" s="13">
        <v>0.22489999999999999</v>
      </c>
      <c r="K24" s="55">
        <v>155.4941</v>
      </c>
    </row>
    <row r="25" spans="1:11" ht="15.75" thickTop="1" x14ac:dyDescent="0.25">
      <c r="A25" s="14" t="s">
        <v>9</v>
      </c>
      <c r="B25" s="15">
        <f t="shared" ref="B25:K25" si="4">SUM(B20:B24)</f>
        <v>0.6673</v>
      </c>
      <c r="C25" s="16">
        <f t="shared" si="4"/>
        <v>0.35239999999999999</v>
      </c>
      <c r="D25" s="15">
        <f t="shared" si="4"/>
        <v>70.779300000000006</v>
      </c>
      <c r="E25" s="16">
        <f t="shared" si="4"/>
        <v>0.84260000000000002</v>
      </c>
      <c r="F25" s="15">
        <f t="shared" si="4"/>
        <v>1.0217000000000001</v>
      </c>
      <c r="G25" s="16">
        <f t="shared" si="4"/>
        <v>0.44269999999999998</v>
      </c>
      <c r="H25" s="15">
        <f t="shared" si="4"/>
        <v>0.94830000000000003</v>
      </c>
      <c r="I25" s="16">
        <f t="shared" si="4"/>
        <v>0.52239999999999998</v>
      </c>
      <c r="J25" s="16">
        <f t="shared" si="4"/>
        <v>1.1192</v>
      </c>
      <c r="K25" s="56">
        <f t="shared" si="4"/>
        <v>773.31380000000001</v>
      </c>
    </row>
    <row r="26" spans="1:11" ht="15.75" thickBot="1" x14ac:dyDescent="0.3">
      <c r="A26" s="17" t="s">
        <v>10</v>
      </c>
      <c r="B26" s="18">
        <f>B25/5</f>
        <v>0.13346</v>
      </c>
      <c r="C26" s="19">
        <f>C25/5</f>
        <v>7.0480000000000001E-2</v>
      </c>
      <c r="D26" s="19">
        <f t="shared" ref="D26:K26" si="5">D25/5</f>
        <v>14.155860000000001</v>
      </c>
      <c r="E26" s="19">
        <f t="shared" si="5"/>
        <v>0.16852</v>
      </c>
      <c r="F26" s="19">
        <f t="shared" si="5"/>
        <v>0.20434000000000002</v>
      </c>
      <c r="G26" s="19">
        <f t="shared" si="5"/>
        <v>8.8539999999999994E-2</v>
      </c>
      <c r="H26" s="19">
        <f t="shared" si="5"/>
        <v>0.18966</v>
      </c>
      <c r="I26" s="19">
        <f t="shared" si="5"/>
        <v>0.10447999999999999</v>
      </c>
      <c r="J26" s="19">
        <f t="shared" si="5"/>
        <v>0.22383999999999998</v>
      </c>
      <c r="K26" s="19">
        <f t="shared" si="5"/>
        <v>154.66275999999999</v>
      </c>
    </row>
    <row r="27" spans="1:11" ht="15.75" thickTop="1" x14ac:dyDescent="0.25">
      <c r="A27" s="8">
        <v>38040</v>
      </c>
      <c r="B27" s="9">
        <v>0.13350000000000001</v>
      </c>
      <c r="C27" s="10">
        <v>7.1499999999999994E-2</v>
      </c>
      <c r="D27" s="9">
        <v>14.530799999999999</v>
      </c>
      <c r="E27" s="10">
        <v>0.17219999999999999</v>
      </c>
      <c r="F27" s="9">
        <v>0.20780000000000001</v>
      </c>
      <c r="G27" s="10">
        <v>8.9300000000000004E-2</v>
      </c>
      <c r="H27" s="9">
        <v>0.19470000000000001</v>
      </c>
      <c r="I27" s="10">
        <v>0.1062</v>
      </c>
      <c r="J27" s="10">
        <v>0.22600000000000001</v>
      </c>
      <c r="K27" s="54">
        <v>155.84119999999999</v>
      </c>
    </row>
    <row r="28" spans="1:11" x14ac:dyDescent="0.25">
      <c r="A28" s="8">
        <v>38041</v>
      </c>
      <c r="B28" s="9">
        <v>0.13350000000000001</v>
      </c>
      <c r="C28" s="10">
        <v>7.1499999999999994E-2</v>
      </c>
      <c r="D28" s="9">
        <v>14.45</v>
      </c>
      <c r="E28" s="10">
        <v>0.1726</v>
      </c>
      <c r="F28" s="9">
        <v>0.20780000000000001</v>
      </c>
      <c r="G28" s="10">
        <v>8.9700000000000002E-2</v>
      </c>
      <c r="H28" s="9">
        <v>0.19539999999999999</v>
      </c>
      <c r="I28" s="10">
        <v>0.10630000000000001</v>
      </c>
      <c r="J28" s="10">
        <v>0.22620000000000001</v>
      </c>
      <c r="K28" s="54">
        <v>157.5</v>
      </c>
    </row>
    <row r="29" spans="1:11" x14ac:dyDescent="0.25">
      <c r="A29" s="8">
        <v>38042</v>
      </c>
      <c r="B29" s="9">
        <v>0.1336</v>
      </c>
      <c r="C29" s="10">
        <v>7.0800000000000002E-2</v>
      </c>
      <c r="D29" s="9">
        <v>14.4468</v>
      </c>
      <c r="E29" s="10">
        <v>0.1714</v>
      </c>
      <c r="F29" s="9">
        <v>0.20610000000000001</v>
      </c>
      <c r="G29" s="10">
        <v>8.9499999999999996E-2</v>
      </c>
      <c r="H29" s="9">
        <v>0.1938</v>
      </c>
      <c r="I29" s="10">
        <v>0.10539999999999999</v>
      </c>
      <c r="J29" s="10">
        <v>0.2258</v>
      </c>
      <c r="K29" s="54">
        <v>157.6146</v>
      </c>
    </row>
    <row r="30" spans="1:11" x14ac:dyDescent="0.25">
      <c r="A30" s="8">
        <v>38043</v>
      </c>
      <c r="B30" s="9">
        <v>0.1336</v>
      </c>
      <c r="C30" s="10">
        <v>7.0800000000000002E-2</v>
      </c>
      <c r="D30" s="9">
        <v>14.4802</v>
      </c>
      <c r="E30" s="10">
        <v>0.17180000000000001</v>
      </c>
      <c r="F30" s="9">
        <v>0.20710000000000001</v>
      </c>
      <c r="G30" s="10">
        <v>8.9399999999999993E-2</v>
      </c>
      <c r="H30" s="9">
        <v>0.19370000000000001</v>
      </c>
      <c r="I30" s="10">
        <v>0.10589999999999999</v>
      </c>
      <c r="J30" s="10">
        <v>0.2258</v>
      </c>
      <c r="K30" s="54">
        <v>156.99</v>
      </c>
    </row>
    <row r="31" spans="1:11" ht="15.75" thickBot="1" x14ac:dyDescent="0.3">
      <c r="A31" s="11">
        <v>38044</v>
      </c>
      <c r="B31" s="12">
        <v>0.1336</v>
      </c>
      <c r="C31" s="13">
        <v>7.1800000000000003E-2</v>
      </c>
      <c r="D31" s="12">
        <v>14.6492</v>
      </c>
      <c r="E31" s="13">
        <v>0.1736</v>
      </c>
      <c r="F31" s="12">
        <v>0.21010000000000001</v>
      </c>
      <c r="G31" s="13">
        <v>9.0300000000000005E-2</v>
      </c>
      <c r="H31" s="12">
        <v>0.19470000000000001</v>
      </c>
      <c r="I31" s="13">
        <v>0.1075</v>
      </c>
      <c r="J31" s="13">
        <v>0.22739999999999999</v>
      </c>
      <c r="K31" s="55">
        <v>157.39750000000001</v>
      </c>
    </row>
    <row r="32" spans="1:11" ht="15.75" thickTop="1" x14ac:dyDescent="0.25">
      <c r="A32" s="14" t="s">
        <v>9</v>
      </c>
      <c r="B32" s="15">
        <f t="shared" ref="B32:K32" si="6">SUM(B27:B31)</f>
        <v>0.66779999999999995</v>
      </c>
      <c r="C32" s="16">
        <f t="shared" si="6"/>
        <v>0.35639999999999994</v>
      </c>
      <c r="D32" s="15">
        <f t="shared" si="6"/>
        <v>72.556999999999988</v>
      </c>
      <c r="E32" s="16">
        <f t="shared" si="6"/>
        <v>0.86159999999999992</v>
      </c>
      <c r="F32" s="15">
        <f t="shared" si="6"/>
        <v>1.0388999999999999</v>
      </c>
      <c r="G32" s="16">
        <f t="shared" si="6"/>
        <v>0.44819999999999993</v>
      </c>
      <c r="H32" s="15">
        <f t="shared" si="6"/>
        <v>0.97229999999999994</v>
      </c>
      <c r="I32" s="16">
        <f t="shared" si="6"/>
        <v>0.53129999999999999</v>
      </c>
      <c r="J32" s="16">
        <f t="shared" si="6"/>
        <v>1.1312</v>
      </c>
      <c r="K32" s="56">
        <f t="shared" si="6"/>
        <v>785.3433</v>
      </c>
    </row>
    <row r="33" spans="1:11" ht="15.75" thickBot="1" x14ac:dyDescent="0.3">
      <c r="A33" s="17" t="s">
        <v>10</v>
      </c>
      <c r="B33" s="18">
        <f>B32/5</f>
        <v>0.13355999999999998</v>
      </c>
      <c r="C33" s="19">
        <f>C32/5</f>
        <v>7.1279999999999982E-2</v>
      </c>
      <c r="D33" s="19">
        <f t="shared" ref="D33:K33" si="7">D32/5</f>
        <v>14.511399999999998</v>
      </c>
      <c r="E33" s="19">
        <f t="shared" si="7"/>
        <v>0.17231999999999997</v>
      </c>
      <c r="F33" s="19">
        <f t="shared" si="7"/>
        <v>0.20777999999999999</v>
      </c>
      <c r="G33" s="19">
        <f t="shared" si="7"/>
        <v>8.9639999999999984E-2</v>
      </c>
      <c r="H33" s="19">
        <f t="shared" si="7"/>
        <v>0.19445999999999999</v>
      </c>
      <c r="I33" s="19">
        <f t="shared" si="7"/>
        <v>0.10625999999999999</v>
      </c>
      <c r="J33" s="19">
        <f t="shared" si="7"/>
        <v>0.22624</v>
      </c>
      <c r="K33" s="19">
        <f t="shared" si="7"/>
        <v>157.06865999999999</v>
      </c>
    </row>
    <row r="34" spans="1:11" ht="15.75" thickTop="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4"/>
    </row>
    <row r="35" spans="1:11" x14ac:dyDescent="0.25">
      <c r="A35" s="20"/>
      <c r="B35" s="9"/>
      <c r="C35" s="10"/>
      <c r="D35" s="9"/>
      <c r="E35" s="10"/>
      <c r="F35" s="9"/>
      <c r="G35" s="10"/>
      <c r="H35" s="9"/>
      <c r="I35" s="10"/>
      <c r="J35" s="10"/>
      <c r="K35" s="54"/>
    </row>
    <row r="36" spans="1:11" ht="20.25" x14ac:dyDescent="0.3">
      <c r="A36" s="20"/>
      <c r="B36" s="9"/>
      <c r="C36" s="59"/>
      <c r="D36" s="9"/>
      <c r="E36" s="22" t="s">
        <v>11</v>
      </c>
      <c r="F36" s="9"/>
      <c r="G36" s="10"/>
      <c r="H36" s="9"/>
      <c r="I36" s="10"/>
      <c r="J36" s="10"/>
      <c r="K36" s="54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8"/>
    </row>
    <row r="38" spans="1:11" x14ac:dyDescent="0.25">
      <c r="A38" s="26" t="s">
        <v>12</v>
      </c>
      <c r="B38" s="27">
        <f>SUM(B6:B10,B13:B17,B20:B24,B27:B31)</f>
        <v>2.6680999999999999</v>
      </c>
      <c r="C38" s="28">
        <f>SUM(C6:C10,C13:C17,C20:C24,C27:C31)</f>
        <v>1.43</v>
      </c>
      <c r="D38" s="28">
        <f t="shared" ref="D38:K38" si="8">SUM(D6:D10,D13:D17,D20:D24,D27:D31)</f>
        <v>284.036</v>
      </c>
      <c r="E38" s="28">
        <f t="shared" si="8"/>
        <v>3.4340000000000006</v>
      </c>
      <c r="F38" s="28">
        <f t="shared" si="8"/>
        <v>4.0934000000000008</v>
      </c>
      <c r="G38" s="28">
        <f t="shared" si="8"/>
        <v>1.7830999999999999</v>
      </c>
      <c r="H38" s="28">
        <f t="shared" si="8"/>
        <v>3.8654000000000002</v>
      </c>
      <c r="I38" s="28">
        <f t="shared" si="8"/>
        <v>2.1101000000000001</v>
      </c>
      <c r="J38" s="28">
        <f t="shared" si="8"/>
        <v>4.4972699999999994</v>
      </c>
      <c r="K38" s="28">
        <f t="shared" si="8"/>
        <v>3114.1776</v>
      </c>
    </row>
    <row r="39" spans="1:11" x14ac:dyDescent="0.25">
      <c r="A39" s="26" t="s">
        <v>13</v>
      </c>
      <c r="B39" s="27">
        <f>B38/20</f>
        <v>0.133405</v>
      </c>
      <c r="C39" s="28">
        <f>C38/20</f>
        <v>7.1499999999999994E-2</v>
      </c>
      <c r="D39" s="28">
        <f t="shared" ref="D39:K39" si="9">D38/20</f>
        <v>14.2018</v>
      </c>
      <c r="E39" s="28">
        <f t="shared" si="9"/>
        <v>0.17170000000000002</v>
      </c>
      <c r="F39" s="28">
        <f t="shared" si="9"/>
        <v>0.20467000000000005</v>
      </c>
      <c r="G39" s="28">
        <f t="shared" si="9"/>
        <v>8.9154999999999998E-2</v>
      </c>
      <c r="H39" s="28">
        <f t="shared" si="9"/>
        <v>0.19327</v>
      </c>
      <c r="I39" s="28">
        <f t="shared" si="9"/>
        <v>0.105505</v>
      </c>
      <c r="J39" s="28">
        <f t="shared" si="9"/>
        <v>0.22486349999999997</v>
      </c>
      <c r="K39" s="28">
        <f t="shared" si="9"/>
        <v>155.70887999999999</v>
      </c>
    </row>
    <row r="40" spans="1:11" x14ac:dyDescent="0.25">
      <c r="A40" s="26" t="s">
        <v>14</v>
      </c>
      <c r="B40" s="27">
        <f>1/B39</f>
        <v>7.4959709156328476</v>
      </c>
      <c r="C40" s="28">
        <f>1/C39</f>
        <v>13.986013986013987</v>
      </c>
      <c r="D40" s="28">
        <f>100/D39</f>
        <v>7.0413609542452367</v>
      </c>
      <c r="E40" s="28">
        <f t="shared" ref="E40:J40" si="10">1/E39</f>
        <v>5.8241118229469997</v>
      </c>
      <c r="F40" s="28">
        <f t="shared" si="10"/>
        <v>4.8859139101969014</v>
      </c>
      <c r="G40" s="28">
        <f t="shared" si="10"/>
        <v>11.216420840109921</v>
      </c>
      <c r="H40" s="28">
        <f t="shared" si="10"/>
        <v>5.1741087597661304</v>
      </c>
      <c r="I40" s="28">
        <f t="shared" si="10"/>
        <v>9.4782237808634662</v>
      </c>
      <c r="J40" s="28">
        <f t="shared" si="10"/>
        <v>4.4471423774867871</v>
      </c>
      <c r="K40" s="28">
        <f>1000/K39</f>
        <v>6.4222413005603798</v>
      </c>
    </row>
    <row r="41" spans="1:11" ht="15.75" thickBot="1" x14ac:dyDescent="0.3">
      <c r="A41" s="29"/>
      <c r="B41" s="30"/>
      <c r="C41" s="31"/>
      <c r="D41" s="30"/>
      <c r="E41" s="31"/>
      <c r="F41" s="30"/>
      <c r="G41" s="31"/>
      <c r="H41" s="30"/>
      <c r="I41" s="31"/>
      <c r="J41" s="31"/>
      <c r="K41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31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38047</v>
      </c>
      <c r="B6" s="9">
        <v>0.13370000000000001</v>
      </c>
      <c r="C6" s="10">
        <v>7.1400000000000005E-2</v>
      </c>
      <c r="D6" s="9">
        <v>14.532500000000001</v>
      </c>
      <c r="E6" s="10">
        <v>0.17219999999999999</v>
      </c>
      <c r="F6" s="9">
        <v>0.2082</v>
      </c>
      <c r="G6" s="10">
        <v>9.0300000000000005E-2</v>
      </c>
      <c r="H6" s="9">
        <v>0.19420000000000001</v>
      </c>
      <c r="I6" s="10">
        <v>0.10639999999999999</v>
      </c>
      <c r="J6" s="10">
        <v>0.2268</v>
      </c>
      <c r="K6" s="54">
        <v>157.49860000000001</v>
      </c>
    </row>
    <row r="7" spans="1:11" x14ac:dyDescent="0.25">
      <c r="A7" s="8">
        <v>38048</v>
      </c>
      <c r="B7" s="9">
        <v>0.13370000000000001</v>
      </c>
      <c r="C7" s="10">
        <v>7.1599999999999997E-2</v>
      </c>
      <c r="D7" s="9">
        <v>14.565300000000001</v>
      </c>
      <c r="E7" s="10">
        <v>0.17299999999999999</v>
      </c>
      <c r="F7" s="9">
        <v>0.2102</v>
      </c>
      <c r="G7" s="10">
        <v>9.01E-2</v>
      </c>
      <c r="H7" s="9">
        <v>0.19400000000000001</v>
      </c>
      <c r="I7" s="10">
        <v>0.1074</v>
      </c>
      <c r="J7" s="10">
        <v>0.2276</v>
      </c>
      <c r="K7" s="54">
        <v>157.59889999999999</v>
      </c>
    </row>
    <row r="8" spans="1:11" x14ac:dyDescent="0.25">
      <c r="A8" s="8">
        <v>38049</v>
      </c>
      <c r="B8" s="9">
        <v>0.13370000000000001</v>
      </c>
      <c r="C8" s="10">
        <v>7.2499999999999995E-2</v>
      </c>
      <c r="D8" s="9">
        <v>14.739800000000001</v>
      </c>
      <c r="E8" s="10">
        <v>0.17480000000000001</v>
      </c>
      <c r="F8" s="9">
        <v>0.2135</v>
      </c>
      <c r="G8" s="10">
        <v>9.0399999999999994E-2</v>
      </c>
      <c r="H8" s="9">
        <v>0.19550000000000001</v>
      </c>
      <c r="I8" s="10">
        <v>0.1091</v>
      </c>
      <c r="J8" s="10">
        <v>0.2283</v>
      </c>
      <c r="K8" s="54">
        <v>156.93039999999999</v>
      </c>
    </row>
    <row r="9" spans="1:11" x14ac:dyDescent="0.25">
      <c r="A9" s="8">
        <v>38050</v>
      </c>
      <c r="B9" s="9">
        <v>0.13370000000000001</v>
      </c>
      <c r="C9" s="10">
        <v>7.3400000000000007E-2</v>
      </c>
      <c r="D9" s="9">
        <v>14.729699999999999</v>
      </c>
      <c r="E9" s="10">
        <v>0.17960000000000001</v>
      </c>
      <c r="F9" s="9">
        <v>0.21590000000000001</v>
      </c>
      <c r="G9" s="10">
        <v>9.2200000000000004E-2</v>
      </c>
      <c r="H9" s="9">
        <v>0.20080000000000001</v>
      </c>
      <c r="I9" s="10">
        <v>0.1104</v>
      </c>
      <c r="J9" s="10">
        <v>0.2291</v>
      </c>
      <c r="K9" s="54">
        <v>157.46520000000001</v>
      </c>
    </row>
    <row r="10" spans="1:11" ht="15.75" thickBot="1" x14ac:dyDescent="0.3">
      <c r="A10" s="11">
        <v>38051</v>
      </c>
      <c r="B10" s="12">
        <v>0.13370000000000001</v>
      </c>
      <c r="C10" s="13">
        <v>7.3300000000000004E-2</v>
      </c>
      <c r="D10" s="12">
        <v>14.805899999999999</v>
      </c>
      <c r="E10" s="13">
        <v>0.17780000000000001</v>
      </c>
      <c r="F10" s="12">
        <v>0.21429999999999999</v>
      </c>
      <c r="G10" s="13">
        <v>9.11E-2</v>
      </c>
      <c r="H10" s="12">
        <v>0.19980000000000001</v>
      </c>
      <c r="I10" s="13">
        <v>0.1096</v>
      </c>
      <c r="J10" s="13">
        <v>0.22939999999999999</v>
      </c>
      <c r="K10" s="55">
        <v>156.52930000000001</v>
      </c>
    </row>
    <row r="11" spans="1:11" ht="15.75" thickTop="1" x14ac:dyDescent="0.25">
      <c r="A11" s="14" t="s">
        <v>9</v>
      </c>
      <c r="B11" s="15">
        <f t="shared" ref="B11:K11" si="0">SUM(B6:B10)</f>
        <v>0.66850000000000009</v>
      </c>
      <c r="C11" s="16">
        <f t="shared" si="0"/>
        <v>0.36220000000000008</v>
      </c>
      <c r="D11" s="15">
        <f t="shared" si="0"/>
        <v>73.373199999999997</v>
      </c>
      <c r="E11" s="16">
        <f t="shared" si="0"/>
        <v>0.87739999999999996</v>
      </c>
      <c r="F11" s="15">
        <f t="shared" si="0"/>
        <v>1.0621</v>
      </c>
      <c r="G11" s="16">
        <f t="shared" si="0"/>
        <v>0.4541</v>
      </c>
      <c r="H11" s="15">
        <f t="shared" si="0"/>
        <v>0.98429999999999995</v>
      </c>
      <c r="I11" s="16">
        <f t="shared" si="0"/>
        <v>0.54289999999999994</v>
      </c>
      <c r="J11" s="16">
        <f t="shared" si="0"/>
        <v>1.1412</v>
      </c>
      <c r="K11" s="56">
        <f t="shared" si="0"/>
        <v>786.02239999999995</v>
      </c>
    </row>
    <row r="12" spans="1:11" ht="15.75" thickBot="1" x14ac:dyDescent="0.3">
      <c r="A12" s="17" t="s">
        <v>10</v>
      </c>
      <c r="B12" s="18">
        <f>B11/5</f>
        <v>0.13370000000000001</v>
      </c>
      <c r="C12" s="19">
        <f>C11/5</f>
        <v>7.2440000000000018E-2</v>
      </c>
      <c r="D12" s="19">
        <f t="shared" ref="D12:K12" si="1">D11/5</f>
        <v>14.67464</v>
      </c>
      <c r="E12" s="19">
        <f t="shared" si="1"/>
        <v>0.17548</v>
      </c>
      <c r="F12" s="19">
        <f t="shared" si="1"/>
        <v>0.21242</v>
      </c>
      <c r="G12" s="19">
        <f t="shared" si="1"/>
        <v>9.0819999999999998E-2</v>
      </c>
      <c r="H12" s="19">
        <f t="shared" si="1"/>
        <v>0.19685999999999998</v>
      </c>
      <c r="I12" s="19">
        <f t="shared" si="1"/>
        <v>0.10857999999999998</v>
      </c>
      <c r="J12" s="19">
        <f t="shared" si="1"/>
        <v>0.22824</v>
      </c>
      <c r="K12" s="19">
        <f t="shared" si="1"/>
        <v>157.20447999999999</v>
      </c>
    </row>
    <row r="13" spans="1:11" ht="15.75" thickTop="1" x14ac:dyDescent="0.25">
      <c r="A13" s="8">
        <v>38054</v>
      </c>
      <c r="B13" s="9">
        <v>0.13370000000000001</v>
      </c>
      <c r="C13" s="10">
        <v>7.2499999999999995E-2</v>
      </c>
      <c r="D13" s="9">
        <v>14.875500000000001</v>
      </c>
      <c r="E13" s="10">
        <v>0.17580000000000001</v>
      </c>
      <c r="F13" s="9">
        <v>0.2104</v>
      </c>
      <c r="G13" s="10">
        <v>9.1300000000000006E-2</v>
      </c>
      <c r="H13" s="9">
        <v>0.1978</v>
      </c>
      <c r="I13" s="10">
        <v>0.1077</v>
      </c>
      <c r="J13" s="10">
        <v>0.22850000000000001</v>
      </c>
      <c r="K13" s="54">
        <v>156.79669999999999</v>
      </c>
    </row>
    <row r="14" spans="1:11" x14ac:dyDescent="0.25">
      <c r="A14" s="8">
        <v>38055</v>
      </c>
      <c r="B14" s="9">
        <v>0.13370000000000001</v>
      </c>
      <c r="C14" s="10">
        <v>7.2400000000000006E-2</v>
      </c>
      <c r="D14" s="9">
        <v>14.991099999999999</v>
      </c>
      <c r="E14" s="10">
        <v>0.17680000000000001</v>
      </c>
      <c r="F14" s="9">
        <v>0.21149999999999999</v>
      </c>
      <c r="G14" s="10">
        <v>9.0700000000000003E-2</v>
      </c>
      <c r="H14" s="9">
        <v>0.19819999999999999</v>
      </c>
      <c r="I14" s="10">
        <v>0.1082</v>
      </c>
      <c r="J14" s="10">
        <v>0.22850000000000001</v>
      </c>
      <c r="K14" s="54">
        <v>156.90700000000001</v>
      </c>
    </row>
    <row r="15" spans="1:11" x14ac:dyDescent="0.25">
      <c r="A15" s="8">
        <v>38056</v>
      </c>
      <c r="B15" s="9">
        <v>0.13370000000000001</v>
      </c>
      <c r="C15" s="10">
        <v>7.2700000000000001E-2</v>
      </c>
      <c r="D15" s="9">
        <v>14.8628</v>
      </c>
      <c r="E15" s="10">
        <v>0.17530000000000001</v>
      </c>
      <c r="F15" s="9">
        <v>0.21060000000000001</v>
      </c>
      <c r="G15" s="10">
        <v>9.0700000000000003E-2</v>
      </c>
      <c r="H15" s="9">
        <v>0.19600000000000001</v>
      </c>
      <c r="I15" s="10">
        <v>0.1077</v>
      </c>
      <c r="J15" s="10">
        <v>0.22789999999999999</v>
      </c>
      <c r="K15" s="54">
        <v>156.76329999999999</v>
      </c>
    </row>
    <row r="16" spans="1:11" x14ac:dyDescent="0.25">
      <c r="A16" s="8">
        <v>38057</v>
      </c>
      <c r="B16" s="9">
        <v>0.13370000000000001</v>
      </c>
      <c r="C16" s="10">
        <v>7.4300000000000005E-2</v>
      </c>
      <c r="D16" s="9">
        <v>14.849399999999999</v>
      </c>
      <c r="E16" s="10">
        <v>0.17879999999999999</v>
      </c>
      <c r="F16" s="9">
        <v>0.21390000000000001</v>
      </c>
      <c r="G16" s="10">
        <v>9.0999999999999998E-2</v>
      </c>
      <c r="H16" s="9">
        <v>0.20080000000000001</v>
      </c>
      <c r="I16" s="10">
        <v>0.1094</v>
      </c>
      <c r="J16" s="10">
        <v>0.2291</v>
      </c>
      <c r="K16" s="54">
        <v>156.83009999999999</v>
      </c>
    </row>
    <row r="17" spans="1:11" ht="15.75" thickBot="1" x14ac:dyDescent="0.3">
      <c r="A17" s="11">
        <v>38058</v>
      </c>
      <c r="B17" s="12">
        <v>0.13370000000000001</v>
      </c>
      <c r="C17" s="13">
        <v>7.4300000000000005E-2</v>
      </c>
      <c r="D17" s="82">
        <v>14.8247</v>
      </c>
      <c r="E17" s="13">
        <v>0.182</v>
      </c>
      <c r="F17" s="12">
        <v>0.21329999999999999</v>
      </c>
      <c r="G17" s="13">
        <v>9.1200000000000003E-2</v>
      </c>
      <c r="H17" s="12">
        <v>0.20760000000000001</v>
      </c>
      <c r="I17" s="13">
        <v>0.1091</v>
      </c>
      <c r="J17" s="13">
        <v>0.22900000000000001</v>
      </c>
      <c r="K17" s="55">
        <v>156.52930000000001</v>
      </c>
    </row>
    <row r="18" spans="1:11" ht="15.75" thickTop="1" x14ac:dyDescent="0.25">
      <c r="A18" s="14" t="s">
        <v>9</v>
      </c>
      <c r="B18" s="15">
        <f t="shared" ref="B18:K18" si="2">SUM(B13:B17)</f>
        <v>0.66850000000000009</v>
      </c>
      <c r="C18" s="16">
        <f t="shared" si="2"/>
        <v>0.36620000000000008</v>
      </c>
      <c r="D18" s="15">
        <f t="shared" si="2"/>
        <v>74.403500000000008</v>
      </c>
      <c r="E18" s="16">
        <f t="shared" si="2"/>
        <v>0.88870000000000005</v>
      </c>
      <c r="F18" s="15">
        <f t="shared" si="2"/>
        <v>1.0597000000000001</v>
      </c>
      <c r="G18" s="16">
        <f t="shared" si="2"/>
        <v>0.45490000000000003</v>
      </c>
      <c r="H18" s="15">
        <f t="shared" si="2"/>
        <v>1.0004</v>
      </c>
      <c r="I18" s="16">
        <f t="shared" si="2"/>
        <v>0.54210000000000003</v>
      </c>
      <c r="J18" s="16">
        <f t="shared" si="2"/>
        <v>1.143</v>
      </c>
      <c r="K18" s="56">
        <f t="shared" si="2"/>
        <v>783.82640000000004</v>
      </c>
    </row>
    <row r="19" spans="1:11" ht="15.75" thickBot="1" x14ac:dyDescent="0.3">
      <c r="A19" s="17" t="s">
        <v>10</v>
      </c>
      <c r="B19" s="18">
        <f>B18/5</f>
        <v>0.13370000000000001</v>
      </c>
      <c r="C19" s="19">
        <f>C18/5</f>
        <v>7.3240000000000013E-2</v>
      </c>
      <c r="D19" s="19">
        <f t="shared" ref="D19:K19" si="3">D18/5</f>
        <v>14.880700000000001</v>
      </c>
      <c r="E19" s="19">
        <f t="shared" si="3"/>
        <v>0.17774000000000001</v>
      </c>
      <c r="F19" s="19">
        <f t="shared" si="3"/>
        <v>0.21194000000000002</v>
      </c>
      <c r="G19" s="19">
        <f t="shared" si="3"/>
        <v>9.0980000000000005E-2</v>
      </c>
      <c r="H19" s="19">
        <f t="shared" si="3"/>
        <v>0.20007999999999998</v>
      </c>
      <c r="I19" s="19">
        <f t="shared" si="3"/>
        <v>0.10842</v>
      </c>
      <c r="J19" s="19">
        <f t="shared" si="3"/>
        <v>0.2286</v>
      </c>
      <c r="K19" s="19">
        <f t="shared" si="3"/>
        <v>156.76528000000002</v>
      </c>
    </row>
    <row r="20" spans="1:11" ht="15.75" thickTop="1" x14ac:dyDescent="0.25">
      <c r="A20" s="8">
        <v>38061</v>
      </c>
      <c r="B20" s="9">
        <v>0.13370000000000001</v>
      </c>
      <c r="C20" s="10">
        <v>7.46E-2</v>
      </c>
      <c r="D20" s="9">
        <v>14.832800000000001</v>
      </c>
      <c r="E20" s="10">
        <v>0.18290000000000001</v>
      </c>
      <c r="F20" s="9">
        <v>0.2145</v>
      </c>
      <c r="G20" s="10">
        <v>9.1399999999999995E-2</v>
      </c>
      <c r="H20" s="9">
        <v>0.2077</v>
      </c>
      <c r="I20" s="10">
        <v>0.10970000000000001</v>
      </c>
      <c r="J20" s="10">
        <v>0.22889999999999999</v>
      </c>
      <c r="K20" s="54">
        <v>157.8663</v>
      </c>
    </row>
    <row r="21" spans="1:11" x14ac:dyDescent="0.25">
      <c r="A21" s="8">
        <v>38062</v>
      </c>
      <c r="B21" s="9">
        <v>0.13370000000000001</v>
      </c>
      <c r="C21" s="10">
        <v>7.46E-2</v>
      </c>
      <c r="D21" s="9">
        <v>14.832800000000001</v>
      </c>
      <c r="E21" s="10">
        <v>0.18290000000000001</v>
      </c>
      <c r="F21" s="9">
        <v>0.21379999999999999</v>
      </c>
      <c r="G21" s="10">
        <v>9.11E-2</v>
      </c>
      <c r="H21" s="9">
        <v>0.2082</v>
      </c>
      <c r="I21" s="10">
        <v>0.10929999999999999</v>
      </c>
      <c r="J21" s="10">
        <v>0.22850000000000001</v>
      </c>
      <c r="K21" s="54">
        <v>157.0307</v>
      </c>
    </row>
    <row r="22" spans="1:11" x14ac:dyDescent="0.25">
      <c r="A22" s="8">
        <v>38063</v>
      </c>
      <c r="B22" s="9">
        <v>0.13370000000000001</v>
      </c>
      <c r="C22" s="10">
        <v>7.3700000000000002E-2</v>
      </c>
      <c r="D22" s="9">
        <v>14.568</v>
      </c>
      <c r="E22" s="10">
        <v>0.18010000000000001</v>
      </c>
      <c r="F22" s="9">
        <v>0.21249999999999999</v>
      </c>
      <c r="G22" s="10">
        <v>9.0700000000000003E-2</v>
      </c>
      <c r="H22" s="9">
        <v>0.2054</v>
      </c>
      <c r="I22" s="10">
        <v>0.1086</v>
      </c>
      <c r="J22" s="10">
        <v>0.22739999999999999</v>
      </c>
      <c r="K22" s="54">
        <v>156.52930000000001</v>
      </c>
    </row>
    <row r="23" spans="1:11" x14ac:dyDescent="0.25">
      <c r="A23" s="8">
        <v>38064</v>
      </c>
      <c r="B23" s="9">
        <v>0.13370000000000001</v>
      </c>
      <c r="C23" s="10">
        <v>7.3800000000000004E-2</v>
      </c>
      <c r="D23" s="9">
        <v>14.4697</v>
      </c>
      <c r="E23" s="10">
        <v>0.18110000000000001</v>
      </c>
      <c r="F23" s="9">
        <v>0.21440000000000001</v>
      </c>
      <c r="G23" s="10">
        <v>9.0899999999999995E-2</v>
      </c>
      <c r="H23" s="9">
        <v>0.20649999999999999</v>
      </c>
      <c r="I23" s="10">
        <v>0.1096</v>
      </c>
      <c r="J23" s="10">
        <v>0.22720000000000001</v>
      </c>
      <c r="K23" s="54">
        <v>155.99449999999999</v>
      </c>
    </row>
    <row r="24" spans="1:11" ht="15.75" thickBot="1" x14ac:dyDescent="0.3">
      <c r="A24" s="11">
        <v>38065</v>
      </c>
      <c r="B24" s="12">
        <v>0.13370000000000001</v>
      </c>
      <c r="C24" s="13">
        <v>7.2900000000000006E-2</v>
      </c>
      <c r="D24" s="12">
        <v>14.2491</v>
      </c>
      <c r="E24" s="13">
        <v>0.17799999999999999</v>
      </c>
      <c r="F24" s="12">
        <v>0.2112</v>
      </c>
      <c r="G24" s="13">
        <v>9.06E-2</v>
      </c>
      <c r="H24" s="12">
        <v>0.20319999999999999</v>
      </c>
      <c r="I24" s="13">
        <v>0.108</v>
      </c>
      <c r="J24" s="13">
        <v>0.22570000000000001</v>
      </c>
      <c r="K24" s="55">
        <v>154.92490000000001</v>
      </c>
    </row>
    <row r="25" spans="1:11" ht="15.75" thickTop="1" x14ac:dyDescent="0.25">
      <c r="A25" s="14" t="s">
        <v>9</v>
      </c>
      <c r="B25" s="15">
        <f t="shared" ref="B25:K25" si="4">SUM(B20:B24)</f>
        <v>0.66850000000000009</v>
      </c>
      <c r="C25" s="16">
        <f t="shared" si="4"/>
        <v>0.36959999999999998</v>
      </c>
      <c r="D25" s="15">
        <f t="shared" si="4"/>
        <v>72.952399999999997</v>
      </c>
      <c r="E25" s="16">
        <f t="shared" si="4"/>
        <v>0.90500000000000003</v>
      </c>
      <c r="F25" s="15">
        <f t="shared" si="4"/>
        <v>1.0664</v>
      </c>
      <c r="G25" s="16">
        <f t="shared" si="4"/>
        <v>0.45469999999999999</v>
      </c>
      <c r="H25" s="15">
        <f t="shared" si="4"/>
        <v>1.0309999999999999</v>
      </c>
      <c r="I25" s="16">
        <f t="shared" si="4"/>
        <v>0.54520000000000002</v>
      </c>
      <c r="J25" s="16">
        <f t="shared" si="4"/>
        <v>1.1377000000000002</v>
      </c>
      <c r="K25" s="56">
        <f t="shared" si="4"/>
        <v>782.34569999999997</v>
      </c>
    </row>
    <row r="26" spans="1:11" ht="15.75" thickBot="1" x14ac:dyDescent="0.3">
      <c r="A26" s="17" t="s">
        <v>10</v>
      </c>
      <c r="B26" s="18">
        <f>B25/5</f>
        <v>0.13370000000000001</v>
      </c>
      <c r="C26" s="19">
        <f>C25/5</f>
        <v>7.392E-2</v>
      </c>
      <c r="D26" s="19">
        <f t="shared" ref="D26:K26" si="5">D25/5</f>
        <v>14.590479999999999</v>
      </c>
      <c r="E26" s="19">
        <f t="shared" si="5"/>
        <v>0.18099999999999999</v>
      </c>
      <c r="F26" s="19">
        <f t="shared" si="5"/>
        <v>0.21328</v>
      </c>
      <c r="G26" s="19">
        <f t="shared" si="5"/>
        <v>9.0939999999999993E-2</v>
      </c>
      <c r="H26" s="19">
        <f t="shared" si="5"/>
        <v>0.20619999999999999</v>
      </c>
      <c r="I26" s="19">
        <f t="shared" si="5"/>
        <v>0.10904</v>
      </c>
      <c r="J26" s="19">
        <f t="shared" si="5"/>
        <v>0.22754000000000002</v>
      </c>
      <c r="K26" s="19">
        <f t="shared" si="5"/>
        <v>156.46913999999998</v>
      </c>
    </row>
    <row r="27" spans="1:11" ht="15.75" thickTop="1" x14ac:dyDescent="0.25">
      <c r="A27" s="8">
        <v>38068</v>
      </c>
      <c r="B27" s="9">
        <v>0.13370000000000001</v>
      </c>
      <c r="C27" s="10">
        <v>7.2999999999999995E-2</v>
      </c>
      <c r="D27" s="9">
        <v>14.295199999999999</v>
      </c>
      <c r="E27" s="10">
        <v>0.17860000000000001</v>
      </c>
      <c r="F27" s="9">
        <v>0.21260000000000001</v>
      </c>
      <c r="G27" s="10">
        <v>9.0399999999999994E-2</v>
      </c>
      <c r="H27" s="9">
        <v>0.2039</v>
      </c>
      <c r="I27" s="10">
        <v>0.1087</v>
      </c>
      <c r="J27" s="10">
        <v>0.22650000000000001</v>
      </c>
      <c r="K27" s="54">
        <v>154.6909</v>
      </c>
    </row>
    <row r="28" spans="1:11" x14ac:dyDescent="0.25">
      <c r="A28" s="8">
        <v>38069</v>
      </c>
      <c r="B28" s="9">
        <v>0.13370000000000001</v>
      </c>
      <c r="C28" s="10">
        <v>7.2400000000000006E-2</v>
      </c>
      <c r="D28" s="9">
        <v>14.2859</v>
      </c>
      <c r="E28" s="10">
        <v>0.17730000000000001</v>
      </c>
      <c r="F28" s="9">
        <v>0.2114</v>
      </c>
      <c r="G28" s="10">
        <v>9.0300000000000005E-2</v>
      </c>
      <c r="H28" s="9">
        <v>0.20150000000000001</v>
      </c>
      <c r="I28" s="10">
        <v>0.1081</v>
      </c>
      <c r="J28" s="10">
        <v>0.2258</v>
      </c>
      <c r="K28" s="54">
        <v>155.19229999999999</v>
      </c>
    </row>
    <row r="29" spans="1:11" x14ac:dyDescent="0.25">
      <c r="A29" s="8">
        <v>38070</v>
      </c>
      <c r="B29" s="9">
        <v>0.13370000000000001</v>
      </c>
      <c r="C29" s="10">
        <v>7.2300000000000003E-2</v>
      </c>
      <c r="D29" s="9">
        <v>14.2638</v>
      </c>
      <c r="E29" s="10">
        <v>0.1777</v>
      </c>
      <c r="F29" s="9">
        <v>0.2145</v>
      </c>
      <c r="G29" s="10">
        <v>9.0399999999999994E-2</v>
      </c>
      <c r="H29" s="9">
        <v>0.20219999999999999</v>
      </c>
      <c r="I29" s="10">
        <v>0.1086</v>
      </c>
      <c r="J29" s="10">
        <v>0.22559999999999999</v>
      </c>
      <c r="K29" s="54">
        <v>155.1087</v>
      </c>
    </row>
    <row r="30" spans="1:11" x14ac:dyDescent="0.25">
      <c r="A30" s="8">
        <v>38071</v>
      </c>
      <c r="B30" s="9">
        <v>0.13370000000000001</v>
      </c>
      <c r="C30" s="10">
        <v>7.2900000000000006E-2</v>
      </c>
      <c r="D30" s="9">
        <v>14.205</v>
      </c>
      <c r="E30" s="10">
        <v>0.1787</v>
      </c>
      <c r="F30" s="9">
        <v>0.21410000000000001</v>
      </c>
      <c r="G30" s="10">
        <v>9.0499999999999997E-2</v>
      </c>
      <c r="H30" s="9">
        <v>0.20430000000000001</v>
      </c>
      <c r="I30" s="10">
        <v>0.1095</v>
      </c>
      <c r="J30" s="10">
        <v>0.2258</v>
      </c>
      <c r="K30" s="54">
        <v>154.39009999999999</v>
      </c>
    </row>
    <row r="31" spans="1:11" ht="15.75" thickBot="1" x14ac:dyDescent="0.3">
      <c r="A31" s="11">
        <v>38072</v>
      </c>
      <c r="B31" s="12">
        <v>0.13370000000000001</v>
      </c>
      <c r="C31" s="13">
        <v>7.3800000000000004E-2</v>
      </c>
      <c r="D31" s="12">
        <v>14.1816</v>
      </c>
      <c r="E31" s="13">
        <v>0.18049999999999999</v>
      </c>
      <c r="F31" s="12">
        <v>0.21479999999999999</v>
      </c>
      <c r="G31" s="13">
        <v>9.0999999999999998E-2</v>
      </c>
      <c r="H31" s="12">
        <v>0.20649999999999999</v>
      </c>
      <c r="I31" s="13">
        <v>0.10979999999999999</v>
      </c>
      <c r="J31" s="13">
        <v>0.22600000000000001</v>
      </c>
      <c r="K31" s="55">
        <v>154.7912</v>
      </c>
    </row>
    <row r="32" spans="1:11" ht="15.75" thickTop="1" x14ac:dyDescent="0.25">
      <c r="A32" s="14" t="s">
        <v>9</v>
      </c>
      <c r="B32" s="15">
        <f t="shared" ref="B32:K32" si="6">SUM(B27:B31)</f>
        <v>0.66850000000000009</v>
      </c>
      <c r="C32" s="16">
        <f t="shared" si="6"/>
        <v>0.36440000000000006</v>
      </c>
      <c r="D32" s="15">
        <f t="shared" si="6"/>
        <v>71.231499999999997</v>
      </c>
      <c r="E32" s="16">
        <f t="shared" si="6"/>
        <v>0.89279999999999993</v>
      </c>
      <c r="F32" s="15">
        <f t="shared" si="6"/>
        <v>1.0674000000000001</v>
      </c>
      <c r="G32" s="16">
        <f t="shared" si="6"/>
        <v>0.4526</v>
      </c>
      <c r="H32" s="15">
        <f t="shared" si="6"/>
        <v>1.0184</v>
      </c>
      <c r="I32" s="16">
        <f t="shared" si="6"/>
        <v>0.54469999999999996</v>
      </c>
      <c r="J32" s="16">
        <f t="shared" si="6"/>
        <v>1.1297000000000001</v>
      </c>
      <c r="K32" s="56">
        <f t="shared" si="6"/>
        <v>774.17319999999995</v>
      </c>
    </row>
    <row r="33" spans="1:12" ht="15.75" thickBot="1" x14ac:dyDescent="0.3">
      <c r="A33" s="17" t="s">
        <v>10</v>
      </c>
      <c r="B33" s="15">
        <f>B32/5</f>
        <v>0.13370000000000001</v>
      </c>
      <c r="C33" s="19">
        <f>C32/5</f>
        <v>7.2880000000000014E-2</v>
      </c>
      <c r="D33" s="16">
        <f t="shared" ref="D33:K33" si="7">D32/5</f>
        <v>14.2463</v>
      </c>
      <c r="E33" s="19">
        <f t="shared" si="7"/>
        <v>0.17856</v>
      </c>
      <c r="F33" s="19">
        <f t="shared" si="7"/>
        <v>0.21348000000000003</v>
      </c>
      <c r="G33" s="19">
        <f t="shared" si="7"/>
        <v>9.0520000000000003E-2</v>
      </c>
      <c r="H33" s="19">
        <f t="shared" si="7"/>
        <v>0.20368</v>
      </c>
      <c r="I33" s="19">
        <f t="shared" si="7"/>
        <v>0.10894</v>
      </c>
      <c r="J33" s="19">
        <f t="shared" si="7"/>
        <v>0.22594000000000003</v>
      </c>
      <c r="K33" s="19">
        <f t="shared" si="7"/>
        <v>154.83463999999998</v>
      </c>
    </row>
    <row r="34" spans="1:12" ht="15.75" thickTop="1" x14ac:dyDescent="0.25">
      <c r="A34" s="8">
        <v>38075</v>
      </c>
      <c r="B34" s="40">
        <v>0.13370000000000001</v>
      </c>
      <c r="C34" s="9">
        <v>7.3800000000000004E-2</v>
      </c>
      <c r="D34" s="40">
        <v>14.162800000000001</v>
      </c>
      <c r="E34" s="10">
        <v>0.1799</v>
      </c>
      <c r="F34" s="9">
        <v>0.2162</v>
      </c>
      <c r="G34" s="10">
        <v>9.0700000000000003E-2</v>
      </c>
      <c r="H34" s="9">
        <v>0.20630000000000001</v>
      </c>
      <c r="I34" s="10">
        <v>0.1105</v>
      </c>
      <c r="J34" s="10">
        <v>0.2261</v>
      </c>
      <c r="K34" s="54">
        <v>154.7945</v>
      </c>
    </row>
    <row r="35" spans="1:12" x14ac:dyDescent="0.25">
      <c r="A35" s="8">
        <v>38076</v>
      </c>
      <c r="B35" s="10">
        <v>0.13370000000000001</v>
      </c>
      <c r="C35" s="9">
        <v>7.3599999999999999E-2</v>
      </c>
      <c r="D35" s="10">
        <v>14.108000000000001</v>
      </c>
      <c r="E35" s="10">
        <v>0.17879999999999999</v>
      </c>
      <c r="F35" s="9">
        <v>0.21529999999999999</v>
      </c>
      <c r="G35" s="10">
        <v>9.0899999999999995E-2</v>
      </c>
      <c r="H35" s="9">
        <v>0.2051</v>
      </c>
      <c r="I35" s="10">
        <v>0.1101</v>
      </c>
      <c r="J35" s="10">
        <v>0.2258</v>
      </c>
      <c r="K35" s="54">
        <v>154.7878</v>
      </c>
    </row>
    <row r="36" spans="1:12" x14ac:dyDescent="0.25">
      <c r="A36" s="14">
        <v>38077</v>
      </c>
      <c r="B36" s="78">
        <v>0.13370000000000001</v>
      </c>
      <c r="C36" s="74">
        <v>7.3200000000000001E-2</v>
      </c>
      <c r="D36" s="78">
        <v>14.1227</v>
      </c>
      <c r="E36" s="78">
        <v>0.17730000000000001</v>
      </c>
      <c r="F36" s="74">
        <v>0.2145</v>
      </c>
      <c r="G36" s="78">
        <v>9.06E-2</v>
      </c>
      <c r="H36" s="74">
        <v>0.20330000000000001</v>
      </c>
      <c r="I36" s="78">
        <v>0.10970000000000001</v>
      </c>
      <c r="J36" s="78">
        <v>0.22509999999999999</v>
      </c>
      <c r="K36" s="83">
        <v>154.25640000000001</v>
      </c>
      <c r="L36" s="84"/>
    </row>
    <row r="37" spans="1:12" ht="20.25" x14ac:dyDescent="0.3">
      <c r="A37" s="20"/>
      <c r="B37" s="10"/>
      <c r="C37" s="59"/>
      <c r="D37" s="10"/>
      <c r="E37" s="22" t="s">
        <v>11</v>
      </c>
      <c r="F37" s="9"/>
      <c r="G37" s="10"/>
      <c r="H37" s="9"/>
      <c r="I37" s="10"/>
      <c r="J37" s="10"/>
      <c r="K37" s="54"/>
    </row>
    <row r="38" spans="1:12" ht="15.75" thickBot="1" x14ac:dyDescent="0.3">
      <c r="A38" s="23"/>
      <c r="B38" s="25"/>
      <c r="C38" s="24"/>
      <c r="D38" s="25"/>
      <c r="E38" s="25"/>
      <c r="F38" s="24"/>
      <c r="G38" s="25"/>
      <c r="H38" s="24"/>
      <c r="I38" s="25"/>
      <c r="J38" s="25"/>
      <c r="K38" s="58"/>
    </row>
    <row r="39" spans="1:12" x14ac:dyDescent="0.25">
      <c r="A39" s="26" t="s">
        <v>12</v>
      </c>
      <c r="B39" s="27">
        <f>SUM(B6:B10,B13:B17,B20:B24,B27:B31,B34:B36)</f>
        <v>3.0751000000000008</v>
      </c>
      <c r="C39" s="36">
        <f>SUM(C6:C10,C13:C17,C20:C24,C27:C31,C34:C36)</f>
        <v>1.6830000000000003</v>
      </c>
      <c r="D39" s="36">
        <f t="shared" ref="D39:K39" si="8">SUM(D6:D10,D13:D17,D20:D24,D27:D31,D34:D36)</f>
        <v>334.35409999999996</v>
      </c>
      <c r="E39" s="36">
        <f t="shared" si="8"/>
        <v>4.099899999999999</v>
      </c>
      <c r="F39" s="36">
        <f t="shared" si="8"/>
        <v>4.9016000000000002</v>
      </c>
      <c r="G39" s="36">
        <f t="shared" si="8"/>
        <v>2.0884999999999998</v>
      </c>
      <c r="H39" s="36">
        <f t="shared" si="8"/>
        <v>4.6487999999999987</v>
      </c>
      <c r="I39" s="36">
        <f t="shared" si="8"/>
        <v>2.5052000000000003</v>
      </c>
      <c r="J39" s="36">
        <f t="shared" si="8"/>
        <v>5.2285999999999992</v>
      </c>
      <c r="K39" s="36">
        <f t="shared" si="8"/>
        <v>3590.2064</v>
      </c>
    </row>
    <row r="40" spans="1:12" x14ac:dyDescent="0.25">
      <c r="A40" s="26" t="s">
        <v>13</v>
      </c>
      <c r="B40" s="27">
        <f>B39/23</f>
        <v>0.13370000000000004</v>
      </c>
      <c r="C40" s="28">
        <f>C39/23</f>
        <v>7.317391304347827E-2</v>
      </c>
      <c r="D40" s="28">
        <f t="shared" ref="D40:K40" si="9">D39/23</f>
        <v>14.537134782608694</v>
      </c>
      <c r="E40" s="28">
        <f t="shared" si="9"/>
        <v>0.1782565217391304</v>
      </c>
      <c r="F40" s="28">
        <f t="shared" si="9"/>
        <v>0.21311304347826088</v>
      </c>
      <c r="G40" s="28">
        <f t="shared" si="9"/>
        <v>9.0804347826086942E-2</v>
      </c>
      <c r="H40" s="28">
        <f t="shared" si="9"/>
        <v>0.20212173913043471</v>
      </c>
      <c r="I40" s="28">
        <f t="shared" si="9"/>
        <v>0.10892173913043479</v>
      </c>
      <c r="J40" s="28">
        <f t="shared" si="9"/>
        <v>0.22733043478260867</v>
      </c>
      <c r="K40" s="28">
        <f t="shared" si="9"/>
        <v>156.09593043478262</v>
      </c>
    </row>
    <row r="41" spans="1:12" x14ac:dyDescent="0.25">
      <c r="A41" s="26" t="s">
        <v>14</v>
      </c>
      <c r="B41" s="27">
        <f>1/B40</f>
        <v>7.4794315632011941</v>
      </c>
      <c r="C41" s="28">
        <f>1/C40</f>
        <v>13.6660724896019</v>
      </c>
      <c r="D41" s="28">
        <f>100/D40</f>
        <v>6.8789346384566548</v>
      </c>
      <c r="E41" s="28">
        <f t="shared" ref="E41:J41" si="10">1/E40</f>
        <v>5.6098929242176654</v>
      </c>
      <c r="F41" s="28">
        <f t="shared" si="10"/>
        <v>4.6923453566182474</v>
      </c>
      <c r="G41" s="28">
        <f t="shared" si="10"/>
        <v>11.012688532439551</v>
      </c>
      <c r="H41" s="28">
        <f t="shared" si="10"/>
        <v>4.9475133367750832</v>
      </c>
      <c r="I41" s="28">
        <f t="shared" si="10"/>
        <v>9.1809037202618544</v>
      </c>
      <c r="J41" s="28">
        <f t="shared" si="10"/>
        <v>4.3988830662127532</v>
      </c>
      <c r="K41" s="28">
        <f>1000/K40</f>
        <v>6.4063169181582422</v>
      </c>
    </row>
    <row r="42" spans="1:12" ht="15.75" thickBot="1" x14ac:dyDescent="0.3">
      <c r="A42" s="29"/>
      <c r="B42" s="30"/>
      <c r="C42" s="31"/>
      <c r="D42" s="30"/>
      <c r="E42" s="31"/>
      <c r="F42" s="30"/>
      <c r="G42" s="31"/>
      <c r="H42" s="30"/>
      <c r="I42" s="31"/>
      <c r="J42" s="30"/>
      <c r="K42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32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2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23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3" t="s">
        <v>3</v>
      </c>
    </row>
    <row r="5" spans="1:11" x14ac:dyDescent="0.25">
      <c r="A5" s="8">
        <v>38078</v>
      </c>
      <c r="B5" s="9">
        <v>0.13370000000000001</v>
      </c>
      <c r="C5" s="10">
        <v>7.2700000000000001E-2</v>
      </c>
      <c r="D5" s="9">
        <v>13.918799999999999</v>
      </c>
      <c r="E5" s="40">
        <v>0.17530000000000001</v>
      </c>
      <c r="F5" s="9">
        <v>0.2127</v>
      </c>
      <c r="G5" s="10">
        <v>9.0300000000000005E-2</v>
      </c>
      <c r="H5" s="9">
        <v>0.20100000000000001</v>
      </c>
      <c r="I5" s="10">
        <v>0.10879999999999999</v>
      </c>
      <c r="J5" s="32">
        <v>0.224</v>
      </c>
      <c r="K5" s="54">
        <v>153.2971</v>
      </c>
    </row>
    <row r="6" spans="1:11" x14ac:dyDescent="0.25">
      <c r="A6" s="8">
        <v>38079</v>
      </c>
      <c r="B6" s="9">
        <v>0.13370000000000001</v>
      </c>
      <c r="C6" s="10">
        <v>7.1999999999999995E-2</v>
      </c>
      <c r="D6" s="9">
        <v>13.862</v>
      </c>
      <c r="E6" s="10">
        <v>0.17430000000000001</v>
      </c>
      <c r="F6" s="9">
        <v>0.21149999999999999</v>
      </c>
      <c r="G6" s="10">
        <v>8.9899999999999994E-2</v>
      </c>
      <c r="H6" s="9">
        <v>0.20019999999999999</v>
      </c>
      <c r="I6" s="10">
        <v>0.1081</v>
      </c>
      <c r="J6" s="32">
        <v>0.2235</v>
      </c>
      <c r="K6" s="54">
        <v>152.58850000000001</v>
      </c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33"/>
      <c r="K7" s="55"/>
    </row>
    <row r="8" spans="1:11" ht="15.75" thickTop="1" x14ac:dyDescent="0.25">
      <c r="A8" s="14" t="s">
        <v>9</v>
      </c>
      <c r="B8" s="15">
        <f>SUM(B5:B7)</f>
        <v>0.26740000000000003</v>
      </c>
      <c r="C8" s="16">
        <f>SUM(C5:C7)</f>
        <v>0.1447</v>
      </c>
      <c r="D8" s="15">
        <f>SUM(D5:D7)</f>
        <v>27.780799999999999</v>
      </c>
      <c r="E8" s="16">
        <f>SUM(E5:E7)</f>
        <v>0.34960000000000002</v>
      </c>
      <c r="F8" s="15">
        <f>SUM(F5:F7)</f>
        <v>0.42420000000000002</v>
      </c>
      <c r="G8" s="16">
        <f>SUM(G5:G7)</f>
        <v>0.1802</v>
      </c>
      <c r="H8" s="15">
        <f>SUM(H5:H7)</f>
        <v>0.4012</v>
      </c>
      <c r="I8" s="16">
        <f>SUM(I5:I7)</f>
        <v>0.21689999999999998</v>
      </c>
      <c r="J8" s="16">
        <f>SUM(J5:J7)</f>
        <v>0.44750000000000001</v>
      </c>
      <c r="K8" s="56">
        <f>SUM(K5:K7)</f>
        <v>305.88560000000001</v>
      </c>
    </row>
    <row r="9" spans="1:11" ht="15.75" thickBot="1" x14ac:dyDescent="0.3">
      <c r="A9" s="17" t="s">
        <v>10</v>
      </c>
      <c r="B9" s="18">
        <f>B8/2</f>
        <v>0.13370000000000001</v>
      </c>
      <c r="C9" s="19">
        <f>C8/2</f>
        <v>7.2349999999999998E-2</v>
      </c>
      <c r="D9" s="19">
        <f t="shared" ref="D9:K9" si="0">D8/2</f>
        <v>13.8904</v>
      </c>
      <c r="E9" s="19">
        <f t="shared" si="0"/>
        <v>0.17480000000000001</v>
      </c>
      <c r="F9" s="19">
        <f t="shared" si="0"/>
        <v>0.21210000000000001</v>
      </c>
      <c r="G9" s="19">
        <f t="shared" si="0"/>
        <v>9.01E-2</v>
      </c>
      <c r="H9" s="19">
        <f t="shared" si="0"/>
        <v>0.2006</v>
      </c>
      <c r="I9" s="19">
        <f t="shared" si="0"/>
        <v>0.10844999999999999</v>
      </c>
      <c r="J9" s="19">
        <f t="shared" si="0"/>
        <v>0.22375</v>
      </c>
      <c r="K9" s="19">
        <f t="shared" si="0"/>
        <v>152.94280000000001</v>
      </c>
    </row>
    <row r="10" spans="1:11" ht="15.75" thickTop="1" x14ac:dyDescent="0.25">
      <c r="A10" s="8">
        <v>38082</v>
      </c>
      <c r="B10" s="9">
        <v>0.13370000000000001</v>
      </c>
      <c r="C10" s="10">
        <v>7.2999999999999995E-2</v>
      </c>
      <c r="D10" s="9">
        <v>13.9643</v>
      </c>
      <c r="E10" s="10">
        <v>0.17610000000000001</v>
      </c>
      <c r="F10" s="9">
        <v>0.21560000000000001</v>
      </c>
      <c r="G10" s="10">
        <v>9.01E-2</v>
      </c>
      <c r="H10" s="9">
        <v>0.20280000000000001</v>
      </c>
      <c r="I10" s="10">
        <v>0.11020000000000001</v>
      </c>
      <c r="J10" s="32">
        <v>0.22409999999999999</v>
      </c>
      <c r="K10" s="54">
        <v>152.642</v>
      </c>
    </row>
    <row r="11" spans="1:11" x14ac:dyDescent="0.25">
      <c r="A11" s="8">
        <v>38083</v>
      </c>
      <c r="B11" s="9">
        <v>0.13370000000000001</v>
      </c>
      <c r="C11" s="10">
        <v>7.3700000000000002E-2</v>
      </c>
      <c r="D11" s="9">
        <v>14.0806</v>
      </c>
      <c r="E11" s="10">
        <v>0.17749999999999999</v>
      </c>
      <c r="F11" s="9">
        <v>0.2177</v>
      </c>
      <c r="G11" s="10">
        <v>9.0899999999999995E-2</v>
      </c>
      <c r="H11" s="9">
        <v>0.2059</v>
      </c>
      <c r="I11" s="10">
        <v>0.1113</v>
      </c>
      <c r="J11" s="32">
        <v>0.22459999999999999</v>
      </c>
      <c r="K11" s="54">
        <v>152.886</v>
      </c>
    </row>
    <row r="12" spans="1:11" x14ac:dyDescent="0.25">
      <c r="A12" s="8">
        <v>38084</v>
      </c>
      <c r="B12" s="9">
        <v>0.13370000000000001</v>
      </c>
      <c r="C12" s="10">
        <v>7.2900000000000006E-2</v>
      </c>
      <c r="D12" s="9">
        <v>14.178900000000001</v>
      </c>
      <c r="E12" s="10">
        <v>0.17560000000000001</v>
      </c>
      <c r="F12" s="9">
        <v>0.21659999999999999</v>
      </c>
      <c r="G12" s="10">
        <v>9.0899999999999995E-2</v>
      </c>
      <c r="H12" s="9">
        <v>0.20430000000000001</v>
      </c>
      <c r="I12" s="10">
        <v>0.11070000000000001</v>
      </c>
      <c r="J12" s="32">
        <v>0.22500000000000001</v>
      </c>
      <c r="K12" s="54">
        <v>153.79179999999999</v>
      </c>
    </row>
    <row r="13" spans="1:11" x14ac:dyDescent="0.25">
      <c r="A13" s="8">
        <v>38085</v>
      </c>
      <c r="B13" s="9">
        <v>0.13370000000000001</v>
      </c>
      <c r="C13" s="10">
        <v>7.2599999999999998E-2</v>
      </c>
      <c r="D13" s="9">
        <v>14.0586</v>
      </c>
      <c r="E13" s="10">
        <v>0.1744</v>
      </c>
      <c r="F13" s="9">
        <v>0.21490000000000001</v>
      </c>
      <c r="G13" s="10">
        <v>9.0899999999999995E-2</v>
      </c>
      <c r="H13" s="9">
        <v>0.20230000000000001</v>
      </c>
      <c r="I13" s="10">
        <v>0.1099</v>
      </c>
      <c r="J13" s="32">
        <v>0.2238</v>
      </c>
      <c r="K13" s="54">
        <v>152.86920000000001</v>
      </c>
    </row>
    <row r="14" spans="1:11" ht="16.5" thickBot="1" x14ac:dyDescent="0.3">
      <c r="A14" s="11">
        <v>38086</v>
      </c>
      <c r="B14" s="12"/>
      <c r="C14" s="13"/>
      <c r="D14" s="80" t="s">
        <v>27</v>
      </c>
      <c r="E14" s="13"/>
      <c r="F14" s="12"/>
      <c r="G14" s="13"/>
      <c r="H14" s="12"/>
      <c r="I14" s="13"/>
      <c r="J14" s="33"/>
      <c r="K14" s="55"/>
    </row>
    <row r="15" spans="1:11" ht="15.75" thickTop="1" x14ac:dyDescent="0.25">
      <c r="A15" s="14" t="s">
        <v>9</v>
      </c>
      <c r="B15" s="15">
        <f>SUM(B10:B14)</f>
        <v>0.53480000000000005</v>
      </c>
      <c r="C15" s="16">
        <f>SUM(C10:C14)</f>
        <v>0.29220000000000002</v>
      </c>
      <c r="D15" s="15">
        <f>SUM(D10:D14)</f>
        <v>56.282399999999996</v>
      </c>
      <c r="E15" s="16">
        <f>SUM(E10:E14)</f>
        <v>0.7036</v>
      </c>
      <c r="F15" s="15">
        <f>SUM(F10:F14)</f>
        <v>0.86480000000000001</v>
      </c>
      <c r="G15" s="16">
        <f>SUM(G10:G14)</f>
        <v>0.36279999999999996</v>
      </c>
      <c r="H15" s="15">
        <f>SUM(H10:H14)</f>
        <v>0.81530000000000002</v>
      </c>
      <c r="I15" s="16">
        <f>SUM(I10:I14)</f>
        <v>0.44209999999999999</v>
      </c>
      <c r="J15" s="16">
        <f>SUM(J10:J14)</f>
        <v>0.89749999999999996</v>
      </c>
      <c r="K15" s="56">
        <f>SUM(K10:K14)</f>
        <v>612.18899999999996</v>
      </c>
    </row>
    <row r="16" spans="1:11" ht="15.75" thickBot="1" x14ac:dyDescent="0.3">
      <c r="A16" s="17" t="s">
        <v>10</v>
      </c>
      <c r="B16" s="18">
        <f>B15/4</f>
        <v>0.13370000000000001</v>
      </c>
      <c r="C16" s="19">
        <f>C15/4</f>
        <v>7.3050000000000004E-2</v>
      </c>
      <c r="D16" s="19">
        <f t="shared" ref="D16:K16" si="1">D15/4</f>
        <v>14.070599999999999</v>
      </c>
      <c r="E16" s="19">
        <f t="shared" si="1"/>
        <v>0.1759</v>
      </c>
      <c r="F16" s="19">
        <f t="shared" si="1"/>
        <v>0.2162</v>
      </c>
      <c r="G16" s="19">
        <f t="shared" si="1"/>
        <v>9.0699999999999989E-2</v>
      </c>
      <c r="H16" s="19">
        <f t="shared" si="1"/>
        <v>0.20382500000000001</v>
      </c>
      <c r="I16" s="19">
        <f t="shared" si="1"/>
        <v>0.110525</v>
      </c>
      <c r="J16" s="19">
        <f t="shared" si="1"/>
        <v>0.22437499999999999</v>
      </c>
      <c r="K16" s="19">
        <f t="shared" si="1"/>
        <v>153.04724999999999</v>
      </c>
    </row>
    <row r="17" spans="1:11" ht="16.5" thickTop="1" x14ac:dyDescent="0.25">
      <c r="A17" s="8"/>
      <c r="B17" s="9"/>
      <c r="C17" s="10"/>
      <c r="D17" s="88" t="s">
        <v>28</v>
      </c>
      <c r="E17" s="78"/>
      <c r="F17" s="9"/>
      <c r="G17" s="10"/>
      <c r="H17" s="9"/>
      <c r="I17" s="10"/>
      <c r="J17" s="32"/>
      <c r="K17" s="54"/>
    </row>
    <row r="18" spans="1:11" x14ac:dyDescent="0.25">
      <c r="A18" s="8">
        <v>38090</v>
      </c>
      <c r="B18" s="9">
        <v>0.13370000000000001</v>
      </c>
      <c r="C18" s="10">
        <v>7.2900000000000006E-2</v>
      </c>
      <c r="D18" s="9">
        <v>14.1341</v>
      </c>
      <c r="E18" s="10">
        <v>0.17480000000000001</v>
      </c>
      <c r="F18" s="9">
        <v>0.21640000000000001</v>
      </c>
      <c r="G18" s="10">
        <v>9.0700000000000003E-2</v>
      </c>
      <c r="H18" s="9">
        <v>0.20250000000000001</v>
      </c>
      <c r="I18" s="10">
        <v>0.1106</v>
      </c>
      <c r="J18" s="32">
        <v>0.22370000000000001</v>
      </c>
      <c r="K18" s="54">
        <v>152.8458</v>
      </c>
    </row>
    <row r="19" spans="1:11" x14ac:dyDescent="0.25">
      <c r="A19" s="8">
        <v>38091</v>
      </c>
      <c r="B19" s="9">
        <v>0.13370000000000001</v>
      </c>
      <c r="C19" s="10">
        <v>7.3700000000000002E-2</v>
      </c>
      <c r="D19" s="9">
        <v>14.2919</v>
      </c>
      <c r="E19" s="10">
        <v>0.1772</v>
      </c>
      <c r="F19" s="9">
        <v>0.21940000000000001</v>
      </c>
      <c r="G19" s="10">
        <v>9.1300000000000006E-2</v>
      </c>
      <c r="H19" s="9">
        <v>0.20480000000000001</v>
      </c>
      <c r="I19" s="10">
        <v>0.11219999999999999</v>
      </c>
      <c r="J19" s="32">
        <v>0.22339999999999999</v>
      </c>
      <c r="K19" s="54">
        <v>152.58850000000001</v>
      </c>
    </row>
    <row r="20" spans="1:11" x14ac:dyDescent="0.25">
      <c r="A20" s="8">
        <v>38092</v>
      </c>
      <c r="B20" s="9">
        <v>0.13370000000000001</v>
      </c>
      <c r="C20" s="10">
        <v>7.4800000000000005E-2</v>
      </c>
      <c r="D20" s="9">
        <v>14.505100000000001</v>
      </c>
      <c r="E20" s="10">
        <v>0.18240000000000001</v>
      </c>
      <c r="F20" s="9">
        <v>0.21920000000000001</v>
      </c>
      <c r="G20" s="10">
        <v>9.1800000000000007E-2</v>
      </c>
      <c r="H20" s="9">
        <v>0.21129999999999999</v>
      </c>
      <c r="I20" s="10">
        <v>0.11210000000000001</v>
      </c>
      <c r="J20" s="32">
        <v>0.2248</v>
      </c>
      <c r="K20" s="54">
        <v>154.7912</v>
      </c>
    </row>
    <row r="21" spans="1:11" ht="15.75" thickBot="1" x14ac:dyDescent="0.3">
      <c r="A21" s="11">
        <v>38093</v>
      </c>
      <c r="B21" s="12">
        <v>0.1336</v>
      </c>
      <c r="C21" s="13">
        <v>7.51E-2</v>
      </c>
      <c r="D21" s="12">
        <v>14.5083</v>
      </c>
      <c r="E21" s="67">
        <v>0.18090000000000001</v>
      </c>
      <c r="F21" s="12">
        <v>0.21920000000000001</v>
      </c>
      <c r="G21" s="13">
        <v>9.1999999999999998E-2</v>
      </c>
      <c r="H21" s="12">
        <v>0.20100000000000001</v>
      </c>
      <c r="I21" s="13">
        <v>0.11210000000000001</v>
      </c>
      <c r="J21" s="33">
        <v>0.2248</v>
      </c>
      <c r="K21" s="55">
        <v>154.14099999999999</v>
      </c>
    </row>
    <row r="22" spans="1:11" ht="15.75" thickTop="1" x14ac:dyDescent="0.25">
      <c r="A22" s="14" t="s">
        <v>9</v>
      </c>
      <c r="B22" s="15">
        <f t="shared" ref="B22:K22" si="2">SUM(B17:B21)</f>
        <v>0.53469999999999995</v>
      </c>
      <c r="C22" s="16">
        <f t="shared" si="2"/>
        <v>0.29649999999999999</v>
      </c>
      <c r="D22" s="15">
        <f t="shared" si="2"/>
        <v>57.439399999999999</v>
      </c>
      <c r="E22" s="16">
        <f t="shared" si="2"/>
        <v>0.71530000000000005</v>
      </c>
      <c r="F22" s="15">
        <f t="shared" si="2"/>
        <v>0.87420000000000009</v>
      </c>
      <c r="G22" s="16">
        <f t="shared" si="2"/>
        <v>0.36580000000000001</v>
      </c>
      <c r="H22" s="15">
        <f t="shared" si="2"/>
        <v>0.81960000000000011</v>
      </c>
      <c r="I22" s="16">
        <f t="shared" si="2"/>
        <v>0.44699999999999995</v>
      </c>
      <c r="J22" s="16">
        <f t="shared" si="2"/>
        <v>0.89669999999999994</v>
      </c>
      <c r="K22" s="56">
        <f t="shared" si="2"/>
        <v>614.36649999999997</v>
      </c>
    </row>
    <row r="23" spans="1:11" ht="15.75" thickBot="1" x14ac:dyDescent="0.3">
      <c r="A23" s="17" t="s">
        <v>10</v>
      </c>
      <c r="B23" s="18">
        <f>B22/4</f>
        <v>0.13367499999999999</v>
      </c>
      <c r="C23" s="19">
        <f>C22/4</f>
        <v>7.4124999999999996E-2</v>
      </c>
      <c r="D23" s="19">
        <f t="shared" ref="D23:K23" si="3">D22/4</f>
        <v>14.35985</v>
      </c>
      <c r="E23" s="19">
        <f t="shared" si="3"/>
        <v>0.17882500000000001</v>
      </c>
      <c r="F23" s="19">
        <f t="shared" si="3"/>
        <v>0.21855000000000002</v>
      </c>
      <c r="G23" s="19">
        <f t="shared" si="3"/>
        <v>9.1450000000000004E-2</v>
      </c>
      <c r="H23" s="19">
        <f t="shared" si="3"/>
        <v>0.20490000000000003</v>
      </c>
      <c r="I23" s="19">
        <f t="shared" si="3"/>
        <v>0.11174999999999999</v>
      </c>
      <c r="J23" s="19">
        <f t="shared" si="3"/>
        <v>0.22417499999999999</v>
      </c>
      <c r="K23" s="19">
        <f t="shared" si="3"/>
        <v>153.59162499999999</v>
      </c>
    </row>
    <row r="24" spans="1:11" ht="15.75" thickTop="1" x14ac:dyDescent="0.25">
      <c r="A24" s="8">
        <v>38096</v>
      </c>
      <c r="B24" s="9">
        <v>0.13370000000000001</v>
      </c>
      <c r="C24" s="10">
        <v>7.4200000000000002E-2</v>
      </c>
      <c r="D24" s="9">
        <v>14.434900000000001</v>
      </c>
      <c r="E24" s="78">
        <v>0.1794</v>
      </c>
      <c r="F24" s="9">
        <v>0.21740000000000001</v>
      </c>
      <c r="G24" s="10">
        <v>9.1899999999999996E-2</v>
      </c>
      <c r="H24" s="9">
        <v>0.2087</v>
      </c>
      <c r="I24" s="10">
        <v>0.1111</v>
      </c>
      <c r="J24" s="32">
        <v>0.22420000000000001</v>
      </c>
      <c r="K24" s="54">
        <v>155.4597</v>
      </c>
    </row>
    <row r="25" spans="1:11" x14ac:dyDescent="0.25">
      <c r="A25" s="8">
        <v>38097</v>
      </c>
      <c r="B25" s="9">
        <v>0.13370000000000001</v>
      </c>
      <c r="C25" s="10">
        <v>7.3999999999999996E-2</v>
      </c>
      <c r="D25" s="9">
        <v>14.511799999999999</v>
      </c>
      <c r="E25" s="10">
        <v>0.1792</v>
      </c>
      <c r="F25" s="9">
        <v>0.2175</v>
      </c>
      <c r="G25" s="10">
        <v>9.1399999999999995E-2</v>
      </c>
      <c r="H25" s="9">
        <v>0.20780000000000001</v>
      </c>
      <c r="I25" s="10">
        <v>0.11119999999999999</v>
      </c>
      <c r="J25" s="32">
        <v>0.2248</v>
      </c>
      <c r="K25" s="54">
        <v>154.25640000000001</v>
      </c>
    </row>
    <row r="26" spans="1:11" x14ac:dyDescent="0.25">
      <c r="A26" s="8">
        <v>38098</v>
      </c>
      <c r="B26" s="9">
        <v>0.1336</v>
      </c>
      <c r="C26" s="10">
        <v>7.4499999999999997E-2</v>
      </c>
      <c r="D26" s="9">
        <v>14.4742</v>
      </c>
      <c r="E26" s="10">
        <v>0.1812</v>
      </c>
      <c r="F26" s="9">
        <v>0.21929999999999999</v>
      </c>
      <c r="G26" s="10">
        <v>9.1800000000000007E-2</v>
      </c>
      <c r="H26" s="9">
        <v>0.21079999999999999</v>
      </c>
      <c r="I26" s="10">
        <v>0.11219999999999999</v>
      </c>
      <c r="J26" s="32">
        <v>0.22439999999999999</v>
      </c>
      <c r="K26" s="54">
        <v>154.27459999999999</v>
      </c>
    </row>
    <row r="27" spans="1:11" x14ac:dyDescent="0.25">
      <c r="A27" s="8">
        <v>38099</v>
      </c>
      <c r="B27" s="9">
        <v>0.1336</v>
      </c>
      <c r="C27" s="10">
        <v>7.5399999999999995E-2</v>
      </c>
      <c r="D27" s="9">
        <v>14.612500000000001</v>
      </c>
      <c r="E27" s="10">
        <v>0.18240000000000001</v>
      </c>
      <c r="F27" s="9">
        <v>0.2203</v>
      </c>
      <c r="G27" s="10">
        <v>9.2399999999999996E-2</v>
      </c>
      <c r="H27" s="9">
        <v>0.21390000000000001</v>
      </c>
      <c r="I27" s="10">
        <v>0.11260000000000001</v>
      </c>
      <c r="J27" s="32">
        <v>0.22589999999999999</v>
      </c>
      <c r="K27" s="54">
        <v>154.37809999999999</v>
      </c>
    </row>
    <row r="28" spans="1:11" ht="15.75" thickBot="1" x14ac:dyDescent="0.3">
      <c r="A28" s="11">
        <v>38100</v>
      </c>
      <c r="B28" s="12">
        <v>0.1336</v>
      </c>
      <c r="C28" s="13">
        <v>7.5600000000000001E-2</v>
      </c>
      <c r="D28" s="12">
        <v>14.67</v>
      </c>
      <c r="E28" s="13">
        <v>0.1832</v>
      </c>
      <c r="F28" s="12">
        <v>0.2203</v>
      </c>
      <c r="G28" s="13">
        <v>9.2299999999999993E-2</v>
      </c>
      <c r="H28" s="12">
        <v>0.214</v>
      </c>
      <c r="I28" s="13">
        <v>0.11260000000000001</v>
      </c>
      <c r="J28" s="33">
        <v>0.22689999999999999</v>
      </c>
      <c r="K28" s="55">
        <v>154.9426</v>
      </c>
    </row>
    <row r="29" spans="1:11" ht="15.75" thickTop="1" x14ac:dyDescent="0.25">
      <c r="A29" s="14" t="s">
        <v>9</v>
      </c>
      <c r="B29" s="15">
        <f t="shared" ref="B29:K29" si="4">SUM(B24:B28)</f>
        <v>0.66819999999999991</v>
      </c>
      <c r="C29" s="16">
        <f t="shared" si="4"/>
        <v>0.37370000000000003</v>
      </c>
      <c r="D29" s="15">
        <f t="shared" si="4"/>
        <v>72.703400000000002</v>
      </c>
      <c r="E29" s="16">
        <f t="shared" si="4"/>
        <v>0.90540000000000009</v>
      </c>
      <c r="F29" s="15">
        <f t="shared" si="4"/>
        <v>1.0948</v>
      </c>
      <c r="G29" s="16">
        <f t="shared" si="4"/>
        <v>0.45979999999999999</v>
      </c>
      <c r="H29" s="15">
        <f t="shared" si="4"/>
        <v>1.0551999999999999</v>
      </c>
      <c r="I29" s="16">
        <f t="shared" si="4"/>
        <v>0.55970000000000009</v>
      </c>
      <c r="J29" s="16">
        <f t="shared" si="4"/>
        <v>1.1261999999999999</v>
      </c>
      <c r="K29" s="56">
        <f t="shared" si="4"/>
        <v>773.31139999999994</v>
      </c>
    </row>
    <row r="30" spans="1:11" ht="15.75" thickBot="1" x14ac:dyDescent="0.3">
      <c r="A30" s="17" t="s">
        <v>10</v>
      </c>
      <c r="B30" s="18">
        <f>B29/5</f>
        <v>0.13363999999999998</v>
      </c>
      <c r="C30" s="19">
        <f>C29/5</f>
        <v>7.4740000000000001E-2</v>
      </c>
      <c r="D30" s="19">
        <f t="shared" ref="D30:K30" si="5">D29/5</f>
        <v>14.54068</v>
      </c>
      <c r="E30" s="19">
        <f t="shared" si="5"/>
        <v>0.18108000000000002</v>
      </c>
      <c r="F30" s="19">
        <f t="shared" si="5"/>
        <v>0.21895999999999999</v>
      </c>
      <c r="G30" s="19">
        <f t="shared" si="5"/>
        <v>9.196E-2</v>
      </c>
      <c r="H30" s="19">
        <f t="shared" si="5"/>
        <v>0.21103999999999998</v>
      </c>
      <c r="I30" s="19">
        <f t="shared" si="5"/>
        <v>0.11194000000000001</v>
      </c>
      <c r="J30" s="19">
        <f t="shared" si="5"/>
        <v>0.22523999999999997</v>
      </c>
      <c r="K30" s="19">
        <f t="shared" si="5"/>
        <v>154.66227999999998</v>
      </c>
    </row>
    <row r="31" spans="1:11" ht="15.75" thickTop="1" x14ac:dyDescent="0.25">
      <c r="A31" s="8">
        <v>38103</v>
      </c>
      <c r="B31" s="9">
        <v>0.1336</v>
      </c>
      <c r="C31" s="10">
        <v>7.5600000000000001E-2</v>
      </c>
      <c r="D31" s="9">
        <v>14.595499999999999</v>
      </c>
      <c r="E31" s="10">
        <v>0.1832</v>
      </c>
      <c r="F31" s="9">
        <v>0.22120000000000001</v>
      </c>
      <c r="G31" s="10">
        <v>9.2100000000000001E-2</v>
      </c>
      <c r="H31" s="9">
        <v>0.2137</v>
      </c>
      <c r="I31" s="10">
        <v>0.11310000000000001</v>
      </c>
      <c r="J31" s="32">
        <v>0.22670000000000001</v>
      </c>
      <c r="K31" s="54">
        <v>154.809</v>
      </c>
    </row>
    <row r="32" spans="1:11" x14ac:dyDescent="0.25">
      <c r="A32" s="8">
        <v>38104</v>
      </c>
      <c r="B32" s="9">
        <v>0.13370000000000001</v>
      </c>
      <c r="C32" s="10">
        <v>7.4899999999999994E-2</v>
      </c>
      <c r="D32" s="9">
        <v>14.5151</v>
      </c>
      <c r="E32" s="10">
        <v>0.18490000000000001</v>
      </c>
      <c r="F32" s="9">
        <v>0.22059999999999999</v>
      </c>
      <c r="G32" s="10">
        <v>9.2200000000000004E-2</v>
      </c>
      <c r="H32" s="9">
        <v>0.21249999999999999</v>
      </c>
      <c r="I32" s="10">
        <v>0.1128</v>
      </c>
      <c r="J32" s="32">
        <v>0.2268</v>
      </c>
      <c r="K32" s="54">
        <v>154.49039999999999</v>
      </c>
    </row>
    <row r="33" spans="1:11" x14ac:dyDescent="0.25">
      <c r="A33" s="8">
        <v>38105</v>
      </c>
      <c r="B33" s="9">
        <v>0.13370000000000001</v>
      </c>
      <c r="C33" s="10">
        <v>7.4700000000000003E-2</v>
      </c>
      <c r="D33" s="9">
        <v>14.652200000000001</v>
      </c>
      <c r="E33" s="10">
        <v>0.1825</v>
      </c>
      <c r="F33" s="9">
        <v>0.2195</v>
      </c>
      <c r="G33" s="10">
        <v>9.2100000000000001E-2</v>
      </c>
      <c r="H33" s="9">
        <v>0.21240000000000001</v>
      </c>
      <c r="I33" s="10">
        <v>0.11219999999999999</v>
      </c>
      <c r="J33" s="32">
        <v>0.22689999999999999</v>
      </c>
      <c r="K33" s="54">
        <v>154.12270000000001</v>
      </c>
    </row>
    <row r="34" spans="1:11" x14ac:dyDescent="0.25">
      <c r="A34" s="8">
        <v>38106</v>
      </c>
      <c r="B34" s="9">
        <v>0.13370000000000001</v>
      </c>
      <c r="C34" s="10">
        <v>7.5399999999999995E-2</v>
      </c>
      <c r="D34" s="9">
        <v>14.680899999999999</v>
      </c>
      <c r="E34" s="10">
        <v>0.18479999999999999</v>
      </c>
      <c r="F34" s="9">
        <v>0.22090000000000001</v>
      </c>
      <c r="G34" s="10">
        <v>9.2100000000000001E-2</v>
      </c>
      <c r="H34" s="9">
        <v>0.21490000000000001</v>
      </c>
      <c r="I34" s="10">
        <v>0.113</v>
      </c>
      <c r="J34" s="32">
        <v>0.2268</v>
      </c>
      <c r="K34" s="54">
        <v>154.6575</v>
      </c>
    </row>
    <row r="35" spans="1:11" ht="15.75" thickBot="1" x14ac:dyDescent="0.3">
      <c r="A35" s="11">
        <v>38107</v>
      </c>
      <c r="B35" s="12">
        <v>0.13370000000000001</v>
      </c>
      <c r="C35" s="13">
        <v>7.5300000000000006E-2</v>
      </c>
      <c r="D35" s="12">
        <v>14.705</v>
      </c>
      <c r="E35" s="13">
        <v>0.17580000000000001</v>
      </c>
      <c r="F35" s="12">
        <v>0.219</v>
      </c>
      <c r="G35" s="13">
        <v>9.2700000000000005E-2</v>
      </c>
      <c r="H35" s="12">
        <v>0.2152</v>
      </c>
      <c r="I35" s="13">
        <v>0.1119</v>
      </c>
      <c r="J35" s="33">
        <v>0.2278</v>
      </c>
      <c r="K35" s="55">
        <v>156.55269999999999</v>
      </c>
    </row>
    <row r="36" spans="1:11" ht="15.75" thickTop="1" x14ac:dyDescent="0.25">
      <c r="A36" s="14" t="s">
        <v>9</v>
      </c>
      <c r="B36" s="15">
        <f t="shared" ref="B36:K36" si="6">SUM(B31:B35)</f>
        <v>0.66840000000000011</v>
      </c>
      <c r="C36" s="16">
        <f t="shared" si="6"/>
        <v>0.37590000000000001</v>
      </c>
      <c r="D36" s="15">
        <f t="shared" si="6"/>
        <v>73.148700000000005</v>
      </c>
      <c r="E36" s="16">
        <f t="shared" si="6"/>
        <v>0.91120000000000001</v>
      </c>
      <c r="F36" s="15">
        <f t="shared" si="6"/>
        <v>1.1012</v>
      </c>
      <c r="G36" s="16">
        <f t="shared" si="6"/>
        <v>0.46120000000000005</v>
      </c>
      <c r="H36" s="15">
        <f t="shared" si="6"/>
        <v>1.0687</v>
      </c>
      <c r="I36" s="16">
        <f t="shared" si="6"/>
        <v>0.56299999999999994</v>
      </c>
      <c r="J36" s="16">
        <f t="shared" si="6"/>
        <v>1.135</v>
      </c>
      <c r="K36" s="56">
        <f t="shared" si="6"/>
        <v>774.63229999999999</v>
      </c>
    </row>
    <row r="37" spans="1:11" ht="15.75" thickBot="1" x14ac:dyDescent="0.3">
      <c r="A37" s="17" t="s">
        <v>10</v>
      </c>
      <c r="B37" s="18">
        <f>B36/5</f>
        <v>0.13368000000000002</v>
      </c>
      <c r="C37" s="19">
        <f>C36/5</f>
        <v>7.5179999999999997E-2</v>
      </c>
      <c r="D37" s="19">
        <f t="shared" ref="D37" si="7">D36/5</f>
        <v>14.629740000000002</v>
      </c>
      <c r="E37" s="19">
        <f t="shared" ref="E37" si="8">E36/5</f>
        <v>0.18224000000000001</v>
      </c>
      <c r="F37" s="19">
        <f t="shared" ref="F37" si="9">F36/5</f>
        <v>0.22023999999999999</v>
      </c>
      <c r="G37" s="19">
        <f t="shared" ref="G37" si="10">G36/5</f>
        <v>9.2240000000000016E-2</v>
      </c>
      <c r="H37" s="19">
        <f t="shared" ref="H37" si="11">H36/5</f>
        <v>0.21373999999999999</v>
      </c>
      <c r="I37" s="19">
        <f t="shared" ref="I37" si="12">I36/5</f>
        <v>0.11259999999999999</v>
      </c>
      <c r="J37" s="19">
        <f t="shared" ref="J37" si="13">J36/5</f>
        <v>0.22700000000000001</v>
      </c>
      <c r="K37" s="19">
        <f t="shared" ref="K37" si="14">K36/5</f>
        <v>154.92645999999999</v>
      </c>
    </row>
    <row r="38" spans="1:11" ht="21" thickTop="1" x14ac:dyDescent="0.3">
      <c r="A38" s="20"/>
      <c r="B38" s="9"/>
      <c r="C38" s="51"/>
      <c r="D38" s="9"/>
      <c r="E38" s="22" t="s">
        <v>11</v>
      </c>
      <c r="F38" s="9"/>
      <c r="G38" s="10"/>
      <c r="H38" s="9"/>
      <c r="I38" s="10"/>
      <c r="J38" s="32"/>
      <c r="K38" s="54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35"/>
      <c r="K39" s="58"/>
    </row>
    <row r="40" spans="1:11" x14ac:dyDescent="0.25">
      <c r="A40" s="26" t="s">
        <v>12</v>
      </c>
      <c r="B40" s="27">
        <f>SUM(B5:B7,B10:B13,B18:B21,B24:B28,B31:B35)</f>
        <v>2.6735000000000002</v>
      </c>
      <c r="C40" s="36">
        <f>SUM(C5:C6,C10:C13,C18:C21,C24:C28,C31:C35)</f>
        <v>1.4829999999999999</v>
      </c>
      <c r="D40" s="36">
        <f t="shared" ref="D40:K40" si="15">SUM(D5:D6,D10:D13,D18:D21,D24:D28,D31:D35)</f>
        <v>287.35469999999998</v>
      </c>
      <c r="E40" s="36">
        <f t="shared" si="15"/>
        <v>3.5850999999999997</v>
      </c>
      <c r="F40" s="36">
        <f t="shared" si="15"/>
        <v>4.3592000000000004</v>
      </c>
      <c r="G40" s="36">
        <f t="shared" si="15"/>
        <v>1.8298000000000003</v>
      </c>
      <c r="H40" s="36">
        <f t="shared" si="15"/>
        <v>4.160000000000001</v>
      </c>
      <c r="I40" s="36">
        <f t="shared" si="15"/>
        <v>2.2286999999999999</v>
      </c>
      <c r="J40" s="36">
        <f t="shared" si="15"/>
        <v>4.5029000000000012</v>
      </c>
      <c r="K40" s="36">
        <f t="shared" si="15"/>
        <v>3080.3847999999998</v>
      </c>
    </row>
    <row r="41" spans="1:11" x14ac:dyDescent="0.25">
      <c r="A41" s="26" t="s">
        <v>13</v>
      </c>
      <c r="B41" s="27">
        <f>B40/20</f>
        <v>0.13367500000000002</v>
      </c>
      <c r="C41" s="28">
        <f>C40/20</f>
        <v>7.4149999999999994E-2</v>
      </c>
      <c r="D41" s="28">
        <f t="shared" ref="D41:K41" si="16">D40/20</f>
        <v>14.367735</v>
      </c>
      <c r="E41" s="28">
        <f t="shared" si="16"/>
        <v>0.179255</v>
      </c>
      <c r="F41" s="28">
        <f t="shared" si="16"/>
        <v>0.21796000000000001</v>
      </c>
      <c r="G41" s="28">
        <f t="shared" si="16"/>
        <v>9.1490000000000016E-2</v>
      </c>
      <c r="H41" s="28">
        <f t="shared" si="16"/>
        <v>0.20800000000000005</v>
      </c>
      <c r="I41" s="28">
        <f t="shared" si="16"/>
        <v>0.11143499999999999</v>
      </c>
      <c r="J41" s="28">
        <f t="shared" si="16"/>
        <v>0.22514500000000007</v>
      </c>
      <c r="K41" s="28">
        <f t="shared" si="16"/>
        <v>154.01924</v>
      </c>
    </row>
    <row r="42" spans="1:11" x14ac:dyDescent="0.25">
      <c r="A42" s="26" t="s">
        <v>14</v>
      </c>
      <c r="B42" s="27">
        <f>1/B41</f>
        <v>7.4808303721713099</v>
      </c>
      <c r="C42" s="28">
        <f>1/C41</f>
        <v>13.486176668914364</v>
      </c>
      <c r="D42" s="72">
        <f>100/D41</f>
        <v>6.9600392824617101</v>
      </c>
      <c r="E42" s="28">
        <f t="shared" ref="E42:J42" si="17">1/E41</f>
        <v>5.5786449471423394</v>
      </c>
      <c r="F42" s="49">
        <f t="shared" si="17"/>
        <v>4.5879977977610569</v>
      </c>
      <c r="G42" s="28">
        <f t="shared" si="17"/>
        <v>10.930156301235106</v>
      </c>
      <c r="H42" s="28">
        <f t="shared" si="17"/>
        <v>4.8076923076923066</v>
      </c>
      <c r="I42" s="28">
        <f t="shared" si="17"/>
        <v>8.9738412527482403</v>
      </c>
      <c r="J42" s="28">
        <f t="shared" si="17"/>
        <v>4.4415820915410054</v>
      </c>
      <c r="K42" s="28">
        <f>1000/K41</f>
        <v>6.4926953281940625</v>
      </c>
    </row>
    <row r="43" spans="1:11" ht="15.75" thickBot="1" x14ac:dyDescent="0.3">
      <c r="A43" s="29"/>
      <c r="B43" s="30"/>
      <c r="C43" s="31"/>
      <c r="D43" s="30"/>
      <c r="E43" s="31"/>
      <c r="F43" s="50"/>
      <c r="G43" s="30"/>
      <c r="H43" s="31"/>
      <c r="I43" s="30"/>
      <c r="J43" s="31"/>
      <c r="K43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33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38110</v>
      </c>
      <c r="B6" s="9">
        <v>0.13370000000000001</v>
      </c>
      <c r="C6" s="10">
        <v>7.5399999999999995E-2</v>
      </c>
      <c r="D6" s="9">
        <v>14.7531</v>
      </c>
      <c r="E6" s="10">
        <v>0.1852</v>
      </c>
      <c r="F6" s="9">
        <v>0.21820000000000001</v>
      </c>
      <c r="G6" s="10">
        <v>9.2100000000000001E-2</v>
      </c>
      <c r="H6" s="9">
        <v>0.214</v>
      </c>
      <c r="I6" s="10">
        <v>0.1116</v>
      </c>
      <c r="J6" s="10">
        <v>0.22750000000000001</v>
      </c>
      <c r="K6" s="54">
        <v>156.89359999999999</v>
      </c>
    </row>
    <row r="7" spans="1:11" x14ac:dyDescent="0.25">
      <c r="A7" s="8">
        <v>38111</v>
      </c>
      <c r="B7" s="9">
        <v>0.13370000000000001</v>
      </c>
      <c r="C7" s="10">
        <v>7.5399999999999995E-2</v>
      </c>
      <c r="D7" s="9">
        <v>14.751099999999999</v>
      </c>
      <c r="E7" s="10">
        <v>0.18540000000000001</v>
      </c>
      <c r="F7" s="9">
        <v>0.21859999999999999</v>
      </c>
      <c r="G7" s="10">
        <v>9.2100000000000001E-2</v>
      </c>
      <c r="H7" s="9">
        <v>0.2137</v>
      </c>
      <c r="I7" s="10">
        <v>0.1118</v>
      </c>
      <c r="J7" s="10">
        <v>0.2276</v>
      </c>
      <c r="K7" s="54">
        <v>156.8535</v>
      </c>
    </row>
    <row r="8" spans="1:11" x14ac:dyDescent="0.25">
      <c r="A8" s="8">
        <v>38112</v>
      </c>
      <c r="B8" s="9">
        <v>0.13370000000000001</v>
      </c>
      <c r="C8" s="10">
        <v>7.46E-2</v>
      </c>
      <c r="D8" s="9">
        <v>14.699</v>
      </c>
      <c r="E8" s="10">
        <v>0.1835</v>
      </c>
      <c r="F8" s="9">
        <v>0.2165</v>
      </c>
      <c r="G8" s="10">
        <v>9.1300000000000006E-2</v>
      </c>
      <c r="H8" s="9">
        <v>0.2165</v>
      </c>
      <c r="I8" s="10">
        <v>0.11070000000000001</v>
      </c>
      <c r="J8" s="10">
        <v>0.2268</v>
      </c>
      <c r="K8" s="54">
        <v>156.62960000000001</v>
      </c>
    </row>
    <row r="9" spans="1:11" x14ac:dyDescent="0.25">
      <c r="A9" s="8">
        <v>38113</v>
      </c>
      <c r="B9" s="9">
        <v>0.13370000000000001</v>
      </c>
      <c r="C9" s="10">
        <v>7.46E-2</v>
      </c>
      <c r="D9" s="9">
        <v>14.517799999999999</v>
      </c>
      <c r="E9" s="10">
        <v>0.18260000000000001</v>
      </c>
      <c r="F9" s="9">
        <v>0.21529999999999999</v>
      </c>
      <c r="G9" s="10">
        <v>9.1300000000000006E-2</v>
      </c>
      <c r="H9" s="9">
        <v>0.2104</v>
      </c>
      <c r="I9" s="10">
        <v>0.1101</v>
      </c>
      <c r="J9" s="10">
        <v>0.2253</v>
      </c>
      <c r="K9" s="54">
        <v>156.12819999999999</v>
      </c>
    </row>
    <row r="10" spans="1:11" ht="15.75" thickBot="1" x14ac:dyDescent="0.3">
      <c r="A10" s="11">
        <v>38114</v>
      </c>
      <c r="B10" s="12">
        <v>0.13370000000000001</v>
      </c>
      <c r="C10" s="13">
        <v>7.4499999999999997E-2</v>
      </c>
      <c r="D10" s="12">
        <v>14.6515</v>
      </c>
      <c r="E10" s="13">
        <v>0.18429999999999999</v>
      </c>
      <c r="F10" s="12">
        <v>0.21640000000000001</v>
      </c>
      <c r="G10" s="13">
        <v>9.1399999999999995E-2</v>
      </c>
      <c r="H10" s="12">
        <v>0.21129999999999999</v>
      </c>
      <c r="I10" s="13">
        <v>0.1106</v>
      </c>
      <c r="J10" s="13">
        <v>0.22589999999999999</v>
      </c>
      <c r="K10" s="55">
        <v>155.99449999999999</v>
      </c>
    </row>
    <row r="11" spans="1:11" ht="15.75" thickTop="1" x14ac:dyDescent="0.25">
      <c r="A11" s="14" t="s">
        <v>9</v>
      </c>
      <c r="B11" s="15">
        <f>SUM(B6:B10)</f>
        <v>0.66850000000000009</v>
      </c>
      <c r="C11" s="16">
        <f>SUM(C6:C10)</f>
        <v>0.3745</v>
      </c>
      <c r="D11" s="15">
        <f>SUM(D6:D10)</f>
        <v>73.372500000000002</v>
      </c>
      <c r="E11" s="16">
        <f>SUM(E6:E10)</f>
        <v>0.92100000000000004</v>
      </c>
      <c r="F11" s="15">
        <f>SUM(F6:F10)</f>
        <v>1.085</v>
      </c>
      <c r="G11" s="16">
        <f>SUM(G6:G10)</f>
        <v>0.4582</v>
      </c>
      <c r="H11" s="15">
        <f>SUM(H6:H10)</f>
        <v>1.0659000000000001</v>
      </c>
      <c r="I11" s="16">
        <f>SUM(I6:I10)</f>
        <v>0.55480000000000007</v>
      </c>
      <c r="J11" s="16">
        <f>SUM(J6:J10)</f>
        <v>1.1331</v>
      </c>
      <c r="K11" s="56">
        <f>SUM(K6:K10)</f>
        <v>782.49940000000004</v>
      </c>
    </row>
    <row r="12" spans="1:11" ht="15.75" thickBot="1" x14ac:dyDescent="0.3">
      <c r="A12" s="17" t="s">
        <v>10</v>
      </c>
      <c r="B12" s="18">
        <f>B11/5</f>
        <v>0.13370000000000001</v>
      </c>
      <c r="C12" s="19">
        <f>C11/5</f>
        <v>7.4899999999999994E-2</v>
      </c>
      <c r="D12" s="19">
        <f t="shared" ref="D12:K12" si="0">D11/5</f>
        <v>14.6745</v>
      </c>
      <c r="E12" s="19">
        <f t="shared" si="0"/>
        <v>0.1842</v>
      </c>
      <c r="F12" s="19">
        <f t="shared" si="0"/>
        <v>0.217</v>
      </c>
      <c r="G12" s="19">
        <f t="shared" si="0"/>
        <v>9.1639999999999999E-2</v>
      </c>
      <c r="H12" s="19">
        <f t="shared" si="0"/>
        <v>0.21318000000000001</v>
      </c>
      <c r="I12" s="19">
        <f t="shared" si="0"/>
        <v>0.11096000000000002</v>
      </c>
      <c r="J12" s="19">
        <f t="shared" si="0"/>
        <v>0.22661999999999999</v>
      </c>
      <c r="K12" s="19">
        <f t="shared" si="0"/>
        <v>156.49988000000002</v>
      </c>
    </row>
    <row r="13" spans="1:11" ht="15.75" thickTop="1" x14ac:dyDescent="0.25">
      <c r="A13" s="8">
        <v>38117</v>
      </c>
      <c r="B13" s="9">
        <v>0.1336</v>
      </c>
      <c r="C13" s="10">
        <v>7.4800000000000005E-2</v>
      </c>
      <c r="D13" s="9">
        <v>14.979200000000001</v>
      </c>
      <c r="E13" s="10">
        <v>0.1898</v>
      </c>
      <c r="F13" s="9">
        <v>0.21959999999999999</v>
      </c>
      <c r="G13" s="10">
        <v>9.1700000000000004E-2</v>
      </c>
      <c r="H13" s="9">
        <v>0.2162</v>
      </c>
      <c r="I13" s="10">
        <v>0.1123</v>
      </c>
      <c r="J13" s="10">
        <v>0.2273</v>
      </c>
      <c r="K13" s="54">
        <v>156.54580000000001</v>
      </c>
    </row>
    <row r="14" spans="1:11" x14ac:dyDescent="0.25">
      <c r="A14" s="8">
        <v>38118</v>
      </c>
      <c r="B14" s="9">
        <v>0.1336</v>
      </c>
      <c r="C14" s="10">
        <v>7.5300000000000006E-2</v>
      </c>
      <c r="D14" s="9">
        <v>15.211</v>
      </c>
      <c r="E14" s="10">
        <v>0.19309999999999999</v>
      </c>
      <c r="F14" s="9">
        <v>0.22040000000000001</v>
      </c>
      <c r="G14" s="10">
        <v>9.2799999999999994E-2</v>
      </c>
      <c r="H14" s="9">
        <v>0.22120000000000001</v>
      </c>
      <c r="I14" s="10">
        <v>0.1128</v>
      </c>
      <c r="J14" s="10">
        <v>0.23050000000000001</v>
      </c>
      <c r="K14" s="54">
        <v>159.05080000000001</v>
      </c>
    </row>
    <row r="15" spans="1:11" x14ac:dyDescent="0.25">
      <c r="A15" s="8">
        <v>38119</v>
      </c>
      <c r="B15" s="9">
        <v>0.1336</v>
      </c>
      <c r="C15" s="10">
        <v>7.6100000000000001E-2</v>
      </c>
      <c r="D15" s="9">
        <v>15.192299999999999</v>
      </c>
      <c r="E15" s="10">
        <v>0.1923</v>
      </c>
      <c r="F15" s="9">
        <v>0.22120000000000001</v>
      </c>
      <c r="G15" s="10">
        <v>9.2899999999999996E-2</v>
      </c>
      <c r="H15" s="9">
        <v>0.2215</v>
      </c>
      <c r="I15" s="10">
        <v>0.11310000000000001</v>
      </c>
      <c r="J15" s="10">
        <v>0.23050000000000001</v>
      </c>
      <c r="K15" s="54">
        <v>158.81700000000001</v>
      </c>
    </row>
    <row r="16" spans="1:11" x14ac:dyDescent="0.25">
      <c r="A16" s="8">
        <v>38120</v>
      </c>
      <c r="B16" s="9">
        <v>0.13370000000000001</v>
      </c>
      <c r="C16" s="10">
        <v>7.5800000000000006E-2</v>
      </c>
      <c r="D16" s="9">
        <v>15.1729</v>
      </c>
      <c r="E16" s="10">
        <v>0.19239999999999999</v>
      </c>
      <c r="F16" s="9">
        <v>0.2205</v>
      </c>
      <c r="G16" s="10">
        <v>9.2999999999999999E-2</v>
      </c>
      <c r="H16" s="9">
        <v>0.2205</v>
      </c>
      <c r="I16" s="10">
        <v>0.1128</v>
      </c>
      <c r="J16" s="10">
        <v>0.23050000000000001</v>
      </c>
      <c r="K16" s="54">
        <v>158.46789999999999</v>
      </c>
    </row>
    <row r="17" spans="1:11" ht="15.75" thickBot="1" x14ac:dyDescent="0.3">
      <c r="A17" s="11">
        <v>38121</v>
      </c>
      <c r="B17" s="12">
        <v>0.13370000000000001</v>
      </c>
      <c r="C17" s="13">
        <v>7.5899999999999995E-2</v>
      </c>
      <c r="D17" s="12">
        <v>15.278600000000001</v>
      </c>
      <c r="E17" s="13">
        <v>0.19409999999999999</v>
      </c>
      <c r="F17" s="12">
        <v>0.2213</v>
      </c>
      <c r="G17" s="13">
        <v>9.2999999999999999E-2</v>
      </c>
      <c r="H17" s="12">
        <v>0.22220000000000001</v>
      </c>
      <c r="I17" s="13">
        <v>0.11310000000000001</v>
      </c>
      <c r="J17" s="13">
        <v>0.23069999999999999</v>
      </c>
      <c r="K17" s="55">
        <v>158.53479999999999</v>
      </c>
    </row>
    <row r="18" spans="1:11" ht="15.75" thickTop="1" x14ac:dyDescent="0.25">
      <c r="A18" s="14" t="s">
        <v>9</v>
      </c>
      <c r="B18" s="15">
        <f t="shared" ref="B18:K18" si="1">SUM(B13:B17)</f>
        <v>0.66820000000000002</v>
      </c>
      <c r="C18" s="16">
        <f t="shared" si="1"/>
        <v>0.37790000000000001</v>
      </c>
      <c r="D18" s="15">
        <f t="shared" si="1"/>
        <v>75.834000000000003</v>
      </c>
      <c r="E18" s="16">
        <f t="shared" si="1"/>
        <v>0.9617</v>
      </c>
      <c r="F18" s="15">
        <f t="shared" si="1"/>
        <v>1.103</v>
      </c>
      <c r="G18" s="16">
        <f t="shared" si="1"/>
        <v>0.46339999999999992</v>
      </c>
      <c r="H18" s="15">
        <f t="shared" si="1"/>
        <v>1.1016000000000001</v>
      </c>
      <c r="I18" s="16">
        <f t="shared" si="1"/>
        <v>0.56410000000000005</v>
      </c>
      <c r="J18" s="16">
        <f t="shared" si="1"/>
        <v>1.1495</v>
      </c>
      <c r="K18" s="56">
        <f t="shared" si="1"/>
        <v>791.41629999999998</v>
      </c>
    </row>
    <row r="19" spans="1:11" ht="15.75" thickBot="1" x14ac:dyDescent="0.3">
      <c r="A19" s="17" t="s">
        <v>10</v>
      </c>
      <c r="B19" s="18">
        <f>B18/5</f>
        <v>0.13364000000000001</v>
      </c>
      <c r="C19" s="19">
        <f>C18/5</f>
        <v>7.5580000000000008E-2</v>
      </c>
      <c r="D19" s="19">
        <f t="shared" ref="D19:K19" si="2">D18/5</f>
        <v>15.1668</v>
      </c>
      <c r="E19" s="19">
        <f t="shared" si="2"/>
        <v>0.19234000000000001</v>
      </c>
      <c r="F19" s="19">
        <f t="shared" si="2"/>
        <v>0.22059999999999999</v>
      </c>
      <c r="G19" s="19">
        <f t="shared" si="2"/>
        <v>9.2679999999999985E-2</v>
      </c>
      <c r="H19" s="19">
        <f t="shared" si="2"/>
        <v>0.22032000000000002</v>
      </c>
      <c r="I19" s="19">
        <f t="shared" si="2"/>
        <v>0.11282</v>
      </c>
      <c r="J19" s="19">
        <f t="shared" si="2"/>
        <v>0.22989999999999999</v>
      </c>
      <c r="K19" s="19">
        <f t="shared" si="2"/>
        <v>158.28325999999998</v>
      </c>
    </row>
    <row r="20" spans="1:11" ht="15.75" thickTop="1" x14ac:dyDescent="0.25">
      <c r="A20" s="8">
        <v>38124</v>
      </c>
      <c r="B20" s="9">
        <v>0.13370000000000001</v>
      </c>
      <c r="C20" s="10">
        <v>7.5999999999999998E-2</v>
      </c>
      <c r="D20" s="9">
        <v>15.289899999999999</v>
      </c>
      <c r="E20" s="10">
        <v>0.19400000000000001</v>
      </c>
      <c r="F20" s="9">
        <v>0.22040000000000001</v>
      </c>
      <c r="G20" s="10">
        <v>9.3200000000000005E-2</v>
      </c>
      <c r="H20" s="9">
        <v>0.22159999999999999</v>
      </c>
      <c r="I20" s="10">
        <v>0.11269999999999999</v>
      </c>
      <c r="J20" s="10">
        <v>0.23089999999999999</v>
      </c>
      <c r="K20" s="54">
        <v>158.66849999999999</v>
      </c>
    </row>
    <row r="21" spans="1:11" x14ac:dyDescent="0.25">
      <c r="A21" s="8">
        <v>38125</v>
      </c>
      <c r="B21" s="9">
        <v>0.1338</v>
      </c>
      <c r="C21" s="10">
        <v>7.5700000000000003E-2</v>
      </c>
      <c r="D21" s="9">
        <v>15.2666</v>
      </c>
      <c r="E21" s="10">
        <v>0.19409999999999999</v>
      </c>
      <c r="F21" s="9">
        <v>0.218</v>
      </c>
      <c r="G21" s="10">
        <v>9.2399999999999996E-2</v>
      </c>
      <c r="H21" s="9">
        <v>0.22159999999999999</v>
      </c>
      <c r="I21" s="10">
        <v>0.1115</v>
      </c>
      <c r="J21" s="10">
        <v>0.23119999999999999</v>
      </c>
      <c r="K21" s="54">
        <v>158.25200000000001</v>
      </c>
    </row>
    <row r="22" spans="1:11" x14ac:dyDescent="0.25">
      <c r="A22" s="8">
        <v>38126</v>
      </c>
      <c r="B22" s="9">
        <v>0.1338</v>
      </c>
      <c r="C22" s="10">
        <v>7.5600000000000001E-2</v>
      </c>
      <c r="D22" s="9">
        <v>15.2773</v>
      </c>
      <c r="E22" s="10">
        <v>0.19489999999999999</v>
      </c>
      <c r="F22" s="9">
        <v>0.21870000000000001</v>
      </c>
      <c r="G22" s="10">
        <v>9.2499999999999999E-2</v>
      </c>
      <c r="H22" s="9">
        <v>0.2233</v>
      </c>
      <c r="I22" s="10">
        <v>0.1118</v>
      </c>
      <c r="J22" s="10">
        <v>0.23100000000000001</v>
      </c>
      <c r="K22" s="54">
        <v>158.5196</v>
      </c>
    </row>
    <row r="23" spans="1:11" x14ac:dyDescent="0.25">
      <c r="A23" s="8">
        <v>38127</v>
      </c>
      <c r="B23" s="9">
        <v>0.13389999999999999</v>
      </c>
      <c r="C23" s="10">
        <v>7.51E-2</v>
      </c>
      <c r="D23" s="9">
        <v>15.0946</v>
      </c>
      <c r="E23" s="10">
        <v>0.19159999999999999</v>
      </c>
      <c r="F23" s="9">
        <v>0.21779999999999999</v>
      </c>
      <c r="G23" s="10">
        <v>9.2399999999999996E-2</v>
      </c>
      <c r="H23" s="9">
        <v>0.22009999999999999</v>
      </c>
      <c r="I23" s="10">
        <v>0.1114</v>
      </c>
      <c r="J23" s="10">
        <v>0.22950000000000001</v>
      </c>
      <c r="K23" s="54">
        <v>157.1651</v>
      </c>
    </row>
    <row r="24" spans="1:11" ht="15.75" thickBot="1" x14ac:dyDescent="0.3">
      <c r="A24" s="11">
        <v>38128</v>
      </c>
      <c r="B24" s="12">
        <v>0.13389999999999999</v>
      </c>
      <c r="C24" s="13">
        <v>7.5600000000000001E-2</v>
      </c>
      <c r="D24" s="12">
        <v>15.1568</v>
      </c>
      <c r="E24" s="13">
        <v>0.19320000000000001</v>
      </c>
      <c r="F24" s="12">
        <v>0.21959999999999999</v>
      </c>
      <c r="G24" s="13">
        <v>9.2600000000000002E-2</v>
      </c>
      <c r="H24" s="12">
        <v>0.22170000000000001</v>
      </c>
      <c r="I24" s="13">
        <v>0.1123</v>
      </c>
      <c r="J24" s="13">
        <v>0.23050000000000001</v>
      </c>
      <c r="K24" s="55">
        <v>157.83459999999999</v>
      </c>
    </row>
    <row r="25" spans="1:11" ht="15.75" thickTop="1" x14ac:dyDescent="0.25">
      <c r="A25" s="14" t="s">
        <v>9</v>
      </c>
      <c r="B25" s="15">
        <f>SUM(B20:B24)</f>
        <v>0.66910000000000003</v>
      </c>
      <c r="C25" s="16">
        <f>SUM(C20:C24)</f>
        <v>0.378</v>
      </c>
      <c r="D25" s="15">
        <f>SUM(D20:D24)</f>
        <v>76.0852</v>
      </c>
      <c r="E25" s="16">
        <f>SUM(E20:E24)</f>
        <v>0.96779999999999999</v>
      </c>
      <c r="F25" s="15">
        <f>SUM(F20:F24)</f>
        <v>1.0945</v>
      </c>
      <c r="G25" s="16">
        <f>SUM(G20:G24)</f>
        <v>0.46310000000000001</v>
      </c>
      <c r="H25" s="15">
        <f>SUM(H20:H24)</f>
        <v>1.1082999999999998</v>
      </c>
      <c r="I25" s="16">
        <f>SUM(I20:I24)</f>
        <v>0.55969999999999998</v>
      </c>
      <c r="J25" s="16">
        <f>SUM(J20:J24)</f>
        <v>1.1531</v>
      </c>
      <c r="K25" s="56">
        <f>SUM(K20:K24)</f>
        <v>790.43979999999999</v>
      </c>
    </row>
    <row r="26" spans="1:11" ht="15.75" thickBot="1" x14ac:dyDescent="0.3">
      <c r="A26" s="17" t="s">
        <v>10</v>
      </c>
      <c r="B26" s="18">
        <f>B25/5</f>
        <v>0.13381999999999999</v>
      </c>
      <c r="C26" s="19">
        <f>C25/5</f>
        <v>7.5600000000000001E-2</v>
      </c>
      <c r="D26" s="19">
        <f t="shared" ref="D26:K26" si="3">D25/5</f>
        <v>15.217040000000001</v>
      </c>
      <c r="E26" s="19">
        <f t="shared" si="3"/>
        <v>0.19356000000000001</v>
      </c>
      <c r="F26" s="19">
        <f t="shared" si="3"/>
        <v>0.21890000000000001</v>
      </c>
      <c r="G26" s="19">
        <f t="shared" si="3"/>
        <v>9.2620000000000008E-2</v>
      </c>
      <c r="H26" s="19">
        <f t="shared" si="3"/>
        <v>0.22165999999999997</v>
      </c>
      <c r="I26" s="19">
        <f t="shared" si="3"/>
        <v>0.11194</v>
      </c>
      <c r="J26" s="19">
        <f t="shared" si="3"/>
        <v>0.23061999999999999</v>
      </c>
      <c r="K26" s="19">
        <f t="shared" si="3"/>
        <v>158.08796000000001</v>
      </c>
    </row>
    <row r="27" spans="1:11" ht="15.75" thickTop="1" x14ac:dyDescent="0.25">
      <c r="A27" s="8">
        <v>38131</v>
      </c>
      <c r="B27" s="9">
        <v>0.13389999999999999</v>
      </c>
      <c r="C27" s="10">
        <v>7.4800000000000005E-2</v>
      </c>
      <c r="D27" s="9">
        <v>15.003500000000001</v>
      </c>
      <c r="E27" s="10">
        <v>0.19089999999999999</v>
      </c>
      <c r="F27" s="9">
        <v>0.218</v>
      </c>
      <c r="G27" s="10">
        <v>9.2100000000000001E-2</v>
      </c>
      <c r="H27" s="9">
        <v>0.21890000000000001</v>
      </c>
      <c r="I27" s="10">
        <v>0.1115</v>
      </c>
      <c r="J27" s="10">
        <v>0.2296</v>
      </c>
      <c r="K27" s="54">
        <v>157.53290000000001</v>
      </c>
    </row>
    <row r="28" spans="1:11" x14ac:dyDescent="0.25">
      <c r="A28" s="8">
        <v>38132</v>
      </c>
      <c r="B28" s="9">
        <v>0.13389999999999999</v>
      </c>
      <c r="C28" s="10">
        <v>7.4800000000000005E-2</v>
      </c>
      <c r="D28" s="9">
        <v>15.080500000000001</v>
      </c>
      <c r="E28" s="10">
        <v>0.19170000000000001</v>
      </c>
      <c r="F28" s="9">
        <v>0.21879999999999999</v>
      </c>
      <c r="G28" s="10">
        <v>9.2399999999999996E-2</v>
      </c>
      <c r="H28" s="9">
        <v>0.21959999999999999</v>
      </c>
      <c r="I28" s="10">
        <v>0.1119</v>
      </c>
      <c r="J28" s="10">
        <v>0.22969999999999999</v>
      </c>
      <c r="K28" s="54">
        <v>157.73419999999999</v>
      </c>
    </row>
    <row r="29" spans="1:11" x14ac:dyDescent="0.25">
      <c r="A29" s="8">
        <v>38133</v>
      </c>
      <c r="B29" s="9">
        <v>0.13389999999999999</v>
      </c>
      <c r="C29" s="10">
        <v>7.3899999999999993E-2</v>
      </c>
      <c r="D29" s="9">
        <v>15.0243</v>
      </c>
      <c r="E29" s="10">
        <v>0.18970000000000001</v>
      </c>
      <c r="F29" s="9">
        <v>0.21629999999999999</v>
      </c>
      <c r="G29" s="10">
        <v>9.1999999999999998E-2</v>
      </c>
      <c r="H29" s="9">
        <v>0.21709999999999999</v>
      </c>
      <c r="I29" s="10">
        <v>0.1106</v>
      </c>
      <c r="J29" s="10">
        <v>0.2296</v>
      </c>
      <c r="K29" s="54">
        <v>157.8982</v>
      </c>
    </row>
    <row r="30" spans="1:11" x14ac:dyDescent="0.25">
      <c r="A30" s="8">
        <v>38134</v>
      </c>
      <c r="B30" s="9">
        <v>0.13389999999999999</v>
      </c>
      <c r="C30" s="10">
        <v>7.3800000000000004E-2</v>
      </c>
      <c r="D30" s="9">
        <v>14.948600000000001</v>
      </c>
      <c r="E30" s="10">
        <v>0.18959999999999999</v>
      </c>
      <c r="F30" s="9">
        <v>0.2165</v>
      </c>
      <c r="G30" s="10">
        <v>9.1700000000000004E-2</v>
      </c>
      <c r="H30" s="9">
        <v>0.2165</v>
      </c>
      <c r="I30" s="10">
        <v>0.11070000000000001</v>
      </c>
      <c r="J30" s="10">
        <v>0.2293</v>
      </c>
      <c r="K30" s="54">
        <v>157.9016</v>
      </c>
    </row>
    <row r="31" spans="1:11" ht="15.75" thickBot="1" x14ac:dyDescent="0.3">
      <c r="A31" s="11">
        <v>38135</v>
      </c>
      <c r="B31" s="12">
        <v>0.13400000000000001</v>
      </c>
      <c r="C31" s="13">
        <v>7.2999999999999995E-2</v>
      </c>
      <c r="D31" s="12">
        <v>14.8452</v>
      </c>
      <c r="E31" s="13">
        <v>0.18659999999999999</v>
      </c>
      <c r="F31" s="12">
        <v>0.21360000000000001</v>
      </c>
      <c r="G31" s="13">
        <v>9.1600000000000001E-2</v>
      </c>
      <c r="H31" s="12">
        <v>0.21099999999999999</v>
      </c>
      <c r="I31" s="13">
        <v>0.10920000000000001</v>
      </c>
      <c r="J31" s="13">
        <v>0.2278</v>
      </c>
      <c r="K31" s="55">
        <v>156.7465</v>
      </c>
    </row>
    <row r="32" spans="1:11" ht="15.75" thickTop="1" x14ac:dyDescent="0.25">
      <c r="A32" s="14" t="s">
        <v>9</v>
      </c>
      <c r="B32" s="15">
        <f t="shared" ref="B32:K32" si="4">SUM(B27:B31)</f>
        <v>0.66959999999999997</v>
      </c>
      <c r="C32" s="16">
        <f t="shared" si="4"/>
        <v>0.37030000000000002</v>
      </c>
      <c r="D32" s="15">
        <f t="shared" si="4"/>
        <v>74.902100000000004</v>
      </c>
      <c r="E32" s="16">
        <f t="shared" si="4"/>
        <v>0.94850000000000001</v>
      </c>
      <c r="F32" s="15">
        <f t="shared" si="4"/>
        <v>1.0832000000000002</v>
      </c>
      <c r="G32" s="16">
        <f t="shared" si="4"/>
        <v>0.45979999999999999</v>
      </c>
      <c r="H32" s="15">
        <f t="shared" si="4"/>
        <v>1.0831</v>
      </c>
      <c r="I32" s="16">
        <f t="shared" si="4"/>
        <v>0.55389999999999995</v>
      </c>
      <c r="J32" s="16">
        <f t="shared" si="4"/>
        <v>1.1459999999999999</v>
      </c>
      <c r="K32" s="56">
        <f t="shared" si="4"/>
        <v>787.8134</v>
      </c>
    </row>
    <row r="33" spans="1:11" ht="15.75" thickBot="1" x14ac:dyDescent="0.3">
      <c r="A33" s="17" t="s">
        <v>10</v>
      </c>
      <c r="B33" s="18">
        <f>B32/5</f>
        <v>0.13391999999999998</v>
      </c>
      <c r="C33" s="19">
        <f>C32/5</f>
        <v>7.4060000000000001E-2</v>
      </c>
      <c r="D33" s="19">
        <f t="shared" ref="D33:K33" si="5">D32/5</f>
        <v>14.980420000000001</v>
      </c>
      <c r="E33" s="19">
        <f t="shared" si="5"/>
        <v>0.18970000000000001</v>
      </c>
      <c r="F33" s="19">
        <f t="shared" si="5"/>
        <v>0.21664000000000003</v>
      </c>
      <c r="G33" s="19">
        <f t="shared" si="5"/>
        <v>9.196E-2</v>
      </c>
      <c r="H33" s="19">
        <f t="shared" si="5"/>
        <v>0.21661999999999998</v>
      </c>
      <c r="I33" s="19">
        <f t="shared" si="5"/>
        <v>0.11077999999999999</v>
      </c>
      <c r="J33" s="19">
        <f t="shared" si="5"/>
        <v>0.22919999999999999</v>
      </c>
      <c r="K33" s="19">
        <f t="shared" si="5"/>
        <v>157.56268</v>
      </c>
    </row>
    <row r="34" spans="1:11" ht="15.75" thickTop="1" x14ac:dyDescent="0.25">
      <c r="A34" s="8">
        <v>38138</v>
      </c>
      <c r="B34" s="85" t="s">
        <v>24</v>
      </c>
      <c r="C34" s="86" t="s">
        <v>21</v>
      </c>
      <c r="D34" s="85" t="s">
        <v>22</v>
      </c>
      <c r="E34" s="86" t="s">
        <v>25</v>
      </c>
      <c r="F34" s="85" t="s">
        <v>17</v>
      </c>
      <c r="G34" s="86" t="s">
        <v>26</v>
      </c>
      <c r="H34" s="85" t="s">
        <v>16</v>
      </c>
      <c r="I34" s="86" t="s">
        <v>18</v>
      </c>
      <c r="J34" s="86" t="s">
        <v>19</v>
      </c>
      <c r="K34" s="87" t="s">
        <v>20</v>
      </c>
    </row>
    <row r="35" spans="1:11" x14ac:dyDescent="0.25">
      <c r="A35" s="8"/>
      <c r="B35" s="9"/>
      <c r="C35" s="10"/>
      <c r="D35" s="9"/>
      <c r="E35" s="10"/>
      <c r="F35" s="9"/>
      <c r="G35" s="10"/>
      <c r="H35" s="9"/>
      <c r="I35" s="10"/>
      <c r="J35" s="10"/>
      <c r="K35" s="54"/>
    </row>
    <row r="36" spans="1:11" ht="20.25" x14ac:dyDescent="0.3">
      <c r="A36" s="20"/>
      <c r="B36" s="9"/>
      <c r="C36" s="59"/>
      <c r="D36" s="9"/>
      <c r="E36" s="22" t="s">
        <v>11</v>
      </c>
      <c r="F36" s="9"/>
      <c r="G36" s="10"/>
      <c r="H36" s="9"/>
      <c r="I36" s="10"/>
      <c r="J36" s="10"/>
      <c r="K36" s="54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8"/>
    </row>
    <row r="38" spans="1:11" x14ac:dyDescent="0.25">
      <c r="A38" s="26" t="s">
        <v>12</v>
      </c>
      <c r="B38" s="27">
        <f>SUM(B6:B10,B13:B17,B20:B24,B27:B31)</f>
        <v>2.6753999999999998</v>
      </c>
      <c r="C38" s="36">
        <f>SUM(C6:C10,C13:C17,C20:C24,C27:C31)</f>
        <v>1.5006999999999999</v>
      </c>
      <c r="D38" s="36">
        <f t="shared" ref="D38:K38" si="6">SUM(D6:D10,D13:D17,D20:D24,D27:D31)</f>
        <v>300.19380000000001</v>
      </c>
      <c r="E38" s="36">
        <f t="shared" si="6"/>
        <v>3.7990000000000004</v>
      </c>
      <c r="F38" s="36">
        <f t="shared" si="6"/>
        <v>4.3657000000000004</v>
      </c>
      <c r="G38" s="36">
        <f t="shared" si="6"/>
        <v>1.8445000000000003</v>
      </c>
      <c r="H38" s="36">
        <f t="shared" si="6"/>
        <v>4.3589000000000002</v>
      </c>
      <c r="I38" s="36">
        <f t="shared" si="6"/>
        <v>2.2324999999999995</v>
      </c>
      <c r="J38" s="36">
        <f t="shared" si="6"/>
        <v>4.5816999999999997</v>
      </c>
      <c r="K38" s="36">
        <f t="shared" si="6"/>
        <v>3152.1689000000006</v>
      </c>
    </row>
    <row r="39" spans="1:11" x14ac:dyDescent="0.25">
      <c r="A39" s="26" t="s">
        <v>13</v>
      </c>
      <c r="B39" s="27">
        <f>B38/20</f>
        <v>0.13377</v>
      </c>
      <c r="C39" s="28">
        <f>C38/20</f>
        <v>7.5034999999999991E-2</v>
      </c>
      <c r="D39" s="28">
        <f t="shared" ref="D39:K39" si="7">D38/20</f>
        <v>15.009690000000001</v>
      </c>
      <c r="E39" s="28">
        <f t="shared" si="7"/>
        <v>0.18995000000000001</v>
      </c>
      <c r="F39" s="28">
        <f t="shared" si="7"/>
        <v>0.21828500000000001</v>
      </c>
      <c r="G39" s="28">
        <f t="shared" si="7"/>
        <v>9.2225000000000015E-2</v>
      </c>
      <c r="H39" s="28">
        <f t="shared" si="7"/>
        <v>0.217945</v>
      </c>
      <c r="I39" s="28">
        <f t="shared" si="7"/>
        <v>0.11162499999999997</v>
      </c>
      <c r="J39" s="28">
        <f t="shared" si="7"/>
        <v>0.22908499999999998</v>
      </c>
      <c r="K39" s="28">
        <f t="shared" si="7"/>
        <v>157.60844500000002</v>
      </c>
    </row>
    <row r="40" spans="1:11" x14ac:dyDescent="0.25">
      <c r="A40" s="26" t="s">
        <v>14</v>
      </c>
      <c r="B40" s="27">
        <f>1/B39</f>
        <v>7.4755176795993119</v>
      </c>
      <c r="C40" s="28">
        <f>1/C39</f>
        <v>13.327114013460386</v>
      </c>
      <c r="D40" s="28">
        <f>100/D39</f>
        <v>6.6623627803105858</v>
      </c>
      <c r="E40" s="28">
        <f t="shared" ref="E40:J40" si="8">1/E39</f>
        <v>5.2645433008686497</v>
      </c>
      <c r="F40" s="28">
        <f t="shared" si="8"/>
        <v>4.5811668231898661</v>
      </c>
      <c r="G40" s="28">
        <f t="shared" si="8"/>
        <v>10.843046896177825</v>
      </c>
      <c r="H40" s="28">
        <f t="shared" si="8"/>
        <v>4.5883135653490559</v>
      </c>
      <c r="I40" s="28">
        <f t="shared" si="8"/>
        <v>8.9585666293393071</v>
      </c>
      <c r="J40" s="28">
        <f t="shared" si="8"/>
        <v>4.3651919593164115</v>
      </c>
      <c r="K40" s="28">
        <f>1000/K39</f>
        <v>6.3448376766866765</v>
      </c>
    </row>
    <row r="41" spans="1:11" ht="15.75" thickBot="1" x14ac:dyDescent="0.3">
      <c r="A41" s="29"/>
      <c r="B41" s="30"/>
      <c r="C41" s="31"/>
      <c r="D41" s="30"/>
      <c r="E41" s="31"/>
      <c r="F41" s="31"/>
      <c r="G41" s="30"/>
      <c r="H41" s="31"/>
      <c r="I41" s="30"/>
      <c r="J41" s="31"/>
      <c r="K41" s="5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34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71">
        <v>38139</v>
      </c>
      <c r="B6" s="40">
        <v>0.13400000000000001</v>
      </c>
      <c r="C6" s="39">
        <v>7.3099999999999998E-2</v>
      </c>
      <c r="D6" s="40">
        <v>14.7889</v>
      </c>
      <c r="E6" s="39">
        <v>0.18559999999999999</v>
      </c>
      <c r="F6" s="40">
        <v>0.21440000000000001</v>
      </c>
      <c r="G6" s="40">
        <v>9.1200000000000003E-2</v>
      </c>
      <c r="H6" s="39">
        <v>0.21290000000000001</v>
      </c>
      <c r="I6" s="40">
        <v>0.10970000000000001</v>
      </c>
      <c r="J6" s="39">
        <v>0.22770000000000001</v>
      </c>
      <c r="K6" s="40">
        <v>156.07650000000001</v>
      </c>
    </row>
    <row r="7" spans="1:11" x14ac:dyDescent="0.25">
      <c r="A7" s="70">
        <v>38140</v>
      </c>
      <c r="B7" s="10">
        <v>0.13400000000000001</v>
      </c>
      <c r="C7" s="9">
        <v>7.2999999999999995E-2</v>
      </c>
      <c r="D7" s="10">
        <v>14.764099999999999</v>
      </c>
      <c r="E7" s="9">
        <v>0.18920000000000001</v>
      </c>
      <c r="F7" s="10">
        <v>0.2145</v>
      </c>
      <c r="G7" s="10">
        <v>9.11E-2</v>
      </c>
      <c r="H7" s="9">
        <v>0.21310000000000001</v>
      </c>
      <c r="I7" s="10">
        <v>0.10970000000000001</v>
      </c>
      <c r="J7" s="9">
        <v>0.2281</v>
      </c>
      <c r="K7" s="10">
        <v>155.54050000000001</v>
      </c>
    </row>
    <row r="8" spans="1:11" x14ac:dyDescent="0.25">
      <c r="A8" s="70">
        <v>38141</v>
      </c>
      <c r="B8" s="10">
        <v>0.13400000000000001</v>
      </c>
      <c r="C8" s="9">
        <v>7.2800000000000004E-2</v>
      </c>
      <c r="D8" s="10">
        <v>14.770200000000001</v>
      </c>
      <c r="E8" s="9">
        <v>0.192</v>
      </c>
      <c r="F8" s="10">
        <v>0.2137</v>
      </c>
      <c r="G8" s="10">
        <v>9.11E-2</v>
      </c>
      <c r="H8" s="9">
        <v>0.2147</v>
      </c>
      <c r="I8" s="10">
        <v>0.10929999999999999</v>
      </c>
      <c r="J8" s="9">
        <v>0.22850000000000001</v>
      </c>
      <c r="K8" s="10">
        <v>156.07990000000001</v>
      </c>
    </row>
    <row r="9" spans="1:11" ht="15.75" thickBot="1" x14ac:dyDescent="0.3">
      <c r="A9" s="73">
        <v>38142</v>
      </c>
      <c r="B9" s="13">
        <v>0.13400000000000001</v>
      </c>
      <c r="C9" s="12">
        <v>7.2800000000000004E-2</v>
      </c>
      <c r="D9" s="13">
        <v>14.892799999999999</v>
      </c>
      <c r="E9" s="12">
        <v>0.19489999999999999</v>
      </c>
      <c r="F9" s="13">
        <v>0.21440000000000001</v>
      </c>
      <c r="G9" s="13">
        <v>9.1399999999999995E-2</v>
      </c>
      <c r="H9" s="12">
        <v>0.21659999999999999</v>
      </c>
      <c r="I9" s="13">
        <v>0.1096</v>
      </c>
      <c r="J9" s="12">
        <v>0.22939999999999999</v>
      </c>
      <c r="K9" s="13">
        <v>156.0531</v>
      </c>
    </row>
    <row r="10" spans="1:11" ht="15.75" thickTop="1" x14ac:dyDescent="0.25">
      <c r="A10" s="14" t="s">
        <v>9</v>
      </c>
      <c r="B10" s="15">
        <f>SUM(B6:B9)</f>
        <v>0.53600000000000003</v>
      </c>
      <c r="C10" s="16">
        <f>SUM(C6:C9)</f>
        <v>0.29170000000000001</v>
      </c>
      <c r="D10" s="15">
        <f>SUM(D6:D9)</f>
        <v>59.216000000000001</v>
      </c>
      <c r="E10" s="16">
        <f>SUM(E6:E9)</f>
        <v>0.76169999999999993</v>
      </c>
      <c r="F10" s="15">
        <f>SUM(F6:F9)</f>
        <v>0.8570000000000001</v>
      </c>
      <c r="G10" s="16">
        <f>SUM(G6:G9)</f>
        <v>0.36480000000000001</v>
      </c>
      <c r="H10" s="15">
        <f>SUM(H6:H9)</f>
        <v>0.85730000000000006</v>
      </c>
      <c r="I10" s="16">
        <f>SUM(I6:I9)</f>
        <v>0.43830000000000002</v>
      </c>
      <c r="J10" s="16">
        <f>SUM(J6:J9)</f>
        <v>0.91369999999999996</v>
      </c>
      <c r="K10" s="56">
        <f>SUM(K6:K9)</f>
        <v>623.75</v>
      </c>
    </row>
    <row r="11" spans="1:11" ht="15.75" thickBot="1" x14ac:dyDescent="0.3">
      <c r="A11" s="17" t="s">
        <v>10</v>
      </c>
      <c r="B11" s="18">
        <f>B10/4</f>
        <v>0.13400000000000001</v>
      </c>
      <c r="C11" s="19">
        <f>C10/4</f>
        <v>7.2925000000000004E-2</v>
      </c>
      <c r="D11" s="19">
        <f t="shared" ref="D11:K11" si="0">D10/4</f>
        <v>14.804</v>
      </c>
      <c r="E11" s="19">
        <f t="shared" si="0"/>
        <v>0.19042499999999998</v>
      </c>
      <c r="F11" s="19">
        <f t="shared" si="0"/>
        <v>0.21425000000000002</v>
      </c>
      <c r="G11" s="19">
        <f t="shared" si="0"/>
        <v>9.1200000000000003E-2</v>
      </c>
      <c r="H11" s="19">
        <f t="shared" si="0"/>
        <v>0.21432500000000002</v>
      </c>
      <c r="I11" s="19">
        <f t="shared" si="0"/>
        <v>0.10957500000000001</v>
      </c>
      <c r="J11" s="19">
        <f t="shared" si="0"/>
        <v>0.22842499999999999</v>
      </c>
      <c r="K11" s="19">
        <f t="shared" si="0"/>
        <v>155.9375</v>
      </c>
    </row>
    <row r="12" spans="1:11" ht="15.75" thickTop="1" x14ac:dyDescent="0.25">
      <c r="A12" s="8">
        <v>38145</v>
      </c>
      <c r="B12" s="74">
        <v>0.13400000000000001</v>
      </c>
      <c r="C12" s="78">
        <v>7.2999999999999995E-2</v>
      </c>
      <c r="D12" s="74">
        <v>14.919600000000001</v>
      </c>
      <c r="E12" s="78">
        <v>0.19350000000000001</v>
      </c>
      <c r="F12" s="74">
        <v>0.21390000000000001</v>
      </c>
      <c r="G12" s="78">
        <v>9.1399999999999995E-2</v>
      </c>
      <c r="H12" s="74">
        <v>0.21629999999999999</v>
      </c>
      <c r="I12" s="78">
        <v>0.1094</v>
      </c>
      <c r="J12" s="78">
        <v>0.2293</v>
      </c>
      <c r="K12" s="83">
        <v>155.9425</v>
      </c>
    </row>
    <row r="13" spans="1:11" x14ac:dyDescent="0.25">
      <c r="A13" s="8">
        <v>38146</v>
      </c>
      <c r="B13" s="9">
        <v>0.13400000000000001</v>
      </c>
      <c r="C13" s="10">
        <v>7.2900000000000006E-2</v>
      </c>
      <c r="D13" s="9">
        <v>14.6998</v>
      </c>
      <c r="E13" s="10">
        <v>0.1903</v>
      </c>
      <c r="F13" s="9">
        <v>0.21279999999999999</v>
      </c>
      <c r="G13" s="10">
        <v>9.0899999999999995E-2</v>
      </c>
      <c r="H13" s="9">
        <v>0.21290000000000001</v>
      </c>
      <c r="I13" s="10">
        <v>0.10879999999999999</v>
      </c>
      <c r="J13" s="10">
        <v>0.2283</v>
      </c>
      <c r="K13" s="54">
        <v>155.33949999999999</v>
      </c>
    </row>
    <row r="14" spans="1:11" x14ac:dyDescent="0.25">
      <c r="A14" s="8">
        <v>38147</v>
      </c>
      <c r="B14" s="9">
        <v>0.13400000000000001</v>
      </c>
      <c r="C14" s="10">
        <v>7.2999999999999995E-2</v>
      </c>
      <c r="D14" s="9">
        <v>14.708500000000001</v>
      </c>
      <c r="E14" s="10">
        <v>0.19120000000000001</v>
      </c>
      <c r="F14" s="9">
        <v>0.21360000000000001</v>
      </c>
      <c r="G14" s="10">
        <v>9.0899999999999995E-2</v>
      </c>
      <c r="H14" s="9">
        <v>0.21390000000000001</v>
      </c>
      <c r="I14" s="10">
        <v>0.10920000000000001</v>
      </c>
      <c r="J14" s="10">
        <v>0.2288</v>
      </c>
      <c r="K14" s="54">
        <v>155.27250000000001</v>
      </c>
    </row>
    <row r="15" spans="1:11" ht="15.75" thickBot="1" x14ac:dyDescent="0.3">
      <c r="A15" s="11">
        <v>38148</v>
      </c>
      <c r="B15" s="82">
        <v>0.13400000000000001</v>
      </c>
      <c r="C15" s="67">
        <v>7.3300000000000004E-2</v>
      </c>
      <c r="D15" s="82">
        <v>14.674300000000001</v>
      </c>
      <c r="E15" s="67">
        <v>0.19359999999999999</v>
      </c>
      <c r="F15" s="82">
        <v>0.2167</v>
      </c>
      <c r="G15" s="67">
        <v>9.1200000000000003E-2</v>
      </c>
      <c r="H15" s="82">
        <v>0.21609999999999999</v>
      </c>
      <c r="I15" s="67">
        <v>0.1108</v>
      </c>
      <c r="J15" s="67">
        <v>0.2291</v>
      </c>
      <c r="K15" s="89">
        <v>154.73650000000001</v>
      </c>
    </row>
    <row r="16" spans="1:11" ht="15.75" thickTop="1" x14ac:dyDescent="0.25">
      <c r="A16" s="14" t="s">
        <v>9</v>
      </c>
      <c r="B16" s="15">
        <f>SUM(B12:B15)</f>
        <v>0.53600000000000003</v>
      </c>
      <c r="C16" s="16">
        <f>SUM(C12:C15)</f>
        <v>0.29220000000000002</v>
      </c>
      <c r="D16" s="15">
        <f>SUM(D12:D15)</f>
        <v>59.002200000000002</v>
      </c>
      <c r="E16" s="16">
        <f>SUM(E12:E15)</f>
        <v>0.76860000000000006</v>
      </c>
      <c r="F16" s="15">
        <f>SUM(F12:F15)</f>
        <v>0.85699999999999998</v>
      </c>
      <c r="G16" s="16">
        <f>SUM(G12:G15)</f>
        <v>0.3644</v>
      </c>
      <c r="H16" s="15">
        <f>SUM(H12:H15)</f>
        <v>0.85919999999999996</v>
      </c>
      <c r="I16" s="16">
        <f>SUM(I12:I15)</f>
        <v>0.43820000000000003</v>
      </c>
      <c r="J16" s="16">
        <f>SUM(J12:J15)</f>
        <v>0.91549999999999998</v>
      </c>
      <c r="K16" s="56">
        <f>SUM(K12:K15)</f>
        <v>621.29099999999994</v>
      </c>
    </row>
    <row r="17" spans="1:11" ht="15.75" thickBot="1" x14ac:dyDescent="0.3">
      <c r="A17" s="17" t="s">
        <v>10</v>
      </c>
      <c r="B17" s="18">
        <f>B16/4</f>
        <v>0.13400000000000001</v>
      </c>
      <c r="C17" s="19">
        <f>C16/4</f>
        <v>7.3050000000000004E-2</v>
      </c>
      <c r="D17" s="19">
        <f t="shared" ref="D17:K17" si="1">D16/4</f>
        <v>14.75055</v>
      </c>
      <c r="E17" s="19">
        <f t="shared" si="1"/>
        <v>0.19215000000000002</v>
      </c>
      <c r="F17" s="19">
        <f t="shared" si="1"/>
        <v>0.21425</v>
      </c>
      <c r="G17" s="19">
        <f t="shared" si="1"/>
        <v>9.11E-2</v>
      </c>
      <c r="H17" s="19">
        <f t="shared" si="1"/>
        <v>0.21479999999999999</v>
      </c>
      <c r="I17" s="19">
        <f t="shared" si="1"/>
        <v>0.10955000000000001</v>
      </c>
      <c r="J17" s="19">
        <f t="shared" si="1"/>
        <v>0.228875</v>
      </c>
      <c r="K17" s="19">
        <f t="shared" si="1"/>
        <v>155.32274999999998</v>
      </c>
    </row>
    <row r="18" spans="1:11" ht="15.75" thickTop="1" x14ac:dyDescent="0.25">
      <c r="A18" s="8">
        <v>38152</v>
      </c>
      <c r="B18" s="9">
        <v>0.13400000000000001</v>
      </c>
      <c r="C18" s="10">
        <v>7.3499999999999996E-2</v>
      </c>
      <c r="D18" s="9">
        <v>14.7072</v>
      </c>
      <c r="E18" s="78">
        <v>0.193</v>
      </c>
      <c r="F18" s="9">
        <v>0.2175</v>
      </c>
      <c r="G18" s="10">
        <v>9.1600000000000001E-2</v>
      </c>
      <c r="H18" s="9">
        <v>0.21210000000000001</v>
      </c>
      <c r="I18" s="10">
        <v>0.11119999999999999</v>
      </c>
      <c r="J18" s="10">
        <v>0.22989999999999999</v>
      </c>
      <c r="K18" s="54">
        <v>155.34620000000001</v>
      </c>
    </row>
    <row r="19" spans="1:11" x14ac:dyDescent="0.25">
      <c r="A19" s="8">
        <v>38153</v>
      </c>
      <c r="B19" s="9">
        <v>0.13400000000000001</v>
      </c>
      <c r="C19" s="10">
        <v>7.3800000000000004E-2</v>
      </c>
      <c r="D19" s="9">
        <v>14.881399999999999</v>
      </c>
      <c r="E19" s="78">
        <v>0.19409999999999999</v>
      </c>
      <c r="F19" s="9">
        <v>0.217</v>
      </c>
      <c r="G19" s="10">
        <v>9.2100000000000001E-2</v>
      </c>
      <c r="H19" s="9">
        <v>0.2135</v>
      </c>
      <c r="I19" s="10">
        <v>0.1109</v>
      </c>
      <c r="J19" s="10">
        <v>0.2306</v>
      </c>
      <c r="K19" s="54">
        <v>155.87549999999999</v>
      </c>
    </row>
    <row r="20" spans="1:11" x14ac:dyDescent="0.25">
      <c r="A20" s="8">
        <v>38154</v>
      </c>
      <c r="B20" s="9">
        <v>0.13400000000000001</v>
      </c>
      <c r="C20" s="10">
        <v>7.3499999999999996E-2</v>
      </c>
      <c r="D20" s="9">
        <v>14.714499999999999</v>
      </c>
      <c r="E20" s="10">
        <v>0.19339999999999999</v>
      </c>
      <c r="F20" s="9">
        <v>0.2165</v>
      </c>
      <c r="G20" s="10">
        <v>9.1899999999999996E-2</v>
      </c>
      <c r="H20" s="9">
        <v>0.21229999999999999</v>
      </c>
      <c r="I20" s="10">
        <v>0.11070000000000001</v>
      </c>
      <c r="J20" s="10">
        <v>0.2298</v>
      </c>
      <c r="K20" s="54">
        <v>155.88560000000001</v>
      </c>
    </row>
    <row r="21" spans="1:11" x14ac:dyDescent="0.25">
      <c r="A21" s="8">
        <v>38155</v>
      </c>
      <c r="B21" s="9">
        <v>0.13400000000000001</v>
      </c>
      <c r="C21" s="10">
        <v>7.3300000000000004E-2</v>
      </c>
      <c r="D21" s="9">
        <v>14.748699999999999</v>
      </c>
      <c r="E21" s="10">
        <v>0.19489999999999999</v>
      </c>
      <c r="F21" s="9">
        <v>0.21829999999999999</v>
      </c>
      <c r="G21" s="10">
        <v>9.1700000000000004E-2</v>
      </c>
      <c r="H21" s="9">
        <v>0.21279999999999999</v>
      </c>
      <c r="I21" s="10">
        <v>0.1116</v>
      </c>
      <c r="J21" s="10">
        <v>0.2303</v>
      </c>
      <c r="K21" s="54">
        <v>155.13849999999999</v>
      </c>
    </row>
    <row r="22" spans="1:11" ht="15.75" thickBot="1" x14ac:dyDescent="0.3">
      <c r="A22" s="11">
        <v>38156</v>
      </c>
      <c r="B22" s="12">
        <v>0.13400000000000001</v>
      </c>
      <c r="C22" s="13">
        <v>7.3099999999999998E-2</v>
      </c>
      <c r="D22" s="12">
        <v>14.6784</v>
      </c>
      <c r="E22" s="13">
        <v>0.19600000000000001</v>
      </c>
      <c r="F22" s="12">
        <v>0.2177</v>
      </c>
      <c r="G22" s="13">
        <v>9.1499999999999998E-2</v>
      </c>
      <c r="H22" s="12">
        <v>0.21440000000000001</v>
      </c>
      <c r="I22" s="13">
        <v>0.1113</v>
      </c>
      <c r="J22" s="13">
        <v>0.23019999999999999</v>
      </c>
      <c r="K22" s="55">
        <v>155.095</v>
      </c>
    </row>
    <row r="23" spans="1:11" ht="15.75" thickTop="1" x14ac:dyDescent="0.25">
      <c r="A23" s="14" t="s">
        <v>9</v>
      </c>
      <c r="B23" s="15">
        <f t="shared" ref="B23:K23" si="2">SUM(B18:B22)</f>
        <v>0.67</v>
      </c>
      <c r="C23" s="16">
        <f t="shared" si="2"/>
        <v>0.36720000000000003</v>
      </c>
      <c r="D23" s="15">
        <f t="shared" si="2"/>
        <v>73.730199999999996</v>
      </c>
      <c r="E23" s="16">
        <f t="shared" si="2"/>
        <v>0.97140000000000004</v>
      </c>
      <c r="F23" s="15">
        <f t="shared" si="2"/>
        <v>1.087</v>
      </c>
      <c r="G23" s="16">
        <f t="shared" si="2"/>
        <v>0.45879999999999999</v>
      </c>
      <c r="H23" s="15">
        <f t="shared" si="2"/>
        <v>1.0650999999999999</v>
      </c>
      <c r="I23" s="16">
        <f t="shared" si="2"/>
        <v>0.55569999999999997</v>
      </c>
      <c r="J23" s="16">
        <f t="shared" si="2"/>
        <v>1.1508</v>
      </c>
      <c r="K23" s="56">
        <f t="shared" si="2"/>
        <v>777.34080000000006</v>
      </c>
    </row>
    <row r="24" spans="1:11" ht="15.75" thickBot="1" x14ac:dyDescent="0.3">
      <c r="A24" s="17" t="s">
        <v>10</v>
      </c>
      <c r="B24" s="18">
        <f>B23/5</f>
        <v>0.13400000000000001</v>
      </c>
      <c r="C24" s="19">
        <f>C23/5</f>
        <v>7.3440000000000005E-2</v>
      </c>
      <c r="D24" s="19">
        <f t="shared" ref="D24:K24" si="3">D23/5</f>
        <v>14.746039999999999</v>
      </c>
      <c r="E24" s="19">
        <f t="shared" si="3"/>
        <v>0.19428000000000001</v>
      </c>
      <c r="F24" s="19">
        <f t="shared" si="3"/>
        <v>0.21739999999999998</v>
      </c>
      <c r="G24" s="19">
        <f t="shared" si="3"/>
        <v>9.1759999999999994E-2</v>
      </c>
      <c r="H24" s="19">
        <f t="shared" si="3"/>
        <v>0.21301999999999999</v>
      </c>
      <c r="I24" s="19">
        <f t="shared" si="3"/>
        <v>0.11113999999999999</v>
      </c>
      <c r="J24" s="19">
        <f t="shared" si="3"/>
        <v>0.23016</v>
      </c>
      <c r="K24" s="19">
        <f t="shared" si="3"/>
        <v>155.46816000000001</v>
      </c>
    </row>
    <row r="25" spans="1:11" ht="15.75" thickTop="1" x14ac:dyDescent="0.25">
      <c r="A25" s="8">
        <v>38159</v>
      </c>
      <c r="B25" s="9">
        <v>0.13400000000000001</v>
      </c>
      <c r="C25" s="10">
        <v>7.2900000000000006E-2</v>
      </c>
      <c r="D25" s="9">
        <v>14.569800000000001</v>
      </c>
      <c r="E25" s="10">
        <v>0.19420000000000001</v>
      </c>
      <c r="F25" s="9">
        <v>0.2162</v>
      </c>
      <c r="G25" s="10">
        <v>9.1600000000000001E-2</v>
      </c>
      <c r="H25" s="9">
        <v>0.21379999999999999</v>
      </c>
      <c r="I25" s="10">
        <v>0.1105</v>
      </c>
      <c r="J25" s="10">
        <v>0.23</v>
      </c>
      <c r="K25" s="54">
        <v>155.4434</v>
      </c>
    </row>
    <row r="26" spans="1:11" x14ac:dyDescent="0.25">
      <c r="A26" s="8">
        <v>38160</v>
      </c>
      <c r="B26" s="9">
        <v>0.13400000000000001</v>
      </c>
      <c r="C26" s="10">
        <v>7.3200000000000001E-2</v>
      </c>
      <c r="D26" s="9">
        <v>14.547000000000001</v>
      </c>
      <c r="E26" s="10">
        <v>0.19409999999999999</v>
      </c>
      <c r="F26" s="9">
        <v>0.21659999999999999</v>
      </c>
      <c r="G26" s="10">
        <v>9.1399999999999995E-2</v>
      </c>
      <c r="H26" s="9">
        <v>0.21340000000000001</v>
      </c>
      <c r="I26" s="10">
        <v>0.11070000000000001</v>
      </c>
      <c r="J26" s="10">
        <v>0.23039999999999999</v>
      </c>
      <c r="K26" s="54">
        <v>155.00450000000001</v>
      </c>
    </row>
    <row r="27" spans="1:11" x14ac:dyDescent="0.25">
      <c r="A27" s="8">
        <v>38161</v>
      </c>
      <c r="B27" s="9">
        <v>0.13400000000000001</v>
      </c>
      <c r="C27" s="10">
        <v>7.3599999999999999E-2</v>
      </c>
      <c r="D27" s="9">
        <v>14.6067</v>
      </c>
      <c r="E27" s="10">
        <v>0.19520000000000001</v>
      </c>
      <c r="F27" s="9">
        <v>0.21679999999999999</v>
      </c>
      <c r="G27" s="10">
        <v>9.1499999999999998E-2</v>
      </c>
      <c r="H27" s="9">
        <v>0.2137</v>
      </c>
      <c r="I27" s="10">
        <v>0.1108</v>
      </c>
      <c r="J27" s="10">
        <v>0.23039999999999999</v>
      </c>
      <c r="K27" s="54">
        <v>155.239</v>
      </c>
    </row>
    <row r="28" spans="1:11" x14ac:dyDescent="0.25">
      <c r="A28" s="8">
        <v>38162</v>
      </c>
      <c r="B28" s="9">
        <v>0.13400000000000001</v>
      </c>
      <c r="C28" s="10">
        <v>7.3700000000000002E-2</v>
      </c>
      <c r="D28" s="9">
        <v>14.5571</v>
      </c>
      <c r="E28" s="10">
        <v>0.19500000000000001</v>
      </c>
      <c r="F28" s="9">
        <v>0.21679999999999999</v>
      </c>
      <c r="G28" s="10">
        <v>9.1600000000000001E-2</v>
      </c>
      <c r="H28" s="9">
        <v>0.2142</v>
      </c>
      <c r="I28" s="10">
        <v>0.1108</v>
      </c>
      <c r="J28" s="10">
        <v>0.2306</v>
      </c>
      <c r="K28" s="54">
        <v>155.40649999999999</v>
      </c>
    </row>
    <row r="29" spans="1:11" ht="15.75" thickBot="1" x14ac:dyDescent="0.3">
      <c r="A29" s="11">
        <v>38163</v>
      </c>
      <c r="B29" s="12">
        <v>0.13400000000000001</v>
      </c>
      <c r="C29" s="13">
        <v>7.3599999999999999E-2</v>
      </c>
      <c r="D29" s="12">
        <v>14.348100000000001</v>
      </c>
      <c r="E29" s="13">
        <v>0.1915</v>
      </c>
      <c r="F29" s="12">
        <v>0.21529999999999999</v>
      </c>
      <c r="G29" s="13">
        <v>9.1399999999999995E-2</v>
      </c>
      <c r="H29" s="12">
        <v>0.21160000000000001</v>
      </c>
      <c r="I29" s="13">
        <v>0.1101</v>
      </c>
      <c r="J29" s="13">
        <v>0.2293</v>
      </c>
      <c r="K29" s="55">
        <v>154.87049999999999</v>
      </c>
    </row>
    <row r="30" spans="1:11" ht="15.75" thickTop="1" x14ac:dyDescent="0.25">
      <c r="A30" s="14" t="s">
        <v>9</v>
      </c>
      <c r="B30" s="15">
        <f t="shared" ref="B30:K30" si="4">SUM(B25:B29)</f>
        <v>0.67</v>
      </c>
      <c r="C30" s="16">
        <f t="shared" si="4"/>
        <v>0.36699999999999999</v>
      </c>
      <c r="D30" s="15">
        <f t="shared" si="4"/>
        <v>72.628699999999995</v>
      </c>
      <c r="E30" s="16">
        <f t="shared" si="4"/>
        <v>0.97</v>
      </c>
      <c r="F30" s="15">
        <f t="shared" si="4"/>
        <v>1.0816999999999999</v>
      </c>
      <c r="G30" s="16">
        <f t="shared" si="4"/>
        <v>0.45749999999999996</v>
      </c>
      <c r="H30" s="15">
        <f t="shared" si="4"/>
        <v>1.0667</v>
      </c>
      <c r="I30" s="16">
        <f t="shared" si="4"/>
        <v>0.55290000000000006</v>
      </c>
      <c r="J30" s="16">
        <f t="shared" si="4"/>
        <v>1.1507000000000001</v>
      </c>
      <c r="K30" s="56">
        <f t="shared" si="4"/>
        <v>775.96389999999997</v>
      </c>
    </row>
    <row r="31" spans="1:11" ht="15.75" thickBot="1" x14ac:dyDescent="0.3">
      <c r="A31" s="17" t="s">
        <v>10</v>
      </c>
      <c r="B31" s="18">
        <f>B30/5</f>
        <v>0.13400000000000001</v>
      </c>
      <c r="C31" s="19">
        <f>C30/5</f>
        <v>7.3399999999999993E-2</v>
      </c>
      <c r="D31" s="19">
        <f t="shared" ref="D31:K31" si="5">D30/5</f>
        <v>14.525739999999999</v>
      </c>
      <c r="E31" s="19">
        <f t="shared" si="5"/>
        <v>0.19400000000000001</v>
      </c>
      <c r="F31" s="19">
        <f t="shared" si="5"/>
        <v>0.21633999999999998</v>
      </c>
      <c r="G31" s="19">
        <f t="shared" si="5"/>
        <v>9.1499999999999998E-2</v>
      </c>
      <c r="H31" s="19">
        <f t="shared" si="5"/>
        <v>0.21334</v>
      </c>
      <c r="I31" s="19">
        <f t="shared" si="5"/>
        <v>0.11058000000000001</v>
      </c>
      <c r="J31" s="19">
        <f t="shared" si="5"/>
        <v>0.23014000000000001</v>
      </c>
      <c r="K31" s="19">
        <f t="shared" si="5"/>
        <v>155.19278</v>
      </c>
    </row>
    <row r="32" spans="1:11" ht="15.75" thickTop="1" x14ac:dyDescent="0.25">
      <c r="A32" s="14">
        <v>38166</v>
      </c>
      <c r="B32" s="37">
        <v>0.13400000000000001</v>
      </c>
      <c r="C32" s="34">
        <v>7.3599999999999999E-2</v>
      </c>
      <c r="D32" s="37">
        <v>14.4445</v>
      </c>
      <c r="E32" s="34">
        <v>0.1918</v>
      </c>
      <c r="F32" s="37">
        <v>0.21590000000000001</v>
      </c>
      <c r="G32" s="34">
        <v>9.1300000000000006E-2</v>
      </c>
      <c r="H32" s="37">
        <v>0.21060000000000001</v>
      </c>
      <c r="I32" s="34">
        <v>0.1104</v>
      </c>
      <c r="J32" s="34">
        <v>0.2288</v>
      </c>
      <c r="K32" s="60">
        <v>154.06649999999999</v>
      </c>
    </row>
    <row r="33" spans="1:11" x14ac:dyDescent="0.25">
      <c r="A33" s="14">
        <v>38167</v>
      </c>
      <c r="B33" s="37">
        <v>0.13400000000000001</v>
      </c>
      <c r="C33" s="34">
        <v>7.3300000000000004E-2</v>
      </c>
      <c r="D33" s="37">
        <v>14.459899999999999</v>
      </c>
      <c r="E33" s="34">
        <v>0.19139999999999999</v>
      </c>
      <c r="F33" s="37">
        <v>0.215</v>
      </c>
      <c r="G33" s="34">
        <v>9.1200000000000003E-2</v>
      </c>
      <c r="H33" s="37">
        <v>0.2087</v>
      </c>
      <c r="I33" s="34">
        <v>0.1099</v>
      </c>
      <c r="J33" s="34">
        <v>0.2291</v>
      </c>
      <c r="K33" s="60">
        <v>154.46850000000001</v>
      </c>
    </row>
    <row r="34" spans="1:11" x14ac:dyDescent="0.25">
      <c r="A34" s="14">
        <v>38168</v>
      </c>
      <c r="B34" s="37">
        <v>0.13400000000000001</v>
      </c>
      <c r="C34" s="34">
        <v>7.4099999999999999E-2</v>
      </c>
      <c r="D34" s="37">
        <v>14.5068</v>
      </c>
      <c r="E34" s="34">
        <v>0.19400000000000001</v>
      </c>
      <c r="F34" s="37">
        <v>0.21629999999999999</v>
      </c>
      <c r="G34" s="34">
        <v>9.1300000000000006E-2</v>
      </c>
      <c r="H34" s="37">
        <v>0.21210000000000001</v>
      </c>
      <c r="I34" s="34">
        <v>0.1106</v>
      </c>
      <c r="J34" s="34">
        <v>0.23</v>
      </c>
      <c r="K34" s="60">
        <v>154.358</v>
      </c>
    </row>
    <row r="35" spans="1:11" ht="20.25" x14ac:dyDescent="0.3">
      <c r="A35" s="20"/>
      <c r="B35" s="9"/>
      <c r="C35" s="51"/>
      <c r="D35" s="9"/>
      <c r="E35" s="22" t="s">
        <v>11</v>
      </c>
      <c r="F35" s="9"/>
      <c r="G35" s="10"/>
      <c r="H35" s="9"/>
      <c r="I35" s="10"/>
      <c r="J35" s="10"/>
      <c r="K35" s="54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25"/>
      <c r="K36" s="58"/>
    </row>
    <row r="37" spans="1:11" x14ac:dyDescent="0.25">
      <c r="A37" s="26" t="s">
        <v>12</v>
      </c>
      <c r="B37" s="27">
        <f>SUM(B6:B9,B12:B15,B18:B22,B25:B29,B32:B34)</f>
        <v>2.8139999999999987</v>
      </c>
      <c r="C37" s="36">
        <f>SUM(C6:C9,C12:C15,C18:C22,C25:C29,C32:C34)</f>
        <v>1.5390999999999997</v>
      </c>
      <c r="D37" s="36">
        <f t="shared" ref="D37:K37" si="6">SUM(D6:D9,D12:D15,D18:D22,D25:D29,D32:D34)</f>
        <v>307.98829999999998</v>
      </c>
      <c r="E37" s="36">
        <f t="shared" si="6"/>
        <v>4.0488999999999997</v>
      </c>
      <c r="F37" s="36">
        <f t="shared" si="6"/>
        <v>4.5299000000000014</v>
      </c>
      <c r="G37" s="36">
        <f t="shared" si="6"/>
        <v>1.9192999999999996</v>
      </c>
      <c r="H37" s="36">
        <f t="shared" si="6"/>
        <v>4.4797000000000011</v>
      </c>
      <c r="I37" s="36">
        <f t="shared" si="6"/>
        <v>2.3159999999999998</v>
      </c>
      <c r="J37" s="36">
        <f t="shared" si="6"/>
        <v>4.8186</v>
      </c>
      <c r="K37" s="36">
        <f t="shared" si="6"/>
        <v>3261.2386999999999</v>
      </c>
    </row>
    <row r="38" spans="1:11" x14ac:dyDescent="0.25">
      <c r="A38" s="26" t="s">
        <v>13</v>
      </c>
      <c r="B38" s="27">
        <f>B37/21</f>
        <v>0.13399999999999995</v>
      </c>
      <c r="C38" s="27">
        <f t="shared" ref="C38:K38" si="7">C37/21</f>
        <v>7.329047619047617E-2</v>
      </c>
      <c r="D38" s="27">
        <f t="shared" si="7"/>
        <v>14.666109523809522</v>
      </c>
      <c r="E38" s="27">
        <f t="shared" si="7"/>
        <v>0.1928047619047619</v>
      </c>
      <c r="F38" s="27">
        <f t="shared" si="7"/>
        <v>0.21570952380952388</v>
      </c>
      <c r="G38" s="27">
        <f t="shared" si="7"/>
        <v>9.1395238095238071E-2</v>
      </c>
      <c r="H38" s="27">
        <f t="shared" si="7"/>
        <v>0.21331904761904769</v>
      </c>
      <c r="I38" s="27">
        <f t="shared" si="7"/>
        <v>0.11028571428571428</v>
      </c>
      <c r="J38" s="27">
        <f t="shared" si="7"/>
        <v>0.22945714285714286</v>
      </c>
      <c r="K38" s="27">
        <f t="shared" si="7"/>
        <v>155.29708095238095</v>
      </c>
    </row>
    <row r="39" spans="1:11" x14ac:dyDescent="0.25">
      <c r="A39" s="26" t="s">
        <v>14</v>
      </c>
      <c r="B39" s="27">
        <f>1/B38</f>
        <v>7.462686567164182</v>
      </c>
      <c r="C39" s="28">
        <f>1/C38</f>
        <v>13.644337599896048</v>
      </c>
      <c r="D39" s="28">
        <f>100/D38</f>
        <v>6.818440830382194</v>
      </c>
      <c r="E39" s="28">
        <f t="shared" ref="E39:J39" si="8">1/E38</f>
        <v>5.1865938896984369</v>
      </c>
      <c r="F39" s="28">
        <f t="shared" si="8"/>
        <v>4.6358639263559889</v>
      </c>
      <c r="G39" s="28">
        <f t="shared" si="8"/>
        <v>10.941489084562082</v>
      </c>
      <c r="H39" s="28">
        <f t="shared" si="8"/>
        <v>4.6878139161104526</v>
      </c>
      <c r="I39" s="28">
        <f t="shared" si="8"/>
        <v>9.0673575129533681</v>
      </c>
      <c r="J39" s="28">
        <f t="shared" si="8"/>
        <v>4.358112314780227</v>
      </c>
      <c r="K39" s="28">
        <f>1000/K38</f>
        <v>6.4392710659296419</v>
      </c>
    </row>
    <row r="40" spans="1:11" ht="15.75" thickBot="1" x14ac:dyDescent="0.3">
      <c r="A40" s="29"/>
      <c r="B40" s="30"/>
      <c r="C40" s="31"/>
      <c r="D40" s="30"/>
      <c r="E40" s="31"/>
      <c r="F40" s="31"/>
      <c r="G40" s="30"/>
      <c r="H40" s="31"/>
      <c r="I40" s="30"/>
      <c r="J40" s="31"/>
      <c r="K40" s="5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35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38169</v>
      </c>
      <c r="B6" s="9">
        <v>0.13400000000000001</v>
      </c>
      <c r="C6" s="10">
        <v>7.3099999999999998E-2</v>
      </c>
      <c r="D6" s="9">
        <v>14.7889</v>
      </c>
      <c r="E6" s="10">
        <v>0.18559999999999999</v>
      </c>
      <c r="F6" s="9">
        <v>0.21440000000000001</v>
      </c>
      <c r="G6" s="10">
        <v>9.1200000000000003E-2</v>
      </c>
      <c r="H6" s="9">
        <v>0.21290000000000001</v>
      </c>
      <c r="I6" s="10">
        <v>0.10970000000000001</v>
      </c>
      <c r="J6" s="10">
        <v>0.22770000000000001</v>
      </c>
      <c r="K6" s="54">
        <v>156.07650000000001</v>
      </c>
    </row>
    <row r="7" spans="1:11" ht="15.75" thickBot="1" x14ac:dyDescent="0.3">
      <c r="A7" s="11">
        <v>38170</v>
      </c>
      <c r="B7" s="12">
        <v>0.13400000000000001</v>
      </c>
      <c r="C7" s="13">
        <v>7.2999999999999995E-2</v>
      </c>
      <c r="D7" s="12">
        <v>14.764099999999999</v>
      </c>
      <c r="E7" s="13">
        <v>0.18920000000000001</v>
      </c>
      <c r="F7" s="12">
        <v>0.2145</v>
      </c>
      <c r="G7" s="13">
        <v>9.11E-2</v>
      </c>
      <c r="H7" s="12">
        <v>0.21310000000000001</v>
      </c>
      <c r="I7" s="13">
        <v>0.10970000000000001</v>
      </c>
      <c r="J7" s="13">
        <v>0.2281</v>
      </c>
      <c r="K7" s="55">
        <v>155.54050000000001</v>
      </c>
    </row>
    <row r="8" spans="1:11" ht="15.75" thickTop="1" x14ac:dyDescent="0.25">
      <c r="A8" s="14" t="s">
        <v>9</v>
      </c>
      <c r="B8" s="15">
        <f>SUM(B6:B7)</f>
        <v>0.26800000000000002</v>
      </c>
      <c r="C8" s="16">
        <f>SUM(C6:C7)</f>
        <v>0.14610000000000001</v>
      </c>
      <c r="D8" s="15">
        <f>SUM(D6:D7)</f>
        <v>29.552999999999997</v>
      </c>
      <c r="E8" s="16">
        <f>SUM(E6:E7)</f>
        <v>0.37480000000000002</v>
      </c>
      <c r="F8" s="15">
        <f>SUM(F6:F7)</f>
        <v>0.4289</v>
      </c>
      <c r="G8" s="16">
        <f>SUM(G6:G7)</f>
        <v>0.18230000000000002</v>
      </c>
      <c r="H8" s="15">
        <f>SUM(H6:H7)</f>
        <v>0.42600000000000005</v>
      </c>
      <c r="I8" s="16">
        <f>SUM(I6:I7)</f>
        <v>0.21940000000000001</v>
      </c>
      <c r="J8" s="16">
        <f>SUM(J6:J7)</f>
        <v>0.45579999999999998</v>
      </c>
      <c r="K8" s="56">
        <f>SUM(K6:K7)</f>
        <v>311.61700000000002</v>
      </c>
    </row>
    <row r="9" spans="1:11" ht="15.75" thickBot="1" x14ac:dyDescent="0.3">
      <c r="A9" s="17" t="s">
        <v>10</v>
      </c>
      <c r="B9" s="18">
        <f>B8/2</f>
        <v>0.13400000000000001</v>
      </c>
      <c r="C9" s="19">
        <f>C8/2</f>
        <v>7.3050000000000004E-2</v>
      </c>
      <c r="D9" s="19">
        <f t="shared" ref="D9:K9" si="0">D8/2</f>
        <v>14.776499999999999</v>
      </c>
      <c r="E9" s="19">
        <f t="shared" si="0"/>
        <v>0.18740000000000001</v>
      </c>
      <c r="F9" s="19">
        <f t="shared" si="0"/>
        <v>0.21445</v>
      </c>
      <c r="G9" s="19">
        <f t="shared" si="0"/>
        <v>9.1150000000000009E-2</v>
      </c>
      <c r="H9" s="19">
        <f t="shared" si="0"/>
        <v>0.21300000000000002</v>
      </c>
      <c r="I9" s="19">
        <f t="shared" si="0"/>
        <v>0.10970000000000001</v>
      </c>
      <c r="J9" s="19">
        <f t="shared" si="0"/>
        <v>0.22789999999999999</v>
      </c>
      <c r="K9" s="19">
        <f t="shared" si="0"/>
        <v>155.80850000000001</v>
      </c>
    </row>
    <row r="10" spans="1:11" ht="15.75" thickTop="1" x14ac:dyDescent="0.25">
      <c r="A10" s="8">
        <v>38173</v>
      </c>
      <c r="B10" s="74">
        <v>0.13400000000000001</v>
      </c>
      <c r="C10" s="10">
        <v>7.3499999999999996E-2</v>
      </c>
      <c r="D10" s="9">
        <v>14.525600000000001</v>
      </c>
      <c r="E10" s="78">
        <v>0.18920000000000001</v>
      </c>
      <c r="F10" s="9">
        <v>0.21429999999999999</v>
      </c>
      <c r="G10" s="10">
        <v>9.1200000000000003E-2</v>
      </c>
      <c r="H10" s="9">
        <v>0.2082</v>
      </c>
      <c r="I10" s="10">
        <v>0.1096</v>
      </c>
      <c r="J10" s="10">
        <v>0.22969999999999999</v>
      </c>
      <c r="K10" s="54">
        <v>154.61590000000001</v>
      </c>
    </row>
    <row r="11" spans="1:11" x14ac:dyDescent="0.25">
      <c r="A11" s="8">
        <v>38174</v>
      </c>
      <c r="B11" s="9">
        <v>0.13400000000000001</v>
      </c>
      <c r="C11" s="10">
        <v>7.3300000000000004E-2</v>
      </c>
      <c r="D11" s="9">
        <v>14.5913</v>
      </c>
      <c r="E11" s="10">
        <v>0.18809999999999999</v>
      </c>
      <c r="F11" s="9">
        <v>0.21329999999999999</v>
      </c>
      <c r="G11" s="10">
        <v>9.0899999999999995E-2</v>
      </c>
      <c r="H11" s="9">
        <v>0.2069</v>
      </c>
      <c r="I11" s="10">
        <v>0.109</v>
      </c>
      <c r="J11" s="10">
        <v>0.2298</v>
      </c>
      <c r="K11" s="54">
        <v>154.6327</v>
      </c>
    </row>
    <row r="12" spans="1:11" ht="18" x14ac:dyDescent="0.25">
      <c r="A12" s="8">
        <v>38175</v>
      </c>
      <c r="B12" s="9"/>
      <c r="C12" s="10"/>
      <c r="D12" s="81"/>
      <c r="E12" s="81" t="s">
        <v>36</v>
      </c>
      <c r="F12" s="9"/>
      <c r="G12" s="10"/>
      <c r="H12" s="9"/>
      <c r="I12" s="10"/>
      <c r="J12" s="10"/>
      <c r="K12" s="54"/>
    </row>
    <row r="13" spans="1:11" x14ac:dyDescent="0.25">
      <c r="A13" s="8">
        <v>38176</v>
      </c>
      <c r="B13" s="9">
        <v>0.13400000000000001</v>
      </c>
      <c r="C13" s="10">
        <v>7.22E-2</v>
      </c>
      <c r="D13" s="9">
        <v>14.53</v>
      </c>
      <c r="E13" s="10">
        <v>0.18540000000000001</v>
      </c>
      <c r="F13" s="9">
        <v>0.21179999999999999</v>
      </c>
      <c r="G13" s="10">
        <v>9.06E-2</v>
      </c>
      <c r="H13" s="9">
        <v>0.2041</v>
      </c>
      <c r="I13" s="10">
        <v>0.10829999999999999</v>
      </c>
      <c r="J13" s="10">
        <v>0.22869999999999999</v>
      </c>
      <c r="K13" s="54">
        <v>154.4</v>
      </c>
    </row>
    <row r="14" spans="1:11" ht="15.75" thickBot="1" x14ac:dyDescent="0.3">
      <c r="A14" s="11">
        <v>38177</v>
      </c>
      <c r="B14" s="12">
        <v>0.13400000000000001</v>
      </c>
      <c r="C14" s="13">
        <v>7.22E-2</v>
      </c>
      <c r="D14" s="12">
        <v>14.57</v>
      </c>
      <c r="E14" s="13">
        <v>0.1855</v>
      </c>
      <c r="F14" s="12">
        <v>0.2114</v>
      </c>
      <c r="G14" s="13">
        <v>9.0700000000000003E-2</v>
      </c>
      <c r="H14" s="12">
        <v>0.2039</v>
      </c>
      <c r="I14" s="13">
        <v>0.1081</v>
      </c>
      <c r="J14" s="13">
        <v>0.22869999999999999</v>
      </c>
      <c r="K14" s="55">
        <v>154.19999999999999</v>
      </c>
    </row>
    <row r="15" spans="1:11" ht="15.75" thickTop="1" x14ac:dyDescent="0.25">
      <c r="A15" s="14" t="s">
        <v>9</v>
      </c>
      <c r="B15" s="15">
        <f t="shared" ref="B15:K15" si="1">SUM(B10:B14)</f>
        <v>0.53600000000000003</v>
      </c>
      <c r="C15" s="16">
        <f t="shared" si="1"/>
        <v>0.29119999999999996</v>
      </c>
      <c r="D15" s="15">
        <f t="shared" si="1"/>
        <v>58.216900000000003</v>
      </c>
      <c r="E15" s="16">
        <f t="shared" si="1"/>
        <v>0.74819999999999998</v>
      </c>
      <c r="F15" s="15">
        <f t="shared" si="1"/>
        <v>0.8508</v>
      </c>
      <c r="G15" s="16">
        <f t="shared" si="1"/>
        <v>0.3634</v>
      </c>
      <c r="H15" s="15">
        <f t="shared" si="1"/>
        <v>0.82309999999999994</v>
      </c>
      <c r="I15" s="16">
        <f t="shared" si="1"/>
        <v>0.43500000000000005</v>
      </c>
      <c r="J15" s="16">
        <f t="shared" si="1"/>
        <v>0.91690000000000005</v>
      </c>
      <c r="K15" s="56">
        <f t="shared" si="1"/>
        <v>617.84860000000003</v>
      </c>
    </row>
    <row r="16" spans="1:11" ht="15.75" thickBot="1" x14ac:dyDescent="0.3">
      <c r="A16" s="17" t="s">
        <v>10</v>
      </c>
      <c r="B16" s="18">
        <f>B15/4</f>
        <v>0.13400000000000001</v>
      </c>
      <c r="C16" s="19">
        <f>C15/4</f>
        <v>7.279999999999999E-2</v>
      </c>
      <c r="D16" s="19">
        <f t="shared" ref="D16:K16" si="2">D15/4</f>
        <v>14.554225000000001</v>
      </c>
      <c r="E16" s="19">
        <f t="shared" si="2"/>
        <v>0.18704999999999999</v>
      </c>
      <c r="F16" s="19">
        <f t="shared" si="2"/>
        <v>0.2127</v>
      </c>
      <c r="G16" s="19">
        <f t="shared" si="2"/>
        <v>9.085E-2</v>
      </c>
      <c r="H16" s="19">
        <f t="shared" si="2"/>
        <v>0.20577499999999999</v>
      </c>
      <c r="I16" s="19">
        <f t="shared" si="2"/>
        <v>0.10875000000000001</v>
      </c>
      <c r="J16" s="19">
        <f t="shared" si="2"/>
        <v>0.22922500000000001</v>
      </c>
      <c r="K16" s="19">
        <f t="shared" si="2"/>
        <v>154.46215000000001</v>
      </c>
    </row>
    <row r="17" spans="1:11" ht="15" customHeight="1" thickTop="1" x14ac:dyDescent="0.25">
      <c r="A17" s="8">
        <v>38180</v>
      </c>
      <c r="B17" s="9">
        <v>0.13400000000000001</v>
      </c>
      <c r="C17" s="10">
        <v>7.2300000000000003E-2</v>
      </c>
      <c r="D17" s="9">
        <v>14.5008</v>
      </c>
      <c r="E17" s="10">
        <v>0.18559999999999999</v>
      </c>
      <c r="F17" s="9">
        <v>0.21160000000000001</v>
      </c>
      <c r="G17" s="10">
        <v>9.0499999999999997E-2</v>
      </c>
      <c r="H17" s="9">
        <v>0.20380000000000001</v>
      </c>
      <c r="I17" s="10">
        <v>0.1082</v>
      </c>
      <c r="J17" s="10">
        <v>0.22789999999999999</v>
      </c>
      <c r="K17" s="54">
        <v>154.03639999999999</v>
      </c>
    </row>
    <row r="18" spans="1:11" x14ac:dyDescent="0.25">
      <c r="A18" s="8">
        <v>38181</v>
      </c>
      <c r="B18" s="9">
        <v>0.13400000000000001</v>
      </c>
      <c r="C18" s="10">
        <v>7.1900000000000006E-2</v>
      </c>
      <c r="D18" s="9">
        <v>14.5022</v>
      </c>
      <c r="E18" s="10">
        <v>0.18410000000000001</v>
      </c>
      <c r="F18" s="9">
        <v>0.2112</v>
      </c>
      <c r="G18" s="10">
        <v>9.0300000000000005E-2</v>
      </c>
      <c r="H18" s="9">
        <v>0.2029</v>
      </c>
      <c r="I18" s="10">
        <v>0.108</v>
      </c>
      <c r="J18" s="10">
        <v>0.2273</v>
      </c>
      <c r="K18" s="54">
        <v>153.76840000000001</v>
      </c>
    </row>
    <row r="19" spans="1:11" x14ac:dyDescent="0.25">
      <c r="A19" s="8">
        <v>38182</v>
      </c>
      <c r="B19" s="9">
        <v>0.13400000000000001</v>
      </c>
      <c r="C19" s="10">
        <v>7.22E-2</v>
      </c>
      <c r="D19" s="9">
        <v>14.638199999999999</v>
      </c>
      <c r="E19" s="10">
        <v>0.18529999999999999</v>
      </c>
      <c r="F19" s="9">
        <v>0.21290000000000001</v>
      </c>
      <c r="G19" s="10">
        <v>9.0499999999999997E-2</v>
      </c>
      <c r="H19" s="9">
        <v>0.20399999999999999</v>
      </c>
      <c r="I19" s="10">
        <v>0.10879999999999999</v>
      </c>
      <c r="J19" s="10">
        <v>0.2283</v>
      </c>
      <c r="K19" s="54">
        <v>154.03639999999999</v>
      </c>
    </row>
    <row r="20" spans="1:11" x14ac:dyDescent="0.25">
      <c r="A20" s="8">
        <v>38183</v>
      </c>
      <c r="B20" s="9">
        <v>0.13400000000000001</v>
      </c>
      <c r="C20" s="10">
        <v>7.22E-2</v>
      </c>
      <c r="D20" s="9">
        <v>14.6187</v>
      </c>
      <c r="E20" s="10">
        <v>0.1852</v>
      </c>
      <c r="F20" s="9">
        <v>0.21160000000000001</v>
      </c>
      <c r="G20" s="10">
        <v>9.06E-2</v>
      </c>
      <c r="H20" s="9">
        <v>0.2051</v>
      </c>
      <c r="I20" s="10">
        <v>0.1082</v>
      </c>
      <c r="J20" s="10">
        <v>0.22819999999999999</v>
      </c>
      <c r="K20" s="54">
        <v>154.4384</v>
      </c>
    </row>
    <row r="21" spans="1:11" ht="15.75" thickBot="1" x14ac:dyDescent="0.3">
      <c r="A21" s="11">
        <v>38184</v>
      </c>
      <c r="B21" s="12">
        <v>0.13400000000000001</v>
      </c>
      <c r="C21" s="13">
        <v>7.2300000000000003E-2</v>
      </c>
      <c r="D21" s="12">
        <v>14.676399999999999</v>
      </c>
      <c r="E21" s="13">
        <v>0.18529999999999999</v>
      </c>
      <c r="F21" s="12">
        <v>0.21179999999999999</v>
      </c>
      <c r="G21" s="13">
        <v>9.0700000000000003E-2</v>
      </c>
      <c r="H21" s="12">
        <v>0.20710000000000001</v>
      </c>
      <c r="I21" s="13">
        <v>0.10829999999999999</v>
      </c>
      <c r="J21" s="13">
        <v>0.2286</v>
      </c>
      <c r="K21" s="55">
        <v>155.65110000000001</v>
      </c>
    </row>
    <row r="22" spans="1:11" ht="15.75" thickTop="1" x14ac:dyDescent="0.25">
      <c r="A22" s="14" t="s">
        <v>9</v>
      </c>
      <c r="B22" s="15">
        <f t="shared" ref="B22:K22" si="3">SUM(B17:B21)</f>
        <v>0.67</v>
      </c>
      <c r="C22" s="16">
        <f t="shared" si="3"/>
        <v>0.3609</v>
      </c>
      <c r="D22" s="15">
        <f t="shared" si="3"/>
        <v>72.936300000000003</v>
      </c>
      <c r="E22" s="16">
        <f t="shared" si="3"/>
        <v>0.9255000000000001</v>
      </c>
      <c r="F22" s="15">
        <f t="shared" si="3"/>
        <v>1.0590999999999999</v>
      </c>
      <c r="G22" s="16">
        <f t="shared" si="3"/>
        <v>0.4526</v>
      </c>
      <c r="H22" s="15">
        <f t="shared" si="3"/>
        <v>1.0229000000000001</v>
      </c>
      <c r="I22" s="16">
        <f t="shared" si="3"/>
        <v>0.54149999999999998</v>
      </c>
      <c r="J22" s="16">
        <f t="shared" si="3"/>
        <v>1.1402999999999999</v>
      </c>
      <c r="K22" s="56">
        <f t="shared" si="3"/>
        <v>771.9307</v>
      </c>
    </row>
    <row r="23" spans="1:11" ht="15.75" thickBot="1" x14ac:dyDescent="0.3">
      <c r="A23" s="17" t="s">
        <v>10</v>
      </c>
      <c r="B23" s="18">
        <f>B22/5</f>
        <v>0.13400000000000001</v>
      </c>
      <c r="C23" s="19">
        <f>C22/5</f>
        <v>7.2179999999999994E-2</v>
      </c>
      <c r="D23" s="19">
        <f t="shared" ref="D23:K23" si="4">D22/5</f>
        <v>14.587260000000001</v>
      </c>
      <c r="E23" s="19">
        <f t="shared" si="4"/>
        <v>0.18510000000000001</v>
      </c>
      <c r="F23" s="19">
        <f t="shared" si="4"/>
        <v>0.21181999999999998</v>
      </c>
      <c r="G23" s="19">
        <f t="shared" si="4"/>
        <v>9.0520000000000003E-2</v>
      </c>
      <c r="H23" s="19">
        <f t="shared" si="4"/>
        <v>0.20458000000000004</v>
      </c>
      <c r="I23" s="19">
        <f t="shared" si="4"/>
        <v>0.10829999999999999</v>
      </c>
      <c r="J23" s="19">
        <f t="shared" si="4"/>
        <v>0.22805999999999998</v>
      </c>
      <c r="K23" s="19">
        <f t="shared" si="4"/>
        <v>154.38614000000001</v>
      </c>
    </row>
    <row r="24" spans="1:11" ht="15.75" thickTop="1" x14ac:dyDescent="0.25">
      <c r="A24" s="8">
        <v>38187</v>
      </c>
      <c r="B24" s="9">
        <v>0.13400000000000001</v>
      </c>
      <c r="C24" s="10">
        <v>7.1599999999999997E-2</v>
      </c>
      <c r="D24" s="9">
        <v>14.565799999999999</v>
      </c>
      <c r="E24" s="10">
        <v>0.18329999999999999</v>
      </c>
      <c r="F24" s="9">
        <v>0.2107</v>
      </c>
      <c r="G24" s="10">
        <v>9.0700000000000003E-2</v>
      </c>
      <c r="H24" s="9">
        <v>0.20369999999999999</v>
      </c>
      <c r="I24" s="10">
        <v>0.1077</v>
      </c>
      <c r="J24" s="10">
        <v>0.22789999999999999</v>
      </c>
      <c r="K24" s="54">
        <v>156.0531</v>
      </c>
    </row>
    <row r="25" spans="1:11" x14ac:dyDescent="0.25">
      <c r="A25" s="8">
        <v>38188</v>
      </c>
      <c r="B25" s="9">
        <v>0.13400000000000001</v>
      </c>
      <c r="C25" s="10">
        <v>7.1599999999999997E-2</v>
      </c>
      <c r="D25" s="9">
        <v>14.5055</v>
      </c>
      <c r="E25" s="10">
        <v>0.1827</v>
      </c>
      <c r="F25" s="9">
        <v>0.2109</v>
      </c>
      <c r="G25" s="10">
        <v>9.0399999999999994E-2</v>
      </c>
      <c r="H25" s="9">
        <v>0.20319999999999999</v>
      </c>
      <c r="I25" s="10">
        <v>0.10780000000000001</v>
      </c>
      <c r="J25" s="10">
        <v>0.22770000000000001</v>
      </c>
      <c r="K25" s="54">
        <v>155.14859999999999</v>
      </c>
    </row>
    <row r="26" spans="1:11" x14ac:dyDescent="0.25">
      <c r="A26" s="8">
        <v>38189</v>
      </c>
      <c r="B26" s="9">
        <v>0.13400000000000001</v>
      </c>
      <c r="C26" s="10">
        <v>7.2300000000000003E-2</v>
      </c>
      <c r="D26" s="9">
        <v>14.521599999999999</v>
      </c>
      <c r="E26" s="10">
        <v>0.1835</v>
      </c>
      <c r="F26" s="9">
        <v>0.21179999999999999</v>
      </c>
      <c r="G26" s="10">
        <v>9.0399999999999994E-2</v>
      </c>
      <c r="H26" s="9">
        <v>0.2041</v>
      </c>
      <c r="I26" s="10">
        <v>0.10829999999999999</v>
      </c>
      <c r="J26" s="10">
        <v>0.2283</v>
      </c>
      <c r="K26" s="54">
        <v>155.5104</v>
      </c>
    </row>
    <row r="27" spans="1:11" x14ac:dyDescent="0.25">
      <c r="A27" s="8">
        <v>38190</v>
      </c>
      <c r="B27" s="9">
        <v>0.13400000000000001</v>
      </c>
      <c r="C27" s="10">
        <v>7.2999999999999995E-2</v>
      </c>
      <c r="D27" s="9">
        <v>14.7454</v>
      </c>
      <c r="E27" s="10">
        <v>0.18790000000000001</v>
      </c>
      <c r="F27" s="9">
        <v>0.21440000000000001</v>
      </c>
      <c r="G27" s="10">
        <v>9.0899999999999995E-2</v>
      </c>
      <c r="H27" s="9">
        <v>0.2102</v>
      </c>
      <c r="I27" s="10">
        <v>0.1096</v>
      </c>
      <c r="J27" s="10">
        <v>0.22989999999999999</v>
      </c>
      <c r="K27" s="54">
        <v>155.2826</v>
      </c>
    </row>
    <row r="28" spans="1:11" ht="15.75" thickBot="1" x14ac:dyDescent="0.3">
      <c r="A28" s="11">
        <v>38191</v>
      </c>
      <c r="B28" s="12">
        <v>0.13400000000000001</v>
      </c>
      <c r="C28" s="13">
        <v>7.2599999999999998E-2</v>
      </c>
      <c r="D28" s="12">
        <v>14.686400000000001</v>
      </c>
      <c r="E28" s="13">
        <v>0.18729999999999999</v>
      </c>
      <c r="F28" s="12">
        <v>0.21360000000000001</v>
      </c>
      <c r="G28" s="13">
        <v>9.0999999999999998E-2</v>
      </c>
      <c r="H28" s="12">
        <v>0.2084</v>
      </c>
      <c r="I28" s="13">
        <v>0.10920000000000001</v>
      </c>
      <c r="J28" s="13">
        <v>0.23</v>
      </c>
      <c r="K28" s="55">
        <v>155.7784</v>
      </c>
    </row>
    <row r="29" spans="1:11" ht="15.75" thickTop="1" x14ac:dyDescent="0.25">
      <c r="A29" s="14" t="s">
        <v>9</v>
      </c>
      <c r="B29" s="15">
        <f t="shared" ref="B29:K29" si="5">SUM(B24:B28)</f>
        <v>0.67</v>
      </c>
      <c r="C29" s="16">
        <f t="shared" si="5"/>
        <v>0.36109999999999998</v>
      </c>
      <c r="D29" s="15">
        <f t="shared" si="5"/>
        <v>73.02470000000001</v>
      </c>
      <c r="E29" s="16">
        <f t="shared" si="5"/>
        <v>0.92470000000000008</v>
      </c>
      <c r="F29" s="15">
        <f t="shared" si="5"/>
        <v>1.0613999999999999</v>
      </c>
      <c r="G29" s="16">
        <f t="shared" si="5"/>
        <v>0.45339999999999991</v>
      </c>
      <c r="H29" s="15">
        <f t="shared" si="5"/>
        <v>1.0295999999999998</v>
      </c>
      <c r="I29" s="16">
        <f t="shared" si="5"/>
        <v>0.54259999999999997</v>
      </c>
      <c r="J29" s="16">
        <f t="shared" si="5"/>
        <v>1.1437999999999999</v>
      </c>
      <c r="K29" s="56">
        <f t="shared" si="5"/>
        <v>777.7731</v>
      </c>
    </row>
    <row r="30" spans="1:11" ht="15.75" thickBot="1" x14ac:dyDescent="0.3">
      <c r="A30" s="17" t="s">
        <v>10</v>
      </c>
      <c r="B30" s="18">
        <f>B29/5</f>
        <v>0.13400000000000001</v>
      </c>
      <c r="C30" s="19">
        <f>C29/5</f>
        <v>7.2219999999999993E-2</v>
      </c>
      <c r="D30" s="19">
        <f t="shared" ref="D30:K30" si="6">D29/5</f>
        <v>14.604940000000003</v>
      </c>
      <c r="E30" s="19">
        <f t="shared" si="6"/>
        <v>0.18494000000000002</v>
      </c>
      <c r="F30" s="19">
        <f t="shared" si="6"/>
        <v>0.21227999999999997</v>
      </c>
      <c r="G30" s="19">
        <f t="shared" si="6"/>
        <v>9.0679999999999983E-2</v>
      </c>
      <c r="H30" s="19">
        <f t="shared" si="6"/>
        <v>0.20591999999999996</v>
      </c>
      <c r="I30" s="19">
        <f t="shared" si="6"/>
        <v>0.10851999999999999</v>
      </c>
      <c r="J30" s="19">
        <f t="shared" si="6"/>
        <v>0.22875999999999999</v>
      </c>
      <c r="K30" s="19">
        <f t="shared" si="6"/>
        <v>155.55462</v>
      </c>
    </row>
    <row r="31" spans="1:11" ht="15.75" thickTop="1" x14ac:dyDescent="0.25">
      <c r="A31" s="8">
        <v>38194</v>
      </c>
      <c r="B31" s="9">
        <v>0.13400000000000001</v>
      </c>
      <c r="C31" s="10">
        <v>7.3099999999999998E-2</v>
      </c>
      <c r="D31" s="9">
        <v>14.764799999999999</v>
      </c>
      <c r="E31" s="10">
        <v>0.189</v>
      </c>
      <c r="F31" s="9">
        <v>0.21629999999999999</v>
      </c>
      <c r="G31" s="10">
        <v>9.1399999999999995E-2</v>
      </c>
      <c r="H31" s="9">
        <v>0.21099999999999999</v>
      </c>
      <c r="I31" s="10">
        <v>0.1106</v>
      </c>
      <c r="J31" s="10">
        <v>0.23130000000000001</v>
      </c>
      <c r="K31" s="54">
        <v>156.31440000000001</v>
      </c>
    </row>
    <row r="32" spans="1:11" x14ac:dyDescent="0.25">
      <c r="A32" s="8">
        <v>38195</v>
      </c>
      <c r="B32" s="9">
        <v>0.13400000000000001</v>
      </c>
      <c r="C32" s="10">
        <v>7.2800000000000004E-2</v>
      </c>
      <c r="D32" s="9">
        <v>14.746700000000001</v>
      </c>
      <c r="E32" s="10">
        <v>0.189</v>
      </c>
      <c r="F32" s="9">
        <v>0.21579999999999999</v>
      </c>
      <c r="G32" s="10">
        <v>9.1300000000000006E-2</v>
      </c>
      <c r="H32" s="9">
        <v>0.21029999999999999</v>
      </c>
      <c r="I32" s="10">
        <v>0.1104</v>
      </c>
      <c r="J32" s="10">
        <v>0.23069999999999999</v>
      </c>
      <c r="K32" s="54">
        <v>155.67449999999999</v>
      </c>
    </row>
    <row r="33" spans="1:11" x14ac:dyDescent="0.25">
      <c r="A33" s="8">
        <v>38196</v>
      </c>
      <c r="B33" s="9">
        <v>0.13400000000000001</v>
      </c>
      <c r="C33" s="10">
        <v>7.3499999999999996E-2</v>
      </c>
      <c r="D33" s="9">
        <v>14.874000000000001</v>
      </c>
      <c r="E33" s="10">
        <v>0.191</v>
      </c>
      <c r="F33" s="9">
        <v>0.21729999999999999</v>
      </c>
      <c r="G33" s="10">
        <v>9.1300000000000006E-2</v>
      </c>
      <c r="H33" s="9">
        <v>0.21310000000000001</v>
      </c>
      <c r="I33" s="10">
        <v>0.1111</v>
      </c>
      <c r="J33" s="10">
        <v>0.2311</v>
      </c>
      <c r="K33" s="54">
        <v>156.2105</v>
      </c>
    </row>
    <row r="34" spans="1:11" x14ac:dyDescent="0.25">
      <c r="A34" s="8">
        <v>38197</v>
      </c>
      <c r="B34" s="9">
        <v>0.13389999999999999</v>
      </c>
      <c r="C34" s="10">
        <v>7.3499999999999996E-2</v>
      </c>
      <c r="D34" s="9">
        <v>14.9633</v>
      </c>
      <c r="E34" s="10">
        <v>0.1918</v>
      </c>
      <c r="F34" s="9">
        <v>0.2175</v>
      </c>
      <c r="G34" s="10">
        <v>9.1899999999999996E-2</v>
      </c>
      <c r="H34" s="9">
        <v>0.21340000000000001</v>
      </c>
      <c r="I34" s="10">
        <v>0.11119999999999999</v>
      </c>
      <c r="J34" s="10">
        <v>0.23150000000000001</v>
      </c>
      <c r="K34" s="54">
        <v>156.36170000000001</v>
      </c>
    </row>
    <row r="35" spans="1:11" ht="15.75" thickBot="1" x14ac:dyDescent="0.3">
      <c r="A35" s="11">
        <v>38198</v>
      </c>
      <c r="B35" s="12">
        <v>0.13389999999999999</v>
      </c>
      <c r="C35" s="13">
        <v>7.3700000000000002E-2</v>
      </c>
      <c r="D35" s="12">
        <v>14.9908</v>
      </c>
      <c r="E35" s="13">
        <v>0.19170000000000001</v>
      </c>
      <c r="F35" s="12">
        <v>0.217</v>
      </c>
      <c r="G35" s="13">
        <v>9.1999999999999998E-2</v>
      </c>
      <c r="H35" s="12">
        <v>0.21149999999999999</v>
      </c>
      <c r="I35" s="13">
        <v>0.1109</v>
      </c>
      <c r="J35" s="13">
        <v>0.2311</v>
      </c>
      <c r="K35" s="55">
        <v>156.43870000000001</v>
      </c>
    </row>
    <row r="36" spans="1:11" ht="15.75" thickTop="1" x14ac:dyDescent="0.25">
      <c r="A36" s="14" t="s">
        <v>9</v>
      </c>
      <c r="B36" s="15">
        <f t="shared" ref="B36:K36" si="7">SUM(B31:B35)</f>
        <v>0.66980000000000006</v>
      </c>
      <c r="C36" s="16">
        <f t="shared" si="7"/>
        <v>0.36659999999999998</v>
      </c>
      <c r="D36" s="15">
        <f t="shared" si="7"/>
        <v>74.33959999999999</v>
      </c>
      <c r="E36" s="16">
        <f t="shared" si="7"/>
        <v>0.9524999999999999</v>
      </c>
      <c r="F36" s="15">
        <f t="shared" si="7"/>
        <v>1.0839000000000001</v>
      </c>
      <c r="G36" s="16">
        <f t="shared" si="7"/>
        <v>0.45789999999999997</v>
      </c>
      <c r="H36" s="15">
        <f t="shared" si="7"/>
        <v>1.0593000000000001</v>
      </c>
      <c r="I36" s="16">
        <f t="shared" si="7"/>
        <v>0.55420000000000003</v>
      </c>
      <c r="J36" s="16">
        <f t="shared" si="7"/>
        <v>1.1556999999999999</v>
      </c>
      <c r="K36" s="56">
        <f t="shared" si="7"/>
        <v>780.99980000000005</v>
      </c>
    </row>
    <row r="37" spans="1:11" ht="15.75" thickBot="1" x14ac:dyDescent="0.3">
      <c r="A37" s="17" t="s">
        <v>10</v>
      </c>
      <c r="B37" s="18">
        <f>B36/5</f>
        <v>0.13396000000000002</v>
      </c>
      <c r="C37" s="19">
        <f>C36/5</f>
        <v>7.3319999999999996E-2</v>
      </c>
      <c r="D37" s="19">
        <f t="shared" ref="D37:K37" si="8">D36/5</f>
        <v>14.867919999999998</v>
      </c>
      <c r="E37" s="19">
        <f t="shared" si="8"/>
        <v>0.19049999999999997</v>
      </c>
      <c r="F37" s="19">
        <f t="shared" si="8"/>
        <v>0.21678000000000003</v>
      </c>
      <c r="G37" s="19">
        <f t="shared" si="8"/>
        <v>9.1579999999999995E-2</v>
      </c>
      <c r="H37" s="19">
        <f t="shared" si="8"/>
        <v>0.21186000000000002</v>
      </c>
      <c r="I37" s="19">
        <f t="shared" si="8"/>
        <v>0.11084000000000001</v>
      </c>
      <c r="J37" s="19">
        <f t="shared" si="8"/>
        <v>0.23113999999999998</v>
      </c>
      <c r="K37" s="19">
        <f t="shared" si="8"/>
        <v>156.19996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4"/>
    </row>
    <row r="39" spans="1:11" ht="20.25" x14ac:dyDescent="0.3">
      <c r="A39" s="20"/>
      <c r="B39" s="9"/>
      <c r="C39" s="59"/>
      <c r="D39" s="9"/>
      <c r="E39" s="22" t="s">
        <v>11</v>
      </c>
      <c r="F39" s="9"/>
      <c r="G39" s="10"/>
      <c r="H39" s="9"/>
      <c r="I39" s="10"/>
      <c r="J39" s="10"/>
      <c r="K39" s="54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8"/>
    </row>
    <row r="41" spans="1:11" x14ac:dyDescent="0.25">
      <c r="A41" s="26" t="s">
        <v>12</v>
      </c>
      <c r="B41" s="27">
        <f>SUM(B6:B7,B10:B11,B13:B14,B17:B21,B24:B28,B31:B35)</f>
        <v>2.8137999999999992</v>
      </c>
      <c r="C41" s="36">
        <f>SUM(C6:C7,C10:C11,C13:C14,C17:C21,C24:C28,C31:C35)</f>
        <v>1.5258999999999998</v>
      </c>
      <c r="D41" s="36">
        <f t="shared" ref="D41:K41" si="9">SUM(D6:D7,D10:D11,D13:D14,D17:D21,D24:D28,D31:D35)</f>
        <v>308.07049999999998</v>
      </c>
      <c r="E41" s="36">
        <f t="shared" si="9"/>
        <v>3.9257</v>
      </c>
      <c r="F41" s="36">
        <f t="shared" si="9"/>
        <v>4.4840999999999998</v>
      </c>
      <c r="G41" s="36">
        <f t="shared" si="9"/>
        <v>1.9096000000000002</v>
      </c>
      <c r="H41" s="36">
        <f t="shared" si="9"/>
        <v>4.3609</v>
      </c>
      <c r="I41" s="36">
        <f t="shared" si="9"/>
        <v>2.2927000000000004</v>
      </c>
      <c r="J41" s="36">
        <f t="shared" si="9"/>
        <v>4.8124999999999991</v>
      </c>
      <c r="K41" s="36">
        <f t="shared" si="9"/>
        <v>3260.1692000000007</v>
      </c>
    </row>
    <row r="42" spans="1:11" x14ac:dyDescent="0.25">
      <c r="A42" s="26" t="s">
        <v>13</v>
      </c>
      <c r="B42" s="27">
        <f>B41/21</f>
        <v>0.13399047619047616</v>
      </c>
      <c r="C42" s="28">
        <f>C41/21</f>
        <v>7.2661904761904747E-2</v>
      </c>
      <c r="D42" s="28">
        <f t="shared" ref="D42:K42" si="10">D41/21</f>
        <v>14.670023809523808</v>
      </c>
      <c r="E42" s="28">
        <f t="shared" si="10"/>
        <v>0.18693809523809524</v>
      </c>
      <c r="F42" s="28">
        <f t="shared" si="10"/>
        <v>0.21352857142857143</v>
      </c>
      <c r="G42" s="28">
        <f t="shared" si="10"/>
        <v>9.0933333333333338E-2</v>
      </c>
      <c r="H42" s="28">
        <f t="shared" si="10"/>
        <v>0.20766190476190477</v>
      </c>
      <c r="I42" s="28">
        <f t="shared" si="10"/>
        <v>0.1091761904761905</v>
      </c>
      <c r="J42" s="28">
        <f t="shared" si="10"/>
        <v>0.22916666666666663</v>
      </c>
      <c r="K42" s="28">
        <f t="shared" si="10"/>
        <v>155.24615238095242</v>
      </c>
    </row>
    <row r="43" spans="1:11" x14ac:dyDescent="0.25">
      <c r="A43" s="26" t="s">
        <v>14</v>
      </c>
      <c r="B43" s="27">
        <f>1/B42</f>
        <v>7.4632170019191149</v>
      </c>
      <c r="C43" s="28">
        <f>1/C42</f>
        <v>13.762369749000593</v>
      </c>
      <c r="D43" s="28">
        <f>100/D42</f>
        <v>6.8166215200741398</v>
      </c>
      <c r="E43" s="28">
        <f t="shared" ref="D43:K43" si="11">1/E42</f>
        <v>5.3493644445576587</v>
      </c>
      <c r="F43" s="28">
        <f t="shared" si="11"/>
        <v>4.6832140228808461</v>
      </c>
      <c r="G43" s="28">
        <f t="shared" si="11"/>
        <v>10.997067448680351</v>
      </c>
      <c r="H43" s="28">
        <f t="shared" si="11"/>
        <v>4.8155197321653782</v>
      </c>
      <c r="I43" s="28">
        <f t="shared" si="11"/>
        <v>9.1595062589959415</v>
      </c>
      <c r="J43" s="28">
        <f t="shared" si="11"/>
        <v>4.3636363636363642</v>
      </c>
      <c r="K43" s="28">
        <f>1000/K42</f>
        <v>6.4413834717535501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37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38">
        <v>38201</v>
      </c>
      <c r="B6" s="39">
        <v>0.13389999999999999</v>
      </c>
      <c r="C6" s="40">
        <v>7.3599999999999999E-2</v>
      </c>
      <c r="D6" s="39">
        <v>14.921799999999999</v>
      </c>
      <c r="E6" s="40">
        <v>0.1908</v>
      </c>
      <c r="F6" s="39">
        <v>0.21759999999999999</v>
      </c>
      <c r="G6" s="40">
        <v>9.1899999999999996E-2</v>
      </c>
      <c r="H6" s="39">
        <v>0.2109</v>
      </c>
      <c r="I6" s="40">
        <v>0.1113</v>
      </c>
      <c r="J6" s="40">
        <v>0.2303</v>
      </c>
      <c r="K6" s="61">
        <v>156.62950000000001</v>
      </c>
    </row>
    <row r="7" spans="1:11" x14ac:dyDescent="0.25">
      <c r="A7" s="8">
        <v>38202</v>
      </c>
      <c r="B7" s="9">
        <v>0.13389999999999999</v>
      </c>
      <c r="C7" s="10">
        <v>7.3300000000000004E-2</v>
      </c>
      <c r="D7" s="9">
        <v>14.8569</v>
      </c>
      <c r="E7" s="10">
        <v>0.19009999999999999</v>
      </c>
      <c r="F7" s="9">
        <v>0.21759999999999999</v>
      </c>
      <c r="G7" s="10">
        <v>9.1700000000000004E-2</v>
      </c>
      <c r="H7" s="9">
        <v>0.20899999999999999</v>
      </c>
      <c r="I7" s="10">
        <v>0.1113</v>
      </c>
      <c r="J7" s="10">
        <v>0.2298</v>
      </c>
      <c r="K7" s="54">
        <v>155.96</v>
      </c>
    </row>
    <row r="8" spans="1:11" x14ac:dyDescent="0.25">
      <c r="A8" s="8">
        <v>38203</v>
      </c>
      <c r="B8" s="9">
        <v>0.13389999999999999</v>
      </c>
      <c r="C8" s="10">
        <v>7.3400000000000007E-2</v>
      </c>
      <c r="D8" s="9">
        <v>14.8127</v>
      </c>
      <c r="E8" s="10">
        <v>0.19</v>
      </c>
      <c r="F8" s="9">
        <v>0.2172</v>
      </c>
      <c r="G8" s="10">
        <v>9.1899999999999996E-2</v>
      </c>
      <c r="H8" s="9">
        <v>0.20749999999999999</v>
      </c>
      <c r="I8" s="10">
        <v>0.1111</v>
      </c>
      <c r="J8" s="10">
        <v>0.2301</v>
      </c>
      <c r="K8" s="54">
        <v>156.02029999999999</v>
      </c>
    </row>
    <row r="9" spans="1:11" x14ac:dyDescent="0.25">
      <c r="A9" s="8">
        <v>38204</v>
      </c>
      <c r="B9" s="9">
        <v>0.13389999999999999</v>
      </c>
      <c r="C9" s="10">
        <v>7.3400000000000007E-2</v>
      </c>
      <c r="D9" s="9">
        <v>14.900399999999999</v>
      </c>
      <c r="E9" s="10">
        <v>0.19020000000000001</v>
      </c>
      <c r="F9" s="9">
        <v>0.2172</v>
      </c>
      <c r="G9" s="10">
        <v>9.1999999999999998E-2</v>
      </c>
      <c r="H9" s="9">
        <v>0.2074</v>
      </c>
      <c r="I9" s="10">
        <v>0.1111</v>
      </c>
      <c r="J9" s="10">
        <v>0.23080000000000001</v>
      </c>
      <c r="K9" s="54">
        <v>156.36510000000001</v>
      </c>
    </row>
    <row r="10" spans="1:11" ht="15.75" thickBot="1" x14ac:dyDescent="0.3">
      <c r="A10" s="11">
        <v>38205</v>
      </c>
      <c r="B10" s="12">
        <v>0.13389999999999999</v>
      </c>
      <c r="C10" s="13">
        <v>7.3499999999999996E-2</v>
      </c>
      <c r="D10" s="12">
        <v>14.9345</v>
      </c>
      <c r="E10" s="13">
        <v>0.19040000000000001</v>
      </c>
      <c r="F10" s="12">
        <v>0.21740000000000001</v>
      </c>
      <c r="G10" s="13">
        <v>9.1800000000000007E-2</v>
      </c>
      <c r="H10" s="12">
        <v>0.2077</v>
      </c>
      <c r="I10" s="13">
        <v>0.1111</v>
      </c>
      <c r="J10" s="13">
        <v>0.23069999999999999</v>
      </c>
      <c r="K10" s="55">
        <v>155.8261</v>
      </c>
    </row>
    <row r="11" spans="1:11" ht="15.75" thickTop="1" x14ac:dyDescent="0.25">
      <c r="A11" s="14" t="s">
        <v>9</v>
      </c>
      <c r="B11" s="15">
        <f>SUM(B6:B10)</f>
        <v>0.66949999999999998</v>
      </c>
      <c r="C11" s="16">
        <f>SUM(C6:C10)</f>
        <v>0.36720000000000003</v>
      </c>
      <c r="D11" s="15">
        <f>SUM(D6:D10)</f>
        <v>74.426299999999998</v>
      </c>
      <c r="E11" s="16">
        <f>SUM(E6:E10)</f>
        <v>0.95150000000000001</v>
      </c>
      <c r="F11" s="15">
        <f>SUM(F6:F10)</f>
        <v>1.087</v>
      </c>
      <c r="G11" s="16">
        <f>SUM(G6:G10)</f>
        <v>0.45929999999999993</v>
      </c>
      <c r="H11" s="15">
        <f>SUM(H6:H10)</f>
        <v>1.0425</v>
      </c>
      <c r="I11" s="16">
        <f>SUM(I6:I10)</f>
        <v>0.55589999999999995</v>
      </c>
      <c r="J11" s="16">
        <f>SUM(J6:J10)</f>
        <v>1.1516999999999999</v>
      </c>
      <c r="K11" s="56">
        <f>SUM(K6:K10)</f>
        <v>780.80100000000004</v>
      </c>
    </row>
    <row r="12" spans="1:11" ht="15.75" thickBot="1" x14ac:dyDescent="0.3">
      <c r="A12" s="17" t="s">
        <v>10</v>
      </c>
      <c r="B12" s="18">
        <f>B11/5</f>
        <v>0.13389999999999999</v>
      </c>
      <c r="C12" s="19">
        <f>C11/5</f>
        <v>7.3440000000000005E-2</v>
      </c>
      <c r="D12" s="19">
        <f t="shared" ref="D12:K12" si="0">D11/5</f>
        <v>14.885259999999999</v>
      </c>
      <c r="E12" s="19">
        <f t="shared" si="0"/>
        <v>0.1903</v>
      </c>
      <c r="F12" s="19">
        <f t="shared" si="0"/>
        <v>0.21739999999999998</v>
      </c>
      <c r="G12" s="19">
        <f t="shared" si="0"/>
        <v>9.1859999999999983E-2</v>
      </c>
      <c r="H12" s="19">
        <f t="shared" si="0"/>
        <v>0.20849999999999999</v>
      </c>
      <c r="I12" s="19">
        <f t="shared" si="0"/>
        <v>0.11117999999999999</v>
      </c>
      <c r="J12" s="19">
        <f t="shared" si="0"/>
        <v>0.23033999999999999</v>
      </c>
      <c r="K12" s="19">
        <f t="shared" si="0"/>
        <v>156.1602</v>
      </c>
    </row>
    <row r="13" spans="1:11" ht="15.75" thickTop="1" x14ac:dyDescent="0.25">
      <c r="A13" s="8">
        <v>38208</v>
      </c>
      <c r="B13" s="9">
        <v>0.13389999999999999</v>
      </c>
      <c r="C13" s="10">
        <v>7.2599999999999998E-2</v>
      </c>
      <c r="D13" s="9">
        <v>14.7357</v>
      </c>
      <c r="E13" s="10">
        <v>0.18729999999999999</v>
      </c>
      <c r="F13" s="9">
        <v>0.2135</v>
      </c>
      <c r="G13" s="10">
        <v>9.1899999999999996E-2</v>
      </c>
      <c r="H13" s="9">
        <v>0.2049</v>
      </c>
      <c r="I13" s="10">
        <v>0.10920000000000001</v>
      </c>
      <c r="J13" s="10">
        <v>0.2298</v>
      </c>
      <c r="K13" s="54">
        <v>155.69220000000001</v>
      </c>
    </row>
    <row r="14" spans="1:11" x14ac:dyDescent="0.25">
      <c r="A14" s="8">
        <v>38209</v>
      </c>
      <c r="B14" s="9">
        <v>0.13389999999999999</v>
      </c>
      <c r="C14" s="10">
        <v>7.2800000000000004E-2</v>
      </c>
      <c r="D14" s="9">
        <v>14.8033</v>
      </c>
      <c r="E14" s="10">
        <v>0.18679999999999999</v>
      </c>
      <c r="F14" s="9">
        <v>0.21360000000000001</v>
      </c>
      <c r="G14" s="10">
        <v>9.11E-2</v>
      </c>
      <c r="H14" s="9">
        <v>0.2046</v>
      </c>
      <c r="I14" s="10">
        <v>0.10920000000000001</v>
      </c>
      <c r="J14" s="10">
        <v>0.2298</v>
      </c>
      <c r="K14" s="54">
        <v>154.8888</v>
      </c>
    </row>
    <row r="15" spans="1:11" x14ac:dyDescent="0.25">
      <c r="A15" s="8">
        <v>38210</v>
      </c>
      <c r="B15" s="9">
        <v>0.13389999999999999</v>
      </c>
      <c r="C15" s="10">
        <v>7.2800000000000004E-2</v>
      </c>
      <c r="D15" s="9">
        <v>14.834099999999999</v>
      </c>
      <c r="E15" s="10">
        <v>0.187</v>
      </c>
      <c r="F15" s="9">
        <v>0.21279999999999999</v>
      </c>
      <c r="G15" s="10">
        <v>9.11E-2</v>
      </c>
      <c r="H15" s="9">
        <v>0.20419999999999999</v>
      </c>
      <c r="I15" s="10">
        <v>0.10879999999999999</v>
      </c>
      <c r="J15" s="10">
        <v>0.2293</v>
      </c>
      <c r="K15" s="54">
        <v>154.65790000000001</v>
      </c>
    </row>
    <row r="16" spans="1:11" x14ac:dyDescent="0.25">
      <c r="A16" s="8">
        <v>38211</v>
      </c>
      <c r="B16" s="9">
        <v>0.1338</v>
      </c>
      <c r="C16" s="10">
        <v>7.3200000000000001E-2</v>
      </c>
      <c r="D16" s="9">
        <v>14.846500000000001</v>
      </c>
      <c r="E16" s="10">
        <v>0.18770000000000001</v>
      </c>
      <c r="F16" s="9">
        <v>0.21429999999999999</v>
      </c>
      <c r="G16" s="10">
        <v>9.1200000000000003E-2</v>
      </c>
      <c r="H16" s="9">
        <v>0.20469999999999999</v>
      </c>
      <c r="I16" s="10">
        <v>0.1096</v>
      </c>
      <c r="J16" s="10">
        <v>0.22919999999999999</v>
      </c>
      <c r="K16" s="54">
        <v>154.7063</v>
      </c>
    </row>
    <row r="17" spans="1:11" ht="15.75" thickBot="1" x14ac:dyDescent="0.3">
      <c r="A17" s="11">
        <v>38212</v>
      </c>
      <c r="B17" s="12">
        <v>0.1338</v>
      </c>
      <c r="C17" s="13">
        <v>7.3499999999999996E-2</v>
      </c>
      <c r="D17" s="12">
        <v>14.8725</v>
      </c>
      <c r="E17" s="13">
        <v>0.18759999999999999</v>
      </c>
      <c r="F17" s="12">
        <v>0.214</v>
      </c>
      <c r="G17" s="13">
        <v>9.11E-2</v>
      </c>
      <c r="H17" s="12">
        <v>0.2034</v>
      </c>
      <c r="I17" s="13">
        <v>0.1094</v>
      </c>
      <c r="J17" s="13">
        <v>0.2296</v>
      </c>
      <c r="K17" s="55">
        <v>154.90700000000001</v>
      </c>
    </row>
    <row r="18" spans="1:11" ht="15.75" thickTop="1" x14ac:dyDescent="0.25">
      <c r="A18" s="14" t="s">
        <v>9</v>
      </c>
      <c r="B18" s="15">
        <f t="shared" ref="B18:K18" si="1">SUM(B13:B17)</f>
        <v>0.66930000000000001</v>
      </c>
      <c r="C18" s="16">
        <f t="shared" si="1"/>
        <v>0.3649</v>
      </c>
      <c r="D18" s="15">
        <f t="shared" si="1"/>
        <v>74.092100000000002</v>
      </c>
      <c r="E18" s="16">
        <f t="shared" si="1"/>
        <v>0.9363999999999999</v>
      </c>
      <c r="F18" s="15">
        <f t="shared" si="1"/>
        <v>1.0682</v>
      </c>
      <c r="G18" s="16">
        <f t="shared" si="1"/>
        <v>0.45640000000000003</v>
      </c>
      <c r="H18" s="15">
        <f t="shared" si="1"/>
        <v>1.0217999999999998</v>
      </c>
      <c r="I18" s="16">
        <f t="shared" si="1"/>
        <v>0.54620000000000002</v>
      </c>
      <c r="J18" s="16">
        <f t="shared" si="1"/>
        <v>1.1476999999999999</v>
      </c>
      <c r="K18" s="56">
        <f t="shared" si="1"/>
        <v>774.85220000000015</v>
      </c>
    </row>
    <row r="19" spans="1:11" ht="15.75" thickBot="1" x14ac:dyDescent="0.3">
      <c r="A19" s="17" t="s">
        <v>10</v>
      </c>
      <c r="B19" s="18">
        <f>B18/5</f>
        <v>0.13386000000000001</v>
      </c>
      <c r="C19" s="19">
        <f>C18/5</f>
        <v>7.2980000000000003E-2</v>
      </c>
      <c r="D19" s="19">
        <f t="shared" ref="D19:K19" si="2">D18/5</f>
        <v>14.81842</v>
      </c>
      <c r="E19" s="19">
        <f t="shared" si="2"/>
        <v>0.18727999999999997</v>
      </c>
      <c r="F19" s="19">
        <f t="shared" si="2"/>
        <v>0.21364</v>
      </c>
      <c r="G19" s="19">
        <f t="shared" si="2"/>
        <v>9.128E-2</v>
      </c>
      <c r="H19" s="19">
        <f t="shared" si="2"/>
        <v>0.20435999999999996</v>
      </c>
      <c r="I19" s="19">
        <f t="shared" si="2"/>
        <v>0.10924</v>
      </c>
      <c r="J19" s="19">
        <f t="shared" si="2"/>
        <v>0.22953999999999999</v>
      </c>
      <c r="K19" s="19">
        <f t="shared" si="2"/>
        <v>154.97044000000002</v>
      </c>
    </row>
    <row r="20" spans="1:11" ht="15" customHeight="1" thickTop="1" x14ac:dyDescent="0.25">
      <c r="A20" s="8">
        <v>38215</v>
      </c>
      <c r="B20" s="9">
        <v>0.1338</v>
      </c>
      <c r="C20" s="10">
        <v>7.2599999999999998E-2</v>
      </c>
      <c r="D20" s="9">
        <v>14.8123</v>
      </c>
      <c r="E20" s="10">
        <v>0.1867</v>
      </c>
      <c r="F20" s="9">
        <v>0.21179999999999999</v>
      </c>
      <c r="G20" s="10">
        <v>9.1399999999999995E-2</v>
      </c>
      <c r="H20" s="9">
        <v>0.2011</v>
      </c>
      <c r="I20" s="10">
        <v>0.10829999999999999</v>
      </c>
      <c r="J20" s="10">
        <v>0.22950000000000001</v>
      </c>
      <c r="K20" s="54">
        <v>155.55250000000001</v>
      </c>
    </row>
    <row r="21" spans="1:11" x14ac:dyDescent="0.25">
      <c r="A21" s="8">
        <v>38216</v>
      </c>
      <c r="B21" s="9">
        <v>0.1338</v>
      </c>
      <c r="C21" s="10">
        <v>7.2700000000000001E-2</v>
      </c>
      <c r="D21" s="9">
        <v>14.8043</v>
      </c>
      <c r="E21" s="10">
        <v>0.18640000000000001</v>
      </c>
      <c r="F21" s="9">
        <v>0.21210000000000001</v>
      </c>
      <c r="G21" s="10">
        <v>9.0800000000000006E-2</v>
      </c>
      <c r="H21" s="9">
        <v>0.20130000000000001</v>
      </c>
      <c r="I21" s="10">
        <v>0.1085</v>
      </c>
      <c r="J21" s="10">
        <v>0.22950000000000001</v>
      </c>
      <c r="K21" s="54">
        <v>155.1746</v>
      </c>
    </row>
    <row r="22" spans="1:11" x14ac:dyDescent="0.25">
      <c r="A22" s="8">
        <v>38217</v>
      </c>
      <c r="B22" s="9">
        <v>0.13370000000000001</v>
      </c>
      <c r="C22" s="10">
        <v>7.3099999999999998E-2</v>
      </c>
      <c r="D22" s="9">
        <v>14.713699999999999</v>
      </c>
      <c r="E22" s="10">
        <v>0.18720000000000001</v>
      </c>
      <c r="F22" s="9">
        <v>0.21210000000000001</v>
      </c>
      <c r="G22" s="10">
        <v>9.0800000000000006E-2</v>
      </c>
      <c r="H22" s="9">
        <v>0.20130000000000001</v>
      </c>
      <c r="I22" s="10">
        <v>0.1084</v>
      </c>
      <c r="J22" s="10">
        <v>0.22900000000000001</v>
      </c>
      <c r="K22" s="54">
        <v>154.76779999999999</v>
      </c>
    </row>
    <row r="23" spans="1:11" x14ac:dyDescent="0.25">
      <c r="A23" s="8">
        <v>38218</v>
      </c>
      <c r="B23" s="9">
        <v>0.13370000000000001</v>
      </c>
      <c r="C23" s="10">
        <v>7.3400000000000007E-2</v>
      </c>
      <c r="D23" s="9">
        <v>14.66</v>
      </c>
      <c r="E23" s="10">
        <v>0.18720000000000001</v>
      </c>
      <c r="F23" s="9">
        <v>0.2127</v>
      </c>
      <c r="G23" s="10">
        <v>9.0800000000000006E-2</v>
      </c>
      <c r="H23" s="9">
        <v>0.2014</v>
      </c>
      <c r="I23" s="10">
        <v>0.1087</v>
      </c>
      <c r="J23" s="10">
        <v>0.22919999999999999</v>
      </c>
      <c r="K23" s="54">
        <v>154.80000000000001</v>
      </c>
    </row>
    <row r="24" spans="1:11" ht="15.75" thickBot="1" x14ac:dyDescent="0.3">
      <c r="A24" s="11">
        <v>38219</v>
      </c>
      <c r="B24" s="12">
        <v>0.13370000000000001</v>
      </c>
      <c r="C24" s="13">
        <v>7.2999999999999995E-2</v>
      </c>
      <c r="D24" s="12">
        <v>14.62</v>
      </c>
      <c r="E24" s="13">
        <v>0.1845</v>
      </c>
      <c r="F24" s="12">
        <v>0.2102</v>
      </c>
      <c r="G24" s="13">
        <v>9.06E-2</v>
      </c>
      <c r="H24" s="12">
        <v>0.1991</v>
      </c>
      <c r="I24" s="13">
        <v>0.1081</v>
      </c>
      <c r="J24" s="13">
        <v>0.22850000000000001</v>
      </c>
      <c r="K24" s="55">
        <v>154.5</v>
      </c>
    </row>
    <row r="25" spans="1:11" ht="15.75" thickTop="1" x14ac:dyDescent="0.25">
      <c r="A25" s="14" t="s">
        <v>9</v>
      </c>
      <c r="B25" s="15">
        <f t="shared" ref="B25:K25" si="3">SUM(B20:B24)</f>
        <v>0.66870000000000007</v>
      </c>
      <c r="C25" s="16">
        <f t="shared" si="3"/>
        <v>0.36480000000000001</v>
      </c>
      <c r="D25" s="15">
        <f t="shared" si="3"/>
        <v>73.610299999999995</v>
      </c>
      <c r="E25" s="16">
        <f t="shared" si="3"/>
        <v>0.93200000000000005</v>
      </c>
      <c r="F25" s="15">
        <f t="shared" si="3"/>
        <v>1.0589</v>
      </c>
      <c r="G25" s="16">
        <f t="shared" si="3"/>
        <v>0.45440000000000003</v>
      </c>
      <c r="H25" s="15">
        <f t="shared" si="3"/>
        <v>1.0042</v>
      </c>
      <c r="I25" s="16">
        <f t="shared" si="3"/>
        <v>0.54200000000000004</v>
      </c>
      <c r="J25" s="16">
        <f t="shared" si="3"/>
        <v>1.1456999999999999</v>
      </c>
      <c r="K25" s="56">
        <f t="shared" si="3"/>
        <v>774.7949000000001</v>
      </c>
    </row>
    <row r="26" spans="1:11" ht="15.75" thickBot="1" x14ac:dyDescent="0.3">
      <c r="A26" s="17" t="s">
        <v>10</v>
      </c>
      <c r="B26" s="18">
        <f>B25/5</f>
        <v>0.13374000000000003</v>
      </c>
      <c r="C26" s="19">
        <f>C25/5</f>
        <v>7.2959999999999997E-2</v>
      </c>
      <c r="D26" s="19">
        <f t="shared" ref="D26:K26" si="4">D25/5</f>
        <v>14.722059999999999</v>
      </c>
      <c r="E26" s="19">
        <f t="shared" si="4"/>
        <v>0.18640000000000001</v>
      </c>
      <c r="F26" s="19">
        <f t="shared" si="4"/>
        <v>0.21178</v>
      </c>
      <c r="G26" s="19">
        <f t="shared" si="4"/>
        <v>9.0880000000000002E-2</v>
      </c>
      <c r="H26" s="19">
        <f t="shared" si="4"/>
        <v>0.20083999999999999</v>
      </c>
      <c r="I26" s="19">
        <f t="shared" si="4"/>
        <v>0.10840000000000001</v>
      </c>
      <c r="J26" s="19">
        <f t="shared" si="4"/>
        <v>0.22913999999999998</v>
      </c>
      <c r="K26" s="19">
        <f t="shared" si="4"/>
        <v>154.95898000000003</v>
      </c>
    </row>
    <row r="27" spans="1:11" ht="15.75" thickTop="1" x14ac:dyDescent="0.25">
      <c r="A27" s="8">
        <v>38222</v>
      </c>
      <c r="B27" s="9">
        <v>0.13370000000000001</v>
      </c>
      <c r="C27" s="10">
        <v>7.3400000000000007E-2</v>
      </c>
      <c r="D27" s="9">
        <v>14.614800000000001</v>
      </c>
      <c r="E27" s="10">
        <v>0.18459999999999999</v>
      </c>
      <c r="F27" s="9">
        <v>0.2122</v>
      </c>
      <c r="G27" s="10">
        <v>9.0700000000000003E-2</v>
      </c>
      <c r="H27" s="9">
        <v>0.1986</v>
      </c>
      <c r="I27" s="10">
        <v>0.1085</v>
      </c>
      <c r="J27" s="10">
        <v>0.22839999999999999</v>
      </c>
      <c r="K27" s="54">
        <v>154.3032</v>
      </c>
    </row>
    <row r="28" spans="1:11" x14ac:dyDescent="0.25">
      <c r="A28" s="8">
        <v>38223</v>
      </c>
      <c r="B28" s="9">
        <v>0.13370000000000001</v>
      </c>
      <c r="C28" s="10">
        <v>7.3700000000000002E-2</v>
      </c>
      <c r="D28" s="9">
        <v>14.6341</v>
      </c>
      <c r="E28" s="10">
        <v>0.186</v>
      </c>
      <c r="F28" s="9">
        <v>0.21429999999999999</v>
      </c>
      <c r="G28" s="10">
        <v>9.0999999999999998E-2</v>
      </c>
      <c r="H28" s="9">
        <v>0.2001</v>
      </c>
      <c r="I28" s="10">
        <v>0.1096</v>
      </c>
      <c r="J28" s="10">
        <v>0.22850000000000001</v>
      </c>
      <c r="K28" s="54">
        <v>154.233</v>
      </c>
    </row>
    <row r="29" spans="1:11" x14ac:dyDescent="0.25">
      <c r="A29" s="8">
        <v>38224</v>
      </c>
      <c r="B29" s="9">
        <v>0.1336</v>
      </c>
      <c r="C29" s="10">
        <v>7.4399999999999994E-2</v>
      </c>
      <c r="D29" s="9">
        <v>14.6366</v>
      </c>
      <c r="E29" s="10">
        <v>0.189</v>
      </c>
      <c r="F29" s="9">
        <v>0.21579999999999999</v>
      </c>
      <c r="G29" s="10">
        <v>9.1300000000000006E-2</v>
      </c>
      <c r="H29" s="9">
        <v>0.2044</v>
      </c>
      <c r="I29" s="10">
        <v>0.1103</v>
      </c>
      <c r="J29" s="10">
        <v>0.22869999999999999</v>
      </c>
      <c r="K29" s="54">
        <v>154.19110000000001</v>
      </c>
    </row>
    <row r="30" spans="1:11" x14ac:dyDescent="0.25">
      <c r="A30" s="8">
        <v>38225</v>
      </c>
      <c r="B30" s="9">
        <v>0.1336</v>
      </c>
      <c r="C30" s="10">
        <v>7.4300000000000005E-2</v>
      </c>
      <c r="D30" s="9">
        <v>14.732699999999999</v>
      </c>
      <c r="E30" s="10">
        <v>0.189</v>
      </c>
      <c r="F30" s="9">
        <v>0.21609999999999999</v>
      </c>
      <c r="G30" s="10">
        <v>9.1600000000000001E-2</v>
      </c>
      <c r="H30" s="9">
        <v>0.2051</v>
      </c>
      <c r="I30" s="10">
        <v>0.1105</v>
      </c>
      <c r="J30" s="10">
        <v>0.2288</v>
      </c>
      <c r="K30" s="54">
        <v>154.51840000000001</v>
      </c>
    </row>
    <row r="31" spans="1:11" ht="15.75" thickBot="1" x14ac:dyDescent="0.3">
      <c r="A31" s="11">
        <v>38226</v>
      </c>
      <c r="B31" s="12">
        <v>0.13350000000000001</v>
      </c>
      <c r="C31" s="13">
        <v>7.4399999999999994E-2</v>
      </c>
      <c r="D31" s="12">
        <v>14.638299999999999</v>
      </c>
      <c r="E31" s="13">
        <v>0.19009999999999999</v>
      </c>
      <c r="F31" s="12">
        <v>0.216</v>
      </c>
      <c r="G31" s="13">
        <v>9.1499999999999998E-2</v>
      </c>
      <c r="H31" s="12">
        <v>0.2054</v>
      </c>
      <c r="I31" s="13">
        <v>0.1104</v>
      </c>
      <c r="J31" s="13">
        <v>0.2288</v>
      </c>
      <c r="K31" s="55">
        <v>154.0256</v>
      </c>
    </row>
    <row r="32" spans="1:11" ht="15.75" thickTop="1" x14ac:dyDescent="0.25">
      <c r="A32" s="14" t="s">
        <v>9</v>
      </c>
      <c r="B32" s="15">
        <f t="shared" ref="B32:K32" si="5">SUM(B27:B31)</f>
        <v>0.66809999999999992</v>
      </c>
      <c r="C32" s="16">
        <f t="shared" si="5"/>
        <v>0.37019999999999997</v>
      </c>
      <c r="D32" s="15">
        <f t="shared" si="5"/>
        <v>73.256500000000003</v>
      </c>
      <c r="E32" s="16">
        <f t="shared" si="5"/>
        <v>0.93869999999999987</v>
      </c>
      <c r="F32" s="15">
        <f t="shared" si="5"/>
        <v>1.0744</v>
      </c>
      <c r="G32" s="16">
        <f t="shared" si="5"/>
        <v>0.45610000000000006</v>
      </c>
      <c r="H32" s="15">
        <f t="shared" si="5"/>
        <v>1.0136000000000001</v>
      </c>
      <c r="I32" s="16">
        <f t="shared" si="5"/>
        <v>0.54930000000000001</v>
      </c>
      <c r="J32" s="16">
        <f t="shared" si="5"/>
        <v>1.1432</v>
      </c>
      <c r="K32" s="56">
        <f t="shared" si="5"/>
        <v>771.27130000000011</v>
      </c>
    </row>
    <row r="33" spans="1:11" ht="15.75" thickBot="1" x14ac:dyDescent="0.3">
      <c r="A33" s="17" t="s">
        <v>10</v>
      </c>
      <c r="B33" s="18">
        <f>B32/5</f>
        <v>0.13361999999999999</v>
      </c>
      <c r="C33" s="19">
        <f>C32/5</f>
        <v>7.4039999999999995E-2</v>
      </c>
      <c r="D33" s="19">
        <f t="shared" ref="D33:K33" si="6">D32/5</f>
        <v>14.651300000000001</v>
      </c>
      <c r="E33" s="19">
        <f t="shared" si="6"/>
        <v>0.18773999999999996</v>
      </c>
      <c r="F33" s="19">
        <f t="shared" si="6"/>
        <v>0.21488000000000002</v>
      </c>
      <c r="G33" s="19">
        <f t="shared" si="6"/>
        <v>9.1220000000000009E-2</v>
      </c>
      <c r="H33" s="19">
        <f t="shared" si="6"/>
        <v>0.20272000000000001</v>
      </c>
      <c r="I33" s="19">
        <f t="shared" si="6"/>
        <v>0.10986</v>
      </c>
      <c r="J33" s="19">
        <f t="shared" si="6"/>
        <v>0.22864000000000001</v>
      </c>
      <c r="K33" s="19">
        <f t="shared" si="6"/>
        <v>154.25426000000002</v>
      </c>
    </row>
    <row r="34" spans="1:11" ht="15.75" thickTop="1" x14ac:dyDescent="0.25">
      <c r="A34" s="8">
        <v>38229</v>
      </c>
      <c r="B34" s="9">
        <v>0.13350000000000001</v>
      </c>
      <c r="C34" s="10">
        <v>7.4499999999999997E-2</v>
      </c>
      <c r="D34" s="9">
        <v>14.6243</v>
      </c>
      <c r="E34" s="10">
        <v>0.18959999999999999</v>
      </c>
      <c r="F34" s="9">
        <v>0.217</v>
      </c>
      <c r="G34" s="10">
        <v>9.1300000000000006E-2</v>
      </c>
      <c r="H34" s="9">
        <v>0.20380000000000001</v>
      </c>
      <c r="I34" s="10">
        <v>0.111</v>
      </c>
      <c r="J34" s="10">
        <v>0.2286</v>
      </c>
      <c r="K34" s="54">
        <v>153.73859999999999</v>
      </c>
    </row>
    <row r="35" spans="1:11" ht="15.75" thickBot="1" x14ac:dyDescent="0.3">
      <c r="A35" s="11">
        <v>38230</v>
      </c>
      <c r="B35" s="12">
        <v>0.13350000000000001</v>
      </c>
      <c r="C35" s="13">
        <v>7.4399999999999994E-2</v>
      </c>
      <c r="D35" s="12">
        <v>14.6463</v>
      </c>
      <c r="E35" s="13">
        <v>0.19009999999999999</v>
      </c>
      <c r="F35" s="12">
        <v>0.21679999999999999</v>
      </c>
      <c r="G35" s="13">
        <v>9.1300000000000006E-2</v>
      </c>
      <c r="H35" s="12">
        <v>0.20430000000000001</v>
      </c>
      <c r="I35" s="13">
        <v>0.1109</v>
      </c>
      <c r="J35" s="13">
        <v>0.2288</v>
      </c>
      <c r="K35" s="55">
        <v>153.8253</v>
      </c>
    </row>
    <row r="36" spans="1:11" ht="15.75" thickTop="1" x14ac:dyDescent="0.25">
      <c r="A36" s="14" t="s">
        <v>9</v>
      </c>
      <c r="B36" s="15">
        <f>SUM(B34:B35)</f>
        <v>0.26700000000000002</v>
      </c>
      <c r="C36" s="16">
        <f>SUM(C34:C35)</f>
        <v>0.14889999999999998</v>
      </c>
      <c r="D36" s="15">
        <f>SUM(D34:D35)</f>
        <v>29.270600000000002</v>
      </c>
      <c r="E36" s="16">
        <f>SUM(E34:E35)</f>
        <v>0.37969999999999998</v>
      </c>
      <c r="F36" s="15">
        <f>SUM(F34:F35)</f>
        <v>0.43379999999999996</v>
      </c>
      <c r="G36" s="16">
        <f>SUM(G34:G35)</f>
        <v>0.18260000000000001</v>
      </c>
      <c r="H36" s="15">
        <f>SUM(H34:H35)</f>
        <v>0.40810000000000002</v>
      </c>
      <c r="I36" s="16">
        <f>SUM(I34:I35)</f>
        <v>0.22189999999999999</v>
      </c>
      <c r="J36" s="16">
        <f>SUM(J34:J35)</f>
        <v>0.45740000000000003</v>
      </c>
      <c r="K36" s="56">
        <f>SUM(K34:K35)</f>
        <v>307.56389999999999</v>
      </c>
    </row>
    <row r="37" spans="1:11" ht="15.75" thickBot="1" x14ac:dyDescent="0.3">
      <c r="A37" s="17" t="s">
        <v>10</v>
      </c>
      <c r="B37" s="18">
        <f>B36/2</f>
        <v>0.13350000000000001</v>
      </c>
      <c r="C37" s="19">
        <f>C36/2</f>
        <v>7.4449999999999988E-2</v>
      </c>
      <c r="D37" s="19">
        <f t="shared" ref="D37:K37" si="7">D36/2</f>
        <v>14.635300000000001</v>
      </c>
      <c r="E37" s="19">
        <f t="shared" si="7"/>
        <v>0.18984999999999999</v>
      </c>
      <c r="F37" s="19">
        <f t="shared" si="7"/>
        <v>0.21689999999999998</v>
      </c>
      <c r="G37" s="19">
        <f t="shared" si="7"/>
        <v>9.1300000000000006E-2</v>
      </c>
      <c r="H37" s="19">
        <f t="shared" si="7"/>
        <v>0.20405000000000001</v>
      </c>
      <c r="I37" s="19">
        <f t="shared" si="7"/>
        <v>0.11094999999999999</v>
      </c>
      <c r="J37" s="19">
        <f t="shared" si="7"/>
        <v>0.22870000000000001</v>
      </c>
      <c r="K37" s="19">
        <f t="shared" si="7"/>
        <v>153.78194999999999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4"/>
    </row>
    <row r="39" spans="1:11" ht="20.25" x14ac:dyDescent="0.3">
      <c r="A39" s="20"/>
      <c r="B39" s="9"/>
      <c r="C39" s="59"/>
      <c r="D39" s="9"/>
      <c r="E39" s="22" t="s">
        <v>11</v>
      </c>
      <c r="F39" s="9"/>
      <c r="G39" s="10"/>
      <c r="H39" s="9"/>
      <c r="I39" s="10"/>
      <c r="J39" s="10"/>
      <c r="K39" s="54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8"/>
    </row>
    <row r="41" spans="1:11" x14ac:dyDescent="0.25">
      <c r="A41" s="26" t="s">
        <v>12</v>
      </c>
      <c r="B41" s="27">
        <f>SUM(B6:B10,B13:B17,B20:B24,B27:B31,B34:B35)</f>
        <v>2.9426000000000001</v>
      </c>
      <c r="C41" s="36">
        <f>SUM(C6:C10,C13:C17,C20:C24,C27:C31,C34:C35)</f>
        <v>1.6160000000000001</v>
      </c>
      <c r="D41" s="36">
        <f t="shared" ref="D41:K41" si="8">SUM(D6:D10,D13:D17,D20:D24,D27:D31,D34:D35)</f>
        <v>324.6558</v>
      </c>
      <c r="E41" s="36">
        <f t="shared" si="8"/>
        <v>4.1383000000000001</v>
      </c>
      <c r="F41" s="36">
        <f t="shared" si="8"/>
        <v>4.7222999999999997</v>
      </c>
      <c r="G41" s="36">
        <f t="shared" si="8"/>
        <v>2.0087999999999995</v>
      </c>
      <c r="H41" s="36">
        <f t="shared" si="8"/>
        <v>4.4901999999999989</v>
      </c>
      <c r="I41" s="36">
        <f t="shared" si="8"/>
        <v>2.4153000000000002</v>
      </c>
      <c r="J41" s="36">
        <f t="shared" si="8"/>
        <v>5.0456999999999992</v>
      </c>
      <c r="K41" s="36">
        <f t="shared" si="8"/>
        <v>3409.2833000000001</v>
      </c>
    </row>
    <row r="42" spans="1:11" x14ac:dyDescent="0.25">
      <c r="A42" s="26" t="s">
        <v>13</v>
      </c>
      <c r="B42" s="27">
        <f>B41/22</f>
        <v>0.13375454545454546</v>
      </c>
      <c r="C42" s="28">
        <f>C41/22</f>
        <v>7.3454545454545453E-2</v>
      </c>
      <c r="D42" s="28">
        <f t="shared" ref="D42:K42" si="9">D41/22</f>
        <v>14.757081818181819</v>
      </c>
      <c r="E42" s="28">
        <f t="shared" si="9"/>
        <v>0.18810454545454547</v>
      </c>
      <c r="F42" s="28">
        <f t="shared" si="9"/>
        <v>0.21464999999999998</v>
      </c>
      <c r="G42" s="28">
        <f t="shared" si="9"/>
        <v>9.1309090909090881E-2</v>
      </c>
      <c r="H42" s="28">
        <f t="shared" si="9"/>
        <v>0.20409999999999995</v>
      </c>
      <c r="I42" s="28">
        <f t="shared" si="9"/>
        <v>0.10978636363636364</v>
      </c>
      <c r="J42" s="28">
        <f t="shared" si="9"/>
        <v>0.22934999999999997</v>
      </c>
      <c r="K42" s="28">
        <f t="shared" si="9"/>
        <v>154.96742272727272</v>
      </c>
    </row>
    <row r="43" spans="1:11" x14ac:dyDescent="0.25">
      <c r="A43" s="26" t="s">
        <v>14</v>
      </c>
      <c r="B43" s="27">
        <f>1/B42</f>
        <v>7.4763814313872086</v>
      </c>
      <c r="C43" s="28">
        <f>1/C42</f>
        <v>13.613861386138614</v>
      </c>
      <c r="D43" s="28">
        <f>100/D42</f>
        <v>6.7764075060417834</v>
      </c>
      <c r="E43" s="28">
        <f t="shared" ref="E43:J43" si="10">1/E42</f>
        <v>5.3161926394896453</v>
      </c>
      <c r="F43" s="28">
        <f t="shared" si="10"/>
        <v>4.6587467971115775</v>
      </c>
      <c r="G43" s="28">
        <f t="shared" si="10"/>
        <v>10.951812027080848</v>
      </c>
      <c r="H43" s="28">
        <f t="shared" si="10"/>
        <v>4.8995590396864293</v>
      </c>
      <c r="I43" s="28">
        <f t="shared" si="10"/>
        <v>9.1085993458369554</v>
      </c>
      <c r="J43" s="28">
        <f t="shared" si="10"/>
        <v>4.3601482450403317</v>
      </c>
      <c r="K43" s="28">
        <f>1000/K42</f>
        <v>6.4529691621696568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38231</v>
      </c>
      <c r="B6" s="65">
        <v>0.13350000000000001</v>
      </c>
      <c r="C6" s="66">
        <v>7.4099999999999999E-2</v>
      </c>
      <c r="D6" s="65">
        <v>14.600199999999999</v>
      </c>
      <c r="E6" s="66">
        <v>0.18890000000000001</v>
      </c>
      <c r="F6" s="65">
        <v>0.21460000000000001</v>
      </c>
      <c r="G6" s="66">
        <v>9.1399999999999995E-2</v>
      </c>
      <c r="H6" s="65">
        <v>0.2034</v>
      </c>
      <c r="I6" s="66">
        <v>0.10970000000000001</v>
      </c>
      <c r="J6" s="65">
        <v>0.22850000000000001</v>
      </c>
      <c r="K6" s="65">
        <v>153.78200000000001</v>
      </c>
    </row>
    <row r="7" spans="1:11" x14ac:dyDescent="0.25">
      <c r="A7" s="8">
        <v>38232</v>
      </c>
      <c r="B7" s="20">
        <v>0.13350000000000001</v>
      </c>
      <c r="C7" s="79">
        <v>7.4399999999999994E-2</v>
      </c>
      <c r="D7" s="20">
        <v>14.6249</v>
      </c>
      <c r="E7" s="66">
        <v>0.18970000000000001</v>
      </c>
      <c r="F7" s="20">
        <v>0.2145</v>
      </c>
      <c r="G7" s="66">
        <v>9.11E-2</v>
      </c>
      <c r="H7" s="20">
        <v>0.2031</v>
      </c>
      <c r="I7" s="66">
        <v>0.10970000000000001</v>
      </c>
      <c r="J7" s="20">
        <v>0.22789999999999999</v>
      </c>
      <c r="K7" s="20">
        <v>153.45490000000001</v>
      </c>
    </row>
    <row r="8" spans="1:11" ht="15.75" thickBot="1" x14ac:dyDescent="0.3">
      <c r="A8" s="11">
        <v>38233</v>
      </c>
      <c r="B8" s="75">
        <v>0.13350000000000001</v>
      </c>
      <c r="C8" s="76">
        <v>7.46E-2</v>
      </c>
      <c r="D8" s="75">
        <v>14.610200000000001</v>
      </c>
      <c r="E8" s="76">
        <v>0.19209999999999999</v>
      </c>
      <c r="F8" s="75">
        <v>0.2147</v>
      </c>
      <c r="G8" s="76">
        <v>9.1200000000000003E-2</v>
      </c>
      <c r="H8" s="75">
        <v>0.20619999999999999</v>
      </c>
      <c r="I8" s="76">
        <v>0.10979999999999999</v>
      </c>
      <c r="J8" s="75">
        <v>0.22720000000000001</v>
      </c>
      <c r="K8" s="75">
        <v>153.6251</v>
      </c>
    </row>
    <row r="9" spans="1:11" ht="15.75" thickTop="1" x14ac:dyDescent="0.25">
      <c r="A9" s="14" t="s">
        <v>9</v>
      </c>
      <c r="B9" s="15">
        <f>SUM(B6:B8)</f>
        <v>0.40050000000000002</v>
      </c>
      <c r="C9" s="16">
        <f>SUM(C6:C8)</f>
        <v>0.22309999999999999</v>
      </c>
      <c r="D9" s="15">
        <f>SUM(D6:D8)</f>
        <v>43.835299999999997</v>
      </c>
      <c r="E9" s="16">
        <f>SUM(E6:E8)</f>
        <v>0.57069999999999999</v>
      </c>
      <c r="F9" s="15">
        <f>SUM(F6:F8)</f>
        <v>0.64380000000000004</v>
      </c>
      <c r="G9" s="16">
        <f>SUM(G6:G8)</f>
        <v>0.2737</v>
      </c>
      <c r="H9" s="15">
        <f>SUM(H6:H8)</f>
        <v>0.61270000000000002</v>
      </c>
      <c r="I9" s="16">
        <f>SUM(I6:I8)</f>
        <v>0.32919999999999999</v>
      </c>
      <c r="J9" s="16">
        <f>SUM(J6:J8)</f>
        <v>0.68359999999999999</v>
      </c>
      <c r="K9" s="56">
        <f>SUM(K6:K8)</f>
        <v>460.86199999999997</v>
      </c>
    </row>
    <row r="10" spans="1:11" ht="15.75" thickBot="1" x14ac:dyDescent="0.3">
      <c r="A10" s="17" t="s">
        <v>10</v>
      </c>
      <c r="B10" s="18">
        <f>B9/3</f>
        <v>0.13350000000000001</v>
      </c>
      <c r="C10" s="19">
        <f>C9/3</f>
        <v>7.4366666666666664E-2</v>
      </c>
      <c r="D10" s="19">
        <f t="shared" ref="D10:K10" si="0">D9/3</f>
        <v>14.611766666666666</v>
      </c>
      <c r="E10" s="19">
        <f t="shared" si="0"/>
        <v>0.19023333333333334</v>
      </c>
      <c r="F10" s="19">
        <f t="shared" si="0"/>
        <v>0.21460000000000001</v>
      </c>
      <c r="G10" s="19">
        <f t="shared" si="0"/>
        <v>9.1233333333333333E-2</v>
      </c>
      <c r="H10" s="19">
        <f t="shared" si="0"/>
        <v>0.20423333333333335</v>
      </c>
      <c r="I10" s="19">
        <f t="shared" si="0"/>
        <v>0.10973333333333334</v>
      </c>
      <c r="J10" s="19">
        <f t="shared" si="0"/>
        <v>0.22786666666666666</v>
      </c>
      <c r="K10" s="19">
        <f t="shared" si="0"/>
        <v>153.62066666666666</v>
      </c>
    </row>
    <row r="11" spans="1:11" ht="15.75" thickTop="1" x14ac:dyDescent="0.25">
      <c r="A11" s="8">
        <v>38236</v>
      </c>
      <c r="B11" s="9">
        <v>0.13350000000000001</v>
      </c>
      <c r="C11" s="10">
        <v>7.5200000000000003E-2</v>
      </c>
      <c r="D11" s="9">
        <v>14.7324</v>
      </c>
      <c r="E11" s="10">
        <v>0.19339999999999999</v>
      </c>
      <c r="F11" s="9">
        <v>0.2167</v>
      </c>
      <c r="G11" s="10">
        <v>9.1200000000000003E-2</v>
      </c>
      <c r="H11" s="9">
        <v>0.2069</v>
      </c>
      <c r="I11" s="10">
        <v>0.1108</v>
      </c>
      <c r="J11" s="10">
        <v>0.2276</v>
      </c>
      <c r="K11" s="54">
        <v>153.55500000000001</v>
      </c>
    </row>
    <row r="12" spans="1:11" x14ac:dyDescent="0.25">
      <c r="A12" s="8">
        <v>38237</v>
      </c>
      <c r="B12" s="9">
        <v>0.13339999999999999</v>
      </c>
      <c r="C12" s="10">
        <v>7.4999999999999997E-2</v>
      </c>
      <c r="D12" s="9">
        <v>14.7067</v>
      </c>
      <c r="E12" s="10">
        <v>0.19309999999999999</v>
      </c>
      <c r="F12" s="9">
        <v>0.21629999999999999</v>
      </c>
      <c r="G12" s="10">
        <v>9.1600000000000001E-2</v>
      </c>
      <c r="H12" s="9">
        <v>0.20619999999999999</v>
      </c>
      <c r="I12" s="10">
        <v>0.1106</v>
      </c>
      <c r="J12" s="10">
        <v>0.22750000000000001</v>
      </c>
      <c r="K12" s="54">
        <v>153.62010000000001</v>
      </c>
    </row>
    <row r="13" spans="1:11" x14ac:dyDescent="0.25">
      <c r="A13" s="8">
        <v>38238</v>
      </c>
      <c r="B13" s="9">
        <v>0.13339999999999999</v>
      </c>
      <c r="C13" s="10">
        <v>7.5300000000000006E-2</v>
      </c>
      <c r="D13" s="9">
        <v>14.59</v>
      </c>
      <c r="E13" s="10">
        <v>0.19239999999999999</v>
      </c>
      <c r="F13" s="9">
        <v>0.21590000000000001</v>
      </c>
      <c r="G13" s="10">
        <v>9.1499999999999998E-2</v>
      </c>
      <c r="H13" s="9">
        <v>0.20630000000000001</v>
      </c>
      <c r="I13" s="10">
        <v>0.1104</v>
      </c>
      <c r="J13" s="10">
        <v>0.22670000000000001</v>
      </c>
      <c r="K13" s="54">
        <v>153.42009999999999</v>
      </c>
    </row>
    <row r="14" spans="1:11" x14ac:dyDescent="0.25">
      <c r="A14" s="8">
        <v>38239</v>
      </c>
      <c r="B14" s="9">
        <v>0.13339999999999999</v>
      </c>
      <c r="C14" s="10">
        <v>7.4700000000000003E-2</v>
      </c>
      <c r="D14" s="9">
        <v>14.5746</v>
      </c>
      <c r="E14" s="10">
        <v>0.1918</v>
      </c>
      <c r="F14" s="9">
        <v>0.21479999999999999</v>
      </c>
      <c r="G14" s="10">
        <v>9.1600000000000001E-2</v>
      </c>
      <c r="H14" s="9">
        <v>0.2059</v>
      </c>
      <c r="I14" s="10">
        <v>0.10979999999999999</v>
      </c>
      <c r="J14" s="10">
        <v>0.22639999999999999</v>
      </c>
      <c r="K14" s="54">
        <v>153.34</v>
      </c>
    </row>
    <row r="15" spans="1:11" ht="15.75" thickBot="1" x14ac:dyDescent="0.3">
      <c r="A15" s="11">
        <v>38240</v>
      </c>
      <c r="B15" s="12">
        <v>0.13339999999999999</v>
      </c>
      <c r="C15" s="13">
        <v>7.4800000000000005E-2</v>
      </c>
      <c r="D15" s="12">
        <v>14.6393</v>
      </c>
      <c r="E15" s="13">
        <v>0.19409999999999999</v>
      </c>
      <c r="F15" s="12">
        <v>0.21429999999999999</v>
      </c>
      <c r="G15" s="13">
        <v>9.1200000000000003E-2</v>
      </c>
      <c r="H15" s="12">
        <v>0.2051</v>
      </c>
      <c r="I15" s="13">
        <v>0.1095</v>
      </c>
      <c r="J15" s="13">
        <v>0.22670000000000001</v>
      </c>
      <c r="K15" s="55">
        <v>152.84309999999999</v>
      </c>
    </row>
    <row r="16" spans="1:11" ht="15.75" thickTop="1" x14ac:dyDescent="0.25">
      <c r="A16" s="14" t="s">
        <v>9</v>
      </c>
      <c r="B16" s="15">
        <f t="shared" ref="B16:K16" si="1">SUM(B11:B15)</f>
        <v>0.66709999999999992</v>
      </c>
      <c r="C16" s="16">
        <f t="shared" si="1"/>
        <v>0.375</v>
      </c>
      <c r="D16" s="15">
        <f t="shared" si="1"/>
        <v>73.243000000000009</v>
      </c>
      <c r="E16" s="16">
        <f t="shared" si="1"/>
        <v>0.96479999999999988</v>
      </c>
      <c r="F16" s="15">
        <f t="shared" si="1"/>
        <v>1.0780000000000001</v>
      </c>
      <c r="G16" s="16">
        <f t="shared" si="1"/>
        <v>0.45710000000000001</v>
      </c>
      <c r="H16" s="15">
        <f t="shared" si="1"/>
        <v>1.0304</v>
      </c>
      <c r="I16" s="16">
        <f t="shared" si="1"/>
        <v>0.55110000000000003</v>
      </c>
      <c r="J16" s="16">
        <f t="shared" si="1"/>
        <v>1.1349</v>
      </c>
      <c r="K16" s="56">
        <f t="shared" si="1"/>
        <v>766.77829999999994</v>
      </c>
    </row>
    <row r="17" spans="1:11" ht="15.75" thickBot="1" x14ac:dyDescent="0.3">
      <c r="A17" s="17" t="s">
        <v>10</v>
      </c>
      <c r="B17" s="18">
        <f>B16/5</f>
        <v>0.13341999999999998</v>
      </c>
      <c r="C17" s="19">
        <f>C16/5</f>
        <v>7.4999999999999997E-2</v>
      </c>
      <c r="D17" s="19">
        <f t="shared" ref="D17:K17" si="2">D16/5</f>
        <v>14.648600000000002</v>
      </c>
      <c r="E17" s="19">
        <f t="shared" si="2"/>
        <v>0.19295999999999996</v>
      </c>
      <c r="F17" s="19">
        <f t="shared" si="2"/>
        <v>0.21560000000000001</v>
      </c>
      <c r="G17" s="19">
        <f t="shared" si="2"/>
        <v>9.1420000000000001E-2</v>
      </c>
      <c r="H17" s="19">
        <f t="shared" si="2"/>
        <v>0.20607999999999999</v>
      </c>
      <c r="I17" s="19">
        <f t="shared" si="2"/>
        <v>0.11022000000000001</v>
      </c>
      <c r="J17" s="19">
        <f t="shared" si="2"/>
        <v>0.22698000000000002</v>
      </c>
      <c r="K17" s="19">
        <f t="shared" si="2"/>
        <v>153.35566</v>
      </c>
    </row>
    <row r="18" spans="1:11" ht="15" customHeight="1" thickTop="1" x14ac:dyDescent="0.25">
      <c r="A18" s="8">
        <v>38243</v>
      </c>
      <c r="B18" s="9">
        <v>0.13339999999999999</v>
      </c>
      <c r="C18" s="10">
        <v>7.4099999999999999E-2</v>
      </c>
      <c r="D18" s="9">
        <v>14.583299999999999</v>
      </c>
      <c r="E18" s="10">
        <v>0.19120000000000001</v>
      </c>
      <c r="F18" s="9">
        <v>0.21229999999999999</v>
      </c>
      <c r="G18" s="10">
        <v>9.11E-2</v>
      </c>
      <c r="H18" s="9">
        <v>0.20269999999999999</v>
      </c>
      <c r="I18" s="10">
        <v>0.1086</v>
      </c>
      <c r="J18" s="10">
        <v>0.22639999999999999</v>
      </c>
      <c r="K18" s="54">
        <v>152.86969999999999</v>
      </c>
    </row>
    <row r="19" spans="1:11" x14ac:dyDescent="0.25">
      <c r="A19" s="8">
        <v>38244</v>
      </c>
      <c r="B19" s="9">
        <v>0.13339999999999999</v>
      </c>
      <c r="C19" s="10">
        <v>7.4300000000000005E-2</v>
      </c>
      <c r="D19" s="9">
        <v>14.693300000000001</v>
      </c>
      <c r="E19" s="10">
        <v>0.1918</v>
      </c>
      <c r="F19" s="9">
        <v>0.21299999999999999</v>
      </c>
      <c r="G19" s="10">
        <v>9.0899999999999995E-2</v>
      </c>
      <c r="H19" s="9">
        <v>0.20349999999999999</v>
      </c>
      <c r="I19" s="10">
        <v>0.1089</v>
      </c>
      <c r="J19" s="10">
        <v>0.22639999999999999</v>
      </c>
      <c r="K19" s="54">
        <v>152.75970000000001</v>
      </c>
    </row>
    <row r="20" spans="1:11" x14ac:dyDescent="0.25">
      <c r="A20" s="8">
        <v>38245</v>
      </c>
      <c r="B20" s="9">
        <v>0.13339999999999999</v>
      </c>
      <c r="C20" s="10">
        <v>7.4099999999999999E-2</v>
      </c>
      <c r="D20" s="9">
        <v>14.606</v>
      </c>
      <c r="E20" s="10">
        <v>0.18959999999999999</v>
      </c>
      <c r="F20" s="9">
        <v>0.21249999999999999</v>
      </c>
      <c r="G20" s="10">
        <v>9.0999999999999998E-2</v>
      </c>
      <c r="H20" s="9">
        <v>0.2011</v>
      </c>
      <c r="I20" s="10">
        <v>0.1087</v>
      </c>
      <c r="J20" s="10">
        <v>0.22539999999999999</v>
      </c>
      <c r="K20" s="54">
        <v>152.7764</v>
      </c>
    </row>
    <row r="21" spans="1:11" x14ac:dyDescent="0.25">
      <c r="A21" s="8">
        <v>38246</v>
      </c>
      <c r="B21" s="9">
        <v>0.13339999999999999</v>
      </c>
      <c r="C21" s="10">
        <v>7.51E-2</v>
      </c>
      <c r="D21" s="9">
        <v>14.712</v>
      </c>
      <c r="E21" s="10">
        <v>0.192</v>
      </c>
      <c r="F21" s="9">
        <v>0.21479999999999999</v>
      </c>
      <c r="G21" s="10">
        <v>9.0999999999999998E-2</v>
      </c>
      <c r="H21" s="9">
        <v>0.2029</v>
      </c>
      <c r="I21" s="10">
        <v>0.10979999999999999</v>
      </c>
      <c r="J21" s="10">
        <v>0.22570000000000001</v>
      </c>
      <c r="K21" s="54">
        <v>152.8897</v>
      </c>
    </row>
    <row r="22" spans="1:11" ht="15.75" thickBot="1" x14ac:dyDescent="0.3">
      <c r="A22" s="11">
        <v>38247</v>
      </c>
      <c r="B22" s="12">
        <v>0.13339999999999999</v>
      </c>
      <c r="C22" s="13">
        <v>7.4499999999999997E-2</v>
      </c>
      <c r="D22" s="12">
        <v>14.635300000000001</v>
      </c>
      <c r="E22" s="13">
        <v>0.19089999999999999</v>
      </c>
      <c r="F22" s="12">
        <v>0.21479999999999999</v>
      </c>
      <c r="G22" s="13">
        <v>9.1200000000000003E-2</v>
      </c>
      <c r="H22" s="12">
        <v>0.2024</v>
      </c>
      <c r="I22" s="13">
        <v>0.10979999999999999</v>
      </c>
      <c r="J22" s="13">
        <v>0.22539999999999999</v>
      </c>
      <c r="K22" s="55">
        <v>152.85640000000001</v>
      </c>
    </row>
    <row r="23" spans="1:11" ht="15.75" thickTop="1" x14ac:dyDescent="0.25">
      <c r="A23" s="14" t="s">
        <v>9</v>
      </c>
      <c r="B23" s="15">
        <f t="shared" ref="B23:K23" si="3">SUM(B18:B22)</f>
        <v>0.66699999999999993</v>
      </c>
      <c r="C23" s="16">
        <f t="shared" si="3"/>
        <v>0.37209999999999999</v>
      </c>
      <c r="D23" s="15">
        <f t="shared" si="3"/>
        <v>73.229900000000001</v>
      </c>
      <c r="E23" s="16">
        <f t="shared" si="3"/>
        <v>0.9554999999999999</v>
      </c>
      <c r="F23" s="15">
        <f t="shared" si="3"/>
        <v>1.0674000000000001</v>
      </c>
      <c r="G23" s="16">
        <f t="shared" si="3"/>
        <v>0.45519999999999999</v>
      </c>
      <c r="H23" s="15">
        <f t="shared" si="3"/>
        <v>1.0125999999999999</v>
      </c>
      <c r="I23" s="16">
        <f t="shared" si="3"/>
        <v>0.54579999999999995</v>
      </c>
      <c r="J23" s="16">
        <f t="shared" si="3"/>
        <v>1.1293</v>
      </c>
      <c r="K23" s="56">
        <f t="shared" si="3"/>
        <v>764.15189999999996</v>
      </c>
    </row>
    <row r="24" spans="1:11" ht="15.75" thickBot="1" x14ac:dyDescent="0.3">
      <c r="A24" s="17" t="s">
        <v>10</v>
      </c>
      <c r="B24" s="18">
        <f>B23/5</f>
        <v>0.13339999999999999</v>
      </c>
      <c r="C24" s="19">
        <f>C23/5</f>
        <v>7.442E-2</v>
      </c>
      <c r="D24" s="19">
        <f t="shared" ref="D24:K24" si="4">D23/5</f>
        <v>14.64598</v>
      </c>
      <c r="E24" s="19">
        <f t="shared" si="4"/>
        <v>0.19109999999999999</v>
      </c>
      <c r="F24" s="19">
        <f t="shared" si="4"/>
        <v>0.21348000000000003</v>
      </c>
      <c r="G24" s="19">
        <f t="shared" si="4"/>
        <v>9.1039999999999996E-2</v>
      </c>
      <c r="H24" s="19">
        <f t="shared" si="4"/>
        <v>0.20251999999999998</v>
      </c>
      <c r="I24" s="19">
        <f t="shared" si="4"/>
        <v>0.10915999999999999</v>
      </c>
      <c r="J24" s="19">
        <f t="shared" si="4"/>
        <v>0.22586000000000001</v>
      </c>
      <c r="K24" s="19">
        <f t="shared" si="4"/>
        <v>152.83037999999999</v>
      </c>
    </row>
    <row r="25" spans="1:11" ht="15.75" thickTop="1" x14ac:dyDescent="0.25">
      <c r="A25" s="8">
        <v>38250</v>
      </c>
      <c r="B25" s="9">
        <v>0.13339999999999999</v>
      </c>
      <c r="C25" s="10">
        <v>7.4499999999999997E-2</v>
      </c>
      <c r="D25" s="9">
        <v>14.6812</v>
      </c>
      <c r="E25" s="10">
        <v>0.1915</v>
      </c>
      <c r="F25" s="9">
        <v>0.21440000000000001</v>
      </c>
      <c r="G25" s="10">
        <v>9.11E-2</v>
      </c>
      <c r="H25" s="9">
        <v>0.20250000000000001</v>
      </c>
      <c r="I25" s="10">
        <v>0.1096</v>
      </c>
      <c r="J25" s="10">
        <v>0.2258</v>
      </c>
      <c r="K25" s="54">
        <v>152.97649999999999</v>
      </c>
    </row>
    <row r="26" spans="1:11" x14ac:dyDescent="0.25">
      <c r="A26" s="8">
        <v>38251</v>
      </c>
      <c r="B26" s="9">
        <v>0.13339999999999999</v>
      </c>
      <c r="C26" s="10">
        <v>7.4700000000000003E-2</v>
      </c>
      <c r="D26" s="9">
        <v>14.662699999999999</v>
      </c>
      <c r="E26" s="10">
        <v>0.1905</v>
      </c>
      <c r="F26" s="9">
        <v>0.21460000000000001</v>
      </c>
      <c r="G26" s="10">
        <v>9.1300000000000006E-2</v>
      </c>
      <c r="H26" s="9">
        <v>0.20200000000000001</v>
      </c>
      <c r="I26" s="10">
        <v>0.10970000000000001</v>
      </c>
      <c r="J26" s="10">
        <v>0.22539999999999999</v>
      </c>
      <c r="K26" s="54">
        <v>152.92310000000001</v>
      </c>
    </row>
    <row r="27" spans="1:11" x14ac:dyDescent="0.25">
      <c r="A27" s="8">
        <v>38252</v>
      </c>
      <c r="B27" s="9">
        <v>0.13339999999999999</v>
      </c>
      <c r="C27" s="10">
        <v>7.4399999999999994E-2</v>
      </c>
      <c r="D27" s="9">
        <v>14.6747</v>
      </c>
      <c r="E27" s="10">
        <v>0.1903</v>
      </c>
      <c r="F27" s="9">
        <v>0.21279999999999999</v>
      </c>
      <c r="G27" s="10">
        <v>9.0899999999999995E-2</v>
      </c>
      <c r="H27" s="9">
        <v>0.20169999999999999</v>
      </c>
      <c r="I27" s="10">
        <v>0.10879999999999999</v>
      </c>
      <c r="J27" s="10">
        <v>0.22550000000000001</v>
      </c>
      <c r="K27" s="54">
        <v>152.97649999999999</v>
      </c>
    </row>
    <row r="28" spans="1:11" x14ac:dyDescent="0.25">
      <c r="A28" s="8">
        <v>38253</v>
      </c>
      <c r="B28" s="9">
        <v>0.13339999999999999</v>
      </c>
      <c r="C28" s="10">
        <v>7.4399999999999994E-2</v>
      </c>
      <c r="D28" s="9">
        <v>14.753399999999999</v>
      </c>
      <c r="E28" s="10">
        <v>0.18870000000000001</v>
      </c>
      <c r="F28" s="9">
        <v>0.21299999999999999</v>
      </c>
      <c r="G28" s="10">
        <v>9.0999999999999998E-2</v>
      </c>
      <c r="H28" s="9">
        <v>0.2014</v>
      </c>
      <c r="I28" s="10">
        <v>0.1089</v>
      </c>
      <c r="J28" s="10">
        <v>0.22600000000000001</v>
      </c>
      <c r="K28" s="54">
        <v>153.10990000000001</v>
      </c>
    </row>
    <row r="29" spans="1:11" ht="15.75" thickBot="1" x14ac:dyDescent="0.3">
      <c r="A29" s="11">
        <v>38254</v>
      </c>
      <c r="B29" s="12">
        <v>0.13339999999999999</v>
      </c>
      <c r="C29" s="13">
        <v>7.4099999999999999E-2</v>
      </c>
      <c r="D29" s="12">
        <v>14.7247</v>
      </c>
      <c r="E29" s="13">
        <v>0.18629999999999999</v>
      </c>
      <c r="F29" s="12">
        <v>0.2122</v>
      </c>
      <c r="G29" s="13">
        <v>9.0800000000000006E-2</v>
      </c>
      <c r="H29" s="12">
        <v>0.19969999999999999</v>
      </c>
      <c r="I29" s="13">
        <v>0.1085</v>
      </c>
      <c r="J29" s="13">
        <v>0.22589999999999999</v>
      </c>
      <c r="K29" s="55">
        <v>153.16319999999999</v>
      </c>
    </row>
    <row r="30" spans="1:11" ht="15.75" thickTop="1" x14ac:dyDescent="0.25">
      <c r="A30" s="14" t="s">
        <v>9</v>
      </c>
      <c r="B30" s="15">
        <f t="shared" ref="B30:K30" si="5">SUM(B25:B29)</f>
        <v>0.66699999999999993</v>
      </c>
      <c r="C30" s="16">
        <f t="shared" si="5"/>
        <v>0.37209999999999999</v>
      </c>
      <c r="D30" s="15">
        <f t="shared" si="5"/>
        <v>73.496700000000004</v>
      </c>
      <c r="E30" s="16">
        <f t="shared" si="5"/>
        <v>0.94730000000000003</v>
      </c>
      <c r="F30" s="15">
        <f t="shared" si="5"/>
        <v>1.0669999999999999</v>
      </c>
      <c r="G30" s="16">
        <f t="shared" si="5"/>
        <v>0.45509999999999995</v>
      </c>
      <c r="H30" s="15">
        <f t="shared" si="5"/>
        <v>1.0073000000000001</v>
      </c>
      <c r="I30" s="16">
        <f t="shared" si="5"/>
        <v>0.54549999999999998</v>
      </c>
      <c r="J30" s="16">
        <f t="shared" si="5"/>
        <v>1.1286</v>
      </c>
      <c r="K30" s="56">
        <f t="shared" si="5"/>
        <v>765.14919999999995</v>
      </c>
    </row>
    <row r="31" spans="1:11" ht="15.75" thickBot="1" x14ac:dyDescent="0.3">
      <c r="A31" s="17" t="s">
        <v>10</v>
      </c>
      <c r="B31" s="18">
        <f>B30/5</f>
        <v>0.13339999999999999</v>
      </c>
      <c r="C31" s="19">
        <f>C30/5</f>
        <v>7.442E-2</v>
      </c>
      <c r="D31" s="19">
        <f t="shared" ref="D31:K31" si="6">D30/5</f>
        <v>14.699340000000001</v>
      </c>
      <c r="E31" s="19">
        <f t="shared" si="6"/>
        <v>0.18946000000000002</v>
      </c>
      <c r="F31" s="19">
        <f t="shared" si="6"/>
        <v>0.21339999999999998</v>
      </c>
      <c r="G31" s="19">
        <f t="shared" si="6"/>
        <v>9.101999999999999E-2</v>
      </c>
      <c r="H31" s="19">
        <f t="shared" si="6"/>
        <v>0.20146000000000003</v>
      </c>
      <c r="I31" s="19">
        <f t="shared" si="6"/>
        <v>0.1091</v>
      </c>
      <c r="J31" s="19">
        <f t="shared" si="6"/>
        <v>0.22572</v>
      </c>
      <c r="K31" s="19">
        <f t="shared" si="6"/>
        <v>153.02983999999998</v>
      </c>
    </row>
    <row r="32" spans="1:11" ht="15.75" thickTop="1" x14ac:dyDescent="0.25">
      <c r="A32" s="8">
        <v>38257</v>
      </c>
      <c r="B32" s="9">
        <v>0.13339999999999999</v>
      </c>
      <c r="C32" s="10">
        <v>7.3999999999999996E-2</v>
      </c>
      <c r="D32" s="9">
        <v>14.774100000000001</v>
      </c>
      <c r="E32" s="10">
        <v>0.187</v>
      </c>
      <c r="F32" s="9">
        <v>0.21279999999999999</v>
      </c>
      <c r="G32" s="10">
        <v>9.0899999999999995E-2</v>
      </c>
      <c r="H32" s="9">
        <v>0.2</v>
      </c>
      <c r="I32" s="10">
        <v>0.10879999999999999</v>
      </c>
      <c r="J32" s="10">
        <v>0.22550000000000001</v>
      </c>
      <c r="K32" s="54">
        <v>153.3767</v>
      </c>
    </row>
    <row r="33" spans="1:11" x14ac:dyDescent="0.25">
      <c r="A33" s="8">
        <v>38258</v>
      </c>
      <c r="B33" s="9">
        <v>0.13339999999999999</v>
      </c>
      <c r="C33" s="10">
        <v>7.3800000000000004E-2</v>
      </c>
      <c r="D33" s="9">
        <v>14.8301</v>
      </c>
      <c r="E33" s="10">
        <v>0.18690000000000001</v>
      </c>
      <c r="F33" s="9">
        <v>0.21210000000000001</v>
      </c>
      <c r="G33" s="10">
        <v>9.0999999999999998E-2</v>
      </c>
      <c r="H33" s="9">
        <v>0.20019999999999999</v>
      </c>
      <c r="I33" s="10">
        <v>0.1084</v>
      </c>
      <c r="J33" s="10">
        <v>0.2258</v>
      </c>
      <c r="K33" s="54">
        <v>153.3767</v>
      </c>
    </row>
    <row r="34" spans="1:11" x14ac:dyDescent="0.25">
      <c r="A34" s="8">
        <v>38259</v>
      </c>
      <c r="B34" s="9">
        <v>0.1333</v>
      </c>
      <c r="C34" s="10">
        <v>7.3599999999999999E-2</v>
      </c>
      <c r="D34" s="9">
        <v>14.8583</v>
      </c>
      <c r="E34" s="10">
        <v>0.18590000000000001</v>
      </c>
      <c r="F34" s="9">
        <v>0.21179999999999999</v>
      </c>
      <c r="G34" s="10">
        <v>9.0800000000000006E-2</v>
      </c>
      <c r="H34" s="9">
        <v>0.19950000000000001</v>
      </c>
      <c r="I34" s="10">
        <v>0.10829999999999999</v>
      </c>
      <c r="J34" s="10">
        <v>0.22620000000000001</v>
      </c>
      <c r="K34" s="54">
        <v>154.12809999999999</v>
      </c>
    </row>
    <row r="35" spans="1:11" ht="15.75" thickBot="1" x14ac:dyDescent="0.3">
      <c r="A35" s="11">
        <v>38260</v>
      </c>
      <c r="B35" s="12">
        <v>0.1333</v>
      </c>
      <c r="C35" s="13">
        <v>7.4099999999999999E-2</v>
      </c>
      <c r="D35" s="12">
        <v>14.776999999999999</v>
      </c>
      <c r="E35" s="13">
        <v>0.1865</v>
      </c>
      <c r="F35" s="12">
        <v>0.21179999999999999</v>
      </c>
      <c r="G35" s="13">
        <v>9.0800000000000006E-2</v>
      </c>
      <c r="H35" s="12">
        <v>0.1993</v>
      </c>
      <c r="I35" s="13">
        <v>0.10829999999999999</v>
      </c>
      <c r="J35" s="13">
        <v>0.22539999999999999</v>
      </c>
      <c r="K35" s="55">
        <v>153.66159999999999</v>
      </c>
    </row>
    <row r="36" spans="1:11" ht="15.75" thickTop="1" x14ac:dyDescent="0.25">
      <c r="A36" s="14" t="s">
        <v>9</v>
      </c>
      <c r="B36" s="15">
        <f>SUM(B32:B35)</f>
        <v>0.53339999999999999</v>
      </c>
      <c r="C36" s="16">
        <f>SUM(C32:C35)</f>
        <v>0.29549999999999998</v>
      </c>
      <c r="D36" s="15">
        <f>SUM(D32:D35)</f>
        <v>59.2395</v>
      </c>
      <c r="E36" s="16">
        <f>SUM(E32:E35)</f>
        <v>0.74630000000000007</v>
      </c>
      <c r="F36" s="15">
        <f>SUM(F32:F35)</f>
        <v>0.84850000000000003</v>
      </c>
      <c r="G36" s="16">
        <f>SUM(G32:G35)</f>
        <v>0.36349999999999999</v>
      </c>
      <c r="H36" s="15">
        <f>SUM(H32:H35)</f>
        <v>0.79900000000000004</v>
      </c>
      <c r="I36" s="16">
        <f>SUM(I32:I35)</f>
        <v>0.43380000000000002</v>
      </c>
      <c r="J36" s="16">
        <f>SUM(J32:J35)</f>
        <v>0.90290000000000004</v>
      </c>
      <c r="K36" s="56">
        <f>SUM(K32:K35)</f>
        <v>614.54309999999998</v>
      </c>
    </row>
    <row r="37" spans="1:11" ht="15.75" thickBot="1" x14ac:dyDescent="0.3">
      <c r="A37" s="17" t="s">
        <v>10</v>
      </c>
      <c r="B37" s="18">
        <f>B36/4</f>
        <v>0.13335</v>
      </c>
      <c r="C37" s="19">
        <f>C36/4</f>
        <v>7.3874999999999996E-2</v>
      </c>
      <c r="D37" s="19">
        <f t="shared" ref="D37:K37" si="7">D36/4</f>
        <v>14.809875</v>
      </c>
      <c r="E37" s="19">
        <f t="shared" si="7"/>
        <v>0.18657500000000002</v>
      </c>
      <c r="F37" s="19">
        <f t="shared" si="7"/>
        <v>0.21212500000000001</v>
      </c>
      <c r="G37" s="19">
        <f t="shared" si="7"/>
        <v>9.0874999999999997E-2</v>
      </c>
      <c r="H37" s="19">
        <f t="shared" si="7"/>
        <v>0.19975000000000001</v>
      </c>
      <c r="I37" s="19">
        <f t="shared" si="7"/>
        <v>0.10845</v>
      </c>
      <c r="J37" s="19">
        <f t="shared" si="7"/>
        <v>0.22572500000000001</v>
      </c>
      <c r="K37" s="19">
        <f t="shared" si="7"/>
        <v>153.635775</v>
      </c>
    </row>
    <row r="38" spans="1:11" ht="21" thickTop="1" x14ac:dyDescent="0.3">
      <c r="A38" s="20"/>
      <c r="B38" s="9"/>
      <c r="C38" s="51"/>
      <c r="D38" s="10"/>
      <c r="E38" s="22" t="s">
        <v>11</v>
      </c>
      <c r="F38" s="10"/>
      <c r="G38" s="10"/>
      <c r="H38" s="10"/>
      <c r="I38" s="10"/>
      <c r="J38" s="10"/>
      <c r="K38" s="54"/>
    </row>
    <row r="39" spans="1:11" ht="15.75" thickBot="1" x14ac:dyDescent="0.3">
      <c r="A39" s="23"/>
      <c r="B39" s="24"/>
      <c r="C39" s="25"/>
      <c r="D39" s="25"/>
      <c r="E39" s="25"/>
      <c r="F39" s="25"/>
      <c r="G39" s="25"/>
      <c r="H39" s="25"/>
      <c r="I39" s="25"/>
      <c r="J39" s="25"/>
      <c r="K39" s="58"/>
    </row>
    <row r="40" spans="1:11" x14ac:dyDescent="0.25">
      <c r="A40" s="26" t="s">
        <v>12</v>
      </c>
      <c r="B40" s="27">
        <f>SUM(B6:B8,B11:B15,B18:B22,B25:B29,B32:B35)</f>
        <v>2.9350000000000001</v>
      </c>
      <c r="C40" s="36">
        <f>SUM(C6:C8,C11:C15,C18:C22,C25:C29,C32:C35)</f>
        <v>1.6378000000000004</v>
      </c>
      <c r="D40" s="36">
        <f t="shared" ref="D40:K40" si="8">SUM(D6:D8,D11:D15,D18:D22,D25:D29,D32:D35)</f>
        <v>323.04439999999994</v>
      </c>
      <c r="E40" s="36">
        <f t="shared" si="8"/>
        <v>4.1846000000000005</v>
      </c>
      <c r="F40" s="36">
        <f t="shared" si="8"/>
        <v>4.7046999999999999</v>
      </c>
      <c r="G40" s="36">
        <f t="shared" si="8"/>
        <v>2.0045999999999999</v>
      </c>
      <c r="H40" s="36">
        <f t="shared" si="8"/>
        <v>4.4620000000000006</v>
      </c>
      <c r="I40" s="36">
        <f t="shared" si="8"/>
        <v>2.4053999999999993</v>
      </c>
      <c r="J40" s="36">
        <f t="shared" si="8"/>
        <v>4.9793000000000012</v>
      </c>
      <c r="K40" s="36">
        <f t="shared" si="8"/>
        <v>3371.4844999999987</v>
      </c>
    </row>
    <row r="41" spans="1:11" x14ac:dyDescent="0.25">
      <c r="A41" s="26" t="s">
        <v>13</v>
      </c>
      <c r="B41" s="27">
        <f>B40/22</f>
        <v>0.13340909090909092</v>
      </c>
      <c r="C41" s="28">
        <f>C40/22</f>
        <v>7.4445454545454565E-2</v>
      </c>
      <c r="D41" s="28">
        <f t="shared" ref="D41:K41" si="9">D40/22</f>
        <v>14.683836363636361</v>
      </c>
      <c r="E41" s="28">
        <f t="shared" si="9"/>
        <v>0.19020909090909094</v>
      </c>
      <c r="F41" s="28">
        <f t="shared" si="9"/>
        <v>0.21384999999999998</v>
      </c>
      <c r="G41" s="28">
        <f t="shared" si="9"/>
        <v>9.111818181818182E-2</v>
      </c>
      <c r="H41" s="28">
        <f t="shared" si="9"/>
        <v>0.20281818181818184</v>
      </c>
      <c r="I41" s="28">
        <f t="shared" si="9"/>
        <v>0.10933636363636361</v>
      </c>
      <c r="J41" s="28">
        <f t="shared" si="9"/>
        <v>0.22633181818181825</v>
      </c>
      <c r="K41" s="28">
        <f t="shared" si="9"/>
        <v>153.2492954545454</v>
      </c>
    </row>
    <row r="42" spans="1:11" x14ac:dyDescent="0.25">
      <c r="A42" s="26" t="s">
        <v>14</v>
      </c>
      <c r="B42" s="27">
        <f>1/B41</f>
        <v>7.4957410562180575</v>
      </c>
      <c r="C42" s="28">
        <f t="shared" ref="C42:K42" si="10">1/C41</f>
        <v>13.43265355965319</v>
      </c>
      <c r="D42" s="27">
        <f>100/D41</f>
        <v>6.8102093706004512</v>
      </c>
      <c r="E42" s="28">
        <f t="shared" si="10"/>
        <v>5.2573722697509906</v>
      </c>
      <c r="F42" s="27">
        <f t="shared" si="10"/>
        <v>4.6761748889408468</v>
      </c>
      <c r="G42" s="28">
        <f t="shared" si="10"/>
        <v>10.974758056470119</v>
      </c>
      <c r="H42" s="27">
        <f t="shared" si="10"/>
        <v>4.930524428507395</v>
      </c>
      <c r="I42" s="28">
        <f t="shared" si="10"/>
        <v>9.1460879687370102</v>
      </c>
      <c r="J42" s="27">
        <f t="shared" si="10"/>
        <v>4.4182917277528961</v>
      </c>
      <c r="K42" s="28">
        <f>1000/K41</f>
        <v>6.5253154804656548</v>
      </c>
    </row>
    <row r="43" spans="1:11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0"/>
      <c r="K43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38">
        <v>38261</v>
      </c>
      <c r="B6" s="39">
        <v>0.1333</v>
      </c>
      <c r="C6" s="40">
        <v>7.3700000000000002E-2</v>
      </c>
      <c r="D6" s="39">
        <v>14.691000000000001</v>
      </c>
      <c r="E6" s="40">
        <v>0.184</v>
      </c>
      <c r="F6" s="39">
        <v>0.21</v>
      </c>
      <c r="G6" s="40">
        <v>9.0700000000000003E-2</v>
      </c>
      <c r="H6" s="39">
        <v>0.1973</v>
      </c>
      <c r="I6" s="40">
        <v>0.10730000000000001</v>
      </c>
      <c r="J6" s="40">
        <v>0.22450000000000001</v>
      </c>
      <c r="K6" s="61">
        <v>153.5283</v>
      </c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13"/>
      <c r="K7" s="55"/>
    </row>
    <row r="8" spans="1:11" ht="15.75" thickTop="1" x14ac:dyDescent="0.25">
      <c r="A8" s="14" t="s">
        <v>9</v>
      </c>
      <c r="B8" s="15">
        <f>SUM(B6:B7)</f>
        <v>0.1333</v>
      </c>
      <c r="C8" s="16">
        <f>SUM(C6:C7)</f>
        <v>7.3700000000000002E-2</v>
      </c>
      <c r="D8" s="15">
        <f>SUM(D6:D7)</f>
        <v>14.691000000000001</v>
      </c>
      <c r="E8" s="16">
        <f>SUM(E6:E7)</f>
        <v>0.184</v>
      </c>
      <c r="F8" s="15">
        <f>SUM(F6:F7)</f>
        <v>0.21</v>
      </c>
      <c r="G8" s="16">
        <f>SUM(G6:G7)</f>
        <v>9.0700000000000003E-2</v>
      </c>
      <c r="H8" s="15">
        <f>SUM(H6:H7)</f>
        <v>0.1973</v>
      </c>
      <c r="I8" s="16">
        <f>SUM(I6:I7)</f>
        <v>0.10730000000000001</v>
      </c>
      <c r="J8" s="16">
        <f>SUM(J6:J7)</f>
        <v>0.22450000000000001</v>
      </c>
      <c r="K8" s="56">
        <f>SUM(K6:K7)</f>
        <v>153.5283</v>
      </c>
    </row>
    <row r="9" spans="1:11" ht="15.75" thickBot="1" x14ac:dyDescent="0.3">
      <c r="A9" s="17" t="s">
        <v>10</v>
      </c>
      <c r="B9" s="18">
        <f>B8/1</f>
        <v>0.1333</v>
      </c>
      <c r="C9" s="19">
        <f>C8/1</f>
        <v>7.3700000000000002E-2</v>
      </c>
      <c r="D9" s="19">
        <f t="shared" ref="D9:K9" si="0">D8/1</f>
        <v>14.691000000000001</v>
      </c>
      <c r="E9" s="19">
        <f t="shared" si="0"/>
        <v>0.184</v>
      </c>
      <c r="F9" s="19">
        <f t="shared" si="0"/>
        <v>0.21</v>
      </c>
      <c r="G9" s="19">
        <f t="shared" si="0"/>
        <v>9.0700000000000003E-2</v>
      </c>
      <c r="H9" s="19">
        <f t="shared" si="0"/>
        <v>0.1973</v>
      </c>
      <c r="I9" s="19">
        <f t="shared" si="0"/>
        <v>0.10730000000000001</v>
      </c>
      <c r="J9" s="19">
        <f t="shared" si="0"/>
        <v>0.22450000000000001</v>
      </c>
      <c r="K9" s="19">
        <f t="shared" si="0"/>
        <v>153.5283</v>
      </c>
    </row>
    <row r="10" spans="1:11" ht="15.75" thickTop="1" x14ac:dyDescent="0.25">
      <c r="A10" s="8">
        <v>38264</v>
      </c>
      <c r="B10" s="9">
        <v>0.1333</v>
      </c>
      <c r="C10" s="10">
        <v>7.4200000000000002E-2</v>
      </c>
      <c r="D10" s="9">
        <v>14.7217</v>
      </c>
      <c r="E10" s="10">
        <v>0.18429999999999999</v>
      </c>
      <c r="F10" s="9">
        <v>0.21029999999999999</v>
      </c>
      <c r="G10" s="10">
        <v>9.06E-2</v>
      </c>
      <c r="H10" s="9">
        <v>0.1983</v>
      </c>
      <c r="I10" s="10">
        <v>0.1075</v>
      </c>
      <c r="J10" s="10">
        <v>0.2243</v>
      </c>
      <c r="K10" s="54">
        <v>153.155</v>
      </c>
    </row>
    <row r="11" spans="1:11" x14ac:dyDescent="0.25">
      <c r="A11" s="8">
        <v>38265</v>
      </c>
      <c r="B11" s="9">
        <v>0.13339999999999999</v>
      </c>
      <c r="C11" s="10">
        <v>7.4800000000000005E-2</v>
      </c>
      <c r="D11" s="9">
        <v>14.828099999999999</v>
      </c>
      <c r="E11" s="10">
        <v>0.18540000000000001</v>
      </c>
      <c r="F11" s="9">
        <v>0.2127</v>
      </c>
      <c r="G11" s="10">
        <v>9.0899999999999995E-2</v>
      </c>
      <c r="H11" s="9">
        <v>9.9500000000000005E-2</v>
      </c>
      <c r="I11" s="10">
        <v>0.1087</v>
      </c>
      <c r="J11" s="10">
        <v>0.22509999999999999</v>
      </c>
      <c r="K11" s="54">
        <v>153.3767</v>
      </c>
    </row>
    <row r="12" spans="1:11" x14ac:dyDescent="0.25">
      <c r="A12" s="8">
        <v>38266</v>
      </c>
      <c r="B12" s="9">
        <v>0.13339999999999999</v>
      </c>
      <c r="C12" s="10">
        <v>7.4899999999999994E-2</v>
      </c>
      <c r="D12" s="9">
        <v>14.8307</v>
      </c>
      <c r="E12" s="10">
        <v>0.18440000000000001</v>
      </c>
      <c r="F12" s="9">
        <v>0.21190000000000001</v>
      </c>
      <c r="G12" s="10">
        <v>9.11E-2</v>
      </c>
      <c r="H12" s="9">
        <v>0.1981</v>
      </c>
      <c r="I12" s="10">
        <v>0.1084</v>
      </c>
      <c r="J12" s="10">
        <v>0.22489999999999999</v>
      </c>
      <c r="K12" s="54">
        <v>153.2433</v>
      </c>
    </row>
    <row r="13" spans="1:11" x14ac:dyDescent="0.25">
      <c r="A13" s="8">
        <v>38267</v>
      </c>
      <c r="B13" s="9">
        <v>0.13339999999999999</v>
      </c>
      <c r="C13" s="10">
        <v>7.4999999999999997E-2</v>
      </c>
      <c r="D13" s="9">
        <v>14.848100000000001</v>
      </c>
      <c r="E13" s="10">
        <v>0.18429999999999999</v>
      </c>
      <c r="F13" s="9">
        <v>0.21210000000000001</v>
      </c>
      <c r="G13" s="10">
        <v>9.11E-2</v>
      </c>
      <c r="H13" s="9">
        <v>0.19739999999999999</v>
      </c>
      <c r="I13" s="10">
        <v>0.1085</v>
      </c>
      <c r="J13" s="10">
        <v>0.22559999999999999</v>
      </c>
      <c r="K13" s="54">
        <v>153.77690000000001</v>
      </c>
    </row>
    <row r="14" spans="1:11" ht="15.75" thickBot="1" x14ac:dyDescent="0.3">
      <c r="A14" s="11">
        <v>38268</v>
      </c>
      <c r="B14" s="12">
        <v>0.13339999999999999</v>
      </c>
      <c r="C14" s="13">
        <v>7.4899999999999994E-2</v>
      </c>
      <c r="D14" s="12">
        <v>14.8314</v>
      </c>
      <c r="E14" s="13">
        <v>0.18360000000000001</v>
      </c>
      <c r="F14" s="12">
        <v>0.21240000000000001</v>
      </c>
      <c r="G14" s="13">
        <v>9.11E-2</v>
      </c>
      <c r="H14" s="12">
        <v>0.19739999999999999</v>
      </c>
      <c r="I14" s="13">
        <v>0.1086</v>
      </c>
      <c r="J14" s="13">
        <v>0.22539999999999999</v>
      </c>
      <c r="K14" s="55">
        <v>153.51009999999999</v>
      </c>
    </row>
    <row r="15" spans="1:11" ht="15.75" thickTop="1" x14ac:dyDescent="0.25">
      <c r="A15" s="14" t="s">
        <v>9</v>
      </c>
      <c r="B15" s="15">
        <f t="shared" ref="B15:K15" si="1">SUM(B10:B14)</f>
        <v>0.66689999999999994</v>
      </c>
      <c r="C15" s="16">
        <f t="shared" si="1"/>
        <v>0.37380000000000002</v>
      </c>
      <c r="D15" s="15">
        <f t="shared" si="1"/>
        <v>74.06</v>
      </c>
      <c r="E15" s="16">
        <f t="shared" si="1"/>
        <v>0.92200000000000004</v>
      </c>
      <c r="F15" s="15">
        <f t="shared" si="1"/>
        <v>1.0593999999999999</v>
      </c>
      <c r="G15" s="16">
        <f t="shared" si="1"/>
        <v>0.45480000000000004</v>
      </c>
      <c r="H15" s="15">
        <f t="shared" si="1"/>
        <v>0.89070000000000005</v>
      </c>
      <c r="I15" s="16">
        <f t="shared" si="1"/>
        <v>0.54169999999999996</v>
      </c>
      <c r="J15" s="16">
        <f t="shared" si="1"/>
        <v>1.1253</v>
      </c>
      <c r="K15" s="56">
        <f t="shared" si="1"/>
        <v>767.0619999999999</v>
      </c>
    </row>
    <row r="16" spans="1:11" ht="15.75" thickBot="1" x14ac:dyDescent="0.3">
      <c r="A16" s="17" t="s">
        <v>10</v>
      </c>
      <c r="B16" s="18">
        <f>B15/5</f>
        <v>0.13338</v>
      </c>
      <c r="C16" s="19">
        <f>C15/5</f>
        <v>7.4760000000000007E-2</v>
      </c>
      <c r="D16" s="19">
        <f t="shared" ref="D16:K16" si="2">D15/5</f>
        <v>14.812000000000001</v>
      </c>
      <c r="E16" s="19">
        <f t="shared" si="2"/>
        <v>0.18440000000000001</v>
      </c>
      <c r="F16" s="19">
        <f t="shared" si="2"/>
        <v>0.21187999999999999</v>
      </c>
      <c r="G16" s="19">
        <f t="shared" si="2"/>
        <v>9.0960000000000013E-2</v>
      </c>
      <c r="H16" s="19">
        <f t="shared" si="2"/>
        <v>0.17814000000000002</v>
      </c>
      <c r="I16" s="19">
        <f t="shared" si="2"/>
        <v>0.10833999999999999</v>
      </c>
      <c r="J16" s="19">
        <f t="shared" si="2"/>
        <v>0.22505999999999998</v>
      </c>
      <c r="K16" s="19">
        <f t="shared" si="2"/>
        <v>153.41239999999999</v>
      </c>
    </row>
    <row r="17" spans="1:11" ht="15" customHeight="1" thickTop="1" x14ac:dyDescent="0.25">
      <c r="A17" s="8">
        <v>38271</v>
      </c>
      <c r="B17" s="9">
        <v>0.13350000000000001</v>
      </c>
      <c r="C17" s="10">
        <v>7.4499999999999997E-2</v>
      </c>
      <c r="D17" s="9">
        <v>14.6303</v>
      </c>
      <c r="E17" s="10">
        <v>0.18160000000000001</v>
      </c>
      <c r="F17" s="9">
        <v>0.21029999999999999</v>
      </c>
      <c r="G17" s="10">
        <v>9.0999999999999998E-2</v>
      </c>
      <c r="H17" s="9">
        <v>0.19539999999999999</v>
      </c>
      <c r="I17" s="10">
        <v>0.1075</v>
      </c>
      <c r="J17" s="10">
        <v>0.22439999999999999</v>
      </c>
      <c r="K17" s="54">
        <v>153.35810000000001</v>
      </c>
    </row>
    <row r="18" spans="1:11" x14ac:dyDescent="0.25">
      <c r="A18" s="8">
        <v>38272</v>
      </c>
      <c r="B18" s="9">
        <v>0.13350000000000001</v>
      </c>
      <c r="C18" s="10">
        <v>7.4399999999999994E-2</v>
      </c>
      <c r="D18" s="9">
        <v>14.595599999999999</v>
      </c>
      <c r="E18" s="10">
        <v>0.1817</v>
      </c>
      <c r="F18" s="9">
        <v>0.21060000000000001</v>
      </c>
      <c r="G18" s="10">
        <v>9.06E-2</v>
      </c>
      <c r="H18" s="9">
        <v>0.19550000000000001</v>
      </c>
      <c r="I18" s="10">
        <v>0.1077</v>
      </c>
      <c r="J18" s="10">
        <v>0.22439999999999999</v>
      </c>
      <c r="K18" s="54">
        <v>153.1979</v>
      </c>
    </row>
    <row r="19" spans="1:11" x14ac:dyDescent="0.25">
      <c r="A19" s="8">
        <v>38273</v>
      </c>
      <c r="B19" s="9">
        <v>0.13350000000000001</v>
      </c>
      <c r="C19" s="10">
        <v>7.4499999999999997E-2</v>
      </c>
      <c r="D19" s="9">
        <v>14.6523</v>
      </c>
      <c r="E19" s="10">
        <v>0.18279999999999999</v>
      </c>
      <c r="F19" s="9">
        <v>0.21210000000000001</v>
      </c>
      <c r="G19" s="10">
        <v>9.0999999999999998E-2</v>
      </c>
      <c r="H19" s="9">
        <v>0.1966</v>
      </c>
      <c r="I19" s="10">
        <v>0.1084</v>
      </c>
      <c r="J19" s="10">
        <v>0.22509999999999999</v>
      </c>
      <c r="K19" s="54">
        <v>152.98429999999999</v>
      </c>
    </row>
    <row r="20" spans="1:11" x14ac:dyDescent="0.25">
      <c r="A20" s="8">
        <v>38274</v>
      </c>
      <c r="B20" s="9">
        <v>0.13339999999999999</v>
      </c>
      <c r="C20" s="10">
        <v>7.46E-2</v>
      </c>
      <c r="D20" s="9">
        <v>14.6487</v>
      </c>
      <c r="E20" s="10">
        <v>0.18440000000000001</v>
      </c>
      <c r="F20" s="9">
        <v>0.2127</v>
      </c>
      <c r="G20" s="10">
        <v>9.0899999999999995E-2</v>
      </c>
      <c r="H20" s="9">
        <v>0.19789999999999999</v>
      </c>
      <c r="I20" s="10">
        <v>0.1087</v>
      </c>
      <c r="J20" s="10">
        <v>0.22489999999999999</v>
      </c>
      <c r="K20" s="54">
        <v>153.2433</v>
      </c>
    </row>
    <row r="21" spans="1:11" ht="15.75" thickBot="1" x14ac:dyDescent="0.3">
      <c r="A21" s="11">
        <v>38275</v>
      </c>
      <c r="B21" s="12">
        <v>0.13339999999999999</v>
      </c>
      <c r="C21" s="13">
        <v>7.4300000000000005E-2</v>
      </c>
      <c r="D21" s="12">
        <v>14.6166</v>
      </c>
      <c r="E21" s="13">
        <v>0.18229999999999999</v>
      </c>
      <c r="F21" s="12">
        <v>0.21049999999999999</v>
      </c>
      <c r="G21" s="13">
        <v>9.06E-2</v>
      </c>
      <c r="H21" s="12">
        <v>0.19539999999999999</v>
      </c>
      <c r="I21" s="13">
        <v>0.1076</v>
      </c>
      <c r="J21" s="13">
        <v>0.22459999999999999</v>
      </c>
      <c r="K21" s="55">
        <v>152.7097</v>
      </c>
    </row>
    <row r="22" spans="1:11" ht="15.75" thickTop="1" x14ac:dyDescent="0.25">
      <c r="A22" s="14" t="s">
        <v>9</v>
      </c>
      <c r="B22" s="15">
        <f t="shared" ref="B22:K22" si="3">SUM(B17:B21)</f>
        <v>0.6673</v>
      </c>
      <c r="C22" s="16">
        <f t="shared" si="3"/>
        <v>0.37229999999999996</v>
      </c>
      <c r="D22" s="15">
        <f t="shared" si="3"/>
        <v>73.143500000000003</v>
      </c>
      <c r="E22" s="16">
        <f t="shared" si="3"/>
        <v>0.91280000000000006</v>
      </c>
      <c r="F22" s="15">
        <f t="shared" si="3"/>
        <v>1.0562</v>
      </c>
      <c r="G22" s="16">
        <f t="shared" si="3"/>
        <v>0.45409999999999995</v>
      </c>
      <c r="H22" s="15">
        <f t="shared" si="3"/>
        <v>0.98080000000000001</v>
      </c>
      <c r="I22" s="16">
        <f t="shared" si="3"/>
        <v>0.53990000000000005</v>
      </c>
      <c r="J22" s="16">
        <f t="shared" si="3"/>
        <v>1.1234</v>
      </c>
      <c r="K22" s="56">
        <f t="shared" si="3"/>
        <v>765.49329999999998</v>
      </c>
    </row>
    <row r="23" spans="1:11" ht="15.75" thickBot="1" x14ac:dyDescent="0.3">
      <c r="A23" s="17" t="s">
        <v>10</v>
      </c>
      <c r="B23" s="18">
        <f>B22/5</f>
        <v>0.13346</v>
      </c>
      <c r="C23" s="19">
        <f>C22/5</f>
        <v>7.4459999999999998E-2</v>
      </c>
      <c r="D23" s="19">
        <f t="shared" ref="D23:K23" si="4">D22/5</f>
        <v>14.6287</v>
      </c>
      <c r="E23" s="19">
        <f t="shared" si="4"/>
        <v>0.18256</v>
      </c>
      <c r="F23" s="19">
        <f t="shared" si="4"/>
        <v>0.21124000000000001</v>
      </c>
      <c r="G23" s="19">
        <f t="shared" si="4"/>
        <v>9.0819999999999984E-2</v>
      </c>
      <c r="H23" s="19">
        <f t="shared" si="4"/>
        <v>0.19616</v>
      </c>
      <c r="I23" s="19">
        <f t="shared" si="4"/>
        <v>0.10798000000000001</v>
      </c>
      <c r="J23" s="19">
        <f t="shared" si="4"/>
        <v>0.22467999999999999</v>
      </c>
      <c r="K23" s="19">
        <f t="shared" si="4"/>
        <v>153.09866</v>
      </c>
    </row>
    <row r="24" spans="1:11" ht="15.75" thickTop="1" x14ac:dyDescent="0.25">
      <c r="A24" s="8">
        <v>38278</v>
      </c>
      <c r="B24" s="9">
        <v>0.13339999999999999</v>
      </c>
      <c r="C24" s="10">
        <v>7.3899999999999993E-2</v>
      </c>
      <c r="D24" s="9">
        <v>14.5566</v>
      </c>
      <c r="E24" s="10">
        <v>0.18229999999999999</v>
      </c>
      <c r="F24" s="9">
        <v>0.20910000000000001</v>
      </c>
      <c r="G24" s="10">
        <v>9.0499999999999997E-2</v>
      </c>
      <c r="H24" s="9">
        <v>0.19400000000000001</v>
      </c>
      <c r="I24" s="10">
        <v>0.1069</v>
      </c>
      <c r="J24" s="10">
        <v>0.22389999999999999</v>
      </c>
      <c r="K24" s="54">
        <v>152.84309999999999</v>
      </c>
    </row>
    <row r="25" spans="1:11" x14ac:dyDescent="0.25">
      <c r="A25" s="8">
        <v>38279</v>
      </c>
      <c r="B25" s="9">
        <v>0.13339999999999999</v>
      </c>
      <c r="C25" s="10">
        <v>7.4099999999999999E-2</v>
      </c>
      <c r="D25" s="9">
        <v>14.571999999999999</v>
      </c>
      <c r="E25" s="10">
        <v>0.1835</v>
      </c>
      <c r="F25" s="9">
        <v>0.2084</v>
      </c>
      <c r="G25" s="10">
        <v>9.0300000000000005E-2</v>
      </c>
      <c r="H25" s="9">
        <v>0.19439999999999999</v>
      </c>
      <c r="I25" s="10">
        <v>0.1066</v>
      </c>
      <c r="J25" s="10">
        <v>0.2238</v>
      </c>
      <c r="K25" s="54">
        <v>152.58959999999999</v>
      </c>
    </row>
    <row r="26" spans="1:11" x14ac:dyDescent="0.25">
      <c r="A26" s="8">
        <v>38280</v>
      </c>
      <c r="B26" s="9">
        <v>0.13339999999999999</v>
      </c>
      <c r="C26" s="10">
        <v>7.3899999999999993E-2</v>
      </c>
      <c r="D26" s="9">
        <v>14.464600000000001</v>
      </c>
      <c r="E26" s="10">
        <v>0.18310000000000001</v>
      </c>
      <c r="F26" s="9">
        <v>0.20849999999999999</v>
      </c>
      <c r="G26" s="10">
        <v>9.01E-2</v>
      </c>
      <c r="H26" s="9">
        <v>0.19389999999999999</v>
      </c>
      <c r="I26" s="10">
        <v>0.1066</v>
      </c>
      <c r="J26" s="10">
        <v>0.2233</v>
      </c>
      <c r="K26" s="54">
        <v>152.7097</v>
      </c>
    </row>
    <row r="27" spans="1:11" x14ac:dyDescent="0.25">
      <c r="A27" s="8">
        <v>38281</v>
      </c>
      <c r="B27" s="9">
        <v>0.13339999999999999</v>
      </c>
      <c r="C27" s="10">
        <v>7.3400000000000007E-2</v>
      </c>
      <c r="D27" s="9">
        <v>14.3992</v>
      </c>
      <c r="E27" s="10">
        <v>0.18110000000000001</v>
      </c>
      <c r="F27" s="9">
        <v>0.20680000000000001</v>
      </c>
      <c r="G27" s="10">
        <v>8.1600000000000006E-2</v>
      </c>
      <c r="H27" s="9">
        <v>0.19259999999999999</v>
      </c>
      <c r="I27" s="10">
        <v>0.1057</v>
      </c>
      <c r="J27" s="10">
        <v>0.22309999999999999</v>
      </c>
      <c r="K27" s="54">
        <v>152.33609999999999</v>
      </c>
    </row>
    <row r="28" spans="1:11" ht="15.75" thickBot="1" x14ac:dyDescent="0.3">
      <c r="A28" s="11">
        <v>38282</v>
      </c>
      <c r="B28" s="12">
        <v>0.13339999999999999</v>
      </c>
      <c r="C28" s="13">
        <v>7.2999999999999995E-2</v>
      </c>
      <c r="D28" s="12">
        <v>14.3352</v>
      </c>
      <c r="E28" s="13">
        <v>0.18060000000000001</v>
      </c>
      <c r="F28" s="12">
        <v>0.20680000000000001</v>
      </c>
      <c r="G28" s="13">
        <v>8.9499999999999996E-2</v>
      </c>
      <c r="H28" s="12">
        <v>0.19209999999999999</v>
      </c>
      <c r="I28" s="13">
        <v>0.1057</v>
      </c>
      <c r="J28" s="13">
        <v>0.2233</v>
      </c>
      <c r="K28" s="55">
        <v>152.10939999999999</v>
      </c>
    </row>
    <row r="29" spans="1:11" ht="15.75" thickTop="1" x14ac:dyDescent="0.25">
      <c r="A29" s="14" t="s">
        <v>9</v>
      </c>
      <c r="B29" s="15">
        <f t="shared" ref="B29:K29" si="5">SUM(B24:B28)</f>
        <v>0.66699999999999993</v>
      </c>
      <c r="C29" s="16">
        <f t="shared" si="5"/>
        <v>0.36830000000000002</v>
      </c>
      <c r="D29" s="15">
        <f t="shared" si="5"/>
        <v>72.32759999999999</v>
      </c>
      <c r="E29" s="16">
        <f t="shared" si="5"/>
        <v>0.91060000000000008</v>
      </c>
      <c r="F29" s="15">
        <f t="shared" si="5"/>
        <v>1.0396000000000001</v>
      </c>
      <c r="G29" s="16">
        <f t="shared" si="5"/>
        <v>0.44200000000000006</v>
      </c>
      <c r="H29" s="15">
        <f t="shared" si="5"/>
        <v>0.96699999999999986</v>
      </c>
      <c r="I29" s="16">
        <f t="shared" si="5"/>
        <v>0.53149999999999997</v>
      </c>
      <c r="J29" s="16">
        <f t="shared" si="5"/>
        <v>1.1173999999999999</v>
      </c>
      <c r="K29" s="56">
        <f t="shared" si="5"/>
        <v>762.58789999999999</v>
      </c>
    </row>
    <row r="30" spans="1:11" ht="15.75" thickBot="1" x14ac:dyDescent="0.3">
      <c r="A30" s="17" t="s">
        <v>10</v>
      </c>
      <c r="B30" s="18">
        <f>B29/5</f>
        <v>0.13339999999999999</v>
      </c>
      <c r="C30" s="19">
        <f>C29/5</f>
        <v>7.3660000000000003E-2</v>
      </c>
      <c r="D30" s="19">
        <f t="shared" ref="D30:K30" si="6">D29/5</f>
        <v>14.465519999999998</v>
      </c>
      <c r="E30" s="19">
        <f t="shared" si="6"/>
        <v>0.18212</v>
      </c>
      <c r="F30" s="19">
        <f t="shared" si="6"/>
        <v>0.20792000000000002</v>
      </c>
      <c r="G30" s="19">
        <f t="shared" si="6"/>
        <v>8.8400000000000006E-2</v>
      </c>
      <c r="H30" s="19">
        <f t="shared" si="6"/>
        <v>0.19339999999999996</v>
      </c>
      <c r="I30" s="19">
        <f t="shared" si="6"/>
        <v>0.10629999999999999</v>
      </c>
      <c r="J30" s="19">
        <f t="shared" si="6"/>
        <v>0.22347999999999998</v>
      </c>
      <c r="K30" s="19">
        <f t="shared" si="6"/>
        <v>152.51758000000001</v>
      </c>
    </row>
    <row r="31" spans="1:11" ht="15.75" thickTop="1" x14ac:dyDescent="0.25">
      <c r="A31" s="8">
        <v>38285</v>
      </c>
      <c r="B31" s="9">
        <v>0.13339999999999999</v>
      </c>
      <c r="C31" s="10">
        <v>7.2999999999999995E-2</v>
      </c>
      <c r="D31" s="9">
        <v>14.3345</v>
      </c>
      <c r="E31" s="10">
        <v>0.1804</v>
      </c>
      <c r="F31" s="9">
        <v>0.20649999999999999</v>
      </c>
      <c r="G31" s="10">
        <v>8.9499999999999996E-2</v>
      </c>
      <c r="H31" s="9">
        <v>0.19209999999999999</v>
      </c>
      <c r="I31" s="10">
        <v>0.1056</v>
      </c>
      <c r="J31" s="10">
        <v>0.2225</v>
      </c>
      <c r="K31" s="54">
        <v>152.14940000000001</v>
      </c>
    </row>
    <row r="32" spans="1:11" x14ac:dyDescent="0.25">
      <c r="A32" s="8">
        <v>38286</v>
      </c>
      <c r="B32" s="9">
        <v>0.13339999999999999</v>
      </c>
      <c r="C32" s="10">
        <v>7.2499999999999995E-2</v>
      </c>
      <c r="D32" s="9">
        <v>14.224399999999999</v>
      </c>
      <c r="E32" s="10">
        <v>0.17860000000000001</v>
      </c>
      <c r="F32" s="9">
        <v>0.20419999999999999</v>
      </c>
      <c r="G32" s="10">
        <v>8.8900000000000007E-2</v>
      </c>
      <c r="H32" s="9">
        <v>0.19009999999999999</v>
      </c>
      <c r="I32" s="10">
        <v>0.10440000000000001</v>
      </c>
      <c r="J32" s="10">
        <v>0.22189999999999999</v>
      </c>
      <c r="K32" s="54">
        <v>151.309</v>
      </c>
    </row>
    <row r="33" spans="1:11" x14ac:dyDescent="0.25">
      <c r="A33" s="8">
        <v>38287</v>
      </c>
      <c r="B33" s="9">
        <v>0.13339999999999999</v>
      </c>
      <c r="C33" s="10">
        <v>7.2599999999999998E-2</v>
      </c>
      <c r="D33" s="9">
        <v>14.219099999999999</v>
      </c>
      <c r="E33" s="10">
        <v>0.1789</v>
      </c>
      <c r="F33" s="9">
        <v>0.2044</v>
      </c>
      <c r="G33" s="10">
        <v>8.8999999999999996E-2</v>
      </c>
      <c r="H33" s="9">
        <v>0.19120000000000001</v>
      </c>
      <c r="I33" s="10">
        <v>0.1045</v>
      </c>
      <c r="J33" s="10">
        <v>0.2218</v>
      </c>
      <c r="K33" s="54">
        <v>150.90880000000001</v>
      </c>
    </row>
    <row r="34" spans="1:11" x14ac:dyDescent="0.25">
      <c r="A34" s="8">
        <v>38288</v>
      </c>
      <c r="B34" s="9">
        <v>0.13339999999999999</v>
      </c>
      <c r="C34" s="10">
        <v>7.2700000000000001E-2</v>
      </c>
      <c r="D34" s="9">
        <v>14.207100000000001</v>
      </c>
      <c r="E34" s="10">
        <v>0.17849999999999999</v>
      </c>
      <c r="F34" s="9">
        <v>0.20469999999999999</v>
      </c>
      <c r="G34" s="10">
        <v>8.8999999999999996E-2</v>
      </c>
      <c r="H34" s="9">
        <v>0.1913</v>
      </c>
      <c r="I34" s="10">
        <v>0.1046</v>
      </c>
      <c r="J34" s="10">
        <v>0.222</v>
      </c>
      <c r="K34" s="54">
        <v>149.97499999999999</v>
      </c>
    </row>
    <row r="35" spans="1:11" ht="15.75" thickBot="1" x14ac:dyDescent="0.3">
      <c r="A35" s="11">
        <v>38289</v>
      </c>
      <c r="B35" s="12">
        <v>0.13339999999999999</v>
      </c>
      <c r="C35" s="13">
        <v>7.2900000000000006E-2</v>
      </c>
      <c r="D35" s="12">
        <v>14.154400000000001</v>
      </c>
      <c r="E35" s="13">
        <v>0.1787</v>
      </c>
      <c r="F35" s="12">
        <v>0.20469999999999999</v>
      </c>
      <c r="G35" s="13">
        <v>8.9300000000000004E-2</v>
      </c>
      <c r="H35" s="12">
        <v>0.1948</v>
      </c>
      <c r="I35" s="13">
        <v>0.1047</v>
      </c>
      <c r="J35" s="13">
        <v>0.222</v>
      </c>
      <c r="K35" s="55">
        <v>150.06829999999999</v>
      </c>
    </row>
    <row r="36" spans="1:11" ht="15.75" thickTop="1" x14ac:dyDescent="0.25">
      <c r="A36" s="14" t="s">
        <v>9</v>
      </c>
      <c r="B36" s="15">
        <f t="shared" ref="B36:K36" si="7">SUM(B31:B35)</f>
        <v>0.66699999999999993</v>
      </c>
      <c r="C36" s="16">
        <f t="shared" si="7"/>
        <v>0.36370000000000002</v>
      </c>
      <c r="D36" s="15">
        <f t="shared" si="7"/>
        <v>71.139499999999998</v>
      </c>
      <c r="E36" s="16">
        <f t="shared" si="7"/>
        <v>0.89510000000000001</v>
      </c>
      <c r="F36" s="15">
        <f t="shared" si="7"/>
        <v>1.0245</v>
      </c>
      <c r="G36" s="16">
        <f t="shared" si="7"/>
        <v>0.44569999999999993</v>
      </c>
      <c r="H36" s="15">
        <f t="shared" si="7"/>
        <v>0.95950000000000002</v>
      </c>
      <c r="I36" s="16">
        <f t="shared" si="7"/>
        <v>0.52380000000000004</v>
      </c>
      <c r="J36" s="16">
        <f t="shared" si="7"/>
        <v>1.1102000000000001</v>
      </c>
      <c r="K36" s="56">
        <f t="shared" si="7"/>
        <v>754.41050000000007</v>
      </c>
    </row>
    <row r="37" spans="1:11" ht="15.75" thickBot="1" x14ac:dyDescent="0.3">
      <c r="A37" s="17" t="s">
        <v>10</v>
      </c>
      <c r="B37" s="18">
        <f>B36/5</f>
        <v>0.13339999999999999</v>
      </c>
      <c r="C37" s="19">
        <f>C36/5</f>
        <v>7.2739999999999999E-2</v>
      </c>
      <c r="D37" s="19">
        <f t="shared" ref="D37:K37" si="8">D36/5</f>
        <v>14.2279</v>
      </c>
      <c r="E37" s="19">
        <f t="shared" si="8"/>
        <v>0.17902000000000001</v>
      </c>
      <c r="F37" s="19">
        <f t="shared" si="8"/>
        <v>0.2049</v>
      </c>
      <c r="G37" s="19">
        <f t="shared" si="8"/>
        <v>8.9139999999999983E-2</v>
      </c>
      <c r="H37" s="19">
        <f t="shared" si="8"/>
        <v>0.19190000000000002</v>
      </c>
      <c r="I37" s="19">
        <f t="shared" si="8"/>
        <v>0.10476000000000001</v>
      </c>
      <c r="J37" s="19">
        <f t="shared" si="8"/>
        <v>0.22204000000000002</v>
      </c>
      <c r="K37" s="19">
        <f t="shared" si="8"/>
        <v>150.88210000000001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4"/>
    </row>
    <row r="39" spans="1:11" ht="20.25" x14ac:dyDescent="0.3">
      <c r="A39" s="20"/>
      <c r="B39" s="9"/>
      <c r="C39" s="59"/>
      <c r="D39" s="9"/>
      <c r="E39" s="22" t="s">
        <v>11</v>
      </c>
      <c r="F39" s="9"/>
      <c r="G39" s="10"/>
      <c r="H39" s="9"/>
      <c r="I39" s="10"/>
      <c r="J39" s="10"/>
      <c r="K39" s="54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8"/>
    </row>
    <row r="41" spans="1:11" x14ac:dyDescent="0.25">
      <c r="A41" s="26" t="s">
        <v>12</v>
      </c>
      <c r="B41" s="27">
        <f>SUM(B6,B10:B14,B17:B21,B24:B28,B31:B35)</f>
        <v>2.8014999999999994</v>
      </c>
      <c r="C41" s="36">
        <f>SUM(C6,C10:C14,C17:C21,C24:C28,C31:C35)</f>
        <v>1.5517999999999998</v>
      </c>
      <c r="D41" s="36">
        <f t="shared" ref="D41:K41" si="9">SUM(D6,D10:D14,D17:D21,D24:D28,D31:D35)</f>
        <v>305.36160000000007</v>
      </c>
      <c r="E41" s="36">
        <f t="shared" si="9"/>
        <v>3.8245000000000005</v>
      </c>
      <c r="F41" s="36">
        <f t="shared" si="9"/>
        <v>4.3896999999999995</v>
      </c>
      <c r="G41" s="36">
        <f t="shared" si="9"/>
        <v>1.8872999999999998</v>
      </c>
      <c r="H41" s="36">
        <f t="shared" si="9"/>
        <v>3.9952999999999999</v>
      </c>
      <c r="I41" s="36">
        <f t="shared" si="9"/>
        <v>2.2441999999999998</v>
      </c>
      <c r="J41" s="36">
        <f t="shared" si="9"/>
        <v>4.700800000000001</v>
      </c>
      <c r="K41" s="36">
        <f t="shared" si="9"/>
        <v>3203.0819999999999</v>
      </c>
    </row>
    <row r="42" spans="1:11" x14ac:dyDescent="0.25">
      <c r="A42" s="26" t="s">
        <v>13</v>
      </c>
      <c r="B42" s="27">
        <f>B41/21</f>
        <v>0.13340476190476189</v>
      </c>
      <c r="C42" s="28">
        <f>C41/21</f>
        <v>7.3895238095238083E-2</v>
      </c>
      <c r="D42" s="28">
        <f t="shared" ref="D42:K42" si="10">D41/21</f>
        <v>14.541028571428575</v>
      </c>
      <c r="E42" s="28">
        <f t="shared" si="10"/>
        <v>0.18211904761904765</v>
      </c>
      <c r="F42" s="28">
        <f t="shared" si="10"/>
        <v>0.20903333333333332</v>
      </c>
      <c r="G42" s="28">
        <f t="shared" si="10"/>
        <v>8.987142857142856E-2</v>
      </c>
      <c r="H42" s="28">
        <f t="shared" si="10"/>
        <v>0.19025238095238095</v>
      </c>
      <c r="I42" s="28">
        <f t="shared" si="10"/>
        <v>0.10686666666666665</v>
      </c>
      <c r="J42" s="28">
        <f t="shared" si="10"/>
        <v>0.2238476190476191</v>
      </c>
      <c r="K42" s="28">
        <f t="shared" si="10"/>
        <v>152.52771428571427</v>
      </c>
    </row>
    <row r="43" spans="1:11" x14ac:dyDescent="0.25">
      <c r="A43" s="26" t="s">
        <v>14</v>
      </c>
      <c r="B43" s="27">
        <f>1/B42</f>
        <v>7.4959842941281467</v>
      </c>
      <c r="C43" s="28">
        <f>1/C42</f>
        <v>13.532671736048462</v>
      </c>
      <c r="D43" s="28">
        <f>100/D42</f>
        <v>6.8770926010343132</v>
      </c>
      <c r="E43" s="28">
        <f t="shared" ref="E43:J43" si="11">1/E42</f>
        <v>5.4909138449470509</v>
      </c>
      <c r="F43" s="28">
        <f t="shared" si="11"/>
        <v>4.7839260086110675</v>
      </c>
      <c r="G43" s="28">
        <f t="shared" si="11"/>
        <v>11.127006835161342</v>
      </c>
      <c r="H43" s="28">
        <f t="shared" si="11"/>
        <v>5.2561760068079995</v>
      </c>
      <c r="I43" s="28">
        <f t="shared" si="11"/>
        <v>9.357454772301935</v>
      </c>
      <c r="J43" s="28">
        <f t="shared" si="11"/>
        <v>4.4673247106875413</v>
      </c>
      <c r="K43" s="28">
        <f>1000/K42</f>
        <v>6.5561855737692643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40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2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23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3" t="s">
        <v>3</v>
      </c>
    </row>
    <row r="5" spans="1:11" x14ac:dyDescent="0.25">
      <c r="A5" s="38">
        <v>38292</v>
      </c>
      <c r="B5" s="39">
        <v>0.13339999999999999</v>
      </c>
      <c r="C5" s="40">
        <v>7.2800000000000004E-2</v>
      </c>
      <c r="D5" s="39">
        <v>14.1564</v>
      </c>
      <c r="E5" s="40">
        <v>0.17860000000000001</v>
      </c>
      <c r="F5" s="39">
        <v>0.2049</v>
      </c>
      <c r="G5" s="40">
        <v>8.8999999999999996E-2</v>
      </c>
      <c r="H5" s="39">
        <v>0.1951</v>
      </c>
      <c r="I5" s="40">
        <v>0.1048</v>
      </c>
      <c r="J5" s="40">
        <v>0.22189999999999999</v>
      </c>
      <c r="K5" s="61">
        <v>149.37469999999999</v>
      </c>
    </row>
    <row r="6" spans="1:11" x14ac:dyDescent="0.25">
      <c r="A6" s="8">
        <v>38293</v>
      </c>
      <c r="B6" s="9">
        <v>0.13339999999999999</v>
      </c>
      <c r="C6" s="10">
        <v>7.2800000000000004E-2</v>
      </c>
      <c r="D6" s="9">
        <v>14.191800000000001</v>
      </c>
      <c r="E6" s="10">
        <v>0.17860000000000001</v>
      </c>
      <c r="F6" s="9">
        <v>0.20480000000000001</v>
      </c>
      <c r="G6" s="10">
        <v>8.9099999999999999E-2</v>
      </c>
      <c r="H6" s="9">
        <v>0.1951</v>
      </c>
      <c r="I6" s="10">
        <v>0.1047</v>
      </c>
      <c r="J6" s="10">
        <v>0.22239999999999999</v>
      </c>
      <c r="K6" s="54">
        <v>149.27459999999999</v>
      </c>
    </row>
    <row r="7" spans="1:11" x14ac:dyDescent="0.25">
      <c r="A7" s="8">
        <v>38294</v>
      </c>
      <c r="B7" s="9">
        <v>0.13339999999999999</v>
      </c>
      <c r="C7" s="10">
        <v>7.2599999999999998E-2</v>
      </c>
      <c r="D7" s="9">
        <v>14.1738</v>
      </c>
      <c r="E7" s="10">
        <v>0.17910000000000001</v>
      </c>
      <c r="F7" s="9">
        <v>0.2054</v>
      </c>
      <c r="G7" s="10">
        <v>8.9200000000000002E-2</v>
      </c>
      <c r="H7" s="9">
        <v>0.1948</v>
      </c>
      <c r="I7" s="10">
        <v>0.105</v>
      </c>
      <c r="J7" s="10">
        <v>0.2225</v>
      </c>
      <c r="K7" s="54">
        <v>148.77440000000001</v>
      </c>
    </row>
    <row r="8" spans="1:11" x14ac:dyDescent="0.25">
      <c r="A8" s="8">
        <v>38295</v>
      </c>
      <c r="B8" s="9">
        <v>0.13339999999999999</v>
      </c>
      <c r="C8" s="10">
        <v>7.2300000000000003E-2</v>
      </c>
      <c r="D8" s="9">
        <v>14.1638</v>
      </c>
      <c r="E8" s="10">
        <v>0.17680000000000001</v>
      </c>
      <c r="F8" s="9">
        <v>0.2039</v>
      </c>
      <c r="G8" s="10">
        <v>8.9200000000000002E-2</v>
      </c>
      <c r="H8" s="9">
        <v>0.19389999999999999</v>
      </c>
      <c r="I8" s="10">
        <v>0.1043</v>
      </c>
      <c r="J8" s="10">
        <v>0.22220000000000001</v>
      </c>
      <c r="K8" s="54">
        <v>148.90780000000001</v>
      </c>
    </row>
    <row r="9" spans="1:11" ht="15.75" thickBot="1" x14ac:dyDescent="0.3">
      <c r="A9" s="11">
        <v>38296</v>
      </c>
      <c r="B9" s="12">
        <v>0.13339999999999999</v>
      </c>
      <c r="C9" s="13">
        <v>7.2400000000000006E-2</v>
      </c>
      <c r="D9" s="12">
        <v>14.1471</v>
      </c>
      <c r="E9" s="13">
        <v>0.1759</v>
      </c>
      <c r="F9" s="12">
        <v>0.2026</v>
      </c>
      <c r="G9" s="13">
        <v>8.8700000000000001E-2</v>
      </c>
      <c r="H9" s="12">
        <v>0.1928</v>
      </c>
      <c r="I9" s="13">
        <v>0.1036</v>
      </c>
      <c r="J9" s="13">
        <v>0.22070000000000001</v>
      </c>
      <c r="K9" s="55">
        <v>148.3742</v>
      </c>
    </row>
    <row r="10" spans="1:11" ht="15.75" thickTop="1" x14ac:dyDescent="0.25">
      <c r="A10" s="14" t="s">
        <v>9</v>
      </c>
      <c r="B10" s="15">
        <f t="shared" ref="B10:K10" si="0">SUM(B5:B9)</f>
        <v>0.66699999999999993</v>
      </c>
      <c r="C10" s="16">
        <f t="shared" si="0"/>
        <v>0.3629</v>
      </c>
      <c r="D10" s="15">
        <f t="shared" si="0"/>
        <v>70.832899999999995</v>
      </c>
      <c r="E10" s="16">
        <f t="shared" si="0"/>
        <v>0.88900000000000001</v>
      </c>
      <c r="F10" s="15">
        <f t="shared" si="0"/>
        <v>1.0215999999999998</v>
      </c>
      <c r="G10" s="16">
        <f t="shared" si="0"/>
        <v>0.44519999999999998</v>
      </c>
      <c r="H10" s="15">
        <f t="shared" si="0"/>
        <v>0.9716999999999999</v>
      </c>
      <c r="I10" s="16">
        <f t="shared" si="0"/>
        <v>0.52239999999999998</v>
      </c>
      <c r="J10" s="16">
        <f t="shared" si="0"/>
        <v>1.1097000000000001</v>
      </c>
      <c r="K10" s="56">
        <f t="shared" si="0"/>
        <v>744.70569999999998</v>
      </c>
    </row>
    <row r="11" spans="1:11" ht="15.75" thickBot="1" x14ac:dyDescent="0.3">
      <c r="A11" s="17" t="s">
        <v>10</v>
      </c>
      <c r="B11" s="18">
        <f>B10/5</f>
        <v>0.13339999999999999</v>
      </c>
      <c r="C11" s="19">
        <f>C10/5</f>
        <v>7.2580000000000006E-2</v>
      </c>
      <c r="D11" s="19">
        <f t="shared" ref="D11:K11" si="1">D10/5</f>
        <v>14.16658</v>
      </c>
      <c r="E11" s="19">
        <f t="shared" si="1"/>
        <v>0.17780000000000001</v>
      </c>
      <c r="F11" s="19">
        <f t="shared" si="1"/>
        <v>0.20431999999999997</v>
      </c>
      <c r="G11" s="19">
        <f t="shared" si="1"/>
        <v>8.9039999999999994E-2</v>
      </c>
      <c r="H11" s="19">
        <f t="shared" si="1"/>
        <v>0.19433999999999998</v>
      </c>
      <c r="I11" s="19">
        <f t="shared" si="1"/>
        <v>0.10447999999999999</v>
      </c>
      <c r="J11" s="19">
        <f t="shared" si="1"/>
        <v>0.22194000000000003</v>
      </c>
      <c r="K11" s="19">
        <f t="shared" si="1"/>
        <v>148.94113999999999</v>
      </c>
    </row>
    <row r="12" spans="1:11" ht="15.75" thickTop="1" x14ac:dyDescent="0.25">
      <c r="A12" s="8">
        <v>38299</v>
      </c>
      <c r="B12" s="9">
        <v>0.13339999999999999</v>
      </c>
      <c r="C12" s="10">
        <v>7.2099999999999997E-2</v>
      </c>
      <c r="D12" s="9">
        <v>14.093</v>
      </c>
      <c r="E12" s="10">
        <v>0.17519999999999999</v>
      </c>
      <c r="F12" s="9">
        <v>0.2019</v>
      </c>
      <c r="G12" s="10">
        <v>8.8639999999999997E-2</v>
      </c>
      <c r="H12" s="9">
        <v>0.1923</v>
      </c>
      <c r="I12" s="10">
        <v>0.10321</v>
      </c>
      <c r="J12" s="10">
        <v>0.22070000000000001</v>
      </c>
      <c r="K12" s="54">
        <v>148.10740000000001</v>
      </c>
    </row>
    <row r="13" spans="1:11" x14ac:dyDescent="0.25">
      <c r="A13" s="8">
        <v>38300</v>
      </c>
      <c r="B13" s="9">
        <v>0.13339999999999999</v>
      </c>
      <c r="C13" s="10">
        <v>7.1800000000000003E-2</v>
      </c>
      <c r="D13" s="9">
        <v>14.0824</v>
      </c>
      <c r="E13" s="10">
        <v>0.17560000000000001</v>
      </c>
      <c r="F13" s="9">
        <v>0.2016</v>
      </c>
      <c r="G13" s="10">
        <v>8.8300000000000003E-2</v>
      </c>
      <c r="H13" s="9">
        <v>0.19239999999999999</v>
      </c>
      <c r="I13" s="10">
        <v>0.1031</v>
      </c>
      <c r="J13" s="10">
        <v>0.2205</v>
      </c>
      <c r="K13" s="54">
        <v>147.24029999999999</v>
      </c>
    </row>
    <row r="14" spans="1:11" x14ac:dyDescent="0.25">
      <c r="A14" s="8">
        <v>38301</v>
      </c>
      <c r="B14" s="9">
        <v>0.13339999999999999</v>
      </c>
      <c r="C14" s="10">
        <v>7.1800000000000003E-2</v>
      </c>
      <c r="D14" s="9">
        <v>14.0944</v>
      </c>
      <c r="E14" s="10">
        <v>0.17549999999999999</v>
      </c>
      <c r="F14" s="9">
        <v>0.2019</v>
      </c>
      <c r="G14" s="10">
        <v>8.8510000000000005E-2</v>
      </c>
      <c r="H14" s="9">
        <v>0.19239999999999999</v>
      </c>
      <c r="I14" s="10">
        <v>0.1033</v>
      </c>
      <c r="J14" s="10">
        <v>0.22059999999999999</v>
      </c>
      <c r="K14" s="54">
        <v>147.1069</v>
      </c>
    </row>
    <row r="15" spans="1:11" x14ac:dyDescent="0.25">
      <c r="A15" s="8">
        <v>38302</v>
      </c>
      <c r="B15" s="9">
        <v>0.13339999999999999</v>
      </c>
      <c r="C15" s="10">
        <v>7.22E-2</v>
      </c>
      <c r="D15" s="9">
        <v>14.2651</v>
      </c>
      <c r="E15" s="10">
        <v>0.1757</v>
      </c>
      <c r="F15" s="9">
        <v>0.2019</v>
      </c>
      <c r="G15" s="10">
        <v>8.8300000000000003E-2</v>
      </c>
      <c r="H15" s="9">
        <v>0.19489999999999999</v>
      </c>
      <c r="I15" s="10">
        <v>0.1033</v>
      </c>
      <c r="J15" s="10">
        <v>0.22120000000000001</v>
      </c>
      <c r="K15" s="54">
        <v>148.17410000000001</v>
      </c>
    </row>
    <row r="16" spans="1:11" ht="15.75" thickBot="1" x14ac:dyDescent="0.3">
      <c r="A16" s="11">
        <v>38303</v>
      </c>
      <c r="B16" s="12">
        <v>0.13339999999999999</v>
      </c>
      <c r="C16" s="13">
        <v>7.2300000000000003E-2</v>
      </c>
      <c r="D16" s="12">
        <v>14.2498</v>
      </c>
      <c r="E16" s="13">
        <v>0.1754</v>
      </c>
      <c r="F16" s="12">
        <v>0.2021</v>
      </c>
      <c r="G16" s="13">
        <v>8.8800000000000004E-2</v>
      </c>
      <c r="H16" s="12">
        <v>0.1946</v>
      </c>
      <c r="I16" s="13">
        <v>0.1033</v>
      </c>
      <c r="J16" s="13">
        <v>0.221</v>
      </c>
      <c r="K16" s="55">
        <v>148.29239999999999</v>
      </c>
    </row>
    <row r="17" spans="1:11" ht="15.75" thickTop="1" x14ac:dyDescent="0.25">
      <c r="A17" s="14" t="s">
        <v>9</v>
      </c>
      <c r="B17" s="15">
        <f t="shared" ref="B17:K17" si="2">SUM(B12:B16)</f>
        <v>0.66699999999999993</v>
      </c>
      <c r="C17" s="16">
        <f t="shared" si="2"/>
        <v>0.36019999999999996</v>
      </c>
      <c r="D17" s="15">
        <f t="shared" si="2"/>
        <v>70.784700000000015</v>
      </c>
      <c r="E17" s="16">
        <f t="shared" si="2"/>
        <v>0.87739999999999996</v>
      </c>
      <c r="F17" s="15">
        <f t="shared" si="2"/>
        <v>1.0093999999999999</v>
      </c>
      <c r="G17" s="16">
        <f t="shared" si="2"/>
        <v>0.44254999999999994</v>
      </c>
      <c r="H17" s="15">
        <f t="shared" si="2"/>
        <v>0.9665999999999999</v>
      </c>
      <c r="I17" s="16">
        <f t="shared" si="2"/>
        <v>0.51621000000000006</v>
      </c>
      <c r="J17" s="16">
        <f t="shared" si="2"/>
        <v>1.1040000000000001</v>
      </c>
      <c r="K17" s="56">
        <f t="shared" si="2"/>
        <v>738.92110000000002</v>
      </c>
    </row>
    <row r="18" spans="1:11" ht="15.75" thickBot="1" x14ac:dyDescent="0.3">
      <c r="A18" s="17" t="s">
        <v>10</v>
      </c>
      <c r="B18" s="18">
        <f>B17/5</f>
        <v>0.13339999999999999</v>
      </c>
      <c r="C18" s="19">
        <f>C17/5</f>
        <v>7.2039999999999993E-2</v>
      </c>
      <c r="D18" s="19">
        <f t="shared" ref="D18:K18" si="3">D17/5</f>
        <v>14.156940000000002</v>
      </c>
      <c r="E18" s="19">
        <f t="shared" si="3"/>
        <v>0.17548</v>
      </c>
      <c r="F18" s="19">
        <f t="shared" si="3"/>
        <v>0.20187999999999998</v>
      </c>
      <c r="G18" s="19">
        <f t="shared" si="3"/>
        <v>8.8509999999999991E-2</v>
      </c>
      <c r="H18" s="19">
        <f t="shared" si="3"/>
        <v>0.19331999999999999</v>
      </c>
      <c r="I18" s="19">
        <f t="shared" si="3"/>
        <v>0.10324200000000001</v>
      </c>
      <c r="J18" s="19">
        <f t="shared" si="3"/>
        <v>0.22080000000000002</v>
      </c>
      <c r="K18" s="19">
        <f t="shared" si="3"/>
        <v>147.78422</v>
      </c>
    </row>
    <row r="19" spans="1:11" ht="15" customHeight="1" thickTop="1" x14ac:dyDescent="0.25">
      <c r="A19" s="8">
        <v>38306</v>
      </c>
      <c r="B19" s="9">
        <v>0.13339999999999999</v>
      </c>
      <c r="C19" s="10">
        <v>7.1999999999999995E-2</v>
      </c>
      <c r="D19" s="9">
        <v>14.086399999999999</v>
      </c>
      <c r="E19" s="10">
        <v>0.1736</v>
      </c>
      <c r="F19" s="9">
        <v>0.2014</v>
      </c>
      <c r="G19" s="10">
        <v>8.8499999999999995E-2</v>
      </c>
      <c r="H19" s="9">
        <v>0.19270000000000001</v>
      </c>
      <c r="I19" s="10">
        <v>0.10299999999999999</v>
      </c>
      <c r="J19" s="10">
        <v>0.22040000000000001</v>
      </c>
      <c r="K19" s="54">
        <v>147.30699999999999</v>
      </c>
    </row>
    <row r="20" spans="1:11" x14ac:dyDescent="0.25">
      <c r="A20" s="8">
        <v>38307</v>
      </c>
      <c r="B20" s="9">
        <v>0.13339999999999999</v>
      </c>
      <c r="C20" s="10">
        <v>7.22E-2</v>
      </c>
      <c r="D20" s="9">
        <v>14.077</v>
      </c>
      <c r="E20" s="10">
        <v>0.1729</v>
      </c>
      <c r="F20" s="9">
        <v>0.2016</v>
      </c>
      <c r="G20" s="10">
        <v>8.8400000000000006E-2</v>
      </c>
      <c r="H20" s="9">
        <v>0.191</v>
      </c>
      <c r="I20" s="10">
        <v>0.1031</v>
      </c>
      <c r="J20" s="10">
        <v>0.22040000000000001</v>
      </c>
      <c r="K20" s="54">
        <v>145.68610000000001</v>
      </c>
    </row>
    <row r="21" spans="1:11" x14ac:dyDescent="0.25">
      <c r="A21" s="8">
        <v>38308</v>
      </c>
      <c r="B21" s="9">
        <v>0.13339999999999999</v>
      </c>
      <c r="C21" s="10">
        <v>7.1999999999999995E-2</v>
      </c>
      <c r="D21" s="9">
        <v>14.055</v>
      </c>
      <c r="E21" s="10">
        <v>0.1724</v>
      </c>
      <c r="F21" s="9">
        <v>0.20100000000000001</v>
      </c>
      <c r="G21" s="10">
        <v>8.8300000000000003E-2</v>
      </c>
      <c r="H21" s="9">
        <v>0.1903</v>
      </c>
      <c r="I21" s="10">
        <v>0.1028</v>
      </c>
      <c r="J21" s="10">
        <v>0.22020000000000001</v>
      </c>
      <c r="K21" s="54">
        <v>145.5728</v>
      </c>
    </row>
    <row r="22" spans="1:11" x14ac:dyDescent="0.25">
      <c r="A22" s="8">
        <v>38309</v>
      </c>
      <c r="B22" s="9">
        <v>0.13339999999999999</v>
      </c>
      <c r="C22" s="10">
        <v>7.1800000000000003E-2</v>
      </c>
      <c r="D22" s="9">
        <v>13.897600000000001</v>
      </c>
      <c r="E22" s="10">
        <v>0.1704</v>
      </c>
      <c r="F22" s="9">
        <v>0.20030000000000001</v>
      </c>
      <c r="G22" s="10">
        <v>8.7999999999999995E-2</v>
      </c>
      <c r="H22" s="9">
        <v>0.18840000000000001</v>
      </c>
      <c r="I22" s="10">
        <v>0.1024</v>
      </c>
      <c r="J22" s="10">
        <v>0.21970000000000001</v>
      </c>
      <c r="K22" s="54">
        <v>143.83860000000001</v>
      </c>
    </row>
    <row r="23" spans="1:11" ht="15.75" thickBot="1" x14ac:dyDescent="0.3">
      <c r="A23" s="11">
        <v>38310</v>
      </c>
      <c r="B23" s="12">
        <v>0.13339999999999999</v>
      </c>
      <c r="C23" s="13">
        <v>7.2099999999999997E-2</v>
      </c>
      <c r="D23" s="12">
        <v>13.903</v>
      </c>
      <c r="E23" s="13">
        <v>0.1716</v>
      </c>
      <c r="F23" s="12">
        <v>0.2009</v>
      </c>
      <c r="G23" s="13">
        <v>8.7999999999999995E-2</v>
      </c>
      <c r="H23" s="12">
        <v>0.1888</v>
      </c>
      <c r="I23" s="13">
        <v>0.1027</v>
      </c>
      <c r="J23" s="13">
        <v>0.22059999999999999</v>
      </c>
      <c r="K23" s="55">
        <v>142.63800000000001</v>
      </c>
    </row>
    <row r="24" spans="1:11" ht="15.75" thickTop="1" x14ac:dyDescent="0.25">
      <c r="A24" s="14" t="s">
        <v>9</v>
      </c>
      <c r="B24" s="15">
        <f t="shared" ref="B24:K24" si="4">SUM(B19:B23)</f>
        <v>0.66699999999999993</v>
      </c>
      <c r="C24" s="16">
        <f t="shared" si="4"/>
        <v>0.36010000000000003</v>
      </c>
      <c r="D24" s="15">
        <f t="shared" si="4"/>
        <v>70.019000000000005</v>
      </c>
      <c r="E24" s="16">
        <f t="shared" si="4"/>
        <v>0.8609</v>
      </c>
      <c r="F24" s="15">
        <f t="shared" si="4"/>
        <v>1.0052000000000001</v>
      </c>
      <c r="G24" s="16">
        <f t="shared" si="4"/>
        <v>0.44119999999999993</v>
      </c>
      <c r="H24" s="15">
        <f t="shared" si="4"/>
        <v>0.95120000000000005</v>
      </c>
      <c r="I24" s="16">
        <f t="shared" si="4"/>
        <v>0.51400000000000001</v>
      </c>
      <c r="J24" s="16">
        <f t="shared" si="4"/>
        <v>1.1012999999999999</v>
      </c>
      <c r="K24" s="56">
        <f t="shared" si="4"/>
        <v>725.04250000000013</v>
      </c>
    </row>
    <row r="25" spans="1:11" ht="15.75" thickBot="1" x14ac:dyDescent="0.3">
      <c r="A25" s="17" t="s">
        <v>10</v>
      </c>
      <c r="B25" s="18">
        <f>B24/5</f>
        <v>0.13339999999999999</v>
      </c>
      <c r="C25" s="19">
        <f>C24/5</f>
        <v>7.2020000000000001E-2</v>
      </c>
      <c r="D25" s="19">
        <f t="shared" ref="D25:K25" si="5">D24/5</f>
        <v>14.003800000000002</v>
      </c>
      <c r="E25" s="19">
        <f t="shared" si="5"/>
        <v>0.17218</v>
      </c>
      <c r="F25" s="19">
        <f t="shared" si="5"/>
        <v>0.20104000000000002</v>
      </c>
      <c r="G25" s="19">
        <f t="shared" si="5"/>
        <v>8.8239999999999985E-2</v>
      </c>
      <c r="H25" s="19">
        <f t="shared" si="5"/>
        <v>0.19024000000000002</v>
      </c>
      <c r="I25" s="19">
        <f t="shared" si="5"/>
        <v>0.1028</v>
      </c>
      <c r="J25" s="19">
        <f t="shared" si="5"/>
        <v>0.22025999999999998</v>
      </c>
      <c r="K25" s="19">
        <f t="shared" si="5"/>
        <v>145.00850000000003</v>
      </c>
    </row>
    <row r="26" spans="1:11" ht="15.75" thickTop="1" x14ac:dyDescent="0.25">
      <c r="A26" s="8">
        <v>38313</v>
      </c>
      <c r="B26" s="9">
        <v>0.13339999999999999</v>
      </c>
      <c r="C26" s="10">
        <v>7.1800000000000003E-2</v>
      </c>
      <c r="D26" s="9">
        <v>13.721500000000001</v>
      </c>
      <c r="E26" s="10">
        <v>0.1701</v>
      </c>
      <c r="F26" s="9">
        <v>0.19980000000000001</v>
      </c>
      <c r="G26" s="10">
        <v>8.7900000000000006E-2</v>
      </c>
      <c r="H26" s="9">
        <v>0.1875</v>
      </c>
      <c r="I26" s="10">
        <v>0.1022</v>
      </c>
      <c r="J26" s="10">
        <v>0.21959999999999999</v>
      </c>
      <c r="K26" s="54">
        <v>142.50460000000001</v>
      </c>
    </row>
    <row r="27" spans="1:11" x14ac:dyDescent="0.25">
      <c r="A27" s="8">
        <v>38314</v>
      </c>
      <c r="B27" s="9">
        <v>0.13339999999999999</v>
      </c>
      <c r="C27" s="10">
        <v>7.1800000000000003E-2</v>
      </c>
      <c r="D27" s="9">
        <v>13.7676</v>
      </c>
      <c r="E27" s="10">
        <v>0.1701</v>
      </c>
      <c r="F27" s="9">
        <v>0.2</v>
      </c>
      <c r="G27" s="10">
        <v>8.7900000000000006E-2</v>
      </c>
      <c r="H27" s="9">
        <v>0.18779999999999999</v>
      </c>
      <c r="I27" s="10">
        <v>0.1023</v>
      </c>
      <c r="J27" s="10">
        <v>0.21959999999999999</v>
      </c>
      <c r="K27" s="54">
        <v>142.0377</v>
      </c>
    </row>
    <row r="28" spans="1:11" x14ac:dyDescent="0.25">
      <c r="A28" s="8">
        <v>38315</v>
      </c>
      <c r="B28" s="9">
        <v>0.13339999999999999</v>
      </c>
      <c r="C28" s="10">
        <v>7.1300000000000002E-2</v>
      </c>
      <c r="D28" s="9">
        <v>13.8056</v>
      </c>
      <c r="E28" s="10">
        <v>0.16980000000000001</v>
      </c>
      <c r="F28" s="9">
        <v>0.1993</v>
      </c>
      <c r="G28" s="10">
        <v>8.77E-2</v>
      </c>
      <c r="H28" s="9">
        <v>0.18729999999999999</v>
      </c>
      <c r="I28" s="10">
        <v>0.1019</v>
      </c>
      <c r="J28" s="10">
        <v>0.21909999999999999</v>
      </c>
      <c r="K28" s="54">
        <v>142.1044</v>
      </c>
    </row>
    <row r="29" spans="1:11" x14ac:dyDescent="0.25">
      <c r="A29" s="8">
        <v>38316</v>
      </c>
      <c r="B29" s="9">
        <v>0.13339999999999999</v>
      </c>
      <c r="C29" s="10">
        <v>7.0900000000000005E-2</v>
      </c>
      <c r="D29" s="9">
        <v>13.7242</v>
      </c>
      <c r="E29" s="10">
        <v>0.16950000000000001</v>
      </c>
      <c r="F29" s="9">
        <v>0.19819999999999999</v>
      </c>
      <c r="G29" s="10">
        <v>8.7400000000000005E-2</v>
      </c>
      <c r="H29" s="9">
        <v>0.18770000000000001</v>
      </c>
      <c r="I29" s="10">
        <v>0.1014</v>
      </c>
      <c r="J29" s="10">
        <v>0.219</v>
      </c>
      <c r="K29" s="54">
        <v>142.23779999999999</v>
      </c>
    </row>
    <row r="30" spans="1:11" ht="15.75" thickBot="1" x14ac:dyDescent="0.3">
      <c r="A30" s="11">
        <v>38317</v>
      </c>
      <c r="B30" s="12">
        <v>0.13339999999999999</v>
      </c>
      <c r="C30" s="13">
        <v>7.0800000000000002E-2</v>
      </c>
      <c r="D30" s="12">
        <v>13.705500000000001</v>
      </c>
      <c r="E30" s="13">
        <v>0.16900000000000001</v>
      </c>
      <c r="F30" s="12">
        <v>0.1976</v>
      </c>
      <c r="G30" s="13">
        <v>8.7099999999999997E-2</v>
      </c>
      <c r="H30" s="12">
        <v>0.18690000000000001</v>
      </c>
      <c r="I30" s="13">
        <v>0.1011</v>
      </c>
      <c r="J30" s="13">
        <v>0.21890000000000001</v>
      </c>
      <c r="K30" s="55">
        <v>141.6174</v>
      </c>
    </row>
    <row r="31" spans="1:11" ht="15.75" thickTop="1" x14ac:dyDescent="0.25">
      <c r="A31" s="14" t="s">
        <v>9</v>
      </c>
      <c r="B31" s="15">
        <f t="shared" ref="B31:K31" si="6">SUM(B26:B30)</f>
        <v>0.66699999999999993</v>
      </c>
      <c r="C31" s="16">
        <f t="shared" si="6"/>
        <v>0.35660000000000003</v>
      </c>
      <c r="D31" s="15">
        <f t="shared" si="6"/>
        <v>68.724400000000003</v>
      </c>
      <c r="E31" s="16">
        <f t="shared" si="6"/>
        <v>0.84850000000000003</v>
      </c>
      <c r="F31" s="15">
        <f t="shared" si="6"/>
        <v>0.99490000000000012</v>
      </c>
      <c r="G31" s="16">
        <f t="shared" si="6"/>
        <v>0.438</v>
      </c>
      <c r="H31" s="15">
        <f t="shared" si="6"/>
        <v>0.93720000000000003</v>
      </c>
      <c r="I31" s="16">
        <f t="shared" si="6"/>
        <v>0.50890000000000002</v>
      </c>
      <c r="J31" s="16">
        <f t="shared" si="6"/>
        <v>1.0962000000000001</v>
      </c>
      <c r="K31" s="56">
        <f t="shared" si="6"/>
        <v>710.50189999999998</v>
      </c>
    </row>
    <row r="32" spans="1:11" ht="15.75" thickBot="1" x14ac:dyDescent="0.3">
      <c r="A32" s="17" t="s">
        <v>10</v>
      </c>
      <c r="B32" s="18">
        <f>B31/5</f>
        <v>0.13339999999999999</v>
      </c>
      <c r="C32" s="19">
        <f>C31/5</f>
        <v>7.1320000000000008E-2</v>
      </c>
      <c r="D32" s="19">
        <f t="shared" ref="D32:K32" si="7">D31/5</f>
        <v>13.74488</v>
      </c>
      <c r="E32" s="19">
        <f t="shared" si="7"/>
        <v>0.16970000000000002</v>
      </c>
      <c r="F32" s="19">
        <f t="shared" si="7"/>
        <v>0.19898000000000002</v>
      </c>
      <c r="G32" s="19">
        <f t="shared" si="7"/>
        <v>8.7599999999999997E-2</v>
      </c>
      <c r="H32" s="19">
        <f t="shared" si="7"/>
        <v>0.18744</v>
      </c>
      <c r="I32" s="19">
        <f t="shared" si="7"/>
        <v>0.10178000000000001</v>
      </c>
      <c r="J32" s="19">
        <f t="shared" si="7"/>
        <v>0.21924000000000002</v>
      </c>
      <c r="K32" s="19">
        <f t="shared" si="7"/>
        <v>142.10038</v>
      </c>
    </row>
    <row r="33" spans="1:11" ht="15.75" thickTop="1" x14ac:dyDescent="0.25">
      <c r="A33" s="8">
        <v>38320</v>
      </c>
      <c r="B33" s="9">
        <v>0.13339999999999999</v>
      </c>
      <c r="C33" s="10">
        <v>7.0400000000000004E-2</v>
      </c>
      <c r="D33" s="9">
        <v>13.695499999999999</v>
      </c>
      <c r="E33" s="10">
        <v>0.16900000000000001</v>
      </c>
      <c r="F33" s="9">
        <v>0.1966</v>
      </c>
      <c r="G33" s="10">
        <v>8.7099999999999997E-2</v>
      </c>
      <c r="H33" s="9">
        <v>0.1857</v>
      </c>
      <c r="I33" s="10">
        <v>0.10050000000000001</v>
      </c>
      <c r="J33" s="10">
        <v>0.21859999999999999</v>
      </c>
      <c r="K33" s="54">
        <v>139.56979999999999</v>
      </c>
    </row>
    <row r="34" spans="1:11" x14ac:dyDescent="0.25">
      <c r="A34" s="8">
        <v>38321</v>
      </c>
      <c r="B34" s="9">
        <v>0.13339999999999999</v>
      </c>
      <c r="C34" s="10">
        <v>7.0400000000000004E-2</v>
      </c>
      <c r="D34" s="9">
        <v>13.684799999999999</v>
      </c>
      <c r="E34" s="10">
        <v>0.1699</v>
      </c>
      <c r="F34" s="9">
        <v>0.19639999999999999</v>
      </c>
      <c r="G34" s="10">
        <v>8.7099999999999997E-2</v>
      </c>
      <c r="H34" s="9">
        <v>0.1862</v>
      </c>
      <c r="I34" s="10">
        <v>0.1004</v>
      </c>
      <c r="J34" s="10">
        <v>0.21829999999999999</v>
      </c>
      <c r="K34" s="54">
        <v>139.72319999999999</v>
      </c>
    </row>
    <row r="35" spans="1:11" ht="20.25" x14ac:dyDescent="0.3">
      <c r="A35" s="20"/>
      <c r="B35" s="9"/>
      <c r="C35" s="51"/>
      <c r="D35" s="9"/>
      <c r="E35" s="22" t="s">
        <v>11</v>
      </c>
      <c r="F35" s="9"/>
      <c r="G35" s="10"/>
      <c r="H35" s="9"/>
      <c r="I35" s="10"/>
      <c r="J35" s="10"/>
      <c r="K35" s="54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25"/>
      <c r="K36" s="58"/>
    </row>
    <row r="37" spans="1:11" x14ac:dyDescent="0.25">
      <c r="A37" s="26" t="s">
        <v>12</v>
      </c>
      <c r="B37" s="27">
        <f>SUM(B5:B9,B12:B16,B19:B23,B26:B30,B33:B34)</f>
        <v>2.9347999999999996</v>
      </c>
      <c r="C37" s="36">
        <f>SUM(C5:C9,C12:C16,C19:C23,C26:C30,C33:C34)</f>
        <v>1.5806000000000002</v>
      </c>
      <c r="D37" s="36">
        <f t="shared" ref="D37:K37" si="8">SUM(D5:D9,D12:D16,D19:D23,D26:D30,D33:D34)</f>
        <v>307.74129999999997</v>
      </c>
      <c r="E37" s="36">
        <f t="shared" si="8"/>
        <v>3.8147000000000006</v>
      </c>
      <c r="F37" s="36">
        <f t="shared" si="8"/>
        <v>4.4241000000000001</v>
      </c>
      <c r="G37" s="36">
        <f t="shared" si="8"/>
        <v>1.9411500000000002</v>
      </c>
      <c r="H37" s="36">
        <f t="shared" si="8"/>
        <v>4.1986000000000008</v>
      </c>
      <c r="I37" s="36">
        <f t="shared" si="8"/>
        <v>2.26241</v>
      </c>
      <c r="J37" s="36">
        <f t="shared" si="8"/>
        <v>4.8481000000000005</v>
      </c>
      <c r="K37" s="36">
        <f t="shared" si="8"/>
        <v>3198.4641999999999</v>
      </c>
    </row>
    <row r="38" spans="1:11" x14ac:dyDescent="0.25">
      <c r="A38" s="26" t="s">
        <v>13</v>
      </c>
      <c r="B38" s="27">
        <f>B37/22</f>
        <v>0.13339999999999999</v>
      </c>
      <c r="C38" s="28">
        <f>C37/22</f>
        <v>7.184545454545456E-2</v>
      </c>
      <c r="D38" s="28">
        <f t="shared" ref="D38:K38" si="9">D37/22</f>
        <v>13.988240909090907</v>
      </c>
      <c r="E38" s="28">
        <f t="shared" si="9"/>
        <v>0.17339545454545457</v>
      </c>
      <c r="F38" s="28">
        <f t="shared" si="9"/>
        <v>0.20109545454545455</v>
      </c>
      <c r="G38" s="28">
        <f t="shared" si="9"/>
        <v>8.8234090909090915E-2</v>
      </c>
      <c r="H38" s="28">
        <f t="shared" si="9"/>
        <v>0.19084545454545457</v>
      </c>
      <c r="I38" s="28">
        <f t="shared" si="9"/>
        <v>0.10283681818181818</v>
      </c>
      <c r="J38" s="28">
        <f t="shared" si="9"/>
        <v>0.22036818181818185</v>
      </c>
      <c r="K38" s="28">
        <f t="shared" si="9"/>
        <v>145.38473636363636</v>
      </c>
    </row>
    <row r="39" spans="1:11" x14ac:dyDescent="0.25">
      <c r="A39" s="26" t="s">
        <v>14</v>
      </c>
      <c r="B39" s="27">
        <f>1/B38</f>
        <v>7.4962518740629687</v>
      </c>
      <c r="C39" s="28">
        <f>1/C38</f>
        <v>13.918765025939514</v>
      </c>
      <c r="D39" s="28">
        <f>100/D38</f>
        <v>7.1488617224922377</v>
      </c>
      <c r="E39" s="28">
        <f t="shared" ref="D39:K39" si="10">1/E38</f>
        <v>5.76716386609694</v>
      </c>
      <c r="F39" s="28">
        <f t="shared" si="10"/>
        <v>4.9727628218168665</v>
      </c>
      <c r="G39" s="28">
        <f t="shared" si="10"/>
        <v>11.333487880895344</v>
      </c>
      <c r="H39" s="28">
        <f t="shared" si="10"/>
        <v>5.2398418520459193</v>
      </c>
      <c r="I39" s="28">
        <f t="shared" si="10"/>
        <v>9.7241437228442233</v>
      </c>
      <c r="J39" s="28">
        <f t="shared" si="10"/>
        <v>4.5378601926527908</v>
      </c>
      <c r="K39" s="28">
        <f>1000/K38</f>
        <v>6.8783011546604147</v>
      </c>
    </row>
    <row r="40" spans="1:11" ht="15.75" thickBot="1" x14ac:dyDescent="0.3">
      <c r="A40" s="29"/>
      <c r="B40" s="30"/>
      <c r="C40" s="31"/>
      <c r="D40" s="30"/>
      <c r="E40" s="31"/>
      <c r="F40" s="30"/>
      <c r="G40" s="31"/>
      <c r="H40" s="30"/>
      <c r="I40" s="31"/>
      <c r="J40" s="31"/>
      <c r="K40" s="5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/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</cols>
  <sheetData>
    <row r="1" spans="1:11" ht="22.5" x14ac:dyDescent="0.3">
      <c r="A1" s="41"/>
      <c r="B1" s="41"/>
      <c r="C1" s="2" t="s">
        <v>41</v>
      </c>
      <c r="D1" s="41"/>
      <c r="E1" s="41"/>
      <c r="F1" s="41"/>
      <c r="G1" s="41"/>
      <c r="H1" s="41"/>
      <c r="I1" s="41"/>
      <c r="J1" s="41"/>
      <c r="K1" s="41"/>
    </row>
    <row r="2" spans="1:11" ht="16.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x14ac:dyDescent="0.25">
      <c r="A3" s="42"/>
      <c r="B3" s="43"/>
      <c r="C3" s="42"/>
      <c r="D3" s="43"/>
      <c r="E3" s="42"/>
      <c r="F3" s="43"/>
      <c r="G3" s="42"/>
      <c r="H3" s="43"/>
      <c r="I3" s="42"/>
      <c r="J3" s="42"/>
      <c r="K3" s="63"/>
    </row>
    <row r="4" spans="1:11" ht="16.5" thickBot="1" x14ac:dyDescent="0.3">
      <c r="A4" s="44" t="s">
        <v>0</v>
      </c>
      <c r="B4" s="45" t="s">
        <v>8</v>
      </c>
      <c r="C4" s="44" t="s">
        <v>7</v>
      </c>
      <c r="D4" s="45" t="s">
        <v>23</v>
      </c>
      <c r="E4" s="44" t="s">
        <v>1</v>
      </c>
      <c r="F4" s="45" t="s">
        <v>15</v>
      </c>
      <c r="G4" s="44" t="s">
        <v>5</v>
      </c>
      <c r="H4" s="45" t="s">
        <v>4</v>
      </c>
      <c r="I4" s="44" t="s">
        <v>2</v>
      </c>
      <c r="J4" s="44" t="s">
        <v>6</v>
      </c>
      <c r="K4" s="64" t="s">
        <v>3</v>
      </c>
    </row>
    <row r="5" spans="1:11" x14ac:dyDescent="0.25">
      <c r="A5" s="8">
        <v>38322</v>
      </c>
      <c r="B5" s="65">
        <v>0.13339999999999999</v>
      </c>
      <c r="C5" s="65">
        <v>6.9900000000000004E-2</v>
      </c>
      <c r="D5" s="66">
        <v>13.728899999999999</v>
      </c>
      <c r="E5" s="65">
        <v>0.17230000000000001</v>
      </c>
      <c r="F5" s="66">
        <v>0.19620000000000001</v>
      </c>
      <c r="G5" s="65">
        <v>8.6900000000000005E-2</v>
      </c>
      <c r="H5" s="66">
        <v>0.1865</v>
      </c>
      <c r="I5" s="68">
        <v>0.10050000000000001</v>
      </c>
      <c r="J5" s="66">
        <v>0.2185</v>
      </c>
      <c r="K5" s="65">
        <v>139.8366</v>
      </c>
    </row>
    <row r="6" spans="1:11" x14ac:dyDescent="0.25">
      <c r="A6" s="8">
        <v>38323</v>
      </c>
      <c r="B6" s="32">
        <v>0.13339999999999999</v>
      </c>
      <c r="C6" s="20">
        <v>6.9199999999999998E-2</v>
      </c>
      <c r="D6" s="66">
        <v>13.7195</v>
      </c>
      <c r="E6" s="20">
        <v>0.17199999999999999</v>
      </c>
      <c r="F6" s="66">
        <v>0.19600000000000001</v>
      </c>
      <c r="G6" s="20">
        <v>8.6800000000000002E-2</v>
      </c>
      <c r="H6" s="66">
        <v>0.186</v>
      </c>
      <c r="I6" s="69">
        <v>0.1002</v>
      </c>
      <c r="J6" s="66">
        <v>0.2177</v>
      </c>
      <c r="K6" s="20">
        <v>139.47640000000001</v>
      </c>
    </row>
    <row r="7" spans="1:11" ht="15.75" thickBot="1" x14ac:dyDescent="0.3">
      <c r="A7" s="11">
        <v>38324</v>
      </c>
      <c r="B7" s="33">
        <v>0.13339999999999999</v>
      </c>
      <c r="C7" s="33">
        <v>9.4E-2</v>
      </c>
      <c r="D7" s="76">
        <v>13.760199999999999</v>
      </c>
      <c r="E7" s="75">
        <v>0.17180000000000001</v>
      </c>
      <c r="F7" s="76">
        <v>0.1966</v>
      </c>
      <c r="G7" s="75">
        <v>8.6599999999999996E-2</v>
      </c>
      <c r="H7" s="76">
        <v>0.18579999999999999</v>
      </c>
      <c r="I7" s="90">
        <v>0.10050000000000001</v>
      </c>
      <c r="J7" s="76">
        <v>0.2185</v>
      </c>
      <c r="K7" s="75">
        <v>138.90280000000001</v>
      </c>
    </row>
    <row r="8" spans="1:11" ht="15.75" thickTop="1" x14ac:dyDescent="0.25">
      <c r="A8" s="46" t="s">
        <v>9</v>
      </c>
      <c r="B8" s="16">
        <f>SUM(B5:B7)</f>
        <v>0.4002</v>
      </c>
      <c r="C8" s="16">
        <f>SUM(C5:C7)</f>
        <v>0.2331</v>
      </c>
      <c r="D8" s="15">
        <f>SUM(D5:D7)</f>
        <v>41.208599999999997</v>
      </c>
      <c r="E8" s="16">
        <f>SUM(E5:E7)</f>
        <v>0.5161</v>
      </c>
      <c r="F8" s="15">
        <f>SUM(F5:F7)</f>
        <v>0.58879999999999999</v>
      </c>
      <c r="G8" s="16">
        <f>SUM(G5:G7)</f>
        <v>0.26030000000000003</v>
      </c>
      <c r="H8" s="15">
        <f>SUM(H5:H7)</f>
        <v>0.55830000000000002</v>
      </c>
      <c r="I8" s="16">
        <f>SUM(I5:I7)</f>
        <v>0.30120000000000002</v>
      </c>
      <c r="J8" s="15">
        <f>SUM(J5:J7)</f>
        <v>0.65470000000000006</v>
      </c>
      <c r="K8" s="16">
        <f>SUM(K5:K7)</f>
        <v>418.2158</v>
      </c>
    </row>
    <row r="9" spans="1:11" ht="15.75" thickBot="1" x14ac:dyDescent="0.3">
      <c r="A9" s="47" t="s">
        <v>10</v>
      </c>
      <c r="B9" s="19">
        <f>B8/3</f>
        <v>0.13339999999999999</v>
      </c>
      <c r="C9" s="19">
        <f>C8/3</f>
        <v>7.7700000000000005E-2</v>
      </c>
      <c r="D9" s="19">
        <f t="shared" ref="D9:K9" si="0">D8/3</f>
        <v>13.736199999999998</v>
      </c>
      <c r="E9" s="19">
        <f t="shared" si="0"/>
        <v>0.17203333333333334</v>
      </c>
      <c r="F9" s="19">
        <f t="shared" si="0"/>
        <v>0.19626666666666667</v>
      </c>
      <c r="G9" s="19">
        <f t="shared" si="0"/>
        <v>8.6766666666666672E-2</v>
      </c>
      <c r="H9" s="19">
        <f t="shared" si="0"/>
        <v>0.18610000000000002</v>
      </c>
      <c r="I9" s="19">
        <f t="shared" si="0"/>
        <v>0.1004</v>
      </c>
      <c r="J9" s="19">
        <f t="shared" si="0"/>
        <v>0.21823333333333336</v>
      </c>
      <c r="K9" s="19">
        <f t="shared" si="0"/>
        <v>139.40526666666668</v>
      </c>
    </row>
    <row r="10" spans="1:11" ht="15.75" thickTop="1" x14ac:dyDescent="0.25">
      <c r="A10" s="8">
        <v>38327</v>
      </c>
      <c r="B10" s="9">
        <v>0.13339999999999999</v>
      </c>
      <c r="C10" s="10">
        <v>6.8900000000000003E-2</v>
      </c>
      <c r="D10" s="9">
        <v>13.6782</v>
      </c>
      <c r="E10" s="10">
        <v>0.17169999999999999</v>
      </c>
      <c r="F10" s="9">
        <v>0.1951</v>
      </c>
      <c r="G10" s="10">
        <v>8.6900000000000005E-2</v>
      </c>
      <c r="H10" s="9">
        <v>0.1857</v>
      </c>
      <c r="I10" s="10">
        <v>9.9699999999999997E-2</v>
      </c>
      <c r="J10" s="10">
        <v>0.21820000000000001</v>
      </c>
      <c r="K10" s="54">
        <v>139.60310000000001</v>
      </c>
    </row>
    <row r="11" spans="1:11" x14ac:dyDescent="0.25">
      <c r="A11" s="8">
        <v>38328</v>
      </c>
      <c r="B11" s="9">
        <v>0.13339999999999999</v>
      </c>
      <c r="C11" s="10">
        <v>6.8699999999999997E-2</v>
      </c>
      <c r="D11" s="9">
        <v>13.6922</v>
      </c>
      <c r="E11" s="10">
        <v>0.1721</v>
      </c>
      <c r="F11" s="9">
        <v>0.1943</v>
      </c>
      <c r="G11" s="10">
        <v>8.6300000000000002E-2</v>
      </c>
      <c r="H11" s="9">
        <v>0.1852</v>
      </c>
      <c r="I11" s="10">
        <v>9.9299999999999999E-2</v>
      </c>
      <c r="J11" s="10">
        <v>0.218</v>
      </c>
      <c r="K11" s="54">
        <v>138.76939999999999</v>
      </c>
    </row>
    <row r="12" spans="1:11" x14ac:dyDescent="0.25">
      <c r="A12" s="8">
        <v>38329</v>
      </c>
      <c r="B12" s="9">
        <v>0.13339999999999999</v>
      </c>
      <c r="C12" s="10">
        <v>6.8599999999999994E-2</v>
      </c>
      <c r="D12" s="9">
        <v>13.705500000000001</v>
      </c>
      <c r="E12" s="10">
        <v>0.1721</v>
      </c>
      <c r="F12" s="9">
        <v>0.19420000000000001</v>
      </c>
      <c r="G12" s="10">
        <v>8.6300000000000002E-2</v>
      </c>
      <c r="H12" s="9">
        <v>0.1852</v>
      </c>
      <c r="I12" s="10">
        <v>9.9299999999999999E-2</v>
      </c>
      <c r="J12" s="10">
        <v>0.218</v>
      </c>
      <c r="K12" s="54">
        <v>138.90280000000001</v>
      </c>
    </row>
    <row r="13" spans="1:11" x14ac:dyDescent="0.25">
      <c r="A13" s="8">
        <v>38330</v>
      </c>
      <c r="B13" s="9">
        <v>0.13339999999999999</v>
      </c>
      <c r="C13" s="10">
        <v>6.9199999999999998E-2</v>
      </c>
      <c r="D13" s="9">
        <v>13.958500000000001</v>
      </c>
      <c r="E13" s="10">
        <v>0.17680000000000001</v>
      </c>
      <c r="F13" s="9">
        <v>0.1966</v>
      </c>
      <c r="G13" s="10">
        <v>8.6800000000000002E-2</v>
      </c>
      <c r="H13" s="9">
        <v>0.18909999999999999</v>
      </c>
      <c r="I13" s="10">
        <v>0.10050000000000001</v>
      </c>
      <c r="J13" s="10">
        <v>0.2198</v>
      </c>
      <c r="K13" s="54">
        <v>141.06469999999999</v>
      </c>
    </row>
    <row r="14" spans="1:11" ht="15.75" thickBot="1" x14ac:dyDescent="0.3">
      <c r="A14" s="11">
        <v>38331</v>
      </c>
      <c r="B14" s="12">
        <v>0.1333</v>
      </c>
      <c r="C14" s="13">
        <v>6.9500000000000006E-2</v>
      </c>
      <c r="D14" s="12">
        <v>13.986499999999999</v>
      </c>
      <c r="E14" s="13">
        <v>0.1772</v>
      </c>
      <c r="F14" s="12">
        <v>0.19650000000000001</v>
      </c>
      <c r="G14" s="13">
        <v>8.6999999999999994E-2</v>
      </c>
      <c r="H14" s="12">
        <v>0.1885</v>
      </c>
      <c r="I14" s="13">
        <v>0.10050000000000001</v>
      </c>
      <c r="J14" s="13">
        <v>0.21990000000000001</v>
      </c>
      <c r="K14" s="55">
        <v>140.66480000000001</v>
      </c>
    </row>
    <row r="15" spans="1:11" ht="15.75" thickTop="1" x14ac:dyDescent="0.25">
      <c r="A15" s="14" t="s">
        <v>9</v>
      </c>
      <c r="B15" s="15">
        <f>SUM(B10:B14)</f>
        <v>0.66689999999999994</v>
      </c>
      <c r="C15" s="16">
        <f>SUM(C10:C14)</f>
        <v>0.34489999999999998</v>
      </c>
      <c r="D15" s="15">
        <f>SUM(D10:D14)</f>
        <v>69.020900000000012</v>
      </c>
      <c r="E15" s="16">
        <f>SUM(E10:E14)</f>
        <v>0.86990000000000012</v>
      </c>
      <c r="F15" s="15">
        <f>SUM(F10:F14)</f>
        <v>0.97670000000000001</v>
      </c>
      <c r="G15" s="16">
        <f>SUM(G10:G14)</f>
        <v>0.43330000000000002</v>
      </c>
      <c r="H15" s="15">
        <f>SUM(H10:H14)</f>
        <v>0.93370000000000009</v>
      </c>
      <c r="I15" s="16">
        <f>SUM(I10:I14)</f>
        <v>0.49930000000000008</v>
      </c>
      <c r="J15" s="16">
        <f>SUM(J10:J14)</f>
        <v>1.0939000000000001</v>
      </c>
      <c r="K15" s="56">
        <f>SUM(K10:K14)</f>
        <v>699.00480000000005</v>
      </c>
    </row>
    <row r="16" spans="1:11" ht="15.75" thickBot="1" x14ac:dyDescent="0.3">
      <c r="A16" s="17" t="s">
        <v>10</v>
      </c>
      <c r="B16" s="18">
        <f>B15/5</f>
        <v>0.13338</v>
      </c>
      <c r="C16" s="19">
        <f>C15/5</f>
        <v>6.898E-2</v>
      </c>
      <c r="D16" s="19">
        <f t="shared" ref="D16:K16" si="1">D15/5</f>
        <v>13.804180000000002</v>
      </c>
      <c r="E16" s="19">
        <f t="shared" si="1"/>
        <v>0.17398000000000002</v>
      </c>
      <c r="F16" s="19">
        <f t="shared" si="1"/>
        <v>0.19534000000000001</v>
      </c>
      <c r="G16" s="19">
        <f t="shared" si="1"/>
        <v>8.6660000000000001E-2</v>
      </c>
      <c r="H16" s="19">
        <f t="shared" si="1"/>
        <v>0.18674000000000002</v>
      </c>
      <c r="I16" s="19">
        <f t="shared" si="1"/>
        <v>9.9860000000000018E-2</v>
      </c>
      <c r="J16" s="19">
        <f t="shared" si="1"/>
        <v>0.21878000000000003</v>
      </c>
      <c r="K16" s="19">
        <f t="shared" si="1"/>
        <v>139.80096</v>
      </c>
    </row>
    <row r="17" spans="1:11" ht="15.75" thickTop="1" x14ac:dyDescent="0.25">
      <c r="A17" s="8">
        <v>38334</v>
      </c>
      <c r="B17" s="9">
        <v>0.13320000000000001</v>
      </c>
      <c r="C17" s="10">
        <v>6.9599999999999995E-2</v>
      </c>
      <c r="D17" s="9">
        <v>14.0519</v>
      </c>
      <c r="E17" s="10">
        <v>0.17760000000000001</v>
      </c>
      <c r="F17" s="9">
        <v>0.19700000000000001</v>
      </c>
      <c r="G17" s="10">
        <v>8.7400000000000005E-2</v>
      </c>
      <c r="H17" s="9">
        <v>0.18940000000000001</v>
      </c>
      <c r="I17" s="10">
        <v>0.1007</v>
      </c>
      <c r="J17" s="10">
        <v>0.2203</v>
      </c>
      <c r="K17" s="54">
        <v>142.15770000000001</v>
      </c>
    </row>
    <row r="18" spans="1:11" x14ac:dyDescent="0.25">
      <c r="A18" s="8">
        <v>38335</v>
      </c>
      <c r="B18" s="9">
        <v>0.13320000000000001</v>
      </c>
      <c r="C18" s="10">
        <v>6.93E-2</v>
      </c>
      <c r="D18" s="9">
        <v>13.9427</v>
      </c>
      <c r="E18" s="10">
        <v>0.17560000000000001</v>
      </c>
      <c r="F18" s="9">
        <v>0.1958</v>
      </c>
      <c r="G18" s="10">
        <v>8.7099999999999997E-2</v>
      </c>
      <c r="H18" s="9">
        <v>0.18770000000000001</v>
      </c>
      <c r="I18" s="10">
        <v>0.10009999999999999</v>
      </c>
      <c r="J18" s="10">
        <v>0.21929999999999999</v>
      </c>
      <c r="K18" s="54">
        <v>141.3785</v>
      </c>
    </row>
    <row r="19" spans="1:11" x14ac:dyDescent="0.25">
      <c r="A19" s="8">
        <v>38336</v>
      </c>
      <c r="B19" s="9">
        <v>0.13320000000000001</v>
      </c>
      <c r="C19" s="10">
        <v>6.93E-2</v>
      </c>
      <c r="D19" s="9">
        <v>14.0593</v>
      </c>
      <c r="E19" s="10">
        <v>0.1759</v>
      </c>
      <c r="F19" s="9">
        <v>0.19620000000000001</v>
      </c>
      <c r="G19" s="10">
        <v>8.6800000000000002E-2</v>
      </c>
      <c r="H19" s="9">
        <v>0.18770000000000001</v>
      </c>
      <c r="I19" s="10">
        <v>0.1003</v>
      </c>
      <c r="J19" s="10">
        <v>0.21970000000000001</v>
      </c>
      <c r="K19" s="54">
        <v>140.9589</v>
      </c>
    </row>
    <row r="20" spans="1:11" x14ac:dyDescent="0.25">
      <c r="A20" s="8">
        <v>38337</v>
      </c>
      <c r="B20" s="9">
        <v>0.13320000000000001</v>
      </c>
      <c r="C20" s="10">
        <v>6.8500000000000005E-2</v>
      </c>
      <c r="D20" s="9">
        <v>13.8621</v>
      </c>
      <c r="E20" s="10">
        <v>0.1741</v>
      </c>
      <c r="F20" s="9">
        <v>0.19400000000000001</v>
      </c>
      <c r="G20" s="10">
        <v>8.6599999999999996E-2</v>
      </c>
      <c r="H20" s="9">
        <v>0.1855</v>
      </c>
      <c r="I20" s="10">
        <v>9.9199999999999997E-2</v>
      </c>
      <c r="J20" s="10">
        <v>0.21820000000000001</v>
      </c>
      <c r="K20" s="54">
        <v>141.35849999999999</v>
      </c>
    </row>
    <row r="21" spans="1:11" ht="15.75" thickBot="1" x14ac:dyDescent="0.3">
      <c r="A21" s="11">
        <v>38338</v>
      </c>
      <c r="B21" s="12">
        <v>0.13320000000000001</v>
      </c>
      <c r="C21" s="13">
        <v>6.88E-2</v>
      </c>
      <c r="D21" s="12">
        <v>13.896800000000001</v>
      </c>
      <c r="E21" s="13">
        <v>0.17610000000000001</v>
      </c>
      <c r="F21" s="12">
        <v>0.1961</v>
      </c>
      <c r="G21" s="13">
        <v>8.6400000000000005E-2</v>
      </c>
      <c r="H21" s="12">
        <v>0.18729999999999999</v>
      </c>
      <c r="I21" s="13">
        <v>0.1003</v>
      </c>
      <c r="J21" s="13">
        <v>0.21879999999999999</v>
      </c>
      <c r="K21" s="55">
        <v>140.55930000000001</v>
      </c>
    </row>
    <row r="22" spans="1:11" ht="15.75" thickTop="1" x14ac:dyDescent="0.25">
      <c r="A22" s="14" t="s">
        <v>9</v>
      </c>
      <c r="B22" s="15">
        <f t="shared" ref="B22:K22" si="2">SUM(B17:B21)</f>
        <v>0.66600000000000004</v>
      </c>
      <c r="C22" s="16">
        <f t="shared" si="2"/>
        <v>0.34550000000000003</v>
      </c>
      <c r="D22" s="15">
        <f t="shared" si="2"/>
        <v>69.812799999999996</v>
      </c>
      <c r="E22" s="16">
        <f t="shared" si="2"/>
        <v>0.87930000000000008</v>
      </c>
      <c r="F22" s="15">
        <f t="shared" si="2"/>
        <v>0.97910000000000008</v>
      </c>
      <c r="G22" s="16">
        <f t="shared" si="2"/>
        <v>0.43430000000000002</v>
      </c>
      <c r="H22" s="15">
        <f t="shared" si="2"/>
        <v>0.93759999999999999</v>
      </c>
      <c r="I22" s="16">
        <f t="shared" si="2"/>
        <v>0.50059999999999993</v>
      </c>
      <c r="J22" s="16">
        <f t="shared" si="2"/>
        <v>1.0962999999999998</v>
      </c>
      <c r="K22" s="56">
        <f t="shared" si="2"/>
        <v>706.41289999999992</v>
      </c>
    </row>
    <row r="23" spans="1:11" ht="15.75" thickBot="1" x14ac:dyDescent="0.3">
      <c r="A23" s="17" t="s">
        <v>10</v>
      </c>
      <c r="B23" s="18">
        <f>B22/5</f>
        <v>0.13320000000000001</v>
      </c>
      <c r="C23" s="19">
        <f>C22/5</f>
        <v>6.9100000000000009E-2</v>
      </c>
      <c r="D23" s="19">
        <f t="shared" ref="D23:K23" si="3">D22/5</f>
        <v>13.96256</v>
      </c>
      <c r="E23" s="19">
        <f t="shared" si="3"/>
        <v>0.17586000000000002</v>
      </c>
      <c r="F23" s="19">
        <f t="shared" si="3"/>
        <v>0.19582000000000002</v>
      </c>
      <c r="G23" s="19">
        <f t="shared" si="3"/>
        <v>8.6860000000000007E-2</v>
      </c>
      <c r="H23" s="19">
        <f t="shared" si="3"/>
        <v>0.18751999999999999</v>
      </c>
      <c r="I23" s="19">
        <f t="shared" si="3"/>
        <v>0.10011999999999999</v>
      </c>
      <c r="J23" s="19">
        <f t="shared" si="3"/>
        <v>0.21925999999999995</v>
      </c>
      <c r="K23" s="19">
        <f t="shared" si="3"/>
        <v>141.28258</v>
      </c>
    </row>
    <row r="24" spans="1:11" ht="15.75" thickTop="1" x14ac:dyDescent="0.25">
      <c r="A24" s="8">
        <v>38341</v>
      </c>
      <c r="B24" s="9">
        <v>0.13320000000000001</v>
      </c>
      <c r="C24" s="10">
        <v>6.88E-2</v>
      </c>
      <c r="D24" s="9">
        <v>13.8988</v>
      </c>
      <c r="E24" s="10">
        <v>0.1754</v>
      </c>
      <c r="F24" s="9">
        <v>0.19620000000000001</v>
      </c>
      <c r="G24" s="10">
        <v>8.6900000000000005E-2</v>
      </c>
      <c r="H24" s="9">
        <v>0.18679999999999999</v>
      </c>
      <c r="I24" s="10">
        <v>0.1003</v>
      </c>
      <c r="J24" s="10">
        <v>0.21920000000000001</v>
      </c>
      <c r="K24" s="54">
        <v>141.2253</v>
      </c>
    </row>
    <row r="25" spans="1:11" x14ac:dyDescent="0.25">
      <c r="A25" s="8">
        <v>38342</v>
      </c>
      <c r="B25" s="9">
        <v>0.13320000000000001</v>
      </c>
      <c r="C25" s="78">
        <v>6.8400000000000002E-2</v>
      </c>
      <c r="D25" s="9">
        <v>13.848800000000001</v>
      </c>
      <c r="E25" s="10">
        <v>0.17419999999999999</v>
      </c>
      <c r="F25" s="10">
        <v>0.19439999999999999</v>
      </c>
      <c r="G25" s="9">
        <v>8.6599999999999996E-2</v>
      </c>
      <c r="H25" s="10">
        <v>0.18579999999999999</v>
      </c>
      <c r="I25" s="9">
        <v>9.9400000000000002E-2</v>
      </c>
      <c r="J25" s="10">
        <v>0.2185</v>
      </c>
      <c r="K25" s="10">
        <v>140.9589</v>
      </c>
    </row>
    <row r="26" spans="1:11" x14ac:dyDescent="0.25">
      <c r="A26" s="8">
        <v>38343</v>
      </c>
      <c r="B26" s="9">
        <v>0.13320000000000001</v>
      </c>
      <c r="C26" s="78">
        <v>6.9199999999999998E-2</v>
      </c>
      <c r="D26" s="9">
        <v>13.9101</v>
      </c>
      <c r="E26" s="10">
        <v>0.17399999999999999</v>
      </c>
      <c r="F26" s="10">
        <v>0.1948</v>
      </c>
      <c r="G26" s="9">
        <v>8.6499999999999994E-2</v>
      </c>
      <c r="H26" s="10">
        <v>0.1875</v>
      </c>
      <c r="I26" s="9">
        <v>9.9599999999999994E-2</v>
      </c>
      <c r="J26" s="10">
        <v>0.2185</v>
      </c>
      <c r="K26" s="10">
        <v>140.55930000000001</v>
      </c>
    </row>
    <row r="27" spans="1:11" x14ac:dyDescent="0.25">
      <c r="A27" s="8">
        <v>38344</v>
      </c>
      <c r="B27" s="9">
        <v>0.13320000000000001</v>
      </c>
      <c r="C27" s="78">
        <v>6.9599999999999995E-2</v>
      </c>
      <c r="D27" s="9">
        <v>13.8568</v>
      </c>
      <c r="E27" s="78">
        <v>0.17399999999999999</v>
      </c>
      <c r="F27" s="10">
        <v>0.1946</v>
      </c>
      <c r="G27" s="9">
        <v>8.6800000000000002E-2</v>
      </c>
      <c r="H27" s="10">
        <v>0.18690000000000001</v>
      </c>
      <c r="I27" s="9">
        <v>9.9500000000000005E-2</v>
      </c>
      <c r="J27" s="10">
        <v>0.2185</v>
      </c>
      <c r="K27" s="10">
        <v>140.2929</v>
      </c>
    </row>
    <row r="28" spans="1:11" ht="15.75" thickBot="1" x14ac:dyDescent="0.3">
      <c r="A28" s="11">
        <v>38345</v>
      </c>
      <c r="B28" s="12">
        <v>0.13320000000000001</v>
      </c>
      <c r="C28" s="13">
        <v>6.9400000000000003E-2</v>
      </c>
      <c r="D28" s="12">
        <v>13.808199999999999</v>
      </c>
      <c r="E28" s="67">
        <v>0.1739</v>
      </c>
      <c r="F28" s="12">
        <v>0.193</v>
      </c>
      <c r="G28" s="13">
        <v>8.6400000000000005E-2</v>
      </c>
      <c r="H28" s="12">
        <v>0.1867</v>
      </c>
      <c r="I28" s="13">
        <v>9.8699999999999996E-2</v>
      </c>
      <c r="J28" s="13">
        <v>0.21809999999999999</v>
      </c>
      <c r="K28" s="55">
        <v>139.89330000000001</v>
      </c>
    </row>
    <row r="29" spans="1:11" ht="15.75" thickTop="1" x14ac:dyDescent="0.25">
      <c r="A29" s="14" t="s">
        <v>9</v>
      </c>
      <c r="B29" s="15">
        <f>SUM(B24:B28)</f>
        <v>0.66600000000000004</v>
      </c>
      <c r="C29" s="16">
        <f>SUM(C24:C28)</f>
        <v>0.34539999999999998</v>
      </c>
      <c r="D29" s="15">
        <f>SUM(D24:D28)</f>
        <v>69.322699999999998</v>
      </c>
      <c r="E29" s="16">
        <f>SUM(E24:E28)</f>
        <v>0.87149999999999994</v>
      </c>
      <c r="F29" s="15">
        <f>SUM(F24:F28)</f>
        <v>0.97300000000000009</v>
      </c>
      <c r="G29" s="16">
        <f>SUM(G24:G28)</f>
        <v>0.43320000000000003</v>
      </c>
      <c r="H29" s="15">
        <f>SUM(H24:H28)</f>
        <v>0.93370000000000009</v>
      </c>
      <c r="I29" s="16">
        <f>SUM(I24:I28)</f>
        <v>0.49750000000000005</v>
      </c>
      <c r="J29" s="16">
        <f>SUM(J24:J28)</f>
        <v>1.0928</v>
      </c>
      <c r="K29" s="56">
        <f>SUM(K24:K28)</f>
        <v>702.92970000000014</v>
      </c>
    </row>
    <row r="30" spans="1:11" ht="15.75" thickBot="1" x14ac:dyDescent="0.3">
      <c r="A30" s="17" t="s">
        <v>10</v>
      </c>
      <c r="B30" s="18">
        <f>B29/5</f>
        <v>0.13320000000000001</v>
      </c>
      <c r="C30" s="19">
        <f>C29/5</f>
        <v>6.9080000000000003E-2</v>
      </c>
      <c r="D30" s="19">
        <f t="shared" ref="D30:K30" si="4">D29/5</f>
        <v>13.86454</v>
      </c>
      <c r="E30" s="19">
        <f t="shared" si="4"/>
        <v>0.17429999999999998</v>
      </c>
      <c r="F30" s="19">
        <f t="shared" si="4"/>
        <v>0.19460000000000002</v>
      </c>
      <c r="G30" s="19">
        <f t="shared" si="4"/>
        <v>8.6640000000000009E-2</v>
      </c>
      <c r="H30" s="19">
        <f t="shared" si="4"/>
        <v>0.18674000000000002</v>
      </c>
      <c r="I30" s="19">
        <f t="shared" si="4"/>
        <v>9.9500000000000005E-2</v>
      </c>
      <c r="J30" s="19">
        <f t="shared" si="4"/>
        <v>0.21856</v>
      </c>
      <c r="K30" s="19">
        <f t="shared" si="4"/>
        <v>140.58594000000002</v>
      </c>
    </row>
    <row r="31" spans="1:11" ht="15.75" thickTop="1" x14ac:dyDescent="0.25">
      <c r="A31" s="8">
        <v>38349</v>
      </c>
      <c r="B31" s="9">
        <v>0.13320000000000001</v>
      </c>
      <c r="C31" s="78">
        <v>6.9000000000000006E-2</v>
      </c>
      <c r="D31" s="9">
        <v>13.755599999999999</v>
      </c>
      <c r="E31" s="10">
        <v>0.17199999999999999</v>
      </c>
      <c r="F31" s="10">
        <v>0.1918</v>
      </c>
      <c r="G31" s="9">
        <v>8.6199999999999999E-2</v>
      </c>
      <c r="H31" s="10">
        <v>0.18509999999999999</v>
      </c>
      <c r="I31" s="9">
        <v>9.8100000000000007E-2</v>
      </c>
      <c r="J31" s="10">
        <v>0.21829999999999999</v>
      </c>
      <c r="K31" s="10">
        <v>139.49039999999999</v>
      </c>
    </row>
    <row r="32" spans="1:11" x14ac:dyDescent="0.25">
      <c r="A32" s="8">
        <v>38350</v>
      </c>
      <c r="B32" s="9">
        <v>0.13320000000000001</v>
      </c>
      <c r="C32" s="78">
        <v>6.9099999999999995E-2</v>
      </c>
      <c r="D32" s="9">
        <v>13.7662</v>
      </c>
      <c r="E32" s="10">
        <v>0.1719</v>
      </c>
      <c r="F32" s="10">
        <v>0.19189999999999999</v>
      </c>
      <c r="G32" s="9">
        <v>8.6199999999999999E-2</v>
      </c>
      <c r="H32" s="10">
        <v>0.18490000000000001</v>
      </c>
      <c r="I32" s="9">
        <v>9.8100000000000007E-2</v>
      </c>
      <c r="J32" s="10">
        <v>0.21809999999999999</v>
      </c>
      <c r="K32" s="10">
        <v>139.21729999999999</v>
      </c>
    </row>
    <row r="33" spans="1:11" x14ac:dyDescent="0.25">
      <c r="A33" s="8">
        <v>38351</v>
      </c>
      <c r="B33" s="9">
        <v>0.13320000000000001</v>
      </c>
      <c r="C33" s="78">
        <v>6.9500000000000006E-2</v>
      </c>
      <c r="D33" s="9">
        <v>13.8774</v>
      </c>
      <c r="E33" s="10">
        <v>0.17249999999999999</v>
      </c>
      <c r="F33" s="10">
        <v>0.19189999999999999</v>
      </c>
      <c r="G33" s="9">
        <v>8.5999999999999993E-2</v>
      </c>
      <c r="H33" s="10">
        <v>0.18640000000000001</v>
      </c>
      <c r="I33" s="9">
        <v>9.8100000000000007E-2</v>
      </c>
      <c r="J33" s="10">
        <v>0.21859999999999999</v>
      </c>
      <c r="K33" s="10">
        <v>138.69450000000001</v>
      </c>
    </row>
    <row r="34" spans="1:11" ht="20.25" x14ac:dyDescent="0.3">
      <c r="A34" s="62"/>
      <c r="B34" s="9"/>
      <c r="C34" s="51"/>
      <c r="D34" s="9"/>
      <c r="E34" s="22" t="s">
        <v>11</v>
      </c>
      <c r="F34" s="10"/>
      <c r="G34" s="9"/>
      <c r="H34" s="10"/>
      <c r="I34" s="9"/>
      <c r="J34" s="10"/>
      <c r="K34" s="10"/>
    </row>
    <row r="35" spans="1:11" ht="15.75" thickBot="1" x14ac:dyDescent="0.3">
      <c r="A35" s="29"/>
      <c r="B35" s="9"/>
      <c r="C35" s="10"/>
      <c r="D35" s="9"/>
      <c r="E35" s="10"/>
      <c r="F35" s="10"/>
      <c r="G35" s="9"/>
      <c r="H35" s="10"/>
      <c r="I35" s="9"/>
      <c r="J35" s="10"/>
      <c r="K35" s="10"/>
    </row>
    <row r="36" spans="1:11" x14ac:dyDescent="0.25">
      <c r="A36" s="26" t="s">
        <v>12</v>
      </c>
      <c r="B36" s="77">
        <f>SUM(B5:B7,B10:B14,B17:B21,B24:B28,B31:B33)</f>
        <v>2.7986999999999997</v>
      </c>
      <c r="C36" s="48">
        <f>SUM(C5:C7,C10:C14,C17:C21,C24:C28,C31:C33)</f>
        <v>1.4764999999999997</v>
      </c>
      <c r="D36" s="48">
        <f t="shared" ref="D36:K36" si="5">SUM(D5:D7,D10:D14,D17:D21,D24:D28,D31:D33)</f>
        <v>290.76420000000007</v>
      </c>
      <c r="E36" s="48">
        <f t="shared" si="5"/>
        <v>3.6531999999999996</v>
      </c>
      <c r="F36" s="48">
        <f t="shared" si="5"/>
        <v>4.0932000000000004</v>
      </c>
      <c r="G36" s="48">
        <f t="shared" si="5"/>
        <v>1.8195000000000001</v>
      </c>
      <c r="H36" s="48">
        <f t="shared" si="5"/>
        <v>3.9196999999999997</v>
      </c>
      <c r="I36" s="48">
        <f t="shared" si="5"/>
        <v>2.0929000000000002</v>
      </c>
      <c r="J36" s="48">
        <f t="shared" si="5"/>
        <v>4.5926999999999998</v>
      </c>
      <c r="K36" s="48">
        <f t="shared" si="5"/>
        <v>2943.9654000000005</v>
      </c>
    </row>
    <row r="37" spans="1:11" x14ac:dyDescent="0.25">
      <c r="A37" s="26" t="s">
        <v>13</v>
      </c>
      <c r="B37" s="27">
        <f>B36/21</f>
        <v>0.13327142857142857</v>
      </c>
      <c r="C37" s="28">
        <f>C36/21</f>
        <v>7.0309523809523794E-2</v>
      </c>
      <c r="D37" s="28">
        <f t="shared" ref="D37:K37" si="6">D36/21</f>
        <v>13.84591428571429</v>
      </c>
      <c r="E37" s="28">
        <f t="shared" si="6"/>
        <v>0.17396190476190473</v>
      </c>
      <c r="F37" s="28">
        <f t="shared" si="6"/>
        <v>0.19491428571428573</v>
      </c>
      <c r="G37" s="28">
        <f t="shared" si="6"/>
        <v>8.6642857142857146E-2</v>
      </c>
      <c r="H37" s="28">
        <f t="shared" si="6"/>
        <v>0.18665238095238093</v>
      </c>
      <c r="I37" s="28">
        <f t="shared" si="6"/>
        <v>9.9661904761904771E-2</v>
      </c>
      <c r="J37" s="28">
        <f t="shared" si="6"/>
        <v>0.21869999999999998</v>
      </c>
      <c r="K37" s="28">
        <f t="shared" si="6"/>
        <v>140.18882857142859</v>
      </c>
    </row>
    <row r="38" spans="1:11" x14ac:dyDescent="0.25">
      <c r="A38" s="26" t="s">
        <v>14</v>
      </c>
      <c r="B38" s="27">
        <f>1/B37</f>
        <v>7.5034837603172901</v>
      </c>
      <c r="C38" s="28">
        <f>1/C37</f>
        <v>14.222824246528956</v>
      </c>
      <c r="D38" s="28">
        <f>100/D37</f>
        <v>7.2223471802924823</v>
      </c>
      <c r="E38" s="28">
        <f t="shared" ref="E38:J38" si="7">1/E37</f>
        <v>5.7483849775539264</v>
      </c>
      <c r="F38" s="28">
        <f t="shared" si="7"/>
        <v>5.1304602755790087</v>
      </c>
      <c r="G38" s="28">
        <f t="shared" si="7"/>
        <v>11.541632316570485</v>
      </c>
      <c r="H38" s="28">
        <f t="shared" si="7"/>
        <v>5.3575528739444351</v>
      </c>
      <c r="I38" s="28">
        <f t="shared" si="7"/>
        <v>10.033924219981843</v>
      </c>
      <c r="J38" s="28">
        <f t="shared" si="7"/>
        <v>4.5724737082761777</v>
      </c>
      <c r="K38" s="28">
        <f>1000/K37</f>
        <v>7.1332360088199396</v>
      </c>
    </row>
    <row r="39" spans="1:11" ht="15.75" thickBot="1" x14ac:dyDescent="0.3">
      <c r="A39" s="29"/>
      <c r="B39" s="30"/>
      <c r="C39" s="31"/>
      <c r="D39" s="30"/>
      <c r="E39" s="31"/>
      <c r="F39" s="31"/>
      <c r="G39" s="30"/>
      <c r="H39" s="31"/>
      <c r="I39" s="30"/>
      <c r="J39" s="31"/>
      <c r="K39" s="31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2004</vt:lpstr>
      <vt:lpstr>Feb 2004</vt:lpstr>
      <vt:lpstr>Mar 2004</vt:lpstr>
      <vt:lpstr>Apr 2004</vt:lpstr>
      <vt:lpstr>May 2004</vt:lpstr>
      <vt:lpstr>Jun 2004</vt:lpstr>
      <vt:lpstr>Jul 2004</vt:lpstr>
      <vt:lpstr>Aug 2004</vt:lpstr>
      <vt:lpstr>Sep 2004</vt:lpstr>
      <vt:lpstr>Oct 2004</vt:lpstr>
      <vt:lpstr>Nov 2004</vt:lpstr>
      <vt:lpstr>Dec 2004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R. Iro</cp:lastModifiedBy>
  <dcterms:created xsi:type="dcterms:W3CDTF">2015-02-23T02:43:09Z</dcterms:created>
  <dcterms:modified xsi:type="dcterms:W3CDTF">2015-03-02T00:23:31Z</dcterms:modified>
</cp:coreProperties>
</file>