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840" firstSheet="1" activeTab="6"/>
  </bookViews>
  <sheets>
    <sheet name="Jan 2005" sheetId="4" r:id="rId1"/>
    <sheet name="Feb 2005" sheetId="5" r:id="rId2"/>
    <sheet name="Mar 2005" sheetId="7" r:id="rId3"/>
    <sheet name="Apr 2005" sheetId="6" r:id="rId4"/>
    <sheet name="May 2005" sheetId="8" r:id="rId5"/>
    <sheet name="Jun 2005" sheetId="9" r:id="rId6"/>
    <sheet name="Jul 2005" sheetId="10" r:id="rId7"/>
    <sheet name="Aug 2005" sheetId="11" r:id="rId8"/>
    <sheet name="Sep 2005" sheetId="12" r:id="rId9"/>
    <sheet name="Oct 2005" sheetId="13" r:id="rId10"/>
    <sheet name="Nov 2005" sheetId="14" r:id="rId11"/>
    <sheet name="Dec 2005" sheetId="15" r:id="rId12"/>
  </sheets>
  <calcPr calcId="145621"/>
</workbook>
</file>

<file path=xl/calcChain.xml><?xml version="1.0" encoding="utf-8"?>
<calcChain xmlns="http://schemas.openxmlformats.org/spreadsheetml/2006/main">
  <c r="C40" i="9" l="1"/>
  <c r="C41" i="9" s="1"/>
  <c r="D40" i="9"/>
  <c r="F40" i="9"/>
  <c r="G40" i="9"/>
  <c r="H40" i="9"/>
  <c r="H41" i="9" s="1"/>
  <c r="E40" i="9"/>
  <c r="F41" i="9"/>
  <c r="G41" i="9"/>
  <c r="J40" i="9"/>
  <c r="K40" i="9"/>
  <c r="K41" i="9" s="1"/>
  <c r="I40" i="9"/>
  <c r="D41" i="9"/>
  <c r="E41" i="9"/>
  <c r="I41" i="9"/>
  <c r="J41" i="9"/>
  <c r="B40" i="9"/>
  <c r="D37" i="5"/>
  <c r="E37" i="5"/>
  <c r="F37" i="5"/>
  <c r="F38" i="5" s="1"/>
  <c r="G37" i="5"/>
  <c r="H37" i="5"/>
  <c r="I37" i="5"/>
  <c r="J37" i="5"/>
  <c r="J38" i="5" s="1"/>
  <c r="K37" i="5"/>
  <c r="C37" i="5"/>
  <c r="D38" i="5"/>
  <c r="E38" i="5"/>
  <c r="G38" i="5"/>
  <c r="H38" i="5"/>
  <c r="I38" i="5"/>
  <c r="K38" i="5"/>
  <c r="C38" i="5"/>
  <c r="B38" i="5"/>
  <c r="B41" i="9" l="1"/>
  <c r="D37" i="9"/>
  <c r="E37" i="9"/>
  <c r="F37" i="9"/>
  <c r="G37" i="9"/>
  <c r="H37" i="9"/>
  <c r="I37" i="9"/>
  <c r="J37" i="9"/>
  <c r="K37" i="9"/>
  <c r="C37" i="9"/>
  <c r="B36" i="9"/>
  <c r="C36" i="9"/>
  <c r="D36" i="9"/>
  <c r="E36" i="9"/>
  <c r="F36" i="9"/>
  <c r="G36" i="9"/>
  <c r="H36" i="9"/>
  <c r="I36" i="9"/>
  <c r="J36" i="9"/>
  <c r="K36" i="9"/>
  <c r="B37" i="9"/>
  <c r="B16" i="9"/>
  <c r="C16" i="9"/>
  <c r="D16" i="9"/>
  <c r="E16" i="9"/>
  <c r="F16" i="9"/>
  <c r="G16" i="9"/>
  <c r="H16" i="9"/>
  <c r="I16" i="9"/>
  <c r="J16" i="9"/>
  <c r="K16" i="9"/>
  <c r="D10" i="9"/>
  <c r="E10" i="9"/>
  <c r="F10" i="9"/>
  <c r="G10" i="9"/>
  <c r="H10" i="9"/>
  <c r="I10" i="9"/>
  <c r="J10" i="9"/>
  <c r="K10" i="9"/>
  <c r="C10" i="9"/>
  <c r="B10" i="9"/>
  <c r="D40" i="8"/>
  <c r="E40" i="8"/>
  <c r="F40" i="8"/>
  <c r="G40" i="8"/>
  <c r="H40" i="8"/>
  <c r="I40" i="8"/>
  <c r="J40" i="8"/>
  <c r="K40" i="8"/>
  <c r="D39" i="8"/>
  <c r="E39" i="8"/>
  <c r="F39" i="8"/>
  <c r="G39" i="8"/>
  <c r="H39" i="8"/>
  <c r="I39" i="8"/>
  <c r="J39" i="8"/>
  <c r="K39" i="8"/>
  <c r="D38" i="8"/>
  <c r="E38" i="8"/>
  <c r="F38" i="8"/>
  <c r="G38" i="8"/>
  <c r="H38" i="8"/>
  <c r="I38" i="8"/>
  <c r="J38" i="8"/>
  <c r="K38" i="8"/>
  <c r="C39" i="8"/>
  <c r="C38" i="8"/>
  <c r="B39" i="8"/>
  <c r="B38" i="8"/>
  <c r="D26" i="8"/>
  <c r="E26" i="8"/>
  <c r="F26" i="8"/>
  <c r="G26" i="8"/>
  <c r="H26" i="8"/>
  <c r="I26" i="8"/>
  <c r="J26" i="8"/>
  <c r="K26" i="8"/>
  <c r="C26" i="8"/>
  <c r="B26" i="8"/>
  <c r="D41" i="6"/>
  <c r="E41" i="6"/>
  <c r="F41" i="6"/>
  <c r="G41" i="6"/>
  <c r="H41" i="6"/>
  <c r="I41" i="6"/>
  <c r="J41" i="6"/>
  <c r="K41" i="6"/>
  <c r="D40" i="6"/>
  <c r="E40" i="6"/>
  <c r="F40" i="6"/>
  <c r="G40" i="6"/>
  <c r="H40" i="6"/>
  <c r="I40" i="6"/>
  <c r="J40" i="6"/>
  <c r="K40" i="6"/>
  <c r="D39" i="6"/>
  <c r="E39" i="6"/>
  <c r="F39" i="6"/>
  <c r="G39" i="6"/>
  <c r="H39" i="6"/>
  <c r="I39" i="6"/>
  <c r="J39" i="6"/>
  <c r="K39" i="6"/>
  <c r="C40" i="6"/>
  <c r="C39" i="6"/>
  <c r="D8" i="6"/>
  <c r="E8" i="6"/>
  <c r="F8" i="6"/>
  <c r="G8" i="6"/>
  <c r="H8" i="6"/>
  <c r="I8" i="6"/>
  <c r="J8" i="6"/>
  <c r="K8" i="6"/>
  <c r="C8" i="6"/>
  <c r="B8" i="6"/>
  <c r="B39" i="6"/>
  <c r="B40" i="6" s="1"/>
  <c r="D22" i="6"/>
  <c r="E22" i="6"/>
  <c r="F22" i="6"/>
  <c r="G22" i="6"/>
  <c r="H22" i="6"/>
  <c r="I22" i="6"/>
  <c r="J22" i="6"/>
  <c r="K22" i="6"/>
  <c r="C22" i="6"/>
  <c r="B22" i="6"/>
  <c r="D15" i="6"/>
  <c r="E15" i="6"/>
  <c r="F15" i="6"/>
  <c r="G15" i="6"/>
  <c r="H15" i="6"/>
  <c r="I15" i="6"/>
  <c r="J15" i="6"/>
  <c r="K15" i="6"/>
  <c r="C15" i="6"/>
  <c r="B15" i="6"/>
  <c r="D41" i="7"/>
  <c r="E41" i="7"/>
  <c r="F41" i="7"/>
  <c r="G41" i="7"/>
  <c r="H41" i="7"/>
  <c r="I41" i="7"/>
  <c r="J41" i="7"/>
  <c r="K41" i="7"/>
  <c r="D40" i="7"/>
  <c r="E40" i="7"/>
  <c r="F40" i="7"/>
  <c r="G40" i="7"/>
  <c r="H40" i="7"/>
  <c r="I40" i="7"/>
  <c r="J40" i="7"/>
  <c r="K40" i="7"/>
  <c r="D39" i="7"/>
  <c r="E39" i="7"/>
  <c r="F39" i="7"/>
  <c r="G39" i="7"/>
  <c r="H39" i="7"/>
  <c r="I39" i="7"/>
  <c r="J39" i="7"/>
  <c r="K39" i="7"/>
  <c r="C40" i="7"/>
  <c r="B40" i="7"/>
  <c r="C39" i="7"/>
  <c r="B39" i="7"/>
  <c r="D32" i="7"/>
  <c r="E32" i="7"/>
  <c r="F32" i="7"/>
  <c r="G32" i="7"/>
  <c r="H32" i="7"/>
  <c r="I32" i="7"/>
  <c r="J32" i="7"/>
  <c r="K32" i="7"/>
  <c r="C32" i="7"/>
  <c r="B32" i="7"/>
  <c r="B37" i="5"/>
  <c r="D18" i="5"/>
  <c r="E18" i="5"/>
  <c r="F18" i="5"/>
  <c r="G18" i="5"/>
  <c r="H18" i="5"/>
  <c r="I18" i="5"/>
  <c r="J18" i="5"/>
  <c r="K18" i="5"/>
  <c r="C18" i="5"/>
  <c r="B18" i="5"/>
  <c r="B17" i="5"/>
  <c r="C17" i="5"/>
  <c r="D17" i="5"/>
  <c r="E17" i="5"/>
  <c r="F17" i="5"/>
  <c r="G17" i="5"/>
  <c r="H17" i="5"/>
  <c r="I17" i="5"/>
  <c r="J17" i="5"/>
  <c r="K17" i="5"/>
  <c r="D39" i="4"/>
  <c r="E39" i="4"/>
  <c r="F39" i="4"/>
  <c r="G39" i="4"/>
  <c r="H39" i="4"/>
  <c r="I39" i="4"/>
  <c r="J39" i="4"/>
  <c r="K39" i="4"/>
  <c r="D38" i="4"/>
  <c r="E38" i="4"/>
  <c r="F38" i="4"/>
  <c r="G38" i="4"/>
  <c r="H38" i="4"/>
  <c r="I38" i="4"/>
  <c r="J38" i="4"/>
  <c r="K38" i="4"/>
  <c r="C38" i="4"/>
  <c r="B38" i="4"/>
  <c r="D36" i="15"/>
  <c r="D37" i="15" s="1"/>
  <c r="E36" i="15"/>
  <c r="E37" i="15" s="1"/>
  <c r="F36" i="15"/>
  <c r="F37" i="15" s="1"/>
  <c r="G36" i="15"/>
  <c r="G37" i="15" s="1"/>
  <c r="H36" i="15"/>
  <c r="H37" i="15" s="1"/>
  <c r="I36" i="15"/>
  <c r="I37" i="15" s="1"/>
  <c r="J36" i="15"/>
  <c r="J37" i="15" s="1"/>
  <c r="K36" i="15"/>
  <c r="K37" i="15" s="1"/>
  <c r="C36" i="15"/>
  <c r="C37" i="15" s="1"/>
  <c r="B36" i="15"/>
  <c r="B37" i="15" s="1"/>
  <c r="C9" i="15"/>
  <c r="B8" i="15"/>
  <c r="B9" i="15" s="1"/>
  <c r="C8" i="15"/>
  <c r="D8" i="15"/>
  <c r="D9" i="15" s="1"/>
  <c r="E8" i="15"/>
  <c r="E9" i="15" s="1"/>
  <c r="F8" i="15"/>
  <c r="F9" i="15" s="1"/>
  <c r="G8" i="15"/>
  <c r="G9" i="15" s="1"/>
  <c r="H8" i="15"/>
  <c r="H9" i="15" s="1"/>
  <c r="I8" i="15"/>
  <c r="I9" i="15" s="1"/>
  <c r="J8" i="15"/>
  <c r="J9" i="15" s="1"/>
  <c r="K8" i="15"/>
  <c r="K9" i="15" s="1"/>
  <c r="D37" i="14"/>
  <c r="D38" i="14" s="1"/>
  <c r="D39" i="14" s="1"/>
  <c r="E37" i="14"/>
  <c r="F37" i="14"/>
  <c r="F38" i="14" s="1"/>
  <c r="F39" i="14" s="1"/>
  <c r="G37" i="14"/>
  <c r="G38" i="14" s="1"/>
  <c r="G39" i="14" s="1"/>
  <c r="H37" i="14"/>
  <c r="H38" i="14" s="1"/>
  <c r="H39" i="14" s="1"/>
  <c r="I37" i="14"/>
  <c r="J37" i="14"/>
  <c r="J38" i="14" s="1"/>
  <c r="J39" i="14" s="1"/>
  <c r="K37" i="14"/>
  <c r="K38" i="14" s="1"/>
  <c r="K39" i="14" s="1"/>
  <c r="C37" i="14"/>
  <c r="C38" i="14" s="1"/>
  <c r="B37" i="14"/>
  <c r="B38" i="14" s="1"/>
  <c r="D41" i="13"/>
  <c r="D42" i="13" s="1"/>
  <c r="E41" i="13"/>
  <c r="E42" i="13" s="1"/>
  <c r="F41" i="13"/>
  <c r="F42" i="13" s="1"/>
  <c r="G41" i="13"/>
  <c r="G42" i="13" s="1"/>
  <c r="H41" i="13"/>
  <c r="H42" i="13" s="1"/>
  <c r="I41" i="13"/>
  <c r="I42" i="13" s="1"/>
  <c r="J41" i="13"/>
  <c r="J42" i="13" s="1"/>
  <c r="K41" i="13"/>
  <c r="K42" i="13" s="1"/>
  <c r="C41" i="13"/>
  <c r="C42" i="13" s="1"/>
  <c r="B41" i="13"/>
  <c r="B42" i="13" s="1"/>
  <c r="D40" i="12"/>
  <c r="D41" i="12" s="1"/>
  <c r="D42" i="12" s="1"/>
  <c r="E40" i="12"/>
  <c r="E41" i="12" s="1"/>
  <c r="E42" i="12" s="1"/>
  <c r="F40" i="12"/>
  <c r="F41" i="12" s="1"/>
  <c r="F42" i="12" s="1"/>
  <c r="G40" i="12"/>
  <c r="H40" i="12"/>
  <c r="H41" i="12" s="1"/>
  <c r="H42" i="12" s="1"/>
  <c r="I40" i="12"/>
  <c r="I41" i="12" s="1"/>
  <c r="I42" i="12" s="1"/>
  <c r="J40" i="12"/>
  <c r="J41" i="12" s="1"/>
  <c r="J42" i="12" s="1"/>
  <c r="K40" i="12"/>
  <c r="C40" i="12"/>
  <c r="C41" i="12" s="1"/>
  <c r="C42" i="12" s="1"/>
  <c r="B40" i="12"/>
  <c r="B41" i="12" s="1"/>
  <c r="B36" i="12"/>
  <c r="B37" i="12" s="1"/>
  <c r="C36" i="12"/>
  <c r="C37" i="12" s="1"/>
  <c r="D36" i="12"/>
  <c r="D37" i="12" s="1"/>
  <c r="E36" i="12"/>
  <c r="E37" i="12" s="1"/>
  <c r="F36" i="12"/>
  <c r="F37" i="12" s="1"/>
  <c r="G36" i="12"/>
  <c r="G37" i="12" s="1"/>
  <c r="H36" i="12"/>
  <c r="H37" i="12" s="1"/>
  <c r="I36" i="12"/>
  <c r="I37" i="12" s="1"/>
  <c r="J36" i="12"/>
  <c r="J37" i="12" s="1"/>
  <c r="K36" i="12"/>
  <c r="K37" i="12" s="1"/>
  <c r="D41" i="11"/>
  <c r="D42" i="11" s="1"/>
  <c r="E41" i="11"/>
  <c r="E42" i="11" s="1"/>
  <c r="F41" i="11"/>
  <c r="F42" i="11" s="1"/>
  <c r="G41" i="11"/>
  <c r="G42" i="11" s="1"/>
  <c r="H41" i="11"/>
  <c r="H42" i="11" s="1"/>
  <c r="I41" i="11"/>
  <c r="I42" i="11" s="1"/>
  <c r="J41" i="11"/>
  <c r="J42" i="11" s="1"/>
  <c r="K41" i="11"/>
  <c r="K42" i="11" s="1"/>
  <c r="C41" i="11"/>
  <c r="C42" i="11" s="1"/>
  <c r="B41" i="11"/>
  <c r="B42" i="11" s="1"/>
  <c r="D42" i="10"/>
  <c r="D43" i="10" s="1"/>
  <c r="D44" i="10" s="1"/>
  <c r="E42" i="10"/>
  <c r="F42" i="10"/>
  <c r="F43" i="10" s="1"/>
  <c r="F44" i="10" s="1"/>
  <c r="G42" i="10"/>
  <c r="G43" i="10" s="1"/>
  <c r="G44" i="10" s="1"/>
  <c r="H42" i="10"/>
  <c r="H43" i="10" s="1"/>
  <c r="H44" i="10" s="1"/>
  <c r="I42" i="10"/>
  <c r="J42" i="10"/>
  <c r="J43" i="10" s="1"/>
  <c r="J44" i="10" s="1"/>
  <c r="K42" i="10"/>
  <c r="K43" i="10" s="1"/>
  <c r="K44" i="10" s="1"/>
  <c r="C42" i="10"/>
  <c r="C43" i="10" s="1"/>
  <c r="B42" i="10"/>
  <c r="B43" i="10" s="1"/>
  <c r="B16" i="10"/>
  <c r="C16" i="10"/>
  <c r="D16" i="10"/>
  <c r="E16" i="10"/>
  <c r="F16" i="10"/>
  <c r="G16" i="10"/>
  <c r="H16" i="10"/>
  <c r="I16" i="10"/>
  <c r="J16" i="10"/>
  <c r="K16" i="10"/>
  <c r="B25" i="8"/>
  <c r="C25" i="8"/>
  <c r="D25" i="8"/>
  <c r="E25" i="8"/>
  <c r="F25" i="8"/>
  <c r="G25" i="8"/>
  <c r="H25" i="8"/>
  <c r="I25" i="8"/>
  <c r="J25" i="8"/>
  <c r="K25" i="8"/>
  <c r="B11" i="8"/>
  <c r="B12" i="8" s="1"/>
  <c r="C11" i="8"/>
  <c r="C12" i="8" s="1"/>
  <c r="D11" i="8"/>
  <c r="D12" i="8" s="1"/>
  <c r="E11" i="8"/>
  <c r="E12" i="8" s="1"/>
  <c r="F11" i="8"/>
  <c r="F12" i="8" s="1"/>
  <c r="G11" i="8"/>
  <c r="G12" i="8" s="1"/>
  <c r="H11" i="8"/>
  <c r="H12" i="8" s="1"/>
  <c r="I11" i="8"/>
  <c r="I12" i="8" s="1"/>
  <c r="J11" i="8"/>
  <c r="J12" i="8" s="1"/>
  <c r="K11" i="8"/>
  <c r="K12" i="8" s="1"/>
  <c r="K35" i="6"/>
  <c r="K36" i="6" s="1"/>
  <c r="J35" i="6"/>
  <c r="J36" i="6" s="1"/>
  <c r="I35" i="6"/>
  <c r="I36" i="6" s="1"/>
  <c r="H35" i="6"/>
  <c r="H36" i="6" s="1"/>
  <c r="G35" i="6"/>
  <c r="G36" i="6" s="1"/>
  <c r="F35" i="6"/>
  <c r="F36" i="6" s="1"/>
  <c r="E35" i="6"/>
  <c r="E36" i="6" s="1"/>
  <c r="D35" i="6"/>
  <c r="D36" i="6" s="1"/>
  <c r="C35" i="6"/>
  <c r="C36" i="6" s="1"/>
  <c r="B35" i="6"/>
  <c r="B36" i="6" s="1"/>
  <c r="C39" i="4"/>
  <c r="B39" i="4"/>
  <c r="B15" i="15"/>
  <c r="C15" i="15"/>
  <c r="D15" i="15"/>
  <c r="E15" i="15"/>
  <c r="F15" i="15"/>
  <c r="G15" i="15"/>
  <c r="H15" i="15"/>
  <c r="I15" i="15"/>
  <c r="J15" i="15"/>
  <c r="K15" i="15"/>
  <c r="B30" i="12"/>
  <c r="C30" i="12"/>
  <c r="D30" i="12"/>
  <c r="E30" i="12"/>
  <c r="F30" i="12"/>
  <c r="G30" i="12"/>
  <c r="H30" i="12"/>
  <c r="I30" i="12"/>
  <c r="J30" i="12"/>
  <c r="K30" i="12"/>
  <c r="I38" i="14" l="1"/>
  <c r="I39" i="14" s="1"/>
  <c r="E38" i="14"/>
  <c r="E39" i="14" s="1"/>
  <c r="K41" i="12"/>
  <c r="K42" i="12" s="1"/>
  <c r="G41" i="12"/>
  <c r="G42" i="12" s="1"/>
  <c r="I43" i="10"/>
  <c r="I44" i="10" s="1"/>
  <c r="E43" i="10"/>
  <c r="E44" i="10" s="1"/>
  <c r="D42" i="9"/>
  <c r="G42" i="9"/>
  <c r="H42" i="9"/>
  <c r="I42" i="9"/>
  <c r="J42" i="9"/>
  <c r="B7" i="6"/>
  <c r="C7" i="6"/>
  <c r="D7" i="6"/>
  <c r="E7" i="6"/>
  <c r="F7" i="6"/>
  <c r="G7" i="6"/>
  <c r="H7" i="6"/>
  <c r="I7" i="6"/>
  <c r="J7" i="6"/>
  <c r="K7" i="6"/>
  <c r="D39" i="5"/>
  <c r="E39" i="5"/>
  <c r="G39" i="5"/>
  <c r="H39" i="5"/>
  <c r="I39" i="5"/>
  <c r="K39" i="5"/>
  <c r="E40" i="4"/>
  <c r="F40" i="4"/>
  <c r="G40" i="4"/>
  <c r="I40" i="4"/>
  <c r="J40" i="4"/>
  <c r="K40" i="4"/>
  <c r="D38" i="15"/>
  <c r="E38" i="15"/>
  <c r="F38" i="15"/>
  <c r="G38" i="15"/>
  <c r="H38" i="15"/>
  <c r="I38" i="15"/>
  <c r="J38" i="15"/>
  <c r="K38" i="15"/>
  <c r="D43" i="11"/>
  <c r="E43" i="11"/>
  <c r="F43" i="11"/>
  <c r="G43" i="11"/>
  <c r="H43" i="11"/>
  <c r="I43" i="11"/>
  <c r="J43" i="11"/>
  <c r="K43" i="11"/>
  <c r="E42" i="9"/>
  <c r="F42" i="9"/>
  <c r="K29" i="15"/>
  <c r="K30" i="15" s="1"/>
  <c r="J29" i="15"/>
  <c r="J30" i="15" s="1"/>
  <c r="I29" i="15"/>
  <c r="I30" i="15" s="1"/>
  <c r="H29" i="15"/>
  <c r="H30" i="15" s="1"/>
  <c r="G29" i="15"/>
  <c r="G30" i="15" s="1"/>
  <c r="F29" i="15"/>
  <c r="F30" i="15" s="1"/>
  <c r="E29" i="15"/>
  <c r="E30" i="15" s="1"/>
  <c r="D29" i="15"/>
  <c r="D30" i="15" s="1"/>
  <c r="C29" i="15"/>
  <c r="C30" i="15" s="1"/>
  <c r="B29" i="15"/>
  <c r="B30" i="15" s="1"/>
  <c r="F39" i="5" l="1"/>
  <c r="J39" i="5"/>
  <c r="K42" i="9"/>
  <c r="H40" i="4"/>
  <c r="D40" i="4"/>
  <c r="D43" i="13"/>
  <c r="E43" i="13"/>
  <c r="F43" i="13"/>
  <c r="G43" i="13"/>
  <c r="H43" i="13"/>
  <c r="I43" i="13"/>
  <c r="J43" i="13"/>
  <c r="K43" i="13"/>
  <c r="B18" i="11"/>
  <c r="B19" i="11" s="1"/>
  <c r="C18" i="11"/>
  <c r="C19" i="11" s="1"/>
  <c r="D18" i="11"/>
  <c r="D19" i="11" s="1"/>
  <c r="E18" i="11"/>
  <c r="E19" i="11" s="1"/>
  <c r="F18" i="11"/>
  <c r="F19" i="11" s="1"/>
  <c r="G18" i="11"/>
  <c r="G19" i="11" s="1"/>
  <c r="H18" i="11"/>
  <c r="H19" i="11" s="1"/>
  <c r="I18" i="11"/>
  <c r="I19" i="11" s="1"/>
  <c r="J18" i="11"/>
  <c r="J19" i="11" s="1"/>
  <c r="K18" i="11"/>
  <c r="K19" i="11" s="1"/>
  <c r="B9" i="9" l="1"/>
  <c r="C9" i="9"/>
  <c r="D9" i="9"/>
  <c r="E9" i="9"/>
  <c r="F9" i="9"/>
  <c r="G9" i="9"/>
  <c r="H9" i="9"/>
  <c r="I9" i="9"/>
  <c r="J9" i="9"/>
  <c r="K9" i="9"/>
  <c r="B17" i="7"/>
  <c r="B18" i="7" s="1"/>
  <c r="C17" i="7"/>
  <c r="C18" i="7" s="1"/>
  <c r="D17" i="7"/>
  <c r="D18" i="7" s="1"/>
  <c r="E17" i="7"/>
  <c r="E18" i="7" s="1"/>
  <c r="F17" i="7"/>
  <c r="F18" i="7" s="1"/>
  <c r="G17" i="7"/>
  <c r="G18" i="7" s="1"/>
  <c r="H17" i="7"/>
  <c r="H18" i="7" s="1"/>
  <c r="I17" i="7"/>
  <c r="I18" i="7" s="1"/>
  <c r="J17" i="7"/>
  <c r="J18" i="7" s="1"/>
  <c r="K17" i="7"/>
  <c r="K18" i="7" s="1"/>
  <c r="B21" i="6"/>
  <c r="C21" i="6"/>
  <c r="D21" i="6"/>
  <c r="E21" i="6"/>
  <c r="F21" i="6"/>
  <c r="G21" i="6"/>
  <c r="H21" i="6"/>
  <c r="I21" i="6"/>
  <c r="J21" i="6"/>
  <c r="K21" i="6"/>
  <c r="B9" i="12" l="1"/>
  <c r="B10" i="12" s="1"/>
  <c r="C9" i="12"/>
  <c r="C10" i="12" s="1"/>
  <c r="D9" i="12"/>
  <c r="D10" i="12" s="1"/>
  <c r="E9" i="12"/>
  <c r="E10" i="12" s="1"/>
  <c r="F9" i="12"/>
  <c r="F10" i="12" s="1"/>
  <c r="G9" i="12"/>
  <c r="G10" i="12" s="1"/>
  <c r="H9" i="12"/>
  <c r="H10" i="12" s="1"/>
  <c r="I9" i="12"/>
  <c r="I10" i="12" s="1"/>
  <c r="J9" i="12"/>
  <c r="J10" i="12" s="1"/>
  <c r="K9" i="12"/>
  <c r="K10" i="12" s="1"/>
  <c r="B31" i="7"/>
  <c r="C31" i="7"/>
  <c r="D31" i="7"/>
  <c r="E31" i="7"/>
  <c r="F31" i="7"/>
  <c r="G31" i="7"/>
  <c r="H31" i="7"/>
  <c r="I31" i="7"/>
  <c r="J31" i="7"/>
  <c r="K31" i="7"/>
  <c r="B24" i="7"/>
  <c r="B25" i="7" s="1"/>
  <c r="C24" i="7"/>
  <c r="C25" i="7" s="1"/>
  <c r="D24" i="7"/>
  <c r="D25" i="7" s="1"/>
  <c r="E24" i="7"/>
  <c r="E25" i="7" s="1"/>
  <c r="F24" i="7"/>
  <c r="F25" i="7" s="1"/>
  <c r="G24" i="7"/>
  <c r="G25" i="7" s="1"/>
  <c r="H24" i="7"/>
  <c r="H25" i="7" s="1"/>
  <c r="I24" i="7"/>
  <c r="I25" i="7" s="1"/>
  <c r="J24" i="7"/>
  <c r="J25" i="7" s="1"/>
  <c r="K24" i="7"/>
  <c r="K25" i="7" s="1"/>
  <c r="B36" i="13" l="1"/>
  <c r="B37" i="13" s="1"/>
  <c r="C36" i="13"/>
  <c r="C37" i="13" s="1"/>
  <c r="D36" i="13"/>
  <c r="D37" i="13" s="1"/>
  <c r="E36" i="13"/>
  <c r="E37" i="13" s="1"/>
  <c r="F36" i="13"/>
  <c r="F37" i="13" s="1"/>
  <c r="G36" i="13"/>
  <c r="G37" i="13" s="1"/>
  <c r="H36" i="13"/>
  <c r="H37" i="13" s="1"/>
  <c r="I36" i="13"/>
  <c r="I37" i="13" s="1"/>
  <c r="J36" i="13"/>
  <c r="J37" i="13" s="1"/>
  <c r="K36" i="13"/>
  <c r="K37" i="13" s="1"/>
  <c r="B29" i="13"/>
  <c r="B30" i="13" s="1"/>
  <c r="C29" i="13"/>
  <c r="C30" i="13" s="1"/>
  <c r="D29" i="13"/>
  <c r="D30" i="13" s="1"/>
  <c r="E29" i="13"/>
  <c r="E30" i="13" s="1"/>
  <c r="F29" i="13"/>
  <c r="F30" i="13" s="1"/>
  <c r="G29" i="13"/>
  <c r="G30" i="13" s="1"/>
  <c r="H29" i="13"/>
  <c r="H30" i="13" s="1"/>
  <c r="I29" i="13"/>
  <c r="I30" i="13" s="1"/>
  <c r="J29" i="13"/>
  <c r="J30" i="13" s="1"/>
  <c r="K29" i="13"/>
  <c r="K30" i="13" s="1"/>
  <c r="B22" i="13"/>
  <c r="B23" i="13" s="1"/>
  <c r="C22" i="13"/>
  <c r="C23" i="13" s="1"/>
  <c r="D22" i="13"/>
  <c r="D23" i="13" s="1"/>
  <c r="E22" i="13"/>
  <c r="E23" i="13" s="1"/>
  <c r="F22" i="13"/>
  <c r="F23" i="13" s="1"/>
  <c r="G22" i="13"/>
  <c r="G23" i="13" s="1"/>
  <c r="H22" i="13"/>
  <c r="H23" i="13" s="1"/>
  <c r="I22" i="13"/>
  <c r="I23" i="13" s="1"/>
  <c r="J22" i="13"/>
  <c r="J23" i="13" s="1"/>
  <c r="K22" i="13"/>
  <c r="K23" i="13" s="1"/>
  <c r="B15" i="13"/>
  <c r="B16" i="13" s="1"/>
  <c r="C15" i="13"/>
  <c r="C16" i="13" s="1"/>
  <c r="D15" i="13"/>
  <c r="D16" i="13" s="1"/>
  <c r="E15" i="13"/>
  <c r="E16" i="13" s="1"/>
  <c r="F15" i="13"/>
  <c r="F16" i="13" s="1"/>
  <c r="G15" i="13"/>
  <c r="G16" i="13" s="1"/>
  <c r="H15" i="13"/>
  <c r="H16" i="13" s="1"/>
  <c r="I15" i="13"/>
  <c r="I16" i="13" s="1"/>
  <c r="J15" i="13"/>
  <c r="J16" i="13" s="1"/>
  <c r="K15" i="13"/>
  <c r="K16" i="13" s="1"/>
  <c r="B8" i="13"/>
  <c r="B9" i="13" s="1"/>
  <c r="C8" i="13"/>
  <c r="C9" i="13" s="1"/>
  <c r="D8" i="13"/>
  <c r="D9" i="13" s="1"/>
  <c r="E8" i="13"/>
  <c r="E9" i="13" s="1"/>
  <c r="F8" i="13"/>
  <c r="F9" i="13" s="1"/>
  <c r="G8" i="13"/>
  <c r="G9" i="13" s="1"/>
  <c r="H8" i="13"/>
  <c r="H9" i="13" s="1"/>
  <c r="I8" i="13"/>
  <c r="I9" i="13" s="1"/>
  <c r="J8" i="13"/>
  <c r="J9" i="13" s="1"/>
  <c r="K8" i="13"/>
  <c r="K9" i="13" s="1"/>
  <c r="B31" i="12"/>
  <c r="C31" i="12"/>
  <c r="D31" i="12"/>
  <c r="E31" i="12"/>
  <c r="F31" i="12"/>
  <c r="G31" i="12"/>
  <c r="H31" i="12"/>
  <c r="I31" i="12"/>
  <c r="J31" i="12"/>
  <c r="K31" i="12"/>
  <c r="B23" i="12"/>
  <c r="B24" i="12" s="1"/>
  <c r="C23" i="12"/>
  <c r="C24" i="12" s="1"/>
  <c r="D23" i="12"/>
  <c r="D24" i="12" s="1"/>
  <c r="E23" i="12"/>
  <c r="E24" i="12" s="1"/>
  <c r="F23" i="12"/>
  <c r="F24" i="12" s="1"/>
  <c r="G23" i="12"/>
  <c r="G24" i="12" s="1"/>
  <c r="H23" i="12"/>
  <c r="H24" i="12" s="1"/>
  <c r="I23" i="12"/>
  <c r="I24" i="12" s="1"/>
  <c r="J23" i="12"/>
  <c r="J24" i="12" s="1"/>
  <c r="K23" i="12"/>
  <c r="K24" i="12" s="1"/>
  <c r="B16" i="12"/>
  <c r="B17" i="12" s="1"/>
  <c r="C16" i="12"/>
  <c r="C17" i="12" s="1"/>
  <c r="D16" i="12"/>
  <c r="D17" i="12" s="1"/>
  <c r="E16" i="12"/>
  <c r="E17" i="12" s="1"/>
  <c r="F16" i="12"/>
  <c r="F17" i="12" s="1"/>
  <c r="G16" i="12"/>
  <c r="G17" i="12" s="1"/>
  <c r="H16" i="12"/>
  <c r="H17" i="12" s="1"/>
  <c r="I16" i="12"/>
  <c r="I17" i="12" s="1"/>
  <c r="J16" i="12"/>
  <c r="J17" i="12" s="1"/>
  <c r="K16" i="12"/>
  <c r="K17" i="12" s="1"/>
  <c r="B36" i="11"/>
  <c r="B37" i="11" s="1"/>
  <c r="C36" i="11"/>
  <c r="C37" i="11" s="1"/>
  <c r="D36" i="11"/>
  <c r="D37" i="11" s="1"/>
  <c r="E36" i="11"/>
  <c r="E37" i="11" s="1"/>
  <c r="F36" i="11"/>
  <c r="F37" i="11" s="1"/>
  <c r="G36" i="11"/>
  <c r="G37" i="11" s="1"/>
  <c r="H36" i="11"/>
  <c r="H37" i="11" s="1"/>
  <c r="I36" i="11"/>
  <c r="I37" i="11" s="1"/>
  <c r="J36" i="11"/>
  <c r="J37" i="11" s="1"/>
  <c r="K36" i="11"/>
  <c r="K37" i="11" s="1"/>
  <c r="B32" i="11"/>
  <c r="B33" i="11" s="1"/>
  <c r="C32" i="11"/>
  <c r="C33" i="11" s="1"/>
  <c r="D32" i="11"/>
  <c r="D33" i="11" s="1"/>
  <c r="E32" i="11"/>
  <c r="E33" i="11" s="1"/>
  <c r="F32" i="11"/>
  <c r="F33" i="11" s="1"/>
  <c r="G32" i="11"/>
  <c r="G33" i="11" s="1"/>
  <c r="H32" i="11"/>
  <c r="H33" i="11" s="1"/>
  <c r="I32" i="11"/>
  <c r="I33" i="11" s="1"/>
  <c r="J32" i="11"/>
  <c r="J33" i="11" s="1"/>
  <c r="K32" i="11"/>
  <c r="K33" i="11" s="1"/>
  <c r="B25" i="11"/>
  <c r="B26" i="11" s="1"/>
  <c r="C25" i="11"/>
  <c r="C26" i="11" s="1"/>
  <c r="D25" i="11"/>
  <c r="D26" i="11" s="1"/>
  <c r="E25" i="11"/>
  <c r="E26" i="11" s="1"/>
  <c r="F25" i="11"/>
  <c r="F26" i="11" s="1"/>
  <c r="G25" i="11"/>
  <c r="G26" i="11" s="1"/>
  <c r="H25" i="11"/>
  <c r="H26" i="11" s="1"/>
  <c r="I25" i="11"/>
  <c r="I26" i="11" s="1"/>
  <c r="J25" i="11"/>
  <c r="J26" i="11" s="1"/>
  <c r="K25" i="11"/>
  <c r="K26" i="11" s="1"/>
  <c r="B11" i="11"/>
  <c r="B12" i="11" s="1"/>
  <c r="C11" i="11"/>
  <c r="C12" i="11" s="1"/>
  <c r="D11" i="11"/>
  <c r="D12" i="11" s="1"/>
  <c r="E11" i="11"/>
  <c r="E12" i="11" s="1"/>
  <c r="F11" i="11"/>
  <c r="F12" i="11" s="1"/>
  <c r="G11" i="11"/>
  <c r="G12" i="11" s="1"/>
  <c r="H11" i="11"/>
  <c r="H12" i="11" s="1"/>
  <c r="I11" i="11"/>
  <c r="I12" i="11" s="1"/>
  <c r="J11" i="11"/>
  <c r="J12" i="11" s="1"/>
  <c r="K11" i="11"/>
  <c r="K12" i="11" s="1"/>
  <c r="B37" i="10"/>
  <c r="B38" i="10" s="1"/>
  <c r="C37" i="10"/>
  <c r="C38" i="10" s="1"/>
  <c r="D37" i="10"/>
  <c r="D38" i="10" s="1"/>
  <c r="E37" i="10"/>
  <c r="E38" i="10" s="1"/>
  <c r="F37" i="10"/>
  <c r="F38" i="10" s="1"/>
  <c r="G37" i="10"/>
  <c r="G38" i="10" s="1"/>
  <c r="H37" i="10"/>
  <c r="H38" i="10" s="1"/>
  <c r="I37" i="10"/>
  <c r="I38" i="10" s="1"/>
  <c r="J37" i="10"/>
  <c r="J38" i="10" s="1"/>
  <c r="K37" i="10"/>
  <c r="K38" i="10" s="1"/>
  <c r="B30" i="10"/>
  <c r="B31" i="10" s="1"/>
  <c r="C30" i="10"/>
  <c r="C31" i="10" s="1"/>
  <c r="D30" i="10"/>
  <c r="D31" i="10" s="1"/>
  <c r="E30" i="10"/>
  <c r="E31" i="10" s="1"/>
  <c r="F30" i="10"/>
  <c r="F31" i="10" s="1"/>
  <c r="G30" i="10"/>
  <c r="G31" i="10" s="1"/>
  <c r="H30" i="10"/>
  <c r="H31" i="10" s="1"/>
  <c r="I30" i="10"/>
  <c r="I31" i="10" s="1"/>
  <c r="J30" i="10"/>
  <c r="J31" i="10" s="1"/>
  <c r="K30" i="10"/>
  <c r="K31" i="10" s="1"/>
  <c r="B23" i="10"/>
  <c r="B24" i="10" s="1"/>
  <c r="C23" i="10"/>
  <c r="C24" i="10" s="1"/>
  <c r="D23" i="10"/>
  <c r="D24" i="10" s="1"/>
  <c r="E23" i="10"/>
  <c r="E24" i="10" s="1"/>
  <c r="F23" i="10"/>
  <c r="F24" i="10" s="1"/>
  <c r="G23" i="10"/>
  <c r="G24" i="10" s="1"/>
  <c r="H23" i="10"/>
  <c r="H24" i="10" s="1"/>
  <c r="I23" i="10"/>
  <c r="I24" i="10" s="1"/>
  <c r="J23" i="10"/>
  <c r="J24" i="10" s="1"/>
  <c r="K23" i="10"/>
  <c r="K24" i="10" s="1"/>
  <c r="B17" i="10"/>
  <c r="C17" i="10"/>
  <c r="D17" i="10"/>
  <c r="E17" i="10"/>
  <c r="F17" i="10"/>
  <c r="G17" i="10"/>
  <c r="H17" i="10"/>
  <c r="I17" i="10"/>
  <c r="J17" i="10"/>
  <c r="K17" i="10"/>
  <c r="B9" i="10"/>
  <c r="B10" i="10" s="1"/>
  <c r="C9" i="10"/>
  <c r="C10" i="10" s="1"/>
  <c r="D9" i="10"/>
  <c r="D10" i="10" s="1"/>
  <c r="E9" i="10"/>
  <c r="E10" i="10" s="1"/>
  <c r="F9" i="10"/>
  <c r="F10" i="10" s="1"/>
  <c r="G9" i="10"/>
  <c r="G10" i="10" s="1"/>
  <c r="H9" i="10"/>
  <c r="H10" i="10" s="1"/>
  <c r="I9" i="10"/>
  <c r="I10" i="10" s="1"/>
  <c r="J9" i="10"/>
  <c r="J10" i="10" s="1"/>
  <c r="K9" i="10"/>
  <c r="K10" i="10" s="1"/>
  <c r="C42" i="9"/>
  <c r="B30" i="9"/>
  <c r="B31" i="9" s="1"/>
  <c r="C30" i="9"/>
  <c r="C31" i="9" s="1"/>
  <c r="D30" i="9"/>
  <c r="D31" i="9" s="1"/>
  <c r="E30" i="9"/>
  <c r="E31" i="9" s="1"/>
  <c r="F30" i="9"/>
  <c r="F31" i="9" s="1"/>
  <c r="G30" i="9"/>
  <c r="G31" i="9" s="1"/>
  <c r="H30" i="9"/>
  <c r="H31" i="9" s="1"/>
  <c r="I30" i="9"/>
  <c r="I31" i="9" s="1"/>
  <c r="J30" i="9"/>
  <c r="J31" i="9" s="1"/>
  <c r="K30" i="9"/>
  <c r="K31" i="9" s="1"/>
  <c r="B23" i="9"/>
  <c r="B24" i="9" s="1"/>
  <c r="C23" i="9"/>
  <c r="C24" i="9" s="1"/>
  <c r="D23" i="9"/>
  <c r="D24" i="9" s="1"/>
  <c r="E23" i="9"/>
  <c r="E24" i="9" s="1"/>
  <c r="F23" i="9"/>
  <c r="F24" i="9" s="1"/>
  <c r="G23" i="9"/>
  <c r="G24" i="9" s="1"/>
  <c r="H23" i="9"/>
  <c r="H24" i="9" s="1"/>
  <c r="I23" i="9"/>
  <c r="I24" i="9" s="1"/>
  <c r="J23" i="9"/>
  <c r="J24" i="9" s="1"/>
  <c r="K23" i="9"/>
  <c r="K24" i="9" s="1"/>
  <c r="B17" i="9"/>
  <c r="C17" i="9"/>
  <c r="D17" i="9"/>
  <c r="E17" i="9"/>
  <c r="F17" i="9"/>
  <c r="G17" i="9"/>
  <c r="H17" i="9"/>
  <c r="I17" i="9"/>
  <c r="J17" i="9"/>
  <c r="K17" i="9"/>
  <c r="B32" i="8"/>
  <c r="B33" i="8" s="1"/>
  <c r="C32" i="8"/>
  <c r="C33" i="8" s="1"/>
  <c r="D32" i="8"/>
  <c r="D33" i="8" s="1"/>
  <c r="E32" i="8"/>
  <c r="E33" i="8" s="1"/>
  <c r="F32" i="8"/>
  <c r="F33" i="8" s="1"/>
  <c r="G32" i="8"/>
  <c r="G33" i="8" s="1"/>
  <c r="H32" i="8"/>
  <c r="H33" i="8" s="1"/>
  <c r="I32" i="8"/>
  <c r="I33" i="8" s="1"/>
  <c r="J32" i="8"/>
  <c r="J33" i="8" s="1"/>
  <c r="K32" i="8"/>
  <c r="K33" i="8" s="1"/>
  <c r="B18" i="8"/>
  <c r="B19" i="8" s="1"/>
  <c r="C18" i="8"/>
  <c r="C19" i="8" s="1"/>
  <c r="D18" i="8"/>
  <c r="D19" i="8" s="1"/>
  <c r="E18" i="8"/>
  <c r="E19" i="8" s="1"/>
  <c r="F18" i="8"/>
  <c r="F19" i="8" s="1"/>
  <c r="G18" i="8"/>
  <c r="G19" i="8" s="1"/>
  <c r="H18" i="8"/>
  <c r="H19" i="8" s="1"/>
  <c r="I18" i="8"/>
  <c r="I19" i="8" s="1"/>
  <c r="J18" i="8"/>
  <c r="J19" i="8" s="1"/>
  <c r="K18" i="8"/>
  <c r="K19" i="8" s="1"/>
  <c r="B10" i="7"/>
  <c r="B11" i="7" s="1"/>
  <c r="C10" i="7"/>
  <c r="C11" i="7" s="1"/>
  <c r="D10" i="7"/>
  <c r="D11" i="7" s="1"/>
  <c r="E10" i="7"/>
  <c r="E11" i="7" s="1"/>
  <c r="F10" i="7"/>
  <c r="F11" i="7" s="1"/>
  <c r="G10" i="7"/>
  <c r="G11" i="7" s="1"/>
  <c r="H10" i="7"/>
  <c r="H11" i="7" s="1"/>
  <c r="I10" i="7"/>
  <c r="I11" i="7" s="1"/>
  <c r="J10" i="7"/>
  <c r="J11" i="7" s="1"/>
  <c r="K10" i="7"/>
  <c r="K11" i="7" s="1"/>
  <c r="B28" i="6"/>
  <c r="B29" i="6" s="1"/>
  <c r="C28" i="6"/>
  <c r="C29" i="6" s="1"/>
  <c r="D28" i="6"/>
  <c r="D29" i="6" s="1"/>
  <c r="E28" i="6"/>
  <c r="E29" i="6" s="1"/>
  <c r="F28" i="6"/>
  <c r="F29" i="6" s="1"/>
  <c r="G28" i="6"/>
  <c r="G29" i="6" s="1"/>
  <c r="H28" i="6"/>
  <c r="H29" i="6" s="1"/>
  <c r="I28" i="6"/>
  <c r="I29" i="6" s="1"/>
  <c r="J28" i="6"/>
  <c r="J29" i="6" s="1"/>
  <c r="K28" i="6"/>
  <c r="K29" i="6" s="1"/>
  <c r="B14" i="6"/>
  <c r="C14" i="6"/>
  <c r="D14" i="6"/>
  <c r="E14" i="6"/>
  <c r="F14" i="6"/>
  <c r="G14" i="6"/>
  <c r="H14" i="6"/>
  <c r="I14" i="6"/>
  <c r="J14" i="6"/>
  <c r="K14" i="6"/>
  <c r="B31" i="5"/>
  <c r="B32" i="5" s="1"/>
  <c r="C31" i="5"/>
  <c r="C32" i="5" s="1"/>
  <c r="D31" i="5"/>
  <c r="D32" i="5" s="1"/>
  <c r="E31" i="5"/>
  <c r="E32" i="5" s="1"/>
  <c r="F31" i="5"/>
  <c r="F32" i="5" s="1"/>
  <c r="G31" i="5"/>
  <c r="G32" i="5" s="1"/>
  <c r="H31" i="5"/>
  <c r="H32" i="5" s="1"/>
  <c r="I31" i="5"/>
  <c r="I32" i="5" s="1"/>
  <c r="J31" i="5"/>
  <c r="J32" i="5" s="1"/>
  <c r="K31" i="5"/>
  <c r="K32" i="5" s="1"/>
  <c r="B24" i="5"/>
  <c r="B25" i="5" s="1"/>
  <c r="C24" i="5"/>
  <c r="C25" i="5" s="1"/>
  <c r="D24" i="5"/>
  <c r="D25" i="5" s="1"/>
  <c r="E24" i="5"/>
  <c r="E25" i="5" s="1"/>
  <c r="F24" i="5"/>
  <c r="F25" i="5" s="1"/>
  <c r="G24" i="5"/>
  <c r="G25" i="5" s="1"/>
  <c r="H24" i="5"/>
  <c r="H25" i="5" s="1"/>
  <c r="I24" i="5"/>
  <c r="I25" i="5" s="1"/>
  <c r="J24" i="5"/>
  <c r="J25" i="5" s="1"/>
  <c r="K24" i="5"/>
  <c r="K25" i="5" s="1"/>
  <c r="B10" i="5"/>
  <c r="B11" i="5" s="1"/>
  <c r="C10" i="5"/>
  <c r="C11" i="5" s="1"/>
  <c r="D10" i="5"/>
  <c r="D11" i="5" s="1"/>
  <c r="E10" i="5"/>
  <c r="E11" i="5" s="1"/>
  <c r="F10" i="5"/>
  <c r="F11" i="5" s="1"/>
  <c r="G10" i="5"/>
  <c r="G11" i="5" s="1"/>
  <c r="H10" i="5"/>
  <c r="H11" i="5" s="1"/>
  <c r="I10" i="5"/>
  <c r="I11" i="5" s="1"/>
  <c r="J10" i="5"/>
  <c r="J11" i="5" s="1"/>
  <c r="K10" i="5"/>
  <c r="K11" i="5" s="1"/>
  <c r="B32" i="4"/>
  <c r="B33" i="4" s="1"/>
  <c r="C32" i="4"/>
  <c r="C33" i="4" s="1"/>
  <c r="D32" i="4"/>
  <c r="D33" i="4" s="1"/>
  <c r="E32" i="4"/>
  <c r="E33" i="4" s="1"/>
  <c r="F32" i="4"/>
  <c r="F33" i="4" s="1"/>
  <c r="G32" i="4"/>
  <c r="G33" i="4" s="1"/>
  <c r="H32" i="4"/>
  <c r="H33" i="4" s="1"/>
  <c r="I32" i="4"/>
  <c r="I33" i="4" s="1"/>
  <c r="J32" i="4"/>
  <c r="J33" i="4" s="1"/>
  <c r="K32" i="4"/>
  <c r="K33" i="4" s="1"/>
  <c r="B25" i="4"/>
  <c r="B26" i="4" s="1"/>
  <c r="C25" i="4"/>
  <c r="C26" i="4" s="1"/>
  <c r="D25" i="4"/>
  <c r="D26" i="4" s="1"/>
  <c r="E25" i="4"/>
  <c r="E26" i="4" s="1"/>
  <c r="F25" i="4"/>
  <c r="F26" i="4" s="1"/>
  <c r="G25" i="4"/>
  <c r="G26" i="4" s="1"/>
  <c r="H25" i="4"/>
  <c r="H26" i="4" s="1"/>
  <c r="I25" i="4"/>
  <c r="I26" i="4" s="1"/>
  <c r="J25" i="4"/>
  <c r="J26" i="4" s="1"/>
  <c r="K25" i="4"/>
  <c r="K26" i="4" s="1"/>
  <c r="B18" i="4"/>
  <c r="B19" i="4" s="1"/>
  <c r="C18" i="4"/>
  <c r="C19" i="4" s="1"/>
  <c r="D18" i="4"/>
  <c r="D19" i="4" s="1"/>
  <c r="E18" i="4"/>
  <c r="E19" i="4" s="1"/>
  <c r="F18" i="4"/>
  <c r="F19" i="4" s="1"/>
  <c r="G18" i="4"/>
  <c r="G19" i="4" s="1"/>
  <c r="H18" i="4"/>
  <c r="H19" i="4" s="1"/>
  <c r="I18" i="4"/>
  <c r="I19" i="4" s="1"/>
  <c r="J18" i="4"/>
  <c r="J19" i="4" s="1"/>
  <c r="K18" i="4"/>
  <c r="K19" i="4" s="1"/>
  <c r="B11" i="4"/>
  <c r="B12" i="4" s="1"/>
  <c r="C11" i="4"/>
  <c r="C12" i="4" s="1"/>
  <c r="D11" i="4"/>
  <c r="D12" i="4" s="1"/>
  <c r="E11" i="4"/>
  <c r="E12" i="4" s="1"/>
  <c r="F11" i="4"/>
  <c r="F12" i="4" s="1"/>
  <c r="G11" i="4"/>
  <c r="G12" i="4" s="1"/>
  <c r="H11" i="4"/>
  <c r="H12" i="4" s="1"/>
  <c r="I11" i="4"/>
  <c r="I12" i="4" s="1"/>
  <c r="J11" i="4"/>
  <c r="J12" i="4" s="1"/>
  <c r="K11" i="4"/>
  <c r="K12" i="4" s="1"/>
  <c r="K22" i="15" l="1"/>
  <c r="K23" i="15" s="1"/>
  <c r="J22" i="15"/>
  <c r="J23" i="15" s="1"/>
  <c r="I22" i="15"/>
  <c r="I23" i="15" s="1"/>
  <c r="H22" i="15"/>
  <c r="H23" i="15" s="1"/>
  <c r="G22" i="15"/>
  <c r="G23" i="15" s="1"/>
  <c r="F22" i="15"/>
  <c r="F23" i="15" s="1"/>
  <c r="E22" i="15"/>
  <c r="E23" i="15" s="1"/>
  <c r="D22" i="15"/>
  <c r="D23" i="15" s="1"/>
  <c r="C22" i="15"/>
  <c r="C23" i="15" s="1"/>
  <c r="B22" i="15"/>
  <c r="B23" i="15" s="1"/>
  <c r="K16" i="15"/>
  <c r="J16" i="15"/>
  <c r="I16" i="15"/>
  <c r="H16" i="15"/>
  <c r="G16" i="15"/>
  <c r="F16" i="15"/>
  <c r="E16" i="15"/>
  <c r="D16" i="15"/>
  <c r="C16" i="15"/>
  <c r="B16" i="15"/>
  <c r="C39" i="14"/>
  <c r="B39" i="14"/>
  <c r="K31" i="14"/>
  <c r="K32" i="14" s="1"/>
  <c r="J31" i="14"/>
  <c r="J32" i="14" s="1"/>
  <c r="I31" i="14"/>
  <c r="I32" i="14" s="1"/>
  <c r="H31" i="14"/>
  <c r="H32" i="14" s="1"/>
  <c r="G31" i="14"/>
  <c r="G32" i="14" s="1"/>
  <c r="F31" i="14"/>
  <c r="F32" i="14" s="1"/>
  <c r="E31" i="14"/>
  <c r="E32" i="14" s="1"/>
  <c r="D31" i="14"/>
  <c r="D32" i="14" s="1"/>
  <c r="C31" i="14"/>
  <c r="C32" i="14" s="1"/>
  <c r="B31" i="14"/>
  <c r="B32" i="14" s="1"/>
  <c r="K24" i="14"/>
  <c r="K25" i="14" s="1"/>
  <c r="J24" i="14"/>
  <c r="J25" i="14" s="1"/>
  <c r="I24" i="14"/>
  <c r="I25" i="14" s="1"/>
  <c r="H24" i="14"/>
  <c r="H25" i="14" s="1"/>
  <c r="G24" i="14"/>
  <c r="G25" i="14" s="1"/>
  <c r="F24" i="14"/>
  <c r="F25" i="14" s="1"/>
  <c r="E24" i="14"/>
  <c r="E25" i="14" s="1"/>
  <c r="D24" i="14"/>
  <c r="D25" i="14" s="1"/>
  <c r="C24" i="14"/>
  <c r="C25" i="14" s="1"/>
  <c r="B24" i="14"/>
  <c r="B25" i="14" s="1"/>
  <c r="K17" i="14"/>
  <c r="K18" i="14" s="1"/>
  <c r="J17" i="14"/>
  <c r="J18" i="14" s="1"/>
  <c r="I17" i="14"/>
  <c r="I18" i="14" s="1"/>
  <c r="H17" i="14"/>
  <c r="H18" i="14" s="1"/>
  <c r="G17" i="14"/>
  <c r="G18" i="14" s="1"/>
  <c r="F17" i="14"/>
  <c r="F18" i="14" s="1"/>
  <c r="E17" i="14"/>
  <c r="E18" i="14" s="1"/>
  <c r="D17" i="14"/>
  <c r="D18" i="14" s="1"/>
  <c r="C17" i="14"/>
  <c r="C18" i="14" s="1"/>
  <c r="B17" i="14"/>
  <c r="B18" i="14" s="1"/>
  <c r="K10" i="14"/>
  <c r="K11" i="14" s="1"/>
  <c r="J10" i="14"/>
  <c r="J11" i="14" s="1"/>
  <c r="I10" i="14"/>
  <c r="I11" i="14" s="1"/>
  <c r="H10" i="14"/>
  <c r="H11" i="14" s="1"/>
  <c r="G10" i="14"/>
  <c r="G11" i="14" s="1"/>
  <c r="F10" i="14"/>
  <c r="F11" i="14" s="1"/>
  <c r="E10" i="14"/>
  <c r="E11" i="14" s="1"/>
  <c r="D10" i="14"/>
  <c r="D11" i="14" s="1"/>
  <c r="C10" i="14"/>
  <c r="C11" i="14" s="1"/>
  <c r="B10" i="14"/>
  <c r="B11" i="14" s="1"/>
  <c r="C43" i="13"/>
  <c r="B43" i="13"/>
  <c r="B42" i="12"/>
  <c r="C43" i="11"/>
  <c r="B43" i="11"/>
  <c r="C44" i="10"/>
  <c r="B44" i="10"/>
  <c r="B42" i="9"/>
  <c r="C40" i="8"/>
  <c r="B40" i="8"/>
  <c r="C41" i="7"/>
  <c r="B41" i="7"/>
  <c r="C41" i="6"/>
  <c r="B41" i="6"/>
  <c r="C39" i="5"/>
  <c r="B39" i="5"/>
  <c r="C40" i="4"/>
  <c r="B40" i="4"/>
  <c r="B38" i="15" l="1"/>
  <c r="C38" i="15"/>
</calcChain>
</file>

<file path=xl/sharedStrings.xml><?xml version="1.0" encoding="utf-8"?>
<sst xmlns="http://schemas.openxmlformats.org/spreadsheetml/2006/main" count="322" uniqueCount="44">
  <si>
    <t>DATE</t>
  </si>
  <si>
    <t>AUD</t>
  </si>
  <si>
    <t>EUR</t>
  </si>
  <si>
    <t>KRW</t>
  </si>
  <si>
    <t>NZD</t>
  </si>
  <si>
    <t>SDR</t>
  </si>
  <si>
    <t>SGD</t>
  </si>
  <si>
    <t>STG</t>
  </si>
  <si>
    <t>USD</t>
  </si>
  <si>
    <t>Weekly Total</t>
  </si>
  <si>
    <t>Weekly Ave.</t>
  </si>
  <si>
    <t>MONTHLY EXCHANGE RATE SUMMARY</t>
  </si>
  <si>
    <t>TOTAL</t>
  </si>
  <si>
    <t>AVE/MONTH</t>
  </si>
  <si>
    <t>SI EQUIV.</t>
  </si>
  <si>
    <t>DEM</t>
  </si>
  <si>
    <t>H</t>
  </si>
  <si>
    <t>I</t>
  </si>
  <si>
    <t>D</t>
  </si>
  <si>
    <t>A</t>
  </si>
  <si>
    <t>Y</t>
  </si>
  <si>
    <t>U</t>
  </si>
  <si>
    <t>B</t>
  </si>
  <si>
    <t>JPY</t>
  </si>
  <si>
    <t>P</t>
  </si>
  <si>
    <t>L</t>
  </si>
  <si>
    <t>C</t>
  </si>
  <si>
    <t>CBSI DAILY MIDRATES FOR JANUARY 2005</t>
  </si>
  <si>
    <t>CBSI DAILY MIDRATES FOR FEBRUARY 2005</t>
  </si>
  <si>
    <t>DM</t>
  </si>
  <si>
    <t xml:space="preserve">STG </t>
  </si>
  <si>
    <t>YEN</t>
  </si>
  <si>
    <t>CBSI DAILY MIDRATES FOR MARCH 2005</t>
  </si>
  <si>
    <t>CBSI DAILY MIDRATES FOR APRIL 2005</t>
  </si>
  <si>
    <t>CBSI DAILY MIDRATES FOR MAY 2005</t>
  </si>
  <si>
    <t>PUBLIC HOLIDAY - WHIT MONDAY</t>
  </si>
  <si>
    <t>CBSI DAILY MIDRATES FOR JUNE 2005</t>
  </si>
  <si>
    <t>PUBLIC HOLIDAY - QUEENS BIRTHDAY</t>
  </si>
  <si>
    <t>CBSI DAILY MIDRATES FOR JULY 2005</t>
  </si>
  <si>
    <t>CBSI DAILY MIDRATES FOR AUGUST 2005</t>
  </si>
  <si>
    <t>CBSI DAILY MIDRATES FOR SEPTEMBER 2005</t>
  </si>
  <si>
    <t>CBSI DAILY MIDRATES FOR OCTOBER 2005</t>
  </si>
  <si>
    <t>CBSI DAILY MIDRATES FOR NOVEMBER 2005</t>
  </si>
  <si>
    <t>CBSI DAILY MIDRATES FOR DECEMBER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</si>
</sst>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\-yy;@"/>
    <numFmt numFmtId="165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Footlight MT Light"/>
      <family val="1"/>
    </font>
    <font>
      <b/>
      <u/>
      <sz val="18"/>
      <color theme="9" tint="-0.249977111117893"/>
      <name val="Footlight MT Light"/>
      <family val="1"/>
    </font>
    <font>
      <sz val="9"/>
      <color theme="1"/>
      <name val="Footlight MT Light"/>
      <family val="1"/>
    </font>
    <font>
      <sz val="10"/>
      <color theme="1"/>
      <name val="Footlight MT Light"/>
      <family val="1"/>
    </font>
    <font>
      <b/>
      <sz val="10"/>
      <color theme="1"/>
      <name val="Footlight MT Light"/>
      <family val="1"/>
    </font>
    <font>
      <sz val="8"/>
      <color theme="1"/>
      <name val="Footlight MT Light"/>
      <family val="1"/>
    </font>
    <font>
      <sz val="8"/>
      <name val="Footlight MT Light"/>
      <family val="1"/>
    </font>
    <font>
      <b/>
      <sz val="8"/>
      <color theme="9" tint="-0.249977111117893"/>
      <name val="Footlight MT Light"/>
      <family val="1"/>
    </font>
    <font>
      <b/>
      <sz val="16"/>
      <color theme="9" tint="-0.249977111117893"/>
      <name val="Footlight MT Light"/>
      <family val="1"/>
    </font>
    <font>
      <sz val="11"/>
      <color theme="9" tint="-0.249977111117893"/>
      <name val="Calibri"/>
      <family val="2"/>
      <scheme val="minor"/>
    </font>
    <font>
      <sz val="12"/>
      <color theme="1"/>
      <name val="Footlight MT Light"/>
      <family val="1"/>
    </font>
    <font>
      <b/>
      <sz val="12"/>
      <color theme="1"/>
      <name val="Footlight MT Light"/>
      <family val="1"/>
    </font>
    <font>
      <b/>
      <sz val="12"/>
      <color rgb="FF0070C0"/>
      <name val="Footlight MT Light"/>
      <family val="1"/>
    </font>
    <font>
      <b/>
      <sz val="14"/>
      <color rgb="FF0070C0"/>
      <name val="Footlight MT Light"/>
      <family val="1"/>
    </font>
    <font>
      <b/>
      <i/>
      <sz val="9"/>
      <name val="Cambria"/>
      <family val="1"/>
      <scheme val="major"/>
    </font>
    <font>
      <b/>
      <sz val="8"/>
      <color rgb="FF0070C0"/>
      <name val="Footlight MT Light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165" fontId="7" fillId="2" borderId="6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5" fontId="7" fillId="2" borderId="9" xfId="0" applyNumberFormat="1" applyFont="1" applyFill="1" applyBorder="1" applyAlignment="1">
      <alignment horizontal="center"/>
    </xf>
    <xf numFmtId="165" fontId="7" fillId="2" borderId="8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165" fontId="6" fillId="2" borderId="0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5" fontId="6" fillId="2" borderId="4" xfId="0" applyNumberFormat="1" applyFont="1" applyFill="1" applyBorder="1" applyAlignment="1">
      <alignment horizontal="center"/>
    </xf>
    <xf numFmtId="165" fontId="6" fillId="2" borderId="3" xfId="0" applyNumberFormat="1" applyFont="1" applyFill="1" applyBorder="1" applyAlignment="1">
      <alignment horizontal="center"/>
    </xf>
    <xf numFmtId="165" fontId="6" fillId="0" borderId="6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11" fillId="0" borderId="0" xfId="0" applyFont="1"/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164" fontId="7" fillId="2" borderId="12" xfId="0" applyNumberFormat="1" applyFont="1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165" fontId="6" fillId="2" borderId="14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0" fontId="10" fillId="0" borderId="6" xfId="0" applyFont="1" applyBorder="1"/>
    <xf numFmtId="0" fontId="4" fillId="2" borderId="1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7" fillId="2" borderId="7" xfId="0" applyNumberFormat="1" applyFont="1" applyFill="1" applyBorder="1" applyAlignment="1">
      <alignment horizontal="center"/>
    </xf>
    <xf numFmtId="0" fontId="0" fillId="0" borderId="0" xfId="0" applyBorder="1"/>
    <xf numFmtId="165" fontId="6" fillId="0" borderId="5" xfId="0" applyNumberFormat="1" applyFont="1" applyBorder="1" applyAlignment="1">
      <alignment horizontal="center"/>
    </xf>
    <xf numFmtId="0" fontId="10" fillId="0" borderId="0" xfId="0" applyFont="1" applyBorder="1"/>
    <xf numFmtId="165" fontId="7" fillId="0" borderId="7" xfId="0" applyNumberFormat="1" applyFont="1" applyFill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165" fontId="13" fillId="0" borderId="8" xfId="0" applyNumberFormat="1" applyFont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65" fontId="6" fillId="2" borderId="16" xfId="0" applyNumberFormat="1" applyFont="1" applyFill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14" fillId="0" borderId="6" xfId="0" applyNumberFormat="1" applyFont="1" applyBorder="1" applyAlignment="1">
      <alignment horizontal="center"/>
    </xf>
    <xf numFmtId="165" fontId="13" fillId="0" borderId="6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0" fontId="15" fillId="0" borderId="0" xfId="0" applyFont="1"/>
    <xf numFmtId="165" fontId="16" fillId="0" borderId="0" xfId="0" applyNumberFormat="1" applyFont="1" applyBorder="1" applyAlignment="1">
      <alignment horizontal="center"/>
    </xf>
    <xf numFmtId="165" fontId="16" fillId="0" borderId="6" xfId="0" applyNumberFormat="1" applyFont="1" applyBorder="1" applyAlignment="1">
      <alignment horizontal="center"/>
    </xf>
    <xf numFmtId="165" fontId="16" fillId="0" borderId="7" xfId="0" applyNumberFormat="1" applyFont="1" applyBorder="1" applyAlignment="1">
      <alignment horizontal="center"/>
    </xf>
    <xf numFmtId="165" fontId="16" fillId="0" borderId="9" xfId="0" applyNumberFormat="1" applyFont="1" applyBorder="1" applyAlignment="1">
      <alignment horizontal="center"/>
    </xf>
    <xf numFmtId="165" fontId="16" fillId="0" borderId="8" xfId="0" applyNumberFormat="1" applyFont="1" applyBorder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65" fontId="7" fillId="0" borderId="9" xfId="0" applyNumberFormat="1" applyFont="1" applyFill="1" applyBorder="1" applyAlignment="1">
      <alignment horizontal="center"/>
    </xf>
    <xf numFmtId="165" fontId="7" fillId="0" borderId="8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C13" sqref="C13"/>
    </sheetView>
  </sheetViews>
  <sheetFormatPr defaultRowHeight="15" x14ac:dyDescent="0.25"/>
  <cols>
    <col min="1" max="1" width="12" customWidth="1"/>
    <col min="2" max="2" width="12.140625" customWidth="1"/>
    <col min="3" max="3" width="12" customWidth="1"/>
    <col min="4" max="4" width="12.140625" customWidth="1"/>
    <col min="5" max="5" width="11.5703125" customWidth="1"/>
    <col min="6" max="6" width="10.5703125" customWidth="1"/>
    <col min="7" max="7" width="11.28515625" customWidth="1"/>
    <col min="8" max="8" width="11.7109375" customWidth="1"/>
    <col min="9" max="9" width="11.28515625" customWidth="1"/>
    <col min="10" max="10" width="11.42578125" customWidth="1"/>
    <col min="11" max="11" width="10.855468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x14ac:dyDescent="0.3">
      <c r="A2" s="1"/>
      <c r="B2" s="1"/>
      <c r="C2" s="2" t="s">
        <v>27</v>
      </c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4"/>
      <c r="B4" s="5"/>
      <c r="C4" s="4"/>
      <c r="D4" s="5"/>
      <c r="E4" s="4"/>
      <c r="F4" s="5"/>
      <c r="G4" s="4"/>
      <c r="H4" s="5"/>
      <c r="I4" s="4"/>
      <c r="J4" s="4"/>
      <c r="K4" s="51"/>
    </row>
    <row r="5" spans="1:11" ht="15.75" thickBot="1" x14ac:dyDescent="0.3">
      <c r="A5" s="6" t="s">
        <v>0</v>
      </c>
      <c r="B5" s="7" t="s">
        <v>8</v>
      </c>
      <c r="C5" s="6" t="s">
        <v>7</v>
      </c>
      <c r="D5" s="7" t="s">
        <v>23</v>
      </c>
      <c r="E5" s="6" t="s">
        <v>1</v>
      </c>
      <c r="F5" s="7" t="s">
        <v>15</v>
      </c>
      <c r="G5" s="6" t="s">
        <v>5</v>
      </c>
      <c r="H5" s="7" t="s">
        <v>4</v>
      </c>
      <c r="I5" s="6" t="s">
        <v>2</v>
      </c>
      <c r="J5" s="6" t="s">
        <v>6</v>
      </c>
      <c r="K5" s="52" t="s">
        <v>3</v>
      </c>
    </row>
    <row r="6" spans="1:11" x14ac:dyDescent="0.25">
      <c r="A6" s="8">
        <v>38355</v>
      </c>
      <c r="B6" s="9">
        <v>0.13320000000000001</v>
      </c>
      <c r="C6" s="10">
        <v>6.9500000000000006E-2</v>
      </c>
      <c r="D6" s="9">
        <v>13.6637</v>
      </c>
      <c r="E6" s="10">
        <v>0.17030000000000001</v>
      </c>
      <c r="F6" s="9">
        <v>0.19209999999999999</v>
      </c>
      <c r="G6" s="10">
        <v>8.5800000000000001E-2</v>
      </c>
      <c r="H6" s="9">
        <v>0.1847</v>
      </c>
      <c r="I6" s="10">
        <v>9.8199999999999996E-2</v>
      </c>
      <c r="J6" s="10">
        <v>0.21740000000000001</v>
      </c>
      <c r="K6" s="53">
        <v>137.88200000000001</v>
      </c>
    </row>
    <row r="7" spans="1:11" x14ac:dyDescent="0.25">
      <c r="A7" s="8">
        <v>38356</v>
      </c>
      <c r="B7" s="9">
        <v>0.13320000000000001</v>
      </c>
      <c r="C7" s="10">
        <v>6.9599999999999995E-2</v>
      </c>
      <c r="D7" s="9">
        <v>13.6737</v>
      </c>
      <c r="E7" s="10">
        <v>0.17050000000000001</v>
      </c>
      <c r="F7" s="9">
        <v>0.1925</v>
      </c>
      <c r="G7" s="10">
        <v>8.5800000000000001E-2</v>
      </c>
      <c r="H7" s="9">
        <v>0.18540000000000001</v>
      </c>
      <c r="I7" s="10">
        <v>9.8400000000000001E-2</v>
      </c>
      <c r="J7" s="10">
        <v>0.21790000000000001</v>
      </c>
      <c r="K7" s="53">
        <v>138.07509999999999</v>
      </c>
    </row>
    <row r="8" spans="1:11" x14ac:dyDescent="0.25">
      <c r="A8" s="8">
        <v>38357</v>
      </c>
      <c r="B8" s="9">
        <v>0.13320000000000001</v>
      </c>
      <c r="C8" s="10">
        <v>7.0699999999999999E-2</v>
      </c>
      <c r="D8" s="9">
        <v>13.896100000000001</v>
      </c>
      <c r="E8" s="10">
        <v>0.17349999999999999</v>
      </c>
      <c r="F8" s="9">
        <v>0.19600000000000001</v>
      </c>
      <c r="G8" s="10">
        <v>8.6699999999999999E-2</v>
      </c>
      <c r="H8" s="9">
        <v>0.18859999999999999</v>
      </c>
      <c r="I8" s="10">
        <v>0.1002</v>
      </c>
      <c r="J8" s="10">
        <v>0.21929999999999999</v>
      </c>
      <c r="K8" s="53">
        <v>138.29490000000001</v>
      </c>
    </row>
    <row r="9" spans="1:11" x14ac:dyDescent="0.25">
      <c r="A9" s="8">
        <v>38358</v>
      </c>
      <c r="B9" s="9">
        <v>0.13320000000000001</v>
      </c>
      <c r="C9" s="10">
        <v>7.0599999999999996E-2</v>
      </c>
      <c r="D9" s="9">
        <v>13.839499999999999</v>
      </c>
      <c r="E9" s="10">
        <v>0.1736</v>
      </c>
      <c r="F9" s="9">
        <v>0.1961</v>
      </c>
      <c r="G9" s="10">
        <v>8.7300000000000003E-2</v>
      </c>
      <c r="H9" s="9">
        <v>0.1895</v>
      </c>
      <c r="I9" s="10">
        <v>0.1003</v>
      </c>
      <c r="J9" s="10">
        <v>0.21920000000000001</v>
      </c>
      <c r="K9" s="53">
        <v>139.37379999999999</v>
      </c>
    </row>
    <row r="10" spans="1:11" ht="15.75" thickBot="1" x14ac:dyDescent="0.3">
      <c r="A10" s="11">
        <v>38359</v>
      </c>
      <c r="B10" s="12">
        <v>0.13320000000000001</v>
      </c>
      <c r="C10" s="13">
        <v>7.0999999999999994E-2</v>
      </c>
      <c r="D10" s="12">
        <v>13.981999999999999</v>
      </c>
      <c r="E10" s="13">
        <v>0.17499999999999999</v>
      </c>
      <c r="F10" s="12">
        <v>0.1951</v>
      </c>
      <c r="G10" s="13">
        <v>8.7400000000000005E-2</v>
      </c>
      <c r="H10" s="12">
        <v>0.191</v>
      </c>
      <c r="I10" s="13">
        <v>0.1011</v>
      </c>
      <c r="J10" s="13">
        <v>0.2198</v>
      </c>
      <c r="K10" s="54">
        <v>140.9589</v>
      </c>
    </row>
    <row r="11" spans="1:11" ht="15.75" thickTop="1" x14ac:dyDescent="0.25">
      <c r="A11" s="14" t="s">
        <v>9</v>
      </c>
      <c r="B11" s="15">
        <f t="shared" ref="B11:K11" si="0">SUM(B6:B10)</f>
        <v>0.66600000000000004</v>
      </c>
      <c r="C11" s="16">
        <f t="shared" si="0"/>
        <v>0.35139999999999999</v>
      </c>
      <c r="D11" s="15">
        <f t="shared" si="0"/>
        <v>69.055000000000007</v>
      </c>
      <c r="E11" s="16">
        <f t="shared" si="0"/>
        <v>0.8629</v>
      </c>
      <c r="F11" s="15">
        <f t="shared" si="0"/>
        <v>0.9718</v>
      </c>
      <c r="G11" s="16">
        <f t="shared" si="0"/>
        <v>0.43299999999999994</v>
      </c>
      <c r="H11" s="15">
        <f t="shared" si="0"/>
        <v>0.93920000000000003</v>
      </c>
      <c r="I11" s="16">
        <f t="shared" si="0"/>
        <v>0.49819999999999998</v>
      </c>
      <c r="J11" s="16">
        <f t="shared" si="0"/>
        <v>1.0936000000000001</v>
      </c>
      <c r="K11" s="55">
        <f t="shared" si="0"/>
        <v>694.58469999999988</v>
      </c>
    </row>
    <row r="12" spans="1:11" ht="15.75" thickBot="1" x14ac:dyDescent="0.3">
      <c r="A12" s="17" t="s">
        <v>10</v>
      </c>
      <c r="B12" s="18">
        <f>B11/5</f>
        <v>0.13320000000000001</v>
      </c>
      <c r="C12" s="19">
        <f>C11/5</f>
        <v>7.0279999999999995E-2</v>
      </c>
      <c r="D12" s="19">
        <f t="shared" ref="D12:K12" si="1">D11/5</f>
        <v>13.811000000000002</v>
      </c>
      <c r="E12" s="19">
        <f t="shared" si="1"/>
        <v>0.17258000000000001</v>
      </c>
      <c r="F12" s="19">
        <f t="shared" si="1"/>
        <v>0.19436</v>
      </c>
      <c r="G12" s="19">
        <f t="shared" si="1"/>
        <v>8.6599999999999983E-2</v>
      </c>
      <c r="H12" s="19">
        <f t="shared" si="1"/>
        <v>0.18784000000000001</v>
      </c>
      <c r="I12" s="19">
        <f t="shared" si="1"/>
        <v>9.9639999999999992E-2</v>
      </c>
      <c r="J12" s="19">
        <f t="shared" si="1"/>
        <v>0.21872000000000003</v>
      </c>
      <c r="K12" s="19">
        <f t="shared" si="1"/>
        <v>138.91693999999998</v>
      </c>
    </row>
    <row r="13" spans="1:11" ht="15.75" thickTop="1" x14ac:dyDescent="0.25">
      <c r="A13" s="8">
        <v>38362</v>
      </c>
      <c r="B13" s="9">
        <v>0.13320000000000001</v>
      </c>
      <c r="C13" s="10">
        <v>7.1120000000000003E-2</v>
      </c>
      <c r="D13" s="9">
        <v>13.99</v>
      </c>
      <c r="E13" s="10">
        <v>0.1754</v>
      </c>
      <c r="F13" s="9">
        <v>0.1986</v>
      </c>
      <c r="G13" s="10">
        <v>8.7400000000000005E-2</v>
      </c>
      <c r="H13" s="9">
        <v>0.1913</v>
      </c>
      <c r="I13" s="10">
        <v>0.10150000000000001</v>
      </c>
      <c r="J13" s="10">
        <v>0.21970000000000001</v>
      </c>
      <c r="K13" s="53">
        <v>140.5</v>
      </c>
    </row>
    <row r="14" spans="1:11" x14ac:dyDescent="0.25">
      <c r="A14" s="8">
        <v>38363</v>
      </c>
      <c r="B14" s="9">
        <v>0.13320000000000001</v>
      </c>
      <c r="C14" s="10">
        <v>7.0999999999999994E-2</v>
      </c>
      <c r="D14" s="9">
        <v>13.91</v>
      </c>
      <c r="E14" s="10">
        <v>0.1754</v>
      </c>
      <c r="F14" s="9">
        <v>0.1988</v>
      </c>
      <c r="G14" s="10">
        <v>8.7599999999999997E-2</v>
      </c>
      <c r="H14" s="9">
        <v>0.1918</v>
      </c>
      <c r="I14" s="10">
        <v>0.1017</v>
      </c>
      <c r="J14" s="10">
        <v>0.21909999999999999</v>
      </c>
      <c r="K14" s="53">
        <v>140.30000000000001</v>
      </c>
    </row>
    <row r="15" spans="1:11" x14ac:dyDescent="0.25">
      <c r="A15" s="8">
        <v>38364</v>
      </c>
      <c r="B15" s="9">
        <v>0.13320000000000001</v>
      </c>
      <c r="C15" s="10">
        <v>7.0900000000000005E-2</v>
      </c>
      <c r="D15" s="9">
        <v>13.8062</v>
      </c>
      <c r="E15" s="10">
        <v>0.17449999999999999</v>
      </c>
      <c r="F15" s="9">
        <v>0.19800000000000001</v>
      </c>
      <c r="G15" s="10">
        <v>8.7400000000000005E-2</v>
      </c>
      <c r="H15" s="9">
        <v>0.19040000000000001</v>
      </c>
      <c r="I15" s="10">
        <v>0.1013</v>
      </c>
      <c r="J15" s="10">
        <v>0.21820000000000001</v>
      </c>
      <c r="K15" s="53">
        <v>139.22730000000001</v>
      </c>
    </row>
    <row r="16" spans="1:11" x14ac:dyDescent="0.25">
      <c r="A16" s="8">
        <v>38365</v>
      </c>
      <c r="B16" s="9">
        <v>0.13320000000000001</v>
      </c>
      <c r="C16" s="10">
        <v>7.0699999999999999E-2</v>
      </c>
      <c r="D16" s="73">
        <v>13.629</v>
      </c>
      <c r="E16" s="10">
        <v>0.1734</v>
      </c>
      <c r="F16" s="9">
        <v>0.1961</v>
      </c>
      <c r="G16" s="10">
        <v>8.7400000000000005E-2</v>
      </c>
      <c r="H16" s="9">
        <v>0.1883</v>
      </c>
      <c r="I16" s="10">
        <v>0.1003</v>
      </c>
      <c r="J16" s="10">
        <v>0.21729999999999999</v>
      </c>
      <c r="K16" s="53">
        <v>138.82769999999999</v>
      </c>
    </row>
    <row r="17" spans="1:11" ht="15.75" thickBot="1" x14ac:dyDescent="0.3">
      <c r="A17" s="11">
        <v>38366</v>
      </c>
      <c r="B17" s="12">
        <v>0.13320000000000001</v>
      </c>
      <c r="C17" s="13">
        <v>7.0800000000000002E-2</v>
      </c>
      <c r="D17" s="12">
        <v>13.648999999999999</v>
      </c>
      <c r="E17" s="13">
        <v>0.17380000000000001</v>
      </c>
      <c r="F17" s="12">
        <v>0.1973</v>
      </c>
      <c r="G17" s="13">
        <v>8.6999999999999994E-2</v>
      </c>
      <c r="H17" s="12">
        <v>0.18870000000000001</v>
      </c>
      <c r="I17" s="13">
        <v>0.1009</v>
      </c>
      <c r="J17" s="13">
        <v>0.21679999999999999</v>
      </c>
      <c r="K17" s="54">
        <v>138.02850000000001</v>
      </c>
    </row>
    <row r="18" spans="1:11" ht="15.75" thickTop="1" x14ac:dyDescent="0.25">
      <c r="A18" s="14" t="s">
        <v>9</v>
      </c>
      <c r="B18" s="15">
        <f t="shared" ref="B18:K18" si="2">SUM(B13:B17)</f>
        <v>0.66600000000000004</v>
      </c>
      <c r="C18" s="16">
        <f t="shared" si="2"/>
        <v>0.35451999999999995</v>
      </c>
      <c r="D18" s="15">
        <f t="shared" si="2"/>
        <v>68.984199999999987</v>
      </c>
      <c r="E18" s="16">
        <f t="shared" si="2"/>
        <v>0.87250000000000005</v>
      </c>
      <c r="F18" s="15">
        <f t="shared" si="2"/>
        <v>0.9887999999999999</v>
      </c>
      <c r="G18" s="16">
        <f t="shared" si="2"/>
        <v>0.43679999999999997</v>
      </c>
      <c r="H18" s="15">
        <f t="shared" si="2"/>
        <v>0.95050000000000001</v>
      </c>
      <c r="I18" s="16">
        <f t="shared" si="2"/>
        <v>0.50570000000000004</v>
      </c>
      <c r="J18" s="16">
        <f t="shared" si="2"/>
        <v>1.0911</v>
      </c>
      <c r="K18" s="55">
        <f t="shared" si="2"/>
        <v>696.88350000000003</v>
      </c>
    </row>
    <row r="19" spans="1:11" ht="15.75" thickBot="1" x14ac:dyDescent="0.3">
      <c r="A19" s="17" t="s">
        <v>10</v>
      </c>
      <c r="B19" s="18">
        <f>B18/5</f>
        <v>0.13320000000000001</v>
      </c>
      <c r="C19" s="19">
        <f>C18/5</f>
        <v>7.0903999999999995E-2</v>
      </c>
      <c r="D19" s="19">
        <f t="shared" ref="D19:K19" si="3">D18/5</f>
        <v>13.796839999999998</v>
      </c>
      <c r="E19" s="19">
        <f t="shared" si="3"/>
        <v>0.17450000000000002</v>
      </c>
      <c r="F19" s="19">
        <f t="shared" si="3"/>
        <v>0.19775999999999999</v>
      </c>
      <c r="G19" s="19">
        <f t="shared" si="3"/>
        <v>8.7359999999999993E-2</v>
      </c>
      <c r="H19" s="19">
        <f t="shared" si="3"/>
        <v>0.19009999999999999</v>
      </c>
      <c r="I19" s="19">
        <f t="shared" si="3"/>
        <v>0.10114000000000001</v>
      </c>
      <c r="J19" s="19">
        <f t="shared" si="3"/>
        <v>0.21822</v>
      </c>
      <c r="K19" s="19">
        <f t="shared" si="3"/>
        <v>139.3767</v>
      </c>
    </row>
    <row r="20" spans="1:11" ht="15.75" thickTop="1" x14ac:dyDescent="0.25">
      <c r="A20" s="8">
        <v>38369</v>
      </c>
      <c r="B20" s="9">
        <v>0.13320000000000001</v>
      </c>
      <c r="C20" s="10">
        <v>7.1300000000000002E-2</v>
      </c>
      <c r="D20" s="9">
        <v>13.6557</v>
      </c>
      <c r="E20" s="10">
        <v>0.1754</v>
      </c>
      <c r="F20" s="9">
        <v>0.1988</v>
      </c>
      <c r="G20" s="10">
        <v>8.7400000000000005E-2</v>
      </c>
      <c r="H20" s="9">
        <v>0.1905</v>
      </c>
      <c r="I20" s="10">
        <v>0.1017</v>
      </c>
      <c r="J20" s="10">
        <v>0.21809999999999999</v>
      </c>
      <c r="K20" s="53">
        <v>138.96090000000001</v>
      </c>
    </row>
    <row r="21" spans="1:11" x14ac:dyDescent="0.25">
      <c r="A21" s="8">
        <v>38370</v>
      </c>
      <c r="B21" s="9">
        <v>0.13320000000000001</v>
      </c>
      <c r="C21" s="10">
        <v>7.1440000000000003E-2</v>
      </c>
      <c r="D21" s="9">
        <v>13.623699999999999</v>
      </c>
      <c r="E21" s="10">
        <v>0.17559</v>
      </c>
      <c r="F21" s="9">
        <v>0.19894000000000001</v>
      </c>
      <c r="G21" s="10">
        <v>8.7349999999999997E-2</v>
      </c>
      <c r="H21" s="9">
        <v>0.19087000000000001</v>
      </c>
      <c r="I21" s="10">
        <v>0.10172</v>
      </c>
      <c r="J21" s="10">
        <v>0.21787999999999999</v>
      </c>
      <c r="K21" s="53">
        <v>138.49469999999999</v>
      </c>
    </row>
    <row r="22" spans="1:11" x14ac:dyDescent="0.25">
      <c r="A22" s="8">
        <v>38371</v>
      </c>
      <c r="B22" s="9">
        <v>0.13320000000000001</v>
      </c>
      <c r="C22" s="10">
        <v>7.1300000000000002E-2</v>
      </c>
      <c r="D22" s="9">
        <v>13.7842</v>
      </c>
      <c r="E22" s="10">
        <v>0.17599000000000001</v>
      </c>
      <c r="F22" s="9">
        <v>0.19988</v>
      </c>
      <c r="G22" s="10">
        <v>8.7520000000000001E-2</v>
      </c>
      <c r="H22" s="9">
        <v>1.9101E-2</v>
      </c>
      <c r="I22" s="10">
        <v>0.1022</v>
      </c>
      <c r="J22" s="10">
        <v>0.21775</v>
      </c>
      <c r="K22" s="53">
        <v>137.97522000000001</v>
      </c>
    </row>
    <row r="23" spans="1:11" x14ac:dyDescent="0.25">
      <c r="A23" s="8">
        <v>38372</v>
      </c>
      <c r="B23" s="9">
        <v>0.13320000000000001</v>
      </c>
      <c r="C23" s="10">
        <v>7.102E-2</v>
      </c>
      <c r="D23" s="9">
        <v>13.65433</v>
      </c>
      <c r="E23" s="10">
        <v>0.17499000000000001</v>
      </c>
      <c r="F23" s="9">
        <v>0.19985</v>
      </c>
      <c r="G23" s="10">
        <v>8.7349999999999997E-2</v>
      </c>
      <c r="H23" s="9">
        <v>0.18926000000000001</v>
      </c>
      <c r="I23" s="10">
        <v>0.10219</v>
      </c>
      <c r="J23" s="10">
        <v>0.2172</v>
      </c>
      <c r="K23" s="53">
        <v>137.32254</v>
      </c>
    </row>
    <row r="24" spans="1:11" ht="15.75" thickBot="1" x14ac:dyDescent="0.3">
      <c r="A24" s="11">
        <v>38373</v>
      </c>
      <c r="B24" s="12">
        <v>0.13320000000000001</v>
      </c>
      <c r="C24" s="13">
        <v>7.1179999999999993E-2</v>
      </c>
      <c r="D24" s="12">
        <v>13.752230000000001</v>
      </c>
      <c r="E24" s="13">
        <v>0.17502999999999999</v>
      </c>
      <c r="F24" s="12">
        <v>0.20105999999999999</v>
      </c>
      <c r="G24" s="13">
        <v>8.7889999999999996E-2</v>
      </c>
      <c r="H24" s="12">
        <v>0.18886</v>
      </c>
      <c r="I24" s="13">
        <v>0.10281999999999999</v>
      </c>
      <c r="J24" s="13">
        <v>0.21820000000000001</v>
      </c>
      <c r="K24" s="54">
        <v>137.48570000000001</v>
      </c>
    </row>
    <row r="25" spans="1:11" ht="15.75" thickTop="1" x14ac:dyDescent="0.25">
      <c r="A25" s="14" t="s">
        <v>9</v>
      </c>
      <c r="B25" s="15">
        <f t="shared" ref="B25:K25" si="4">SUM(B20:B24)</f>
        <v>0.66600000000000004</v>
      </c>
      <c r="C25" s="16">
        <f t="shared" si="4"/>
        <v>0.35624</v>
      </c>
      <c r="D25" s="15">
        <f t="shared" si="4"/>
        <v>68.470160000000007</v>
      </c>
      <c r="E25" s="16">
        <f t="shared" si="4"/>
        <v>0.877</v>
      </c>
      <c r="F25" s="15">
        <f t="shared" si="4"/>
        <v>0.99853000000000003</v>
      </c>
      <c r="G25" s="16">
        <f t="shared" si="4"/>
        <v>0.43750999999999995</v>
      </c>
      <c r="H25" s="15">
        <f t="shared" si="4"/>
        <v>0.77859100000000003</v>
      </c>
      <c r="I25" s="16">
        <f t="shared" si="4"/>
        <v>0.51063000000000003</v>
      </c>
      <c r="J25" s="16">
        <f t="shared" si="4"/>
        <v>1.0891299999999999</v>
      </c>
      <c r="K25" s="55">
        <f t="shared" si="4"/>
        <v>690.23906000000011</v>
      </c>
    </row>
    <row r="26" spans="1:11" ht="15.75" thickBot="1" x14ac:dyDescent="0.3">
      <c r="A26" s="17" t="s">
        <v>10</v>
      </c>
      <c r="B26" s="18">
        <f>B25/5</f>
        <v>0.13320000000000001</v>
      </c>
      <c r="C26" s="19">
        <f>C25/5</f>
        <v>7.1248000000000006E-2</v>
      </c>
      <c r="D26" s="19">
        <f t="shared" ref="D26:K26" si="5">D25/5</f>
        <v>13.694032000000002</v>
      </c>
      <c r="E26" s="19">
        <f t="shared" si="5"/>
        <v>0.1754</v>
      </c>
      <c r="F26" s="19">
        <f t="shared" si="5"/>
        <v>0.19970599999999999</v>
      </c>
      <c r="G26" s="19">
        <f t="shared" si="5"/>
        <v>8.7501999999999996E-2</v>
      </c>
      <c r="H26" s="19">
        <f t="shared" si="5"/>
        <v>0.1557182</v>
      </c>
      <c r="I26" s="19">
        <f t="shared" si="5"/>
        <v>0.10212600000000001</v>
      </c>
      <c r="J26" s="19">
        <f t="shared" si="5"/>
        <v>0.21782599999999999</v>
      </c>
      <c r="K26" s="19">
        <f t="shared" si="5"/>
        <v>138.04781200000002</v>
      </c>
    </row>
    <row r="27" spans="1:11" ht="15.75" thickTop="1" x14ac:dyDescent="0.25">
      <c r="A27" s="8">
        <v>38376</v>
      </c>
      <c r="B27" s="9">
        <v>0.13320000000000001</v>
      </c>
      <c r="C27" s="10">
        <v>7.1169999999999997E-2</v>
      </c>
      <c r="D27" s="9">
        <v>13.72626</v>
      </c>
      <c r="E27" s="10">
        <v>0.17318</v>
      </c>
      <c r="F27" s="9">
        <v>0.20002</v>
      </c>
      <c r="G27" s="10">
        <v>8.7889999999999996E-2</v>
      </c>
      <c r="H27" s="9">
        <v>0.18673000000000001</v>
      </c>
      <c r="I27" s="10">
        <v>0.10227</v>
      </c>
      <c r="J27" s="10">
        <v>0.21787000000000001</v>
      </c>
      <c r="K27" s="53">
        <v>138.28491</v>
      </c>
    </row>
    <row r="28" spans="1:11" x14ac:dyDescent="0.25">
      <c r="A28" s="8">
        <v>38377</v>
      </c>
      <c r="B28" s="9">
        <v>0.13320000000000001</v>
      </c>
      <c r="C28" s="10">
        <v>7.0970000000000005E-2</v>
      </c>
      <c r="D28" s="9">
        <v>13.68</v>
      </c>
      <c r="E28" s="10">
        <v>0.17319999999999999</v>
      </c>
      <c r="F28" s="9">
        <v>0.19969999999999999</v>
      </c>
      <c r="G28" s="10">
        <v>8.745E-2</v>
      </c>
      <c r="H28" s="9">
        <v>0.18640000000000001</v>
      </c>
      <c r="I28" s="10">
        <v>0.1021</v>
      </c>
      <c r="J28" s="10">
        <v>0.2175</v>
      </c>
      <c r="K28" s="53">
        <v>137.5</v>
      </c>
    </row>
    <row r="29" spans="1:11" x14ac:dyDescent="0.25">
      <c r="A29" s="8">
        <v>38378</v>
      </c>
      <c r="B29" s="9">
        <v>0.13320000000000001</v>
      </c>
      <c r="C29" s="10">
        <v>7.1429999999999993E-2</v>
      </c>
      <c r="D29" s="9">
        <v>13.89645</v>
      </c>
      <c r="E29" s="10">
        <v>0.17419999999999999</v>
      </c>
      <c r="F29" s="9">
        <v>0.2011</v>
      </c>
      <c r="G29" s="10">
        <v>8.7609999999999993E-2</v>
      </c>
      <c r="H29" s="9">
        <v>0.18762999999999999</v>
      </c>
      <c r="I29" s="10">
        <v>0.10281</v>
      </c>
      <c r="J29" s="10">
        <v>0.2185</v>
      </c>
      <c r="K29" s="53">
        <v>137.35249999999999</v>
      </c>
    </row>
    <row r="30" spans="1:11" x14ac:dyDescent="0.25">
      <c r="A30" s="8">
        <v>38379</v>
      </c>
      <c r="B30" s="9">
        <v>0.13320000000000001</v>
      </c>
      <c r="C30" s="10">
        <v>7.0760000000000003E-2</v>
      </c>
      <c r="D30" s="9">
        <v>13.70561</v>
      </c>
      <c r="E30" s="10">
        <v>0.17194999999999999</v>
      </c>
      <c r="F30" s="9">
        <v>0.19922000000000001</v>
      </c>
      <c r="G30" s="10">
        <v>8.7660000000000002E-2</v>
      </c>
      <c r="H30" s="9">
        <v>0.18534999999999999</v>
      </c>
      <c r="I30" s="10">
        <v>0.10186000000000001</v>
      </c>
      <c r="J30" s="10">
        <v>0.21729999999999999</v>
      </c>
      <c r="K30" s="53">
        <v>137.40579</v>
      </c>
    </row>
    <row r="31" spans="1:11" ht="15.75" thickBot="1" x14ac:dyDescent="0.3">
      <c r="A31" s="11">
        <v>38380</v>
      </c>
      <c r="B31" s="12">
        <v>0.13320000000000001</v>
      </c>
      <c r="C31" s="13">
        <v>7.0610000000000006E-2</v>
      </c>
      <c r="D31" s="12">
        <v>13.74624</v>
      </c>
      <c r="E31" s="13">
        <v>0.17177000000000001</v>
      </c>
      <c r="F31" s="12">
        <v>0.19980000000000001</v>
      </c>
      <c r="G31" s="13">
        <v>8.7499999999999994E-2</v>
      </c>
      <c r="H31" s="12">
        <v>0.18629999999999999</v>
      </c>
      <c r="I31" s="13">
        <v>0.1022</v>
      </c>
      <c r="J31" s="13">
        <v>0.21759999999999999</v>
      </c>
      <c r="K31" s="54">
        <v>136.9529</v>
      </c>
    </row>
    <row r="32" spans="1:11" ht="15.75" thickTop="1" x14ac:dyDescent="0.25">
      <c r="A32" s="14" t="s">
        <v>9</v>
      </c>
      <c r="B32" s="15">
        <f t="shared" ref="B32:K32" si="6">SUM(B27:B31)</f>
        <v>0.66600000000000004</v>
      </c>
      <c r="C32" s="16">
        <f t="shared" si="6"/>
        <v>0.35493999999999998</v>
      </c>
      <c r="D32" s="15">
        <f t="shared" si="6"/>
        <v>68.754559999999998</v>
      </c>
      <c r="E32" s="16">
        <f t="shared" si="6"/>
        <v>0.86430000000000007</v>
      </c>
      <c r="F32" s="15">
        <f t="shared" si="6"/>
        <v>0.99983999999999984</v>
      </c>
      <c r="G32" s="16">
        <f t="shared" si="6"/>
        <v>0.43811</v>
      </c>
      <c r="H32" s="15">
        <f t="shared" si="6"/>
        <v>0.93241000000000007</v>
      </c>
      <c r="I32" s="16">
        <f t="shared" si="6"/>
        <v>0.51124000000000003</v>
      </c>
      <c r="J32" s="16">
        <f t="shared" si="6"/>
        <v>1.08877</v>
      </c>
      <c r="K32" s="55">
        <f t="shared" si="6"/>
        <v>687.49609999999996</v>
      </c>
    </row>
    <row r="33" spans="1:11" ht="15.75" thickBot="1" x14ac:dyDescent="0.3">
      <c r="A33" s="17" t="s">
        <v>10</v>
      </c>
      <c r="B33" s="18">
        <f>B32/5</f>
        <v>0.13320000000000001</v>
      </c>
      <c r="C33" s="19">
        <f>C32/5</f>
        <v>7.0987999999999996E-2</v>
      </c>
      <c r="D33" s="19">
        <f t="shared" ref="D33:K33" si="7">D32/5</f>
        <v>13.750912</v>
      </c>
      <c r="E33" s="19">
        <f t="shared" si="7"/>
        <v>0.17286000000000001</v>
      </c>
      <c r="F33" s="19">
        <f t="shared" si="7"/>
        <v>0.19996799999999998</v>
      </c>
      <c r="G33" s="19">
        <f t="shared" si="7"/>
        <v>8.7622000000000005E-2</v>
      </c>
      <c r="H33" s="19">
        <f t="shared" si="7"/>
        <v>0.18648200000000001</v>
      </c>
      <c r="I33" s="19">
        <f t="shared" si="7"/>
        <v>0.10224800000000001</v>
      </c>
      <c r="J33" s="19">
        <f t="shared" si="7"/>
        <v>0.217754</v>
      </c>
      <c r="K33" s="19">
        <f t="shared" si="7"/>
        <v>137.49921999999998</v>
      </c>
    </row>
    <row r="34" spans="1:11" ht="15.75" thickTop="1" x14ac:dyDescent="0.25">
      <c r="A34" s="8">
        <v>38383</v>
      </c>
      <c r="B34" s="9">
        <v>0.13320000000000001</v>
      </c>
      <c r="C34" s="10">
        <v>7.0699999999999999E-2</v>
      </c>
      <c r="D34" s="9">
        <v>13.79</v>
      </c>
      <c r="E34" s="10">
        <v>0.17199999999999999</v>
      </c>
      <c r="F34" s="9">
        <v>0.2001</v>
      </c>
      <c r="G34" s="10">
        <v>8.7580000000000005E-2</v>
      </c>
      <c r="H34" s="9">
        <v>0.18679999999999999</v>
      </c>
      <c r="I34" s="10">
        <v>0.1023</v>
      </c>
      <c r="J34" s="10">
        <v>0.21779999999999999</v>
      </c>
      <c r="K34" s="53">
        <v>136.4</v>
      </c>
    </row>
    <row r="35" spans="1:11" x14ac:dyDescent="0.25">
      <c r="A35" s="8"/>
      <c r="B35" s="9"/>
      <c r="C35" s="10"/>
      <c r="D35" s="9"/>
      <c r="E35" s="10"/>
      <c r="F35" s="9"/>
      <c r="G35" s="10"/>
      <c r="H35" s="9"/>
      <c r="I35" s="10"/>
      <c r="J35" s="10"/>
      <c r="K35" s="53"/>
    </row>
    <row r="36" spans="1:11" ht="20.25" x14ac:dyDescent="0.3">
      <c r="A36" s="20"/>
      <c r="B36" s="9"/>
      <c r="C36" s="56"/>
      <c r="D36" s="21"/>
      <c r="E36" s="22" t="s">
        <v>11</v>
      </c>
      <c r="F36" s="9"/>
      <c r="G36" s="10"/>
      <c r="H36" s="9"/>
      <c r="I36" s="10"/>
      <c r="J36" s="10"/>
      <c r="K36" s="53"/>
    </row>
    <row r="37" spans="1:11" ht="15.75" thickBot="1" x14ac:dyDescent="0.3">
      <c r="A37" s="23"/>
      <c r="B37" s="24"/>
      <c r="C37" s="25"/>
      <c r="D37" s="24"/>
      <c r="E37" s="25"/>
      <c r="F37" s="24"/>
      <c r="G37" s="25"/>
      <c r="H37" s="24"/>
      <c r="I37" s="25"/>
      <c r="J37" s="25"/>
      <c r="K37" s="57"/>
    </row>
    <row r="38" spans="1:11" x14ac:dyDescent="0.25">
      <c r="A38" s="26" t="s">
        <v>12</v>
      </c>
      <c r="B38" s="27">
        <f>SUM(B6:B10,B13:B17,B20:B24,B27:B31,B34)</f>
        <v>2.7972000000000001</v>
      </c>
      <c r="C38" s="28">
        <f>SUM(C6:C10,C13:C17,C20:C24,C27:C31,C34)</f>
        <v>1.4877999999999998</v>
      </c>
      <c r="D38" s="28">
        <f t="shared" ref="D38:K38" si="8">SUM(D6:D10,D13:D17,D20:D24,D27:D31,D34)</f>
        <v>289.05392000000001</v>
      </c>
      <c r="E38" s="28">
        <f t="shared" si="8"/>
        <v>3.6486999999999998</v>
      </c>
      <c r="F38" s="28">
        <f t="shared" si="8"/>
        <v>4.1590699999999998</v>
      </c>
      <c r="G38" s="28">
        <f t="shared" si="8"/>
        <v>1.8330000000000002</v>
      </c>
      <c r="H38" s="28">
        <f t="shared" si="8"/>
        <v>3.7875009999999998</v>
      </c>
      <c r="I38" s="28">
        <f t="shared" si="8"/>
        <v>2.1280700000000001</v>
      </c>
      <c r="J38" s="28">
        <f t="shared" si="8"/>
        <v>4.5804000000000009</v>
      </c>
      <c r="K38" s="28">
        <f t="shared" si="8"/>
        <v>2905.6033599999996</v>
      </c>
    </row>
    <row r="39" spans="1:11" x14ac:dyDescent="0.25">
      <c r="A39" s="26" t="s">
        <v>13</v>
      </c>
      <c r="B39" s="15">
        <f>B38/21</f>
        <v>0.13320000000000001</v>
      </c>
      <c r="C39" s="16">
        <f>C38/21</f>
        <v>7.0847619047619034E-2</v>
      </c>
      <c r="D39" s="16">
        <f t="shared" ref="D39:K39" si="9">D38/21</f>
        <v>13.76447238095238</v>
      </c>
      <c r="E39" s="16">
        <f t="shared" si="9"/>
        <v>0.17374761904761904</v>
      </c>
      <c r="F39" s="16">
        <f t="shared" si="9"/>
        <v>0.19805095238095238</v>
      </c>
      <c r="G39" s="16">
        <f t="shared" si="9"/>
        <v>8.72857142857143E-2</v>
      </c>
      <c r="H39" s="16">
        <f t="shared" si="9"/>
        <v>0.18035719047619048</v>
      </c>
      <c r="I39" s="16">
        <f t="shared" si="9"/>
        <v>0.10133666666666667</v>
      </c>
      <c r="J39" s="16">
        <f t="shared" si="9"/>
        <v>0.21811428571428576</v>
      </c>
      <c r="K39" s="16">
        <f t="shared" si="9"/>
        <v>138.36206476190475</v>
      </c>
    </row>
    <row r="40" spans="1:11" x14ac:dyDescent="0.25">
      <c r="A40" s="26" t="s">
        <v>14</v>
      </c>
      <c r="B40" s="27">
        <f>1/B39</f>
        <v>7.5075075075075066</v>
      </c>
      <c r="C40" s="28">
        <f>1/C39</f>
        <v>14.11480037639468</v>
      </c>
      <c r="D40" s="28">
        <f>100/D39</f>
        <v>7.2650805081626295</v>
      </c>
      <c r="E40" s="28">
        <f t="shared" ref="E40:J40" si="10">1/E39</f>
        <v>5.7554745525803712</v>
      </c>
      <c r="F40" s="28">
        <f t="shared" si="10"/>
        <v>5.049205711853852</v>
      </c>
      <c r="G40" s="28">
        <f t="shared" si="10"/>
        <v>11.456628477905072</v>
      </c>
      <c r="H40" s="28">
        <f t="shared" si="10"/>
        <v>5.5445529915371639</v>
      </c>
      <c r="I40" s="28">
        <f t="shared" si="10"/>
        <v>9.8680964441959134</v>
      </c>
      <c r="J40" s="28">
        <f t="shared" si="10"/>
        <v>4.584752423369137</v>
      </c>
      <c r="K40" s="28">
        <f>1000/K39</f>
        <v>7.2274145497959505</v>
      </c>
    </row>
    <row r="41" spans="1:11" ht="15.75" thickBot="1" x14ac:dyDescent="0.3">
      <c r="A41" s="29"/>
      <c r="B41" s="30"/>
      <c r="C41" s="31"/>
      <c r="D41" s="30"/>
      <c r="E41" s="31"/>
      <c r="F41" s="30"/>
      <c r="G41" s="31"/>
      <c r="H41" s="30"/>
      <c r="I41" s="31"/>
      <c r="J41" s="31"/>
      <c r="K41" s="49"/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/>
  </sheetViews>
  <sheetFormatPr defaultRowHeight="15" x14ac:dyDescent="0.25"/>
  <cols>
    <col min="1" max="1" width="12.28515625" customWidth="1"/>
    <col min="2" max="2" width="10.85546875" customWidth="1"/>
    <col min="3" max="3" width="10.7109375" customWidth="1"/>
    <col min="4" max="4" width="11.7109375" customWidth="1"/>
    <col min="5" max="6" width="10.42578125" customWidth="1"/>
    <col min="7" max="7" width="10" customWidth="1"/>
    <col min="8" max="8" width="10.42578125" customWidth="1"/>
    <col min="9" max="9" width="10.7109375" customWidth="1"/>
    <col min="10" max="10" width="10.140625" customWidth="1"/>
    <col min="11" max="11" width="10.42578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x14ac:dyDescent="0.3">
      <c r="A2" s="1"/>
      <c r="B2" s="1"/>
      <c r="C2" s="2" t="s">
        <v>41</v>
      </c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4"/>
      <c r="B4" s="5"/>
      <c r="C4" s="4"/>
      <c r="D4" s="5"/>
      <c r="E4" s="4"/>
      <c r="F4" s="5"/>
      <c r="G4" s="4"/>
      <c r="H4" s="5"/>
      <c r="I4" s="4"/>
      <c r="J4" s="4"/>
      <c r="K4" s="51"/>
    </row>
    <row r="5" spans="1:11" ht="15.75" thickBot="1" x14ac:dyDescent="0.3">
      <c r="A5" s="6" t="s">
        <v>0</v>
      </c>
      <c r="B5" s="7" t="s">
        <v>8</v>
      </c>
      <c r="C5" s="6" t="s">
        <v>7</v>
      </c>
      <c r="D5" s="7" t="s">
        <v>23</v>
      </c>
      <c r="E5" s="6" t="s">
        <v>1</v>
      </c>
      <c r="F5" s="7" t="s">
        <v>15</v>
      </c>
      <c r="G5" s="6" t="s">
        <v>5</v>
      </c>
      <c r="H5" s="7" t="s">
        <v>4</v>
      </c>
      <c r="I5" s="6" t="s">
        <v>2</v>
      </c>
      <c r="J5" s="6" t="s">
        <v>6</v>
      </c>
      <c r="K5" s="52" t="s">
        <v>3</v>
      </c>
    </row>
    <row r="6" spans="1:11" x14ac:dyDescent="0.25">
      <c r="A6" s="38"/>
      <c r="B6" s="39"/>
      <c r="C6" s="40"/>
      <c r="D6" s="39"/>
      <c r="E6" s="40"/>
      <c r="F6" s="39"/>
      <c r="G6" s="40"/>
      <c r="H6" s="39"/>
      <c r="I6" s="40"/>
      <c r="J6" s="40"/>
      <c r="K6" s="60"/>
    </row>
    <row r="7" spans="1:11" ht="15.75" thickBot="1" x14ac:dyDescent="0.3">
      <c r="A7" s="11"/>
      <c r="B7" s="12"/>
      <c r="C7" s="13"/>
      <c r="D7" s="12"/>
      <c r="E7" s="13"/>
      <c r="F7" s="12"/>
      <c r="G7" s="13"/>
      <c r="H7" s="12"/>
      <c r="I7" s="13"/>
      <c r="J7" s="13"/>
      <c r="K7" s="54"/>
    </row>
    <row r="8" spans="1:11" ht="15.75" thickTop="1" x14ac:dyDescent="0.25">
      <c r="A8" s="14" t="s">
        <v>9</v>
      </c>
      <c r="B8" s="15">
        <f t="shared" ref="B8:K8" si="0">SUM(B6:B7)</f>
        <v>0</v>
      </c>
      <c r="C8" s="16">
        <f t="shared" si="0"/>
        <v>0</v>
      </c>
      <c r="D8" s="15">
        <f t="shared" si="0"/>
        <v>0</v>
      </c>
      <c r="E8" s="16">
        <f t="shared" si="0"/>
        <v>0</v>
      </c>
      <c r="F8" s="15">
        <f t="shared" si="0"/>
        <v>0</v>
      </c>
      <c r="G8" s="16">
        <f t="shared" si="0"/>
        <v>0</v>
      </c>
      <c r="H8" s="15">
        <f t="shared" si="0"/>
        <v>0</v>
      </c>
      <c r="I8" s="16">
        <f t="shared" si="0"/>
        <v>0</v>
      </c>
      <c r="J8" s="16">
        <f t="shared" si="0"/>
        <v>0</v>
      </c>
      <c r="K8" s="55">
        <f t="shared" si="0"/>
        <v>0</v>
      </c>
    </row>
    <row r="9" spans="1:11" ht="15.75" thickBot="1" x14ac:dyDescent="0.3">
      <c r="A9" s="17" t="s">
        <v>10</v>
      </c>
      <c r="B9" s="18">
        <f>B8/1</f>
        <v>0</v>
      </c>
      <c r="C9" s="19">
        <f>C8/1</f>
        <v>0</v>
      </c>
      <c r="D9" s="19">
        <f t="shared" ref="D9:K9" si="1">D8/1</f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</row>
    <row r="10" spans="1:11" ht="15.75" thickTop="1" x14ac:dyDescent="0.25">
      <c r="A10" s="8"/>
      <c r="B10" s="9"/>
      <c r="C10" s="10"/>
      <c r="D10" s="9"/>
      <c r="E10" s="10"/>
      <c r="F10" s="9"/>
      <c r="G10" s="10"/>
      <c r="H10" s="9"/>
      <c r="I10" s="10"/>
      <c r="J10" s="10"/>
      <c r="K10" s="53"/>
    </row>
    <row r="11" spans="1:11" x14ac:dyDescent="0.25">
      <c r="A11" s="8"/>
      <c r="B11" s="9"/>
      <c r="C11" s="10"/>
      <c r="D11" s="9"/>
      <c r="E11" s="10"/>
      <c r="F11" s="9"/>
      <c r="G11" s="10"/>
      <c r="H11" s="9"/>
      <c r="I11" s="10"/>
      <c r="J11" s="10"/>
      <c r="K11" s="53"/>
    </row>
    <row r="12" spans="1:11" x14ac:dyDescent="0.25">
      <c r="A12" s="8"/>
      <c r="B12" s="9"/>
      <c r="C12" s="10"/>
      <c r="D12" s="9"/>
      <c r="E12" s="10"/>
      <c r="F12" s="9"/>
      <c r="G12" s="10"/>
      <c r="H12" s="9"/>
      <c r="I12" s="10"/>
      <c r="J12" s="10"/>
      <c r="K12" s="53"/>
    </row>
    <row r="13" spans="1:11" x14ac:dyDescent="0.25">
      <c r="A13" s="8"/>
      <c r="B13" s="9"/>
      <c r="C13" s="10"/>
      <c r="D13" s="9"/>
      <c r="E13" s="10"/>
      <c r="F13" s="9"/>
      <c r="G13" s="10"/>
      <c r="H13" s="9"/>
      <c r="I13" s="10"/>
      <c r="J13" s="10"/>
      <c r="K13" s="53"/>
    </row>
    <row r="14" spans="1:11" ht="15.75" thickBot="1" x14ac:dyDescent="0.3">
      <c r="A14" s="11"/>
      <c r="B14" s="12"/>
      <c r="C14" s="13"/>
      <c r="D14" s="12"/>
      <c r="E14" s="13"/>
      <c r="F14" s="12"/>
      <c r="G14" s="13"/>
      <c r="H14" s="12"/>
      <c r="I14" s="13"/>
      <c r="J14" s="13"/>
      <c r="K14" s="54"/>
    </row>
    <row r="15" spans="1:11" ht="15.75" thickTop="1" x14ac:dyDescent="0.25">
      <c r="A15" s="14" t="s">
        <v>9</v>
      </c>
      <c r="B15" s="15">
        <f t="shared" ref="B15:K15" si="2">SUM(B10:B14)</f>
        <v>0</v>
      </c>
      <c r="C15" s="16">
        <f t="shared" si="2"/>
        <v>0</v>
      </c>
      <c r="D15" s="15">
        <f t="shared" si="2"/>
        <v>0</v>
      </c>
      <c r="E15" s="16">
        <f t="shared" si="2"/>
        <v>0</v>
      </c>
      <c r="F15" s="15">
        <f t="shared" si="2"/>
        <v>0</v>
      </c>
      <c r="G15" s="16">
        <f t="shared" si="2"/>
        <v>0</v>
      </c>
      <c r="H15" s="15">
        <f t="shared" si="2"/>
        <v>0</v>
      </c>
      <c r="I15" s="16">
        <f t="shared" si="2"/>
        <v>0</v>
      </c>
      <c r="J15" s="16">
        <f t="shared" si="2"/>
        <v>0</v>
      </c>
      <c r="K15" s="55">
        <f t="shared" si="2"/>
        <v>0</v>
      </c>
    </row>
    <row r="16" spans="1:11" ht="15.75" thickBot="1" x14ac:dyDescent="0.3">
      <c r="A16" s="17" t="s">
        <v>10</v>
      </c>
      <c r="B16" s="18">
        <f>B15/5</f>
        <v>0</v>
      </c>
      <c r="C16" s="19">
        <f>C15/5</f>
        <v>0</v>
      </c>
      <c r="D16" s="19">
        <f t="shared" ref="D16:K16" si="3">D15/5</f>
        <v>0</v>
      </c>
      <c r="E16" s="19">
        <f t="shared" si="3"/>
        <v>0</v>
      </c>
      <c r="F16" s="19">
        <f t="shared" si="3"/>
        <v>0</v>
      </c>
      <c r="G16" s="19">
        <f t="shared" si="3"/>
        <v>0</v>
      </c>
      <c r="H16" s="19">
        <f t="shared" si="3"/>
        <v>0</v>
      </c>
      <c r="I16" s="19">
        <f t="shared" si="3"/>
        <v>0</v>
      </c>
      <c r="J16" s="19">
        <f t="shared" si="3"/>
        <v>0</v>
      </c>
      <c r="K16" s="19">
        <f t="shared" si="3"/>
        <v>0</v>
      </c>
    </row>
    <row r="17" spans="1:11" ht="15" customHeight="1" thickTop="1" x14ac:dyDescent="0.25">
      <c r="A17" s="8"/>
      <c r="B17" s="9"/>
      <c r="C17" s="10"/>
      <c r="D17" s="9"/>
      <c r="E17" s="10"/>
      <c r="F17" s="9"/>
      <c r="G17" s="10"/>
      <c r="H17" s="9"/>
      <c r="I17" s="10"/>
      <c r="J17" s="10"/>
      <c r="K17" s="53"/>
    </row>
    <row r="18" spans="1:11" x14ac:dyDescent="0.25">
      <c r="A18" s="8"/>
      <c r="B18" s="9"/>
      <c r="C18" s="10"/>
      <c r="D18" s="9"/>
      <c r="E18" s="10"/>
      <c r="F18" s="9"/>
      <c r="G18" s="10"/>
      <c r="H18" s="9"/>
      <c r="I18" s="10"/>
      <c r="J18" s="10"/>
      <c r="K18" s="53"/>
    </row>
    <row r="19" spans="1:11" x14ac:dyDescent="0.25">
      <c r="A19" s="8"/>
      <c r="B19" s="9"/>
      <c r="C19" s="10"/>
      <c r="D19" s="9"/>
      <c r="E19" s="10"/>
      <c r="F19" s="9"/>
      <c r="G19" s="10"/>
      <c r="H19" s="9"/>
      <c r="I19" s="10"/>
      <c r="J19" s="10"/>
      <c r="K19" s="53"/>
    </row>
    <row r="20" spans="1:11" x14ac:dyDescent="0.25">
      <c r="A20" s="8"/>
      <c r="B20" s="9"/>
      <c r="C20" s="10"/>
      <c r="D20" s="9"/>
      <c r="E20" s="10"/>
      <c r="F20" s="9"/>
      <c r="G20" s="10"/>
      <c r="H20" s="9"/>
      <c r="I20" s="10"/>
      <c r="J20" s="10"/>
      <c r="K20" s="53"/>
    </row>
    <row r="21" spans="1:11" ht="15.75" thickBot="1" x14ac:dyDescent="0.3">
      <c r="A21" s="11"/>
      <c r="B21" s="12"/>
      <c r="C21" s="13"/>
      <c r="D21" s="12"/>
      <c r="E21" s="13"/>
      <c r="F21" s="12"/>
      <c r="G21" s="13"/>
      <c r="H21" s="12"/>
      <c r="I21" s="13"/>
      <c r="J21" s="13"/>
      <c r="K21" s="54"/>
    </row>
    <row r="22" spans="1:11" ht="15.75" thickTop="1" x14ac:dyDescent="0.25">
      <c r="A22" s="14" t="s">
        <v>9</v>
      </c>
      <c r="B22" s="15">
        <f t="shared" ref="B22:K22" si="4">SUM(B17:B21)</f>
        <v>0</v>
      </c>
      <c r="C22" s="16">
        <f t="shared" si="4"/>
        <v>0</v>
      </c>
      <c r="D22" s="15">
        <f t="shared" si="4"/>
        <v>0</v>
      </c>
      <c r="E22" s="16">
        <f t="shared" si="4"/>
        <v>0</v>
      </c>
      <c r="F22" s="15">
        <f t="shared" si="4"/>
        <v>0</v>
      </c>
      <c r="G22" s="16">
        <f t="shared" si="4"/>
        <v>0</v>
      </c>
      <c r="H22" s="15">
        <f t="shared" si="4"/>
        <v>0</v>
      </c>
      <c r="I22" s="16">
        <f t="shared" si="4"/>
        <v>0</v>
      </c>
      <c r="J22" s="16">
        <f t="shared" si="4"/>
        <v>0</v>
      </c>
      <c r="K22" s="55">
        <f t="shared" si="4"/>
        <v>0</v>
      </c>
    </row>
    <row r="23" spans="1:11" ht="15.75" thickBot="1" x14ac:dyDescent="0.3">
      <c r="A23" s="17" t="s">
        <v>10</v>
      </c>
      <c r="B23" s="18">
        <f>B22/5</f>
        <v>0</v>
      </c>
      <c r="C23" s="19">
        <f>C22/5</f>
        <v>0</v>
      </c>
      <c r="D23" s="19">
        <f t="shared" ref="D23:K23" si="5">D22/5</f>
        <v>0</v>
      </c>
      <c r="E23" s="19">
        <f t="shared" si="5"/>
        <v>0</v>
      </c>
      <c r="F23" s="19">
        <f t="shared" si="5"/>
        <v>0</v>
      </c>
      <c r="G23" s="19">
        <f t="shared" si="5"/>
        <v>0</v>
      </c>
      <c r="H23" s="19">
        <f t="shared" si="5"/>
        <v>0</v>
      </c>
      <c r="I23" s="19">
        <f t="shared" si="5"/>
        <v>0</v>
      </c>
      <c r="J23" s="19">
        <f t="shared" si="5"/>
        <v>0</v>
      </c>
      <c r="K23" s="19">
        <f t="shared" si="5"/>
        <v>0</v>
      </c>
    </row>
    <row r="24" spans="1:11" ht="15.75" thickTop="1" x14ac:dyDescent="0.25">
      <c r="A24" s="8"/>
      <c r="B24" s="9"/>
      <c r="C24" s="10"/>
      <c r="D24" s="9"/>
      <c r="E24" s="10"/>
      <c r="F24" s="9"/>
      <c r="G24" s="10"/>
      <c r="H24" s="9"/>
      <c r="I24" s="10"/>
      <c r="J24" s="10"/>
      <c r="K24" s="53"/>
    </row>
    <row r="25" spans="1:11" x14ac:dyDescent="0.25">
      <c r="A25" s="8"/>
      <c r="B25" s="9"/>
      <c r="C25" s="10"/>
      <c r="D25" s="9"/>
      <c r="E25" s="10"/>
      <c r="F25" s="9"/>
      <c r="G25" s="10"/>
      <c r="H25" s="9"/>
      <c r="I25" s="10"/>
      <c r="J25" s="10"/>
      <c r="K25" s="53"/>
    </row>
    <row r="26" spans="1:11" x14ac:dyDescent="0.25">
      <c r="A26" s="8"/>
      <c r="B26" s="9"/>
      <c r="C26" s="10"/>
      <c r="D26" s="9"/>
      <c r="E26" s="10"/>
      <c r="F26" s="9"/>
      <c r="G26" s="10"/>
      <c r="H26" s="9"/>
      <c r="I26" s="10"/>
      <c r="J26" s="10"/>
      <c r="K26" s="53"/>
    </row>
    <row r="27" spans="1:11" x14ac:dyDescent="0.25">
      <c r="A27" s="8"/>
      <c r="B27" s="9"/>
      <c r="C27" s="10"/>
      <c r="D27" s="9"/>
      <c r="E27" s="10"/>
      <c r="F27" s="9"/>
      <c r="G27" s="10"/>
      <c r="H27" s="9"/>
      <c r="I27" s="10"/>
      <c r="J27" s="10"/>
      <c r="K27" s="53"/>
    </row>
    <row r="28" spans="1:11" ht="15.75" thickBot="1" x14ac:dyDescent="0.3">
      <c r="A28" s="11"/>
      <c r="B28" s="12"/>
      <c r="C28" s="13"/>
      <c r="D28" s="12"/>
      <c r="E28" s="13"/>
      <c r="F28" s="12"/>
      <c r="G28" s="13"/>
      <c r="H28" s="12"/>
      <c r="I28" s="13"/>
      <c r="J28" s="13"/>
      <c r="K28" s="54"/>
    </row>
    <row r="29" spans="1:11" ht="15.75" thickTop="1" x14ac:dyDescent="0.25">
      <c r="A29" s="14" t="s">
        <v>9</v>
      </c>
      <c r="B29" s="15">
        <f t="shared" ref="B29:K29" si="6">SUM(B24:B28)</f>
        <v>0</v>
      </c>
      <c r="C29" s="16">
        <f t="shared" si="6"/>
        <v>0</v>
      </c>
      <c r="D29" s="15">
        <f t="shared" si="6"/>
        <v>0</v>
      </c>
      <c r="E29" s="16">
        <f t="shared" si="6"/>
        <v>0</v>
      </c>
      <c r="F29" s="15">
        <f t="shared" si="6"/>
        <v>0</v>
      </c>
      <c r="G29" s="16">
        <f t="shared" si="6"/>
        <v>0</v>
      </c>
      <c r="H29" s="15">
        <f t="shared" si="6"/>
        <v>0</v>
      </c>
      <c r="I29" s="16">
        <f t="shared" si="6"/>
        <v>0</v>
      </c>
      <c r="J29" s="16">
        <f t="shared" si="6"/>
        <v>0</v>
      </c>
      <c r="K29" s="55">
        <f t="shared" si="6"/>
        <v>0</v>
      </c>
    </row>
    <row r="30" spans="1:11" ht="15.75" thickBot="1" x14ac:dyDescent="0.3">
      <c r="A30" s="17" t="s">
        <v>10</v>
      </c>
      <c r="B30" s="18">
        <f>B29/5</f>
        <v>0</v>
      </c>
      <c r="C30" s="19">
        <f>C29/5</f>
        <v>0</v>
      </c>
      <c r="D30" s="19">
        <f t="shared" ref="D30:K30" si="7">D29/5</f>
        <v>0</v>
      </c>
      <c r="E30" s="19">
        <f t="shared" si="7"/>
        <v>0</v>
      </c>
      <c r="F30" s="19">
        <f t="shared" si="7"/>
        <v>0</v>
      </c>
      <c r="G30" s="19">
        <f t="shared" si="7"/>
        <v>0</v>
      </c>
      <c r="H30" s="19">
        <f t="shared" si="7"/>
        <v>0</v>
      </c>
      <c r="I30" s="19">
        <f t="shared" si="7"/>
        <v>0</v>
      </c>
      <c r="J30" s="19">
        <f t="shared" si="7"/>
        <v>0</v>
      </c>
      <c r="K30" s="19">
        <f t="shared" si="7"/>
        <v>0</v>
      </c>
    </row>
    <row r="31" spans="1:11" ht="15.75" thickTop="1" x14ac:dyDescent="0.25">
      <c r="A31" s="8"/>
      <c r="B31" s="9"/>
      <c r="C31" s="10"/>
      <c r="D31" s="9"/>
      <c r="E31" s="10"/>
      <c r="F31" s="9"/>
      <c r="G31" s="10"/>
      <c r="H31" s="9"/>
      <c r="I31" s="10"/>
      <c r="J31" s="10"/>
      <c r="K31" s="53"/>
    </row>
    <row r="32" spans="1:11" x14ac:dyDescent="0.25">
      <c r="A32" s="8"/>
      <c r="B32" s="9"/>
      <c r="C32" s="10"/>
      <c r="D32" s="9"/>
      <c r="E32" s="10"/>
      <c r="F32" s="9"/>
      <c r="G32" s="10"/>
      <c r="H32" s="9"/>
      <c r="I32" s="10"/>
      <c r="J32" s="10"/>
      <c r="K32" s="53"/>
    </row>
    <row r="33" spans="1:11" x14ac:dyDescent="0.25">
      <c r="A33" s="8"/>
      <c r="B33" s="9"/>
      <c r="C33" s="10"/>
      <c r="D33" s="9"/>
      <c r="E33" s="10"/>
      <c r="F33" s="9"/>
      <c r="G33" s="10"/>
      <c r="H33" s="9"/>
      <c r="I33" s="10"/>
      <c r="J33" s="10"/>
      <c r="K33" s="53"/>
    </row>
    <row r="34" spans="1:11" x14ac:dyDescent="0.25">
      <c r="A34" s="8"/>
      <c r="B34" s="9"/>
      <c r="C34" s="10"/>
      <c r="D34" s="9"/>
      <c r="E34" s="10"/>
      <c r="F34" s="9"/>
      <c r="G34" s="10"/>
      <c r="H34" s="9"/>
      <c r="I34" s="10"/>
      <c r="J34" s="10"/>
      <c r="K34" s="53"/>
    </row>
    <row r="35" spans="1:11" ht="15.75" thickBot="1" x14ac:dyDescent="0.3">
      <c r="A35" s="11"/>
      <c r="B35" s="12"/>
      <c r="C35" s="13"/>
      <c r="D35" s="12"/>
      <c r="E35" s="13"/>
      <c r="F35" s="12"/>
      <c r="G35" s="13"/>
      <c r="H35" s="12"/>
      <c r="I35" s="13"/>
      <c r="J35" s="13"/>
      <c r="K35" s="54"/>
    </row>
    <row r="36" spans="1:11" ht="15.75" thickTop="1" x14ac:dyDescent="0.25">
      <c r="A36" s="14" t="s">
        <v>9</v>
      </c>
      <c r="B36" s="15">
        <f t="shared" ref="B36:K36" si="8">SUM(B31:B35)</f>
        <v>0</v>
      </c>
      <c r="C36" s="16">
        <f t="shared" si="8"/>
        <v>0</v>
      </c>
      <c r="D36" s="15">
        <f t="shared" si="8"/>
        <v>0</v>
      </c>
      <c r="E36" s="16">
        <f t="shared" si="8"/>
        <v>0</v>
      </c>
      <c r="F36" s="15">
        <f t="shared" si="8"/>
        <v>0</v>
      </c>
      <c r="G36" s="16">
        <f t="shared" si="8"/>
        <v>0</v>
      </c>
      <c r="H36" s="15">
        <f t="shared" si="8"/>
        <v>0</v>
      </c>
      <c r="I36" s="16">
        <f t="shared" si="8"/>
        <v>0</v>
      </c>
      <c r="J36" s="16">
        <f t="shared" si="8"/>
        <v>0</v>
      </c>
      <c r="K36" s="55">
        <f t="shared" si="8"/>
        <v>0</v>
      </c>
    </row>
    <row r="37" spans="1:11" ht="15.75" thickBot="1" x14ac:dyDescent="0.3">
      <c r="A37" s="17" t="s">
        <v>10</v>
      </c>
      <c r="B37" s="18">
        <f>B36/5</f>
        <v>0</v>
      </c>
      <c r="C37" s="19">
        <f>C36/5</f>
        <v>0</v>
      </c>
      <c r="D37" s="19">
        <f t="shared" ref="D37:K37" si="9">D36/5</f>
        <v>0</v>
      </c>
      <c r="E37" s="19">
        <f t="shared" si="9"/>
        <v>0</v>
      </c>
      <c r="F37" s="19">
        <f t="shared" si="9"/>
        <v>0</v>
      </c>
      <c r="G37" s="19">
        <f t="shared" si="9"/>
        <v>0</v>
      </c>
      <c r="H37" s="19">
        <f t="shared" si="9"/>
        <v>0</v>
      </c>
      <c r="I37" s="19">
        <f t="shared" si="9"/>
        <v>0</v>
      </c>
      <c r="J37" s="19">
        <f t="shared" si="9"/>
        <v>0</v>
      </c>
      <c r="K37" s="19">
        <f t="shared" si="9"/>
        <v>0</v>
      </c>
    </row>
    <row r="38" spans="1:11" ht="15.75" thickTop="1" x14ac:dyDescent="0.25">
      <c r="A38" s="20"/>
      <c r="B38" s="9"/>
      <c r="C38" s="10"/>
      <c r="D38" s="9"/>
      <c r="E38" s="10"/>
      <c r="F38" s="9"/>
      <c r="G38" s="10"/>
      <c r="H38" s="9"/>
      <c r="I38" s="10"/>
      <c r="J38" s="10"/>
      <c r="K38" s="53"/>
    </row>
    <row r="39" spans="1:11" ht="20.25" x14ac:dyDescent="0.3">
      <c r="A39" s="20"/>
      <c r="B39" s="9"/>
      <c r="C39" s="58"/>
      <c r="D39" s="9"/>
      <c r="E39" s="22" t="s">
        <v>11</v>
      </c>
      <c r="F39" s="9"/>
      <c r="G39" s="10"/>
      <c r="H39" s="9"/>
      <c r="I39" s="10"/>
      <c r="J39" s="10"/>
      <c r="K39" s="53"/>
    </row>
    <row r="40" spans="1:11" ht="15.75" thickBot="1" x14ac:dyDescent="0.3">
      <c r="A40" s="23"/>
      <c r="B40" s="24"/>
      <c r="C40" s="25"/>
      <c r="D40" s="24"/>
      <c r="E40" s="25"/>
      <c r="F40" s="24"/>
      <c r="G40" s="25"/>
      <c r="H40" s="24"/>
      <c r="I40" s="25"/>
      <c r="J40" s="25"/>
      <c r="K40" s="57"/>
    </row>
    <row r="41" spans="1:11" x14ac:dyDescent="0.25">
      <c r="A41" s="26" t="s">
        <v>12</v>
      </c>
      <c r="B41" s="27">
        <f>SUM(B6,B10:B14,B17:B21,B24:B28,B31:B35)</f>
        <v>0</v>
      </c>
      <c r="C41" s="36">
        <f>SUM(C6,C10:C14,C17:C21,C24:C28,C31:C35)</f>
        <v>0</v>
      </c>
      <c r="D41" s="36">
        <f t="shared" ref="D41:K41" si="10">SUM(D6,D10:D14,D17:D21,D24:D28,D31:D35)</f>
        <v>0</v>
      </c>
      <c r="E41" s="36">
        <f t="shared" si="10"/>
        <v>0</v>
      </c>
      <c r="F41" s="36">
        <f t="shared" si="10"/>
        <v>0</v>
      </c>
      <c r="G41" s="36">
        <f t="shared" si="10"/>
        <v>0</v>
      </c>
      <c r="H41" s="36">
        <f t="shared" si="10"/>
        <v>0</v>
      </c>
      <c r="I41" s="36">
        <f t="shared" si="10"/>
        <v>0</v>
      </c>
      <c r="J41" s="36">
        <f t="shared" si="10"/>
        <v>0</v>
      </c>
      <c r="K41" s="36">
        <f t="shared" si="10"/>
        <v>0</v>
      </c>
    </row>
    <row r="42" spans="1:11" x14ac:dyDescent="0.25">
      <c r="A42" s="26" t="s">
        <v>13</v>
      </c>
      <c r="B42" s="27">
        <f>B41/21</f>
        <v>0</v>
      </c>
      <c r="C42" s="28">
        <f>C41/21</f>
        <v>0</v>
      </c>
      <c r="D42" s="28">
        <f t="shared" ref="D42:K42" si="11">D41/21</f>
        <v>0</v>
      </c>
      <c r="E42" s="28">
        <f t="shared" si="11"/>
        <v>0</v>
      </c>
      <c r="F42" s="28">
        <f t="shared" si="11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8">
        <f t="shared" si="11"/>
        <v>0</v>
      </c>
    </row>
    <row r="43" spans="1:11" x14ac:dyDescent="0.25">
      <c r="A43" s="26" t="s">
        <v>14</v>
      </c>
      <c r="B43" s="27" t="e">
        <f>1/B42</f>
        <v>#DIV/0!</v>
      </c>
      <c r="C43" s="28" t="e">
        <f>1/C42</f>
        <v>#DIV/0!</v>
      </c>
      <c r="D43" s="28" t="e">
        <f>100/D42</f>
        <v>#DIV/0!</v>
      </c>
      <c r="E43" s="28" t="e">
        <f t="shared" ref="E43:J43" si="12">1/E42</f>
        <v>#DIV/0!</v>
      </c>
      <c r="F43" s="28" t="e">
        <f t="shared" si="12"/>
        <v>#DIV/0!</v>
      </c>
      <c r="G43" s="28" t="e">
        <f t="shared" si="12"/>
        <v>#DIV/0!</v>
      </c>
      <c r="H43" s="28" t="e">
        <f t="shared" si="12"/>
        <v>#DIV/0!</v>
      </c>
      <c r="I43" s="28" t="e">
        <f t="shared" si="12"/>
        <v>#DIV/0!</v>
      </c>
      <c r="J43" s="28" t="e">
        <f t="shared" si="12"/>
        <v>#DIV/0!</v>
      </c>
      <c r="K43" s="28" t="e">
        <f>1000/K42</f>
        <v>#DIV/0!</v>
      </c>
    </row>
    <row r="44" spans="1:11" ht="15.75" thickBot="1" x14ac:dyDescent="0.3">
      <c r="A44" s="29"/>
      <c r="B44" s="30"/>
      <c r="C44" s="31"/>
      <c r="D44" s="30"/>
      <c r="E44" s="31"/>
      <c r="F44" s="31"/>
      <c r="G44" s="30"/>
      <c r="H44" s="31"/>
      <c r="I44" s="30"/>
      <c r="J44" s="31"/>
      <c r="K44" s="4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/>
  </sheetViews>
  <sheetFormatPr defaultRowHeight="15" x14ac:dyDescent="0.25"/>
  <cols>
    <col min="1" max="1" width="12.28515625" customWidth="1"/>
    <col min="2" max="2" width="10.85546875" customWidth="1"/>
    <col min="3" max="3" width="10.7109375" customWidth="1"/>
    <col min="4" max="4" width="11.7109375" customWidth="1"/>
    <col min="5" max="6" width="10.42578125" customWidth="1"/>
    <col min="7" max="7" width="10" customWidth="1"/>
    <col min="8" max="8" width="10.42578125" customWidth="1"/>
    <col min="9" max="9" width="10.7109375" customWidth="1"/>
    <col min="10" max="10" width="10.140625" customWidth="1"/>
    <col min="11" max="11" width="10.42578125" customWidth="1"/>
  </cols>
  <sheetData>
    <row r="1" spans="1:11" ht="22.5" x14ac:dyDescent="0.3">
      <c r="A1" s="1"/>
      <c r="B1" s="1"/>
      <c r="C1" s="2" t="s">
        <v>42</v>
      </c>
      <c r="D1" s="1"/>
      <c r="E1" s="1"/>
      <c r="F1" s="1"/>
      <c r="G1" s="1"/>
      <c r="H1" s="1"/>
      <c r="I1" s="1"/>
      <c r="J1" s="1"/>
      <c r="K1" s="1"/>
    </row>
    <row r="2" spans="1:11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4"/>
      <c r="D3" s="5"/>
      <c r="E3" s="4"/>
      <c r="F3" s="5"/>
      <c r="G3" s="4"/>
      <c r="H3" s="5"/>
      <c r="I3" s="4"/>
      <c r="J3" s="4"/>
      <c r="K3" s="51"/>
    </row>
    <row r="4" spans="1:11" ht="15.75" thickBot="1" x14ac:dyDescent="0.3">
      <c r="A4" s="6" t="s">
        <v>0</v>
      </c>
      <c r="B4" s="7" t="s">
        <v>8</v>
      </c>
      <c r="C4" s="6" t="s">
        <v>7</v>
      </c>
      <c r="D4" s="7" t="s">
        <v>23</v>
      </c>
      <c r="E4" s="6" t="s">
        <v>1</v>
      </c>
      <c r="F4" s="7" t="s">
        <v>15</v>
      </c>
      <c r="G4" s="6" t="s">
        <v>5</v>
      </c>
      <c r="H4" s="7" t="s">
        <v>4</v>
      </c>
      <c r="I4" s="6" t="s">
        <v>2</v>
      </c>
      <c r="J4" s="6" t="s">
        <v>6</v>
      </c>
      <c r="K4" s="52" t="s">
        <v>3</v>
      </c>
    </row>
    <row r="5" spans="1:11" x14ac:dyDescent="0.25">
      <c r="A5" s="38"/>
      <c r="B5" s="39"/>
      <c r="C5" s="40"/>
      <c r="D5" s="39"/>
      <c r="E5" s="40"/>
      <c r="F5" s="39"/>
      <c r="G5" s="40"/>
      <c r="H5" s="39"/>
      <c r="I5" s="40"/>
      <c r="J5" s="40"/>
      <c r="K5" s="60"/>
    </row>
    <row r="6" spans="1:11" x14ac:dyDescent="0.25">
      <c r="A6" s="8"/>
      <c r="B6" s="9"/>
      <c r="C6" s="10"/>
      <c r="D6" s="9"/>
      <c r="E6" s="10"/>
      <c r="F6" s="9"/>
      <c r="G6" s="10"/>
      <c r="H6" s="9"/>
      <c r="I6" s="10"/>
      <c r="J6" s="10"/>
      <c r="K6" s="53"/>
    </row>
    <row r="7" spans="1:11" x14ac:dyDescent="0.25">
      <c r="A7" s="8"/>
      <c r="B7" s="9"/>
      <c r="C7" s="10"/>
      <c r="D7" s="9"/>
      <c r="E7" s="10"/>
      <c r="F7" s="9"/>
      <c r="G7" s="10"/>
      <c r="H7" s="9"/>
      <c r="I7" s="10"/>
      <c r="J7" s="10"/>
      <c r="K7" s="53"/>
    </row>
    <row r="8" spans="1:11" x14ac:dyDescent="0.25">
      <c r="A8" s="8"/>
      <c r="B8" s="9"/>
      <c r="C8" s="10"/>
      <c r="D8" s="9"/>
      <c r="E8" s="10"/>
      <c r="F8" s="9"/>
      <c r="G8" s="10"/>
      <c r="H8" s="9"/>
      <c r="I8" s="10"/>
      <c r="J8" s="10"/>
      <c r="K8" s="53"/>
    </row>
    <row r="9" spans="1:11" ht="15.75" thickBot="1" x14ac:dyDescent="0.3">
      <c r="A9" s="11"/>
      <c r="B9" s="12"/>
      <c r="C9" s="13"/>
      <c r="D9" s="12"/>
      <c r="E9" s="13"/>
      <c r="F9" s="12"/>
      <c r="G9" s="13"/>
      <c r="H9" s="12"/>
      <c r="I9" s="13"/>
      <c r="J9" s="13"/>
      <c r="K9" s="54"/>
    </row>
    <row r="10" spans="1:11" ht="15.75" thickTop="1" x14ac:dyDescent="0.25">
      <c r="A10" s="14" t="s">
        <v>9</v>
      </c>
      <c r="B10" s="15">
        <f t="shared" ref="B10:K10" si="0">SUM(B5:B9)</f>
        <v>0</v>
      </c>
      <c r="C10" s="16">
        <f t="shared" si="0"/>
        <v>0</v>
      </c>
      <c r="D10" s="15">
        <f t="shared" si="0"/>
        <v>0</v>
      </c>
      <c r="E10" s="16">
        <f t="shared" si="0"/>
        <v>0</v>
      </c>
      <c r="F10" s="15">
        <f t="shared" si="0"/>
        <v>0</v>
      </c>
      <c r="G10" s="16">
        <f t="shared" si="0"/>
        <v>0</v>
      </c>
      <c r="H10" s="15">
        <f t="shared" si="0"/>
        <v>0</v>
      </c>
      <c r="I10" s="16">
        <f t="shared" si="0"/>
        <v>0</v>
      </c>
      <c r="J10" s="16">
        <f t="shared" si="0"/>
        <v>0</v>
      </c>
      <c r="K10" s="55">
        <f t="shared" si="0"/>
        <v>0</v>
      </c>
    </row>
    <row r="11" spans="1:11" ht="15.75" thickBot="1" x14ac:dyDescent="0.3">
      <c r="A11" s="17" t="s">
        <v>10</v>
      </c>
      <c r="B11" s="18">
        <f>B10/5</f>
        <v>0</v>
      </c>
      <c r="C11" s="19">
        <f>C10/5</f>
        <v>0</v>
      </c>
      <c r="D11" s="19">
        <f t="shared" ref="D11:K11" si="1">D10/5</f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19">
        <f t="shared" si="1"/>
        <v>0</v>
      </c>
      <c r="K11" s="19">
        <f t="shared" si="1"/>
        <v>0</v>
      </c>
    </row>
    <row r="12" spans="1:11" ht="15.75" thickTop="1" x14ac:dyDescent="0.25">
      <c r="A12" s="8"/>
      <c r="B12" s="9"/>
      <c r="C12" s="10"/>
      <c r="D12" s="9"/>
      <c r="E12" s="10"/>
      <c r="F12" s="9"/>
      <c r="G12" s="10"/>
      <c r="H12" s="9"/>
      <c r="I12" s="10"/>
      <c r="J12" s="10"/>
      <c r="K12" s="53"/>
    </row>
    <row r="13" spans="1:11" x14ac:dyDescent="0.25">
      <c r="A13" s="8"/>
      <c r="B13" s="9"/>
      <c r="C13" s="10"/>
      <c r="D13" s="9"/>
      <c r="E13" s="10"/>
      <c r="F13" s="9"/>
      <c r="G13" s="10"/>
      <c r="H13" s="9"/>
      <c r="I13" s="10"/>
      <c r="J13" s="10"/>
      <c r="K13" s="53"/>
    </row>
    <row r="14" spans="1:11" x14ac:dyDescent="0.25">
      <c r="A14" s="8"/>
      <c r="B14" s="9"/>
      <c r="C14" s="10"/>
      <c r="D14" s="9"/>
      <c r="E14" s="10"/>
      <c r="F14" s="9"/>
      <c r="G14" s="10"/>
      <c r="H14" s="9"/>
      <c r="I14" s="10"/>
      <c r="J14" s="10"/>
      <c r="K14" s="53"/>
    </row>
    <row r="15" spans="1:11" x14ac:dyDescent="0.25">
      <c r="A15" s="8"/>
      <c r="B15" s="9"/>
      <c r="C15" s="10"/>
      <c r="D15" s="9"/>
      <c r="E15" s="10"/>
      <c r="F15" s="9"/>
      <c r="G15" s="10"/>
      <c r="H15" s="9"/>
      <c r="I15" s="10"/>
      <c r="J15" s="10"/>
      <c r="K15" s="53"/>
    </row>
    <row r="16" spans="1:11" ht="15.75" thickBot="1" x14ac:dyDescent="0.3">
      <c r="A16" s="11"/>
      <c r="B16" s="12"/>
      <c r="C16" s="13"/>
      <c r="D16" s="12"/>
      <c r="E16" s="13"/>
      <c r="F16" s="12"/>
      <c r="G16" s="13"/>
      <c r="H16" s="12"/>
      <c r="I16" s="13"/>
      <c r="J16" s="13"/>
      <c r="K16" s="54"/>
    </row>
    <row r="17" spans="1:11" ht="15.75" thickTop="1" x14ac:dyDescent="0.25">
      <c r="A17" s="14" t="s">
        <v>9</v>
      </c>
      <c r="B17" s="15">
        <f t="shared" ref="B17:K17" si="2">SUM(B12:B16)</f>
        <v>0</v>
      </c>
      <c r="C17" s="16">
        <f t="shared" si="2"/>
        <v>0</v>
      </c>
      <c r="D17" s="15">
        <f t="shared" si="2"/>
        <v>0</v>
      </c>
      <c r="E17" s="16">
        <f t="shared" si="2"/>
        <v>0</v>
      </c>
      <c r="F17" s="15">
        <f t="shared" si="2"/>
        <v>0</v>
      </c>
      <c r="G17" s="16">
        <f t="shared" si="2"/>
        <v>0</v>
      </c>
      <c r="H17" s="15">
        <f t="shared" si="2"/>
        <v>0</v>
      </c>
      <c r="I17" s="16">
        <f t="shared" si="2"/>
        <v>0</v>
      </c>
      <c r="J17" s="16">
        <f t="shared" si="2"/>
        <v>0</v>
      </c>
      <c r="K17" s="55">
        <f t="shared" si="2"/>
        <v>0</v>
      </c>
    </row>
    <row r="18" spans="1:11" ht="15.75" thickBot="1" x14ac:dyDescent="0.3">
      <c r="A18" s="17" t="s">
        <v>10</v>
      </c>
      <c r="B18" s="18">
        <f>B17/5</f>
        <v>0</v>
      </c>
      <c r="C18" s="19">
        <f>C17/5</f>
        <v>0</v>
      </c>
      <c r="D18" s="19">
        <f t="shared" ref="D18:K18" si="3">D17/5</f>
        <v>0</v>
      </c>
      <c r="E18" s="19">
        <f t="shared" si="3"/>
        <v>0</v>
      </c>
      <c r="F18" s="19">
        <f t="shared" si="3"/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</row>
    <row r="19" spans="1:11" ht="15" customHeight="1" thickTop="1" x14ac:dyDescent="0.25">
      <c r="A19" s="8"/>
      <c r="B19" s="9"/>
      <c r="C19" s="10"/>
      <c r="D19" s="9"/>
      <c r="E19" s="10"/>
      <c r="F19" s="9"/>
      <c r="G19" s="10"/>
      <c r="H19" s="9"/>
      <c r="I19" s="10"/>
      <c r="J19" s="10"/>
      <c r="K19" s="53"/>
    </row>
    <row r="20" spans="1:11" x14ac:dyDescent="0.25">
      <c r="A20" s="8"/>
      <c r="B20" s="9"/>
      <c r="C20" s="10"/>
      <c r="D20" s="9"/>
      <c r="E20" s="10"/>
      <c r="F20" s="9"/>
      <c r="G20" s="10"/>
      <c r="H20" s="9"/>
      <c r="I20" s="10"/>
      <c r="J20" s="10"/>
      <c r="K20" s="53"/>
    </row>
    <row r="21" spans="1:11" x14ac:dyDescent="0.25">
      <c r="A21" s="8"/>
      <c r="B21" s="9"/>
      <c r="C21" s="10"/>
      <c r="D21" s="9"/>
      <c r="E21" s="10"/>
      <c r="F21" s="9"/>
      <c r="G21" s="10"/>
      <c r="H21" s="9"/>
      <c r="I21" s="10"/>
      <c r="J21" s="10"/>
      <c r="K21" s="53"/>
    </row>
    <row r="22" spans="1:11" x14ac:dyDescent="0.25">
      <c r="A22" s="8"/>
      <c r="B22" s="9"/>
      <c r="C22" s="10"/>
      <c r="D22" s="9"/>
      <c r="E22" s="10"/>
      <c r="F22" s="9"/>
      <c r="G22" s="10"/>
      <c r="H22" s="9"/>
      <c r="I22" s="10"/>
      <c r="J22" s="10"/>
      <c r="K22" s="53"/>
    </row>
    <row r="23" spans="1:11" ht="15.75" thickBot="1" x14ac:dyDescent="0.3">
      <c r="A23" s="11"/>
      <c r="B23" s="12"/>
      <c r="C23" s="13"/>
      <c r="D23" s="12"/>
      <c r="E23" s="13"/>
      <c r="F23" s="12"/>
      <c r="G23" s="13"/>
      <c r="H23" s="12"/>
      <c r="I23" s="13"/>
      <c r="J23" s="13"/>
      <c r="K23" s="54"/>
    </row>
    <row r="24" spans="1:11" ht="15.75" thickTop="1" x14ac:dyDescent="0.25">
      <c r="A24" s="14" t="s">
        <v>9</v>
      </c>
      <c r="B24" s="15">
        <f t="shared" ref="B24:K24" si="4">SUM(B19:B23)</f>
        <v>0</v>
      </c>
      <c r="C24" s="16">
        <f t="shared" si="4"/>
        <v>0</v>
      </c>
      <c r="D24" s="15">
        <f t="shared" si="4"/>
        <v>0</v>
      </c>
      <c r="E24" s="16">
        <f t="shared" si="4"/>
        <v>0</v>
      </c>
      <c r="F24" s="15">
        <f t="shared" si="4"/>
        <v>0</v>
      </c>
      <c r="G24" s="16">
        <f t="shared" si="4"/>
        <v>0</v>
      </c>
      <c r="H24" s="15">
        <f t="shared" si="4"/>
        <v>0</v>
      </c>
      <c r="I24" s="16">
        <f t="shared" si="4"/>
        <v>0</v>
      </c>
      <c r="J24" s="16">
        <f t="shared" si="4"/>
        <v>0</v>
      </c>
      <c r="K24" s="55">
        <f t="shared" si="4"/>
        <v>0</v>
      </c>
    </row>
    <row r="25" spans="1:11" ht="15.75" thickBot="1" x14ac:dyDescent="0.3">
      <c r="A25" s="17" t="s">
        <v>10</v>
      </c>
      <c r="B25" s="18">
        <f>B24/5</f>
        <v>0</v>
      </c>
      <c r="C25" s="19">
        <f>C24/5</f>
        <v>0</v>
      </c>
      <c r="D25" s="19">
        <f t="shared" ref="D25:K25" si="5">D24/5</f>
        <v>0</v>
      </c>
      <c r="E25" s="19">
        <f t="shared" si="5"/>
        <v>0</v>
      </c>
      <c r="F25" s="19">
        <f t="shared" si="5"/>
        <v>0</v>
      </c>
      <c r="G25" s="19">
        <f t="shared" si="5"/>
        <v>0</v>
      </c>
      <c r="H25" s="19">
        <f t="shared" si="5"/>
        <v>0</v>
      </c>
      <c r="I25" s="19">
        <f t="shared" si="5"/>
        <v>0</v>
      </c>
      <c r="J25" s="19">
        <f t="shared" si="5"/>
        <v>0</v>
      </c>
      <c r="K25" s="19">
        <f t="shared" si="5"/>
        <v>0</v>
      </c>
    </row>
    <row r="26" spans="1:11" ht="15.75" thickTop="1" x14ac:dyDescent="0.25">
      <c r="A26" s="8"/>
      <c r="B26" s="9"/>
      <c r="C26" s="10"/>
      <c r="D26" s="9"/>
      <c r="E26" s="10"/>
      <c r="F26" s="9"/>
      <c r="G26" s="10"/>
      <c r="H26" s="9"/>
      <c r="I26" s="10"/>
      <c r="J26" s="10"/>
      <c r="K26" s="53"/>
    </row>
    <row r="27" spans="1:11" x14ac:dyDescent="0.25">
      <c r="A27" s="8"/>
      <c r="B27" s="9"/>
      <c r="C27" s="10"/>
      <c r="D27" s="9"/>
      <c r="E27" s="10"/>
      <c r="F27" s="9"/>
      <c r="G27" s="10"/>
      <c r="H27" s="9"/>
      <c r="I27" s="10"/>
      <c r="J27" s="10"/>
      <c r="K27" s="53"/>
    </row>
    <row r="28" spans="1:11" x14ac:dyDescent="0.25">
      <c r="A28" s="8"/>
      <c r="B28" s="9"/>
      <c r="C28" s="10"/>
      <c r="D28" s="9"/>
      <c r="E28" s="10"/>
      <c r="F28" s="9"/>
      <c r="G28" s="10"/>
      <c r="H28" s="9"/>
      <c r="I28" s="10"/>
      <c r="J28" s="10"/>
      <c r="K28" s="53"/>
    </row>
    <row r="29" spans="1:11" x14ac:dyDescent="0.25">
      <c r="A29" s="8"/>
      <c r="B29" s="9"/>
      <c r="C29" s="10"/>
      <c r="D29" s="9"/>
      <c r="E29" s="10"/>
      <c r="F29" s="9"/>
      <c r="G29" s="10"/>
      <c r="H29" s="9"/>
      <c r="I29" s="10"/>
      <c r="J29" s="10"/>
      <c r="K29" s="53"/>
    </row>
    <row r="30" spans="1:11" ht="15.75" thickBot="1" x14ac:dyDescent="0.3">
      <c r="A30" s="11"/>
      <c r="B30" s="12"/>
      <c r="C30" s="13"/>
      <c r="D30" s="12"/>
      <c r="E30" s="13"/>
      <c r="F30" s="12"/>
      <c r="G30" s="13"/>
      <c r="H30" s="12"/>
      <c r="I30" s="13"/>
      <c r="J30" s="13"/>
      <c r="K30" s="54"/>
    </row>
    <row r="31" spans="1:11" ht="15.75" thickTop="1" x14ac:dyDescent="0.25">
      <c r="A31" s="14" t="s">
        <v>9</v>
      </c>
      <c r="B31" s="15">
        <f t="shared" ref="B31:K31" si="6">SUM(B26:B30)</f>
        <v>0</v>
      </c>
      <c r="C31" s="16">
        <f t="shared" si="6"/>
        <v>0</v>
      </c>
      <c r="D31" s="15">
        <f t="shared" si="6"/>
        <v>0</v>
      </c>
      <c r="E31" s="16">
        <f t="shared" si="6"/>
        <v>0</v>
      </c>
      <c r="F31" s="15">
        <f t="shared" si="6"/>
        <v>0</v>
      </c>
      <c r="G31" s="16">
        <f t="shared" si="6"/>
        <v>0</v>
      </c>
      <c r="H31" s="15">
        <f t="shared" si="6"/>
        <v>0</v>
      </c>
      <c r="I31" s="16">
        <f t="shared" si="6"/>
        <v>0</v>
      </c>
      <c r="J31" s="16">
        <f t="shared" si="6"/>
        <v>0</v>
      </c>
      <c r="K31" s="55">
        <f t="shared" si="6"/>
        <v>0</v>
      </c>
    </row>
    <row r="32" spans="1:11" ht="15.75" thickBot="1" x14ac:dyDescent="0.3">
      <c r="A32" s="17" t="s">
        <v>10</v>
      </c>
      <c r="B32" s="18">
        <f>B31/5</f>
        <v>0</v>
      </c>
      <c r="C32" s="19">
        <f>C31/5</f>
        <v>0</v>
      </c>
      <c r="D32" s="19">
        <f t="shared" ref="D32:K32" si="7">D31/5</f>
        <v>0</v>
      </c>
      <c r="E32" s="19">
        <f t="shared" si="7"/>
        <v>0</v>
      </c>
      <c r="F32" s="19">
        <f t="shared" si="7"/>
        <v>0</v>
      </c>
      <c r="G32" s="19">
        <f t="shared" si="7"/>
        <v>0</v>
      </c>
      <c r="H32" s="19">
        <f t="shared" si="7"/>
        <v>0</v>
      </c>
      <c r="I32" s="19">
        <f t="shared" si="7"/>
        <v>0</v>
      </c>
      <c r="J32" s="19">
        <f t="shared" si="7"/>
        <v>0</v>
      </c>
      <c r="K32" s="19">
        <f t="shared" si="7"/>
        <v>0</v>
      </c>
    </row>
    <row r="33" spans="1:11" ht="15.75" thickTop="1" x14ac:dyDescent="0.25">
      <c r="A33" s="8"/>
      <c r="B33" s="9"/>
      <c r="C33" s="10"/>
      <c r="D33" s="9"/>
      <c r="E33" s="10"/>
      <c r="F33" s="9"/>
      <c r="G33" s="10"/>
      <c r="H33" s="9"/>
      <c r="I33" s="10"/>
      <c r="J33" s="10"/>
      <c r="K33" s="53"/>
    </row>
    <row r="34" spans="1:11" x14ac:dyDescent="0.25">
      <c r="A34" s="8"/>
      <c r="B34" s="9"/>
      <c r="C34" s="10"/>
      <c r="D34" s="9"/>
      <c r="E34" s="10"/>
      <c r="F34" s="9"/>
      <c r="G34" s="10"/>
      <c r="H34" s="9"/>
      <c r="I34" s="10"/>
      <c r="J34" s="10"/>
      <c r="K34" s="53"/>
    </row>
    <row r="35" spans="1:11" ht="20.25" x14ac:dyDescent="0.3">
      <c r="A35" s="20"/>
      <c r="B35" s="9"/>
      <c r="C35" s="50"/>
      <c r="D35" s="9"/>
      <c r="E35" s="22" t="s">
        <v>11</v>
      </c>
      <c r="F35" s="9"/>
      <c r="G35" s="10"/>
      <c r="H35" s="9"/>
      <c r="I35" s="10"/>
      <c r="J35" s="10"/>
      <c r="K35" s="53"/>
    </row>
    <row r="36" spans="1:11" ht="15.75" thickBot="1" x14ac:dyDescent="0.3">
      <c r="A36" s="23"/>
      <c r="B36" s="24"/>
      <c r="C36" s="25"/>
      <c r="D36" s="24"/>
      <c r="E36" s="25"/>
      <c r="F36" s="24"/>
      <c r="G36" s="25"/>
      <c r="H36" s="24"/>
      <c r="I36" s="25"/>
      <c r="J36" s="25"/>
      <c r="K36" s="57"/>
    </row>
    <row r="37" spans="1:11" x14ac:dyDescent="0.25">
      <c r="A37" s="26" t="s">
        <v>12</v>
      </c>
      <c r="B37" s="27">
        <f>SUM(B5:B9,B12:B16,B19:B23,B26:B30,B33:B34)</f>
        <v>0</v>
      </c>
      <c r="C37" s="36">
        <f>SUM(C5:C9,C12:C16,C19:C23,C26:C30,C33:C34)</f>
        <v>0</v>
      </c>
      <c r="D37" s="36">
        <f t="shared" ref="D37:K37" si="8">SUM(D5:D9,D12:D16,D19:D23,D26:D30,D33:D34)</f>
        <v>0</v>
      </c>
      <c r="E37" s="36">
        <f t="shared" si="8"/>
        <v>0</v>
      </c>
      <c r="F37" s="36">
        <f t="shared" si="8"/>
        <v>0</v>
      </c>
      <c r="G37" s="36">
        <f t="shared" si="8"/>
        <v>0</v>
      </c>
      <c r="H37" s="36">
        <f t="shared" si="8"/>
        <v>0</v>
      </c>
      <c r="I37" s="36">
        <f t="shared" si="8"/>
        <v>0</v>
      </c>
      <c r="J37" s="36">
        <f t="shared" si="8"/>
        <v>0</v>
      </c>
      <c r="K37" s="36">
        <f t="shared" si="8"/>
        <v>0</v>
      </c>
    </row>
    <row r="38" spans="1:11" x14ac:dyDescent="0.25">
      <c r="A38" s="26" t="s">
        <v>13</v>
      </c>
      <c r="B38" s="27">
        <f>B37/22</f>
        <v>0</v>
      </c>
      <c r="C38" s="28">
        <f>C37/22</f>
        <v>0</v>
      </c>
      <c r="D38" s="28">
        <f t="shared" ref="D38:K38" si="9">D37/22</f>
        <v>0</v>
      </c>
      <c r="E38" s="28">
        <f t="shared" si="9"/>
        <v>0</v>
      </c>
      <c r="F38" s="28">
        <f t="shared" si="9"/>
        <v>0</v>
      </c>
      <c r="G38" s="28">
        <f t="shared" si="9"/>
        <v>0</v>
      </c>
      <c r="H38" s="28">
        <f t="shared" si="9"/>
        <v>0</v>
      </c>
      <c r="I38" s="28">
        <f t="shared" si="9"/>
        <v>0</v>
      </c>
      <c r="J38" s="28">
        <f t="shared" si="9"/>
        <v>0</v>
      </c>
      <c r="K38" s="28">
        <f t="shared" si="9"/>
        <v>0</v>
      </c>
    </row>
    <row r="39" spans="1:11" x14ac:dyDescent="0.25">
      <c r="A39" s="26" t="s">
        <v>14</v>
      </c>
      <c r="B39" s="27" t="e">
        <f>1/B38</f>
        <v>#DIV/0!</v>
      </c>
      <c r="C39" s="28" t="e">
        <f>1/C38</f>
        <v>#DIV/0!</v>
      </c>
      <c r="D39" s="28" t="e">
        <f>100/D38</f>
        <v>#DIV/0!</v>
      </c>
      <c r="E39" s="28" t="e">
        <f t="shared" ref="E39:J39" si="10">1/E38</f>
        <v>#DIV/0!</v>
      </c>
      <c r="F39" s="28" t="e">
        <f t="shared" si="10"/>
        <v>#DIV/0!</v>
      </c>
      <c r="G39" s="28" t="e">
        <f t="shared" si="10"/>
        <v>#DIV/0!</v>
      </c>
      <c r="H39" s="28" t="e">
        <f t="shared" si="10"/>
        <v>#DIV/0!</v>
      </c>
      <c r="I39" s="28" t="e">
        <f t="shared" si="10"/>
        <v>#DIV/0!</v>
      </c>
      <c r="J39" s="28" t="e">
        <f t="shared" si="10"/>
        <v>#DIV/0!</v>
      </c>
      <c r="K39" s="28" t="e">
        <f>1000/K38</f>
        <v>#DIV/0!</v>
      </c>
    </row>
    <row r="40" spans="1:11" ht="15.75" thickBot="1" x14ac:dyDescent="0.3">
      <c r="A40" s="29"/>
      <c r="B40" s="30"/>
      <c r="C40" s="31"/>
      <c r="D40" s="30"/>
      <c r="E40" s="31"/>
      <c r="F40" s="30"/>
      <c r="G40" s="31"/>
      <c r="H40" s="30"/>
      <c r="I40" s="31"/>
      <c r="J40" s="31"/>
      <c r="K40" s="4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workbookViewId="0"/>
  </sheetViews>
  <sheetFormatPr defaultRowHeight="15" x14ac:dyDescent="0.25"/>
  <cols>
    <col min="1" max="1" width="13.85546875" bestFit="1" customWidth="1"/>
    <col min="2" max="4" width="9.28515625" bestFit="1" customWidth="1"/>
    <col min="5" max="5" width="10.85546875" bestFit="1" customWidth="1"/>
    <col min="6" max="10" width="9.28515625" bestFit="1" customWidth="1"/>
    <col min="11" max="11" width="9.5703125" bestFit="1" customWidth="1"/>
  </cols>
  <sheetData>
    <row r="1" spans="1:11" ht="22.5" x14ac:dyDescent="0.3">
      <c r="A1" s="41"/>
      <c r="B1" s="41"/>
      <c r="C1" s="2" t="s">
        <v>43</v>
      </c>
      <c r="D1" s="41"/>
      <c r="E1" s="41"/>
      <c r="F1" s="41"/>
      <c r="G1" s="41"/>
      <c r="H1" s="41"/>
      <c r="I1" s="41"/>
      <c r="J1" s="41"/>
      <c r="K1" s="41"/>
    </row>
    <row r="2" spans="1:11" ht="16.5" thickBo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 x14ac:dyDescent="0.25">
      <c r="A3" s="42"/>
      <c r="B3" s="43"/>
      <c r="C3" s="42"/>
      <c r="D3" s="43"/>
      <c r="E3" s="42"/>
      <c r="F3" s="43"/>
      <c r="G3" s="42"/>
      <c r="H3" s="43"/>
      <c r="I3" s="42"/>
      <c r="J3" s="42"/>
      <c r="K3" s="62"/>
    </row>
    <row r="4" spans="1:11" ht="16.5" thickBot="1" x14ac:dyDescent="0.3">
      <c r="A4" s="44" t="s">
        <v>0</v>
      </c>
      <c r="B4" s="45" t="s">
        <v>8</v>
      </c>
      <c r="C4" s="44" t="s">
        <v>7</v>
      </c>
      <c r="D4" s="45" t="s">
        <v>23</v>
      </c>
      <c r="E4" s="44" t="s">
        <v>1</v>
      </c>
      <c r="F4" s="45" t="s">
        <v>15</v>
      </c>
      <c r="G4" s="44" t="s">
        <v>5</v>
      </c>
      <c r="H4" s="45" t="s">
        <v>4</v>
      </c>
      <c r="I4" s="44" t="s">
        <v>2</v>
      </c>
      <c r="J4" s="44" t="s">
        <v>6</v>
      </c>
      <c r="K4" s="63" t="s">
        <v>3</v>
      </c>
    </row>
    <row r="5" spans="1:11" x14ac:dyDescent="0.25">
      <c r="A5" s="8"/>
      <c r="B5" s="64"/>
      <c r="C5" s="64"/>
      <c r="D5" s="65"/>
      <c r="E5" s="64"/>
      <c r="F5" s="65"/>
      <c r="G5" s="64"/>
      <c r="H5" s="65"/>
      <c r="I5" s="67"/>
      <c r="J5" s="65"/>
      <c r="K5" s="64"/>
    </row>
    <row r="6" spans="1:11" x14ac:dyDescent="0.25">
      <c r="A6" s="8"/>
      <c r="B6" s="32"/>
      <c r="C6" s="20"/>
      <c r="D6" s="65"/>
      <c r="E6" s="20"/>
      <c r="F6" s="65"/>
      <c r="G6" s="20"/>
      <c r="H6" s="65"/>
      <c r="I6" s="68"/>
      <c r="J6" s="65"/>
      <c r="K6" s="20"/>
    </row>
    <row r="7" spans="1:11" ht="15.75" thickBot="1" x14ac:dyDescent="0.3">
      <c r="A7" s="11"/>
      <c r="B7" s="33"/>
      <c r="C7" s="33"/>
      <c r="D7" s="75"/>
      <c r="E7" s="74"/>
      <c r="F7" s="75"/>
      <c r="G7" s="74"/>
      <c r="H7" s="75"/>
      <c r="I7" s="91"/>
      <c r="J7" s="75"/>
      <c r="K7" s="74"/>
    </row>
    <row r="8" spans="1:11" ht="15.75" thickTop="1" x14ac:dyDescent="0.25">
      <c r="A8" s="46" t="s">
        <v>9</v>
      </c>
      <c r="B8" s="16">
        <f t="shared" ref="B8:K8" si="0">SUM(B5:B7)</f>
        <v>0</v>
      </c>
      <c r="C8" s="16">
        <f t="shared" si="0"/>
        <v>0</v>
      </c>
      <c r="D8" s="15">
        <f t="shared" si="0"/>
        <v>0</v>
      </c>
      <c r="E8" s="16">
        <f t="shared" si="0"/>
        <v>0</v>
      </c>
      <c r="F8" s="15">
        <f t="shared" si="0"/>
        <v>0</v>
      </c>
      <c r="G8" s="16">
        <f t="shared" si="0"/>
        <v>0</v>
      </c>
      <c r="H8" s="15">
        <f t="shared" si="0"/>
        <v>0</v>
      </c>
      <c r="I8" s="16">
        <f t="shared" si="0"/>
        <v>0</v>
      </c>
      <c r="J8" s="15">
        <f t="shared" si="0"/>
        <v>0</v>
      </c>
      <c r="K8" s="16">
        <f t="shared" si="0"/>
        <v>0</v>
      </c>
    </row>
    <row r="9" spans="1:11" ht="15.75" thickBot="1" x14ac:dyDescent="0.3">
      <c r="A9" s="47" t="s">
        <v>10</v>
      </c>
      <c r="B9" s="19">
        <f>B8/3</f>
        <v>0</v>
      </c>
      <c r="C9" s="19">
        <f>C8/3</f>
        <v>0</v>
      </c>
      <c r="D9" s="19">
        <f t="shared" ref="D9:K9" si="1">D8/3</f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</row>
    <row r="10" spans="1:11" ht="15.75" thickTop="1" x14ac:dyDescent="0.25">
      <c r="A10" s="8"/>
      <c r="B10" s="9"/>
      <c r="C10" s="10"/>
      <c r="D10" s="9"/>
      <c r="E10" s="10"/>
      <c r="F10" s="9"/>
      <c r="G10" s="10"/>
      <c r="H10" s="9"/>
      <c r="I10" s="10"/>
      <c r="J10" s="10"/>
      <c r="K10" s="53"/>
    </row>
    <row r="11" spans="1:11" x14ac:dyDescent="0.25">
      <c r="A11" s="8"/>
      <c r="B11" s="9"/>
      <c r="C11" s="10"/>
      <c r="D11" s="9"/>
      <c r="E11" s="10"/>
      <c r="F11" s="9"/>
      <c r="G11" s="10"/>
      <c r="H11" s="9"/>
      <c r="I11" s="10"/>
      <c r="J11" s="10"/>
      <c r="K11" s="53"/>
    </row>
    <row r="12" spans="1:11" x14ac:dyDescent="0.25">
      <c r="A12" s="8"/>
      <c r="B12" s="9"/>
      <c r="C12" s="10"/>
      <c r="D12" s="9"/>
      <c r="E12" s="10"/>
      <c r="F12" s="9"/>
      <c r="G12" s="10"/>
      <c r="H12" s="9"/>
      <c r="I12" s="10"/>
      <c r="J12" s="10"/>
      <c r="K12" s="53"/>
    </row>
    <row r="13" spans="1:11" x14ac:dyDescent="0.25">
      <c r="A13" s="8"/>
      <c r="B13" s="9"/>
      <c r="C13" s="10"/>
      <c r="D13" s="9"/>
      <c r="E13" s="10"/>
      <c r="F13" s="9"/>
      <c r="G13" s="10"/>
      <c r="H13" s="9"/>
      <c r="I13" s="10"/>
      <c r="J13" s="10"/>
      <c r="K13" s="53"/>
    </row>
    <row r="14" spans="1:11" ht="15.75" thickBot="1" x14ac:dyDescent="0.3">
      <c r="A14" s="11"/>
      <c r="B14" s="12"/>
      <c r="C14" s="13"/>
      <c r="D14" s="12"/>
      <c r="E14" s="13"/>
      <c r="F14" s="12"/>
      <c r="G14" s="13"/>
      <c r="H14" s="12"/>
      <c r="I14" s="13"/>
      <c r="J14" s="13"/>
      <c r="K14" s="54"/>
    </row>
    <row r="15" spans="1:11" ht="15.75" thickTop="1" x14ac:dyDescent="0.25">
      <c r="A15" s="14" t="s">
        <v>9</v>
      </c>
      <c r="B15" s="15">
        <f t="shared" ref="B15:K15" si="2">SUM(B10:B14)</f>
        <v>0</v>
      </c>
      <c r="C15" s="16">
        <f t="shared" si="2"/>
        <v>0</v>
      </c>
      <c r="D15" s="15">
        <f t="shared" si="2"/>
        <v>0</v>
      </c>
      <c r="E15" s="16">
        <f t="shared" si="2"/>
        <v>0</v>
      </c>
      <c r="F15" s="15">
        <f t="shared" si="2"/>
        <v>0</v>
      </c>
      <c r="G15" s="16">
        <f t="shared" si="2"/>
        <v>0</v>
      </c>
      <c r="H15" s="15">
        <f t="shared" si="2"/>
        <v>0</v>
      </c>
      <c r="I15" s="16">
        <f t="shared" si="2"/>
        <v>0</v>
      </c>
      <c r="J15" s="16">
        <f t="shared" si="2"/>
        <v>0</v>
      </c>
      <c r="K15" s="55">
        <f t="shared" si="2"/>
        <v>0</v>
      </c>
    </row>
    <row r="16" spans="1:11" ht="15.75" thickBot="1" x14ac:dyDescent="0.3">
      <c r="A16" s="17" t="s">
        <v>10</v>
      </c>
      <c r="B16" s="18">
        <f>B15/5</f>
        <v>0</v>
      </c>
      <c r="C16" s="19">
        <f>C15/5</f>
        <v>0</v>
      </c>
      <c r="D16" s="19">
        <f t="shared" ref="D16:K16" si="3">D15/5</f>
        <v>0</v>
      </c>
      <c r="E16" s="19">
        <f t="shared" si="3"/>
        <v>0</v>
      </c>
      <c r="F16" s="19">
        <f t="shared" si="3"/>
        <v>0</v>
      </c>
      <c r="G16" s="19">
        <f t="shared" si="3"/>
        <v>0</v>
      </c>
      <c r="H16" s="19">
        <f t="shared" si="3"/>
        <v>0</v>
      </c>
      <c r="I16" s="19">
        <f t="shared" si="3"/>
        <v>0</v>
      </c>
      <c r="J16" s="19">
        <f t="shared" si="3"/>
        <v>0</v>
      </c>
      <c r="K16" s="19">
        <f t="shared" si="3"/>
        <v>0</v>
      </c>
    </row>
    <row r="17" spans="1:11" ht="15.75" thickTop="1" x14ac:dyDescent="0.25">
      <c r="A17" s="8"/>
      <c r="B17" s="9"/>
      <c r="C17" s="10"/>
      <c r="D17" s="9"/>
      <c r="E17" s="10"/>
      <c r="F17" s="9"/>
      <c r="G17" s="10"/>
      <c r="H17" s="9"/>
      <c r="I17" s="10"/>
      <c r="J17" s="10"/>
      <c r="K17" s="53"/>
    </row>
    <row r="18" spans="1:11" x14ac:dyDescent="0.25">
      <c r="A18" s="8"/>
      <c r="B18" s="9"/>
      <c r="C18" s="10"/>
      <c r="D18" s="9"/>
      <c r="E18" s="10"/>
      <c r="F18" s="9"/>
      <c r="G18" s="10"/>
      <c r="H18" s="9"/>
      <c r="I18" s="10"/>
      <c r="J18" s="10"/>
      <c r="K18" s="53"/>
    </row>
    <row r="19" spans="1:11" x14ac:dyDescent="0.25">
      <c r="A19" s="8"/>
      <c r="B19" s="9"/>
      <c r="C19" s="10"/>
      <c r="D19" s="9"/>
      <c r="E19" s="10"/>
      <c r="F19" s="9"/>
      <c r="G19" s="10"/>
      <c r="H19" s="9"/>
      <c r="I19" s="10"/>
      <c r="J19" s="10"/>
      <c r="K19" s="53"/>
    </row>
    <row r="20" spans="1:11" x14ac:dyDescent="0.25">
      <c r="A20" s="8"/>
      <c r="B20" s="9"/>
      <c r="C20" s="10"/>
      <c r="D20" s="9"/>
      <c r="E20" s="10"/>
      <c r="F20" s="9"/>
      <c r="G20" s="10"/>
      <c r="H20" s="9"/>
      <c r="I20" s="10"/>
      <c r="J20" s="10"/>
      <c r="K20" s="53"/>
    </row>
    <row r="21" spans="1:11" ht="15.75" thickBot="1" x14ac:dyDescent="0.3">
      <c r="A21" s="11"/>
      <c r="B21" s="12"/>
      <c r="C21" s="13"/>
      <c r="D21" s="12"/>
      <c r="E21" s="13"/>
      <c r="F21" s="12"/>
      <c r="G21" s="13"/>
      <c r="H21" s="12"/>
      <c r="I21" s="13"/>
      <c r="J21" s="13"/>
      <c r="K21" s="54"/>
    </row>
    <row r="22" spans="1:11" ht="15.75" thickTop="1" x14ac:dyDescent="0.25">
      <c r="A22" s="14" t="s">
        <v>9</v>
      </c>
      <c r="B22" s="15">
        <f t="shared" ref="B22:K22" si="4">SUM(B17:B21)</f>
        <v>0</v>
      </c>
      <c r="C22" s="16">
        <f t="shared" si="4"/>
        <v>0</v>
      </c>
      <c r="D22" s="15">
        <f t="shared" si="4"/>
        <v>0</v>
      </c>
      <c r="E22" s="16">
        <f t="shared" si="4"/>
        <v>0</v>
      </c>
      <c r="F22" s="15">
        <f t="shared" si="4"/>
        <v>0</v>
      </c>
      <c r="G22" s="16">
        <f t="shared" si="4"/>
        <v>0</v>
      </c>
      <c r="H22" s="15">
        <f t="shared" si="4"/>
        <v>0</v>
      </c>
      <c r="I22" s="16">
        <f t="shared" si="4"/>
        <v>0</v>
      </c>
      <c r="J22" s="16">
        <f t="shared" si="4"/>
        <v>0</v>
      </c>
      <c r="K22" s="55">
        <f t="shared" si="4"/>
        <v>0</v>
      </c>
    </row>
    <row r="23" spans="1:11" ht="15.75" thickBot="1" x14ac:dyDescent="0.3">
      <c r="A23" s="17" t="s">
        <v>10</v>
      </c>
      <c r="B23" s="18">
        <f>B22/5</f>
        <v>0</v>
      </c>
      <c r="C23" s="19">
        <f>C22/5</f>
        <v>0</v>
      </c>
      <c r="D23" s="19">
        <f t="shared" ref="D23:K23" si="5">D22/5</f>
        <v>0</v>
      </c>
      <c r="E23" s="19">
        <f t="shared" si="5"/>
        <v>0</v>
      </c>
      <c r="F23" s="19">
        <f t="shared" si="5"/>
        <v>0</v>
      </c>
      <c r="G23" s="19">
        <f t="shared" si="5"/>
        <v>0</v>
      </c>
      <c r="H23" s="19">
        <f t="shared" si="5"/>
        <v>0</v>
      </c>
      <c r="I23" s="19">
        <f t="shared" si="5"/>
        <v>0</v>
      </c>
      <c r="J23" s="19">
        <f t="shared" si="5"/>
        <v>0</v>
      </c>
      <c r="K23" s="19">
        <f t="shared" si="5"/>
        <v>0</v>
      </c>
    </row>
    <row r="24" spans="1:11" ht="15.75" thickTop="1" x14ac:dyDescent="0.25">
      <c r="A24" s="8"/>
      <c r="B24" s="9"/>
      <c r="C24" s="10"/>
      <c r="D24" s="9"/>
      <c r="E24" s="10"/>
      <c r="F24" s="9"/>
      <c r="G24" s="10"/>
      <c r="H24" s="9"/>
      <c r="I24" s="10"/>
      <c r="J24" s="10"/>
      <c r="K24" s="53"/>
    </row>
    <row r="25" spans="1:11" x14ac:dyDescent="0.25">
      <c r="A25" s="8"/>
      <c r="B25" s="9"/>
      <c r="C25" s="77"/>
      <c r="D25" s="9"/>
      <c r="E25" s="10"/>
      <c r="F25" s="10"/>
      <c r="G25" s="9"/>
      <c r="H25" s="10"/>
      <c r="I25" s="9"/>
      <c r="J25" s="10"/>
      <c r="K25" s="10"/>
    </row>
    <row r="26" spans="1:11" x14ac:dyDescent="0.25">
      <c r="A26" s="8"/>
      <c r="B26" s="9"/>
      <c r="C26" s="77"/>
      <c r="D26" s="9"/>
      <c r="E26" s="10"/>
      <c r="F26" s="10"/>
      <c r="G26" s="9"/>
      <c r="H26" s="10"/>
      <c r="I26" s="9"/>
      <c r="J26" s="10"/>
      <c r="K26" s="10"/>
    </row>
    <row r="27" spans="1:11" x14ac:dyDescent="0.25">
      <c r="A27" s="8"/>
      <c r="B27" s="9"/>
      <c r="C27" s="77"/>
      <c r="D27" s="9"/>
      <c r="E27" s="77"/>
      <c r="F27" s="10"/>
      <c r="G27" s="9"/>
      <c r="H27" s="10"/>
      <c r="I27" s="9"/>
      <c r="J27" s="10"/>
      <c r="K27" s="10"/>
    </row>
    <row r="28" spans="1:11" ht="15.75" thickBot="1" x14ac:dyDescent="0.3">
      <c r="A28" s="11"/>
      <c r="B28" s="12"/>
      <c r="C28" s="13"/>
      <c r="D28" s="12"/>
      <c r="E28" s="66"/>
      <c r="F28" s="12"/>
      <c r="G28" s="13"/>
      <c r="H28" s="12"/>
      <c r="I28" s="13"/>
      <c r="J28" s="13"/>
      <c r="K28" s="54"/>
    </row>
    <row r="29" spans="1:11" ht="15.75" thickTop="1" x14ac:dyDescent="0.25">
      <c r="A29" s="14" t="s">
        <v>9</v>
      </c>
      <c r="B29" s="15">
        <f t="shared" ref="B29:K29" si="6">SUM(B24:B28)</f>
        <v>0</v>
      </c>
      <c r="C29" s="16">
        <f t="shared" si="6"/>
        <v>0</v>
      </c>
      <c r="D29" s="15">
        <f t="shared" si="6"/>
        <v>0</v>
      </c>
      <c r="E29" s="16">
        <f t="shared" si="6"/>
        <v>0</v>
      </c>
      <c r="F29" s="15">
        <f t="shared" si="6"/>
        <v>0</v>
      </c>
      <c r="G29" s="16">
        <f t="shared" si="6"/>
        <v>0</v>
      </c>
      <c r="H29" s="15">
        <f t="shared" si="6"/>
        <v>0</v>
      </c>
      <c r="I29" s="16">
        <f t="shared" si="6"/>
        <v>0</v>
      </c>
      <c r="J29" s="16">
        <f t="shared" si="6"/>
        <v>0</v>
      </c>
      <c r="K29" s="55">
        <f t="shared" si="6"/>
        <v>0</v>
      </c>
    </row>
    <row r="30" spans="1:11" ht="15.75" thickBot="1" x14ac:dyDescent="0.3">
      <c r="A30" s="17" t="s">
        <v>10</v>
      </c>
      <c r="B30" s="18">
        <f>B29/5</f>
        <v>0</v>
      </c>
      <c r="C30" s="19">
        <f>C29/5</f>
        <v>0</v>
      </c>
      <c r="D30" s="19">
        <f t="shared" ref="D30:K30" si="7">D29/5</f>
        <v>0</v>
      </c>
      <c r="E30" s="19">
        <f t="shared" si="7"/>
        <v>0</v>
      </c>
      <c r="F30" s="19">
        <f t="shared" si="7"/>
        <v>0</v>
      </c>
      <c r="G30" s="19">
        <f t="shared" si="7"/>
        <v>0</v>
      </c>
      <c r="H30" s="19">
        <f t="shared" si="7"/>
        <v>0</v>
      </c>
      <c r="I30" s="19">
        <f t="shared" si="7"/>
        <v>0</v>
      </c>
      <c r="J30" s="19">
        <f t="shared" si="7"/>
        <v>0</v>
      </c>
      <c r="K30" s="19">
        <f t="shared" si="7"/>
        <v>0</v>
      </c>
    </row>
    <row r="31" spans="1:11" ht="15.75" thickTop="1" x14ac:dyDescent="0.25">
      <c r="A31" s="8"/>
      <c r="B31" s="9"/>
      <c r="C31" s="77"/>
      <c r="D31" s="9"/>
      <c r="E31" s="10"/>
      <c r="F31" s="10"/>
      <c r="G31" s="9"/>
      <c r="H31" s="10"/>
      <c r="I31" s="9"/>
      <c r="J31" s="10"/>
      <c r="K31" s="10"/>
    </row>
    <row r="32" spans="1:11" x14ac:dyDescent="0.25">
      <c r="A32" s="8"/>
      <c r="B32" s="9"/>
      <c r="C32" s="77"/>
      <c r="D32" s="9"/>
      <c r="E32" s="10"/>
      <c r="F32" s="10"/>
      <c r="G32" s="9"/>
      <c r="H32" s="10"/>
      <c r="I32" s="9"/>
      <c r="J32" s="10"/>
      <c r="K32" s="10"/>
    </row>
    <row r="33" spans="1:11" x14ac:dyDescent="0.25">
      <c r="A33" s="8"/>
      <c r="B33" s="9"/>
      <c r="C33" s="77"/>
      <c r="D33" s="9"/>
      <c r="E33" s="10"/>
      <c r="F33" s="10"/>
      <c r="G33" s="9"/>
      <c r="H33" s="10"/>
      <c r="I33" s="9"/>
      <c r="J33" s="10"/>
      <c r="K33" s="10"/>
    </row>
    <row r="34" spans="1:11" ht="20.25" x14ac:dyDescent="0.3">
      <c r="A34" s="61"/>
      <c r="B34" s="9"/>
      <c r="C34" s="50"/>
      <c r="D34" s="9"/>
      <c r="E34" s="22" t="s">
        <v>11</v>
      </c>
      <c r="F34" s="10"/>
      <c r="G34" s="9"/>
      <c r="H34" s="10"/>
      <c r="I34" s="9"/>
      <c r="J34" s="10"/>
      <c r="K34" s="10"/>
    </row>
    <row r="35" spans="1:11" ht="15.75" thickBot="1" x14ac:dyDescent="0.3">
      <c r="A35" s="29"/>
      <c r="B35" s="9"/>
      <c r="C35" s="10"/>
      <c r="D35" s="9"/>
      <c r="E35" s="10"/>
      <c r="F35" s="10"/>
      <c r="G35" s="9"/>
      <c r="H35" s="10"/>
      <c r="I35" s="9"/>
      <c r="J35" s="10"/>
      <c r="K35" s="10"/>
    </row>
    <row r="36" spans="1:11" x14ac:dyDescent="0.25">
      <c r="A36" s="26" t="s">
        <v>12</v>
      </c>
      <c r="B36" s="76">
        <f>SUM(B5:B7,B10:B14,B17:B21,B24:B28,B31:B33)</f>
        <v>0</v>
      </c>
      <c r="C36" s="48">
        <f>SUM(C5:C7,C10:C14,C17:C21,C24:C28,C31:C33)</f>
        <v>0</v>
      </c>
      <c r="D36" s="48">
        <f t="shared" ref="D36:K36" si="8">SUM(D5:D7,D10:D14,D17:D21,D24:D28,D31:D33)</f>
        <v>0</v>
      </c>
      <c r="E36" s="48">
        <f t="shared" si="8"/>
        <v>0</v>
      </c>
      <c r="F36" s="48">
        <f t="shared" si="8"/>
        <v>0</v>
      </c>
      <c r="G36" s="48">
        <f t="shared" si="8"/>
        <v>0</v>
      </c>
      <c r="H36" s="48">
        <f t="shared" si="8"/>
        <v>0</v>
      </c>
      <c r="I36" s="48">
        <f t="shared" si="8"/>
        <v>0</v>
      </c>
      <c r="J36" s="48">
        <f t="shared" si="8"/>
        <v>0</v>
      </c>
      <c r="K36" s="48">
        <f t="shared" si="8"/>
        <v>0</v>
      </c>
    </row>
    <row r="37" spans="1:11" x14ac:dyDescent="0.25">
      <c r="A37" s="26" t="s">
        <v>13</v>
      </c>
      <c r="B37" s="27">
        <f>B36/21</f>
        <v>0</v>
      </c>
      <c r="C37" s="28">
        <f>C36/21</f>
        <v>0</v>
      </c>
      <c r="D37" s="28">
        <f t="shared" ref="D37:K37" si="9">D36/21</f>
        <v>0</v>
      </c>
      <c r="E37" s="28">
        <f t="shared" si="9"/>
        <v>0</v>
      </c>
      <c r="F37" s="28">
        <f t="shared" si="9"/>
        <v>0</v>
      </c>
      <c r="G37" s="28">
        <f t="shared" si="9"/>
        <v>0</v>
      </c>
      <c r="H37" s="28">
        <f t="shared" si="9"/>
        <v>0</v>
      </c>
      <c r="I37" s="28">
        <f t="shared" si="9"/>
        <v>0</v>
      </c>
      <c r="J37" s="28">
        <f t="shared" si="9"/>
        <v>0</v>
      </c>
      <c r="K37" s="28">
        <f t="shared" si="9"/>
        <v>0</v>
      </c>
    </row>
    <row r="38" spans="1:11" x14ac:dyDescent="0.25">
      <c r="A38" s="26" t="s">
        <v>14</v>
      </c>
      <c r="B38" s="27" t="e">
        <f>1/B37</f>
        <v>#DIV/0!</v>
      </c>
      <c r="C38" s="28" t="e">
        <f>1/C37</f>
        <v>#DIV/0!</v>
      </c>
      <c r="D38" s="28" t="e">
        <f>100/D37</f>
        <v>#DIV/0!</v>
      </c>
      <c r="E38" s="28" t="e">
        <f t="shared" ref="E38:J38" si="10">1/E37</f>
        <v>#DIV/0!</v>
      </c>
      <c r="F38" s="28" t="e">
        <f t="shared" si="10"/>
        <v>#DIV/0!</v>
      </c>
      <c r="G38" s="28" t="e">
        <f t="shared" si="10"/>
        <v>#DIV/0!</v>
      </c>
      <c r="H38" s="28" t="e">
        <f t="shared" si="10"/>
        <v>#DIV/0!</v>
      </c>
      <c r="I38" s="28" t="e">
        <f t="shared" si="10"/>
        <v>#DIV/0!</v>
      </c>
      <c r="J38" s="28" t="e">
        <f t="shared" si="10"/>
        <v>#DIV/0!</v>
      </c>
      <c r="K38" s="28" t="e">
        <f>1000/K37</f>
        <v>#DIV/0!</v>
      </c>
    </row>
    <row r="39" spans="1:11" ht="15.75" thickBot="1" x14ac:dyDescent="0.3">
      <c r="A39" s="29"/>
      <c r="B39" s="30"/>
      <c r="C39" s="31"/>
      <c r="D39" s="30"/>
      <c r="E39" s="31"/>
      <c r="F39" s="31"/>
      <c r="G39" s="30"/>
      <c r="H39" s="31"/>
      <c r="I39" s="30"/>
      <c r="J39" s="31"/>
      <c r="K39" s="31"/>
    </row>
  </sheetData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B5" sqref="B5:K5"/>
    </sheetView>
  </sheetViews>
  <sheetFormatPr defaultRowHeight="15" x14ac:dyDescent="0.25"/>
  <cols>
    <col min="1" max="1" width="12.7109375" customWidth="1"/>
    <col min="2" max="2" width="11.28515625" customWidth="1"/>
    <col min="3" max="3" width="11.7109375" customWidth="1"/>
    <col min="4" max="4" width="12.140625" customWidth="1"/>
    <col min="5" max="5" width="12" customWidth="1"/>
    <col min="6" max="6" width="11.28515625" customWidth="1"/>
    <col min="7" max="7" width="11.140625" customWidth="1"/>
    <col min="8" max="8" width="11.28515625" customWidth="1"/>
    <col min="9" max="9" width="11.140625" customWidth="1"/>
    <col min="10" max="11" width="10.855468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x14ac:dyDescent="0.3">
      <c r="A2" s="1"/>
      <c r="B2" s="1"/>
      <c r="C2" s="2" t="s">
        <v>28</v>
      </c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4"/>
      <c r="B4" s="5"/>
      <c r="C4" s="4"/>
      <c r="D4" s="5"/>
      <c r="E4" s="4"/>
      <c r="F4" s="5"/>
      <c r="G4" s="4"/>
      <c r="H4" s="5"/>
      <c r="I4" s="4"/>
      <c r="J4" s="4"/>
      <c r="K4" s="51"/>
    </row>
    <row r="5" spans="1:11" ht="15.75" thickBot="1" x14ac:dyDescent="0.3">
      <c r="A5" s="6" t="s">
        <v>0</v>
      </c>
      <c r="B5" s="7" t="s">
        <v>29</v>
      </c>
      <c r="C5" s="6" t="s">
        <v>4</v>
      </c>
      <c r="D5" s="7" t="s">
        <v>5</v>
      </c>
      <c r="E5" s="6" t="s">
        <v>6</v>
      </c>
      <c r="F5" s="7" t="s">
        <v>3</v>
      </c>
      <c r="G5" s="6" t="s">
        <v>1</v>
      </c>
      <c r="H5" s="7" t="s">
        <v>30</v>
      </c>
      <c r="I5" s="6" t="s">
        <v>8</v>
      </c>
      <c r="J5" s="6" t="s">
        <v>31</v>
      </c>
      <c r="K5" s="52" t="s">
        <v>2</v>
      </c>
    </row>
    <row r="6" spans="1:11" x14ac:dyDescent="0.25">
      <c r="A6" s="8">
        <v>38384</v>
      </c>
      <c r="B6" s="9">
        <v>0.19972999999999999</v>
      </c>
      <c r="C6" s="10">
        <v>0.18729999999999999</v>
      </c>
      <c r="D6" s="9">
        <v>8.7599999999999997E-2</v>
      </c>
      <c r="E6" s="10">
        <v>0.21795999999999999</v>
      </c>
      <c r="F6" s="9">
        <v>136.81970999999999</v>
      </c>
      <c r="G6" s="10">
        <v>0.17179</v>
      </c>
      <c r="H6" s="9">
        <v>7.0650000000000004E-2</v>
      </c>
      <c r="I6" s="10">
        <v>0.13320000000000001</v>
      </c>
      <c r="J6" s="10">
        <v>13.78553</v>
      </c>
      <c r="K6" s="53">
        <v>0.10212</v>
      </c>
    </row>
    <row r="7" spans="1:11" x14ac:dyDescent="0.25">
      <c r="A7" s="8">
        <v>38385</v>
      </c>
      <c r="B7" s="9">
        <v>0.20022000000000001</v>
      </c>
      <c r="C7" s="10">
        <v>0.18734000000000001</v>
      </c>
      <c r="D7" s="9">
        <v>8.7639999999999996E-2</v>
      </c>
      <c r="E7" s="10">
        <v>0.21869</v>
      </c>
      <c r="F7" s="9">
        <v>136.85301000000001</v>
      </c>
      <c r="G7" s="10">
        <v>0.17252000000000001</v>
      </c>
      <c r="H7" s="9">
        <v>7.0870000000000002E-2</v>
      </c>
      <c r="I7" s="10">
        <v>0.13320000000000001</v>
      </c>
      <c r="J7" s="10">
        <v>13.85413</v>
      </c>
      <c r="K7" s="53">
        <v>0.10237</v>
      </c>
    </row>
    <row r="8" spans="1:11" x14ac:dyDescent="0.25">
      <c r="A8" s="8">
        <v>38386</v>
      </c>
      <c r="B8" s="9">
        <v>0.20000999999999999</v>
      </c>
      <c r="C8" s="10">
        <v>0.18728</v>
      </c>
      <c r="D8" s="9">
        <v>8.7480000000000002E-2</v>
      </c>
      <c r="E8" s="10">
        <v>0.21809000000000001</v>
      </c>
      <c r="F8" s="9">
        <v>136.90629000000001</v>
      </c>
      <c r="G8" s="10">
        <v>0.17208000000000001</v>
      </c>
      <c r="H8" s="9">
        <v>7.0709999999999995E-2</v>
      </c>
      <c r="I8" s="10">
        <v>0.13320000000000001</v>
      </c>
      <c r="J8" s="10">
        <v>13.84681</v>
      </c>
      <c r="K8" s="53">
        <v>0.10226</v>
      </c>
    </row>
    <row r="9" spans="1:11" ht="15.75" thickBot="1" x14ac:dyDescent="0.3">
      <c r="A9" s="11">
        <v>38387</v>
      </c>
      <c r="B9" s="12">
        <v>0.20105999999999999</v>
      </c>
      <c r="C9" s="13">
        <v>0.18767</v>
      </c>
      <c r="D9" s="12">
        <v>8.7660000000000002E-2</v>
      </c>
      <c r="E9" s="13">
        <v>0.21833</v>
      </c>
      <c r="F9" s="12">
        <v>136.55331000000001</v>
      </c>
      <c r="G9" s="13">
        <v>0.17302999999999999</v>
      </c>
      <c r="H9" s="12">
        <v>7.0849999999999996E-2</v>
      </c>
      <c r="I9" s="13">
        <v>0.13320000000000001</v>
      </c>
      <c r="J9" s="13">
        <v>13.93538</v>
      </c>
      <c r="K9" s="54">
        <v>0.1028</v>
      </c>
    </row>
    <row r="10" spans="1:11" ht="15.75" thickTop="1" x14ac:dyDescent="0.25">
      <c r="A10" s="14" t="s">
        <v>9</v>
      </c>
      <c r="B10" s="15">
        <f t="shared" ref="B10:K10" si="0">SUM(B6:B9)</f>
        <v>0.80102000000000007</v>
      </c>
      <c r="C10" s="16">
        <f t="shared" si="0"/>
        <v>0.74958999999999998</v>
      </c>
      <c r="D10" s="15">
        <f t="shared" si="0"/>
        <v>0.35038000000000002</v>
      </c>
      <c r="E10" s="16">
        <f t="shared" si="0"/>
        <v>0.87307000000000001</v>
      </c>
      <c r="F10" s="15">
        <f t="shared" si="0"/>
        <v>547.13232000000005</v>
      </c>
      <c r="G10" s="16">
        <f t="shared" si="0"/>
        <v>0.68942000000000003</v>
      </c>
      <c r="H10" s="15">
        <f t="shared" si="0"/>
        <v>0.28308</v>
      </c>
      <c r="I10" s="16">
        <f t="shared" si="0"/>
        <v>0.53280000000000005</v>
      </c>
      <c r="J10" s="16">
        <f t="shared" si="0"/>
        <v>55.421849999999999</v>
      </c>
      <c r="K10" s="55">
        <f t="shared" si="0"/>
        <v>0.40955000000000003</v>
      </c>
    </row>
    <row r="11" spans="1:11" ht="15.75" thickBot="1" x14ac:dyDescent="0.3">
      <c r="A11" s="17" t="s">
        <v>10</v>
      </c>
      <c r="B11" s="18">
        <f>B10/4</f>
        <v>0.20025500000000002</v>
      </c>
      <c r="C11" s="19">
        <f>C10/4</f>
        <v>0.18739749999999999</v>
      </c>
      <c r="D11" s="19">
        <f t="shared" ref="D11:K11" si="1">D10/4</f>
        <v>8.7595000000000006E-2</v>
      </c>
      <c r="E11" s="19">
        <f t="shared" si="1"/>
        <v>0.2182675</v>
      </c>
      <c r="F11" s="19">
        <f t="shared" si="1"/>
        <v>136.78308000000001</v>
      </c>
      <c r="G11" s="19">
        <f t="shared" si="1"/>
        <v>0.17235500000000001</v>
      </c>
      <c r="H11" s="19">
        <f t="shared" si="1"/>
        <v>7.077E-2</v>
      </c>
      <c r="I11" s="19">
        <f t="shared" si="1"/>
        <v>0.13320000000000001</v>
      </c>
      <c r="J11" s="19">
        <f t="shared" si="1"/>
        <v>13.8554625</v>
      </c>
      <c r="K11" s="19">
        <f t="shared" si="1"/>
        <v>0.10238750000000001</v>
      </c>
    </row>
    <row r="12" spans="1:11" ht="15.75" thickTop="1" x14ac:dyDescent="0.25">
      <c r="A12" s="8">
        <v>38390</v>
      </c>
      <c r="B12" s="9">
        <v>0.20141000000000001</v>
      </c>
      <c r="C12" s="10">
        <v>0.18692</v>
      </c>
      <c r="D12" s="9">
        <v>8.7840000000000001E-2</v>
      </c>
      <c r="E12" s="10">
        <v>0.21759999999999999</v>
      </c>
      <c r="F12" s="9">
        <v>136.8297</v>
      </c>
      <c r="G12" s="10">
        <v>0.17244000000000001</v>
      </c>
      <c r="H12" s="9">
        <v>7.0650000000000004E-2</v>
      </c>
      <c r="I12" s="10">
        <v>0.13320000000000001</v>
      </c>
      <c r="J12" s="10">
        <v>13.81217</v>
      </c>
      <c r="K12" s="53">
        <v>0.10298</v>
      </c>
    </row>
    <row r="13" spans="1:11" x14ac:dyDescent="0.25">
      <c r="A13" s="8">
        <v>38391</v>
      </c>
      <c r="B13" s="9">
        <v>0.20349</v>
      </c>
      <c r="C13" s="10">
        <v>0.18892</v>
      </c>
      <c r="D13" s="9">
        <v>8.8190000000000004E-2</v>
      </c>
      <c r="E13" s="10">
        <v>0.21840999999999999</v>
      </c>
      <c r="F13" s="9">
        <v>136.8963</v>
      </c>
      <c r="G13" s="10">
        <v>0.17244999999999999</v>
      </c>
      <c r="H13" s="9">
        <v>7.1489999999999998E-2</v>
      </c>
      <c r="I13" s="10">
        <v>0.13320000000000001</v>
      </c>
      <c r="J13" s="10">
        <v>13.926729999999999</v>
      </c>
      <c r="K13" s="53">
        <v>0.10403999999999999</v>
      </c>
    </row>
    <row r="14" spans="1:11" x14ac:dyDescent="0.25">
      <c r="A14" s="8">
        <v>38392</v>
      </c>
      <c r="B14" s="9">
        <v>0.20391000000000001</v>
      </c>
      <c r="C14" s="10">
        <v>0.19028999999999999</v>
      </c>
      <c r="D14" s="9">
        <v>8.8719999999999993E-2</v>
      </c>
      <c r="E14" s="10">
        <v>0.21959999999999999</v>
      </c>
      <c r="F14" s="9">
        <v>138.02500000000001</v>
      </c>
      <c r="G14" s="10">
        <v>0.17388000000000001</v>
      </c>
      <c r="H14" s="9">
        <v>7.1749999999999994E-2</v>
      </c>
      <c r="I14" s="10">
        <v>0.13320000000000001</v>
      </c>
      <c r="J14" s="10">
        <v>14.084569999999999</v>
      </c>
      <c r="K14" s="53">
        <v>0.10425</v>
      </c>
    </row>
    <row r="15" spans="1:11" x14ac:dyDescent="0.25">
      <c r="A15" s="8">
        <v>38393</v>
      </c>
      <c r="B15" s="9">
        <v>0.20363999999999999</v>
      </c>
      <c r="C15" s="10">
        <v>0.18964</v>
      </c>
      <c r="D15" s="9">
        <v>8.8569999999999996E-2</v>
      </c>
      <c r="E15" s="10">
        <v>0.21972</v>
      </c>
      <c r="F15" s="9">
        <v>139.0941</v>
      </c>
      <c r="G15" s="10">
        <v>0.17338000000000001</v>
      </c>
      <c r="H15" s="9">
        <v>7.1690000000000004E-2</v>
      </c>
      <c r="I15" s="10">
        <v>0.13320000000000001</v>
      </c>
      <c r="J15" s="10">
        <v>14.09056</v>
      </c>
      <c r="K15" s="53">
        <v>0.10412</v>
      </c>
    </row>
    <row r="16" spans="1:11" ht="15.75" thickBot="1" x14ac:dyDescent="0.3">
      <c r="A16" s="11">
        <v>38394</v>
      </c>
      <c r="B16" s="12">
        <v>0.20213999999999999</v>
      </c>
      <c r="C16" s="13">
        <v>0.18718000000000001</v>
      </c>
      <c r="D16" s="12">
        <v>8.8639999999999997E-2</v>
      </c>
      <c r="E16" s="13">
        <v>0.21997</v>
      </c>
      <c r="F16" s="12">
        <v>139.0941</v>
      </c>
      <c r="G16" s="13">
        <v>0.17021</v>
      </c>
      <c r="H16" s="12">
        <v>7.1190000000000003E-2</v>
      </c>
      <c r="I16" s="13">
        <v>0.13320000000000001</v>
      </c>
      <c r="J16" s="13">
        <v>14.07058</v>
      </c>
      <c r="K16" s="54">
        <v>0.10335</v>
      </c>
    </row>
    <row r="17" spans="1:11" ht="15.75" thickTop="1" x14ac:dyDescent="0.25">
      <c r="A17" s="14" t="s">
        <v>9</v>
      </c>
      <c r="B17" s="15">
        <f t="shared" ref="B17:K17" si="2">SUM(B12:B16)</f>
        <v>1.0145900000000001</v>
      </c>
      <c r="C17" s="16">
        <f t="shared" si="2"/>
        <v>0.94295000000000007</v>
      </c>
      <c r="D17" s="15">
        <f t="shared" si="2"/>
        <v>0.44196000000000002</v>
      </c>
      <c r="E17" s="16">
        <f t="shared" si="2"/>
        <v>1.0952999999999999</v>
      </c>
      <c r="F17" s="15">
        <f t="shared" si="2"/>
        <v>689.93920000000003</v>
      </c>
      <c r="G17" s="16">
        <f t="shared" si="2"/>
        <v>0.86236000000000002</v>
      </c>
      <c r="H17" s="15">
        <f t="shared" si="2"/>
        <v>0.35676999999999992</v>
      </c>
      <c r="I17" s="16">
        <f t="shared" si="2"/>
        <v>0.66600000000000004</v>
      </c>
      <c r="J17" s="16">
        <f t="shared" si="2"/>
        <v>69.984610000000004</v>
      </c>
      <c r="K17" s="55">
        <f t="shared" si="2"/>
        <v>0.51873999999999998</v>
      </c>
    </row>
    <row r="18" spans="1:11" ht="15.75" thickBot="1" x14ac:dyDescent="0.3">
      <c r="A18" s="17" t="s">
        <v>10</v>
      </c>
      <c r="B18" s="18">
        <f>B17/5</f>
        <v>0.20291800000000002</v>
      </c>
      <c r="C18" s="19">
        <f>C17/5</f>
        <v>0.18859000000000001</v>
      </c>
      <c r="D18" s="19">
        <f t="shared" ref="D18:K18" si="3">D17/5</f>
        <v>8.8391999999999998E-2</v>
      </c>
      <c r="E18" s="19">
        <f t="shared" si="3"/>
        <v>0.21905999999999998</v>
      </c>
      <c r="F18" s="19">
        <f t="shared" si="3"/>
        <v>137.98784000000001</v>
      </c>
      <c r="G18" s="19">
        <f t="shared" si="3"/>
        <v>0.17247200000000001</v>
      </c>
      <c r="H18" s="19">
        <f t="shared" si="3"/>
        <v>7.1353999999999987E-2</v>
      </c>
      <c r="I18" s="19">
        <f t="shared" si="3"/>
        <v>0.13320000000000001</v>
      </c>
      <c r="J18" s="19">
        <f t="shared" si="3"/>
        <v>13.996922000000001</v>
      </c>
      <c r="K18" s="19">
        <f t="shared" si="3"/>
        <v>0.10374799999999999</v>
      </c>
    </row>
    <row r="19" spans="1:11" ht="15.75" thickTop="1" x14ac:dyDescent="0.25">
      <c r="A19" s="8">
        <v>38397</v>
      </c>
      <c r="B19" s="9">
        <v>0.20241999999999999</v>
      </c>
      <c r="C19" s="10">
        <v>0.18687000000000001</v>
      </c>
      <c r="D19" s="9">
        <v>8.838E-2</v>
      </c>
      <c r="E19" s="10">
        <v>0.21959000000000001</v>
      </c>
      <c r="F19" s="9">
        <v>137.62889999999999</v>
      </c>
      <c r="G19" s="10">
        <v>0.16980999999999999</v>
      </c>
      <c r="H19" s="9">
        <v>7.1389999999999995E-2</v>
      </c>
      <c r="I19" s="10">
        <v>0.13320000000000001</v>
      </c>
      <c r="J19" s="10">
        <v>14.08057</v>
      </c>
      <c r="K19" s="53">
        <v>0.10349</v>
      </c>
    </row>
    <row r="20" spans="1:11" x14ac:dyDescent="0.25">
      <c r="A20" s="8">
        <v>38398</v>
      </c>
      <c r="B20" s="9">
        <v>0.20080000000000001</v>
      </c>
      <c r="C20" s="10">
        <v>0.186</v>
      </c>
      <c r="D20" s="9">
        <v>8.7900000000000006E-2</v>
      </c>
      <c r="E20" s="10">
        <v>0.21826000000000001</v>
      </c>
      <c r="F20" s="9">
        <v>136.55330000000001</v>
      </c>
      <c r="G20" s="10">
        <v>0.16886000000000001</v>
      </c>
      <c r="H20" s="9">
        <v>7.0499999999999993E-2</v>
      </c>
      <c r="I20" s="10">
        <v>0.13320000000000001</v>
      </c>
      <c r="J20" s="10">
        <v>0.13984669999999999</v>
      </c>
      <c r="K20" s="53">
        <v>0.10267</v>
      </c>
    </row>
    <row r="21" spans="1:11" x14ac:dyDescent="0.25">
      <c r="A21" s="8">
        <v>38399</v>
      </c>
      <c r="B21" s="9">
        <v>0.20075000000000001</v>
      </c>
      <c r="C21" s="10">
        <v>0.18601999999999999</v>
      </c>
      <c r="D21" s="9">
        <v>8.7900000000000006E-2</v>
      </c>
      <c r="E21" s="10">
        <v>0.21249999999999999</v>
      </c>
      <c r="F21" s="9">
        <v>136.74977999999999</v>
      </c>
      <c r="G21" s="10">
        <v>0.16961000000000001</v>
      </c>
      <c r="H21" s="9">
        <v>7.0540000000000005E-2</v>
      </c>
      <c r="I21" s="10">
        <v>0.13320000000000001</v>
      </c>
      <c r="J21" s="10">
        <v>13.92939</v>
      </c>
      <c r="K21" s="53">
        <v>0.10264</v>
      </c>
    </row>
    <row r="22" spans="1:11" x14ac:dyDescent="0.25">
      <c r="A22" s="8">
        <v>38400</v>
      </c>
      <c r="B22" s="9">
        <v>0.20055999999999999</v>
      </c>
      <c r="C22" s="10">
        <v>0.18676000000000001</v>
      </c>
      <c r="D22" s="9">
        <v>8.7809999999999999E-2</v>
      </c>
      <c r="E22" s="10">
        <v>0.21878</v>
      </c>
      <c r="F22" s="9">
        <v>136.69649999999999</v>
      </c>
      <c r="G22" s="10">
        <v>0.17039000000000001</v>
      </c>
      <c r="H22" s="9">
        <v>7.0919999999999997E-2</v>
      </c>
      <c r="I22" s="10">
        <v>0.13320000000000001</v>
      </c>
      <c r="J22" s="10">
        <v>14.043939999999999</v>
      </c>
      <c r="K22" s="53">
        <v>0.10254000000000001</v>
      </c>
    </row>
    <row r="23" spans="1:11" ht="15.75" thickBot="1" x14ac:dyDescent="0.3">
      <c r="A23" s="11">
        <v>38401</v>
      </c>
      <c r="B23" s="12">
        <v>0.19928000000000001</v>
      </c>
      <c r="C23" s="13">
        <v>0.18523000000000001</v>
      </c>
      <c r="D23" s="12">
        <v>8.77E-2</v>
      </c>
      <c r="E23" s="13">
        <v>0.21854999999999999</v>
      </c>
      <c r="F23" s="12">
        <v>136.59326999999999</v>
      </c>
      <c r="G23" s="13">
        <v>0.16907</v>
      </c>
      <c r="H23" s="12">
        <v>7.0370000000000002E-2</v>
      </c>
      <c r="I23" s="13">
        <v>0.13320000000000001</v>
      </c>
      <c r="J23" s="13">
        <v>14.04461</v>
      </c>
      <c r="K23" s="54">
        <v>0.10188999999999999</v>
      </c>
    </row>
    <row r="24" spans="1:11" ht="15.75" thickTop="1" x14ac:dyDescent="0.25">
      <c r="A24" s="14" t="s">
        <v>9</v>
      </c>
      <c r="B24" s="15">
        <f t="shared" ref="B24:K24" si="4">SUM(B19:B23)</f>
        <v>1.0038100000000001</v>
      </c>
      <c r="C24" s="16">
        <f t="shared" si="4"/>
        <v>0.93088000000000004</v>
      </c>
      <c r="D24" s="15">
        <f t="shared" si="4"/>
        <v>0.43968999999999997</v>
      </c>
      <c r="E24" s="16">
        <f t="shared" si="4"/>
        <v>1.08768</v>
      </c>
      <c r="F24" s="15">
        <f t="shared" si="4"/>
        <v>684.22174999999993</v>
      </c>
      <c r="G24" s="16">
        <f t="shared" si="4"/>
        <v>0.84774000000000016</v>
      </c>
      <c r="H24" s="15">
        <f t="shared" si="4"/>
        <v>0.35371999999999998</v>
      </c>
      <c r="I24" s="16">
        <f t="shared" si="4"/>
        <v>0.66600000000000004</v>
      </c>
      <c r="J24" s="16">
        <f t="shared" si="4"/>
        <v>56.238356699999997</v>
      </c>
      <c r="K24" s="55">
        <f t="shared" si="4"/>
        <v>0.51323000000000008</v>
      </c>
    </row>
    <row r="25" spans="1:11" ht="15.75" thickBot="1" x14ac:dyDescent="0.3">
      <c r="A25" s="17" t="s">
        <v>10</v>
      </c>
      <c r="B25" s="18">
        <f>B24/5</f>
        <v>0.20076200000000002</v>
      </c>
      <c r="C25" s="19">
        <f>C24/5</f>
        <v>0.18617600000000001</v>
      </c>
      <c r="D25" s="19">
        <f t="shared" ref="D25:K25" si="5">D24/5</f>
        <v>8.7937999999999988E-2</v>
      </c>
      <c r="E25" s="19">
        <f t="shared" si="5"/>
        <v>0.21753600000000001</v>
      </c>
      <c r="F25" s="19">
        <f t="shared" si="5"/>
        <v>136.84434999999999</v>
      </c>
      <c r="G25" s="19">
        <f t="shared" si="5"/>
        <v>0.16954800000000003</v>
      </c>
      <c r="H25" s="19">
        <f t="shared" si="5"/>
        <v>7.0744000000000001E-2</v>
      </c>
      <c r="I25" s="19">
        <f t="shared" si="5"/>
        <v>0.13320000000000001</v>
      </c>
      <c r="J25" s="19">
        <f t="shared" si="5"/>
        <v>11.24767134</v>
      </c>
      <c r="K25" s="19">
        <f t="shared" si="5"/>
        <v>0.10264600000000002</v>
      </c>
    </row>
    <row r="26" spans="1:11" ht="15.75" thickTop="1" x14ac:dyDescent="0.25">
      <c r="A26" s="8">
        <v>38404</v>
      </c>
      <c r="B26" s="9">
        <v>0.19932</v>
      </c>
      <c r="C26" s="10">
        <v>0.18411</v>
      </c>
      <c r="D26" s="9">
        <v>8.7800000000000003E-2</v>
      </c>
      <c r="E26" s="10">
        <v>0.21815000000000001</v>
      </c>
      <c r="F26" s="9">
        <v>136.43010000000001</v>
      </c>
      <c r="G26" s="10">
        <v>0.16914000000000001</v>
      </c>
      <c r="H26" s="9">
        <v>7.0300000000000001E-2</v>
      </c>
      <c r="I26" s="10">
        <v>0.13320000000000001</v>
      </c>
      <c r="J26" s="10">
        <v>14.07991</v>
      </c>
      <c r="K26" s="53">
        <v>0.10191</v>
      </c>
    </row>
    <row r="27" spans="1:11" x14ac:dyDescent="0.25">
      <c r="A27" s="8">
        <v>38405</v>
      </c>
      <c r="B27" s="9">
        <v>0.1993</v>
      </c>
      <c r="C27" s="10">
        <v>0.18367</v>
      </c>
      <c r="D27" s="9">
        <v>8.77E-2</v>
      </c>
      <c r="E27" s="10">
        <v>0.21814</v>
      </c>
      <c r="F27" s="9">
        <v>136.36349999999999</v>
      </c>
      <c r="G27" s="10">
        <v>0.16893</v>
      </c>
      <c r="H27" s="9">
        <v>7.0260000000000003E-2</v>
      </c>
      <c r="I27" s="10">
        <v>0.13320000000000001</v>
      </c>
      <c r="J27" s="10">
        <v>14.05993</v>
      </c>
      <c r="K27" s="53">
        <v>0.10188999999999999</v>
      </c>
    </row>
    <row r="28" spans="1:11" x14ac:dyDescent="0.25">
      <c r="A28" s="8">
        <v>38406</v>
      </c>
      <c r="B28" s="9">
        <v>0.19700000000000001</v>
      </c>
      <c r="C28" s="10">
        <v>0.18260000000000001</v>
      </c>
      <c r="D28" s="9">
        <v>8.7090000000000001E-2</v>
      </c>
      <c r="E28" s="10">
        <v>0.21668000000000001</v>
      </c>
      <c r="F28" s="9">
        <v>133.88930999999999</v>
      </c>
      <c r="G28" s="10">
        <v>0.1678</v>
      </c>
      <c r="H28" s="9">
        <v>6.9830000000000003E-2</v>
      </c>
      <c r="I28" s="10">
        <v>0.13320000000000001</v>
      </c>
      <c r="J28" s="10">
        <v>13.876110000000001</v>
      </c>
      <c r="K28" s="53">
        <v>0.10070999999999999</v>
      </c>
    </row>
    <row r="29" spans="1:11" x14ac:dyDescent="0.25">
      <c r="A29" s="8">
        <v>38407</v>
      </c>
      <c r="B29" s="9">
        <v>0.19735</v>
      </c>
      <c r="C29" s="10">
        <v>0.18409</v>
      </c>
      <c r="D29" s="9">
        <v>8.7169999999999997E-2</v>
      </c>
      <c r="E29" s="10">
        <v>0.21681</v>
      </c>
      <c r="F29" s="9">
        <v>133.62290999999999</v>
      </c>
      <c r="G29" s="10">
        <v>0.16950000000000001</v>
      </c>
      <c r="H29" s="9">
        <v>6.9870000000000002E-2</v>
      </c>
      <c r="I29" s="10">
        <v>0.13320000000000001</v>
      </c>
      <c r="J29" s="10">
        <v>13.989330000000001</v>
      </c>
      <c r="K29" s="53">
        <v>0.1009</v>
      </c>
    </row>
    <row r="30" spans="1:11" ht="15.75" thickBot="1" x14ac:dyDescent="0.3">
      <c r="A30" s="11">
        <v>38408</v>
      </c>
      <c r="B30" s="12">
        <v>0.1973</v>
      </c>
      <c r="C30" s="13">
        <v>0.18440000000000001</v>
      </c>
      <c r="D30" s="12">
        <v>8.7029999999999996E-2</v>
      </c>
      <c r="E30" s="13">
        <v>0.21722</v>
      </c>
      <c r="F30" s="12">
        <v>134.08911000000001</v>
      </c>
      <c r="G30" s="13">
        <v>0.16939000000000001</v>
      </c>
      <c r="H30" s="12">
        <v>6.9769999999999999E-2</v>
      </c>
      <c r="I30" s="13">
        <v>0.13320000000000001</v>
      </c>
      <c r="J30" s="13">
        <v>14.0406</v>
      </c>
      <c r="K30" s="54">
        <v>0.10086000000000001</v>
      </c>
    </row>
    <row r="31" spans="1:11" ht="15.75" thickTop="1" x14ac:dyDescent="0.25">
      <c r="A31" s="14" t="s">
        <v>9</v>
      </c>
      <c r="B31" s="15">
        <f t="shared" ref="B31:K31" si="6">SUM(B26:B30)</f>
        <v>0.99027000000000009</v>
      </c>
      <c r="C31" s="16">
        <f t="shared" si="6"/>
        <v>0.91886999999999996</v>
      </c>
      <c r="D31" s="15">
        <f t="shared" si="6"/>
        <v>0.43678999999999996</v>
      </c>
      <c r="E31" s="16">
        <f t="shared" si="6"/>
        <v>1.087</v>
      </c>
      <c r="F31" s="15">
        <f t="shared" si="6"/>
        <v>674.39493000000004</v>
      </c>
      <c r="G31" s="16">
        <f t="shared" si="6"/>
        <v>0.84476000000000007</v>
      </c>
      <c r="H31" s="15">
        <f t="shared" si="6"/>
        <v>0.35003000000000001</v>
      </c>
      <c r="I31" s="16">
        <f t="shared" si="6"/>
        <v>0.66600000000000004</v>
      </c>
      <c r="J31" s="16">
        <f t="shared" si="6"/>
        <v>70.045880000000011</v>
      </c>
      <c r="K31" s="55">
        <f t="shared" si="6"/>
        <v>0.50627</v>
      </c>
    </row>
    <row r="32" spans="1:11" ht="15.75" thickBot="1" x14ac:dyDescent="0.3">
      <c r="A32" s="17" t="s">
        <v>10</v>
      </c>
      <c r="B32" s="18">
        <f>B31/5</f>
        <v>0.19805400000000001</v>
      </c>
      <c r="C32" s="19">
        <f>C31/5</f>
        <v>0.18377399999999999</v>
      </c>
      <c r="D32" s="19">
        <f t="shared" ref="D32:K32" si="7">D31/5</f>
        <v>8.7357999999999991E-2</v>
      </c>
      <c r="E32" s="19">
        <f t="shared" si="7"/>
        <v>0.21739999999999998</v>
      </c>
      <c r="F32" s="19">
        <f t="shared" si="7"/>
        <v>134.878986</v>
      </c>
      <c r="G32" s="19">
        <f t="shared" si="7"/>
        <v>0.16895200000000002</v>
      </c>
      <c r="H32" s="19">
        <f t="shared" si="7"/>
        <v>7.0005999999999999E-2</v>
      </c>
      <c r="I32" s="19">
        <f t="shared" si="7"/>
        <v>0.13320000000000001</v>
      </c>
      <c r="J32" s="19">
        <f t="shared" si="7"/>
        <v>14.009176000000002</v>
      </c>
      <c r="K32" s="19">
        <f t="shared" si="7"/>
        <v>0.101254</v>
      </c>
    </row>
    <row r="33" spans="1:11" ht="15.75" thickTop="1" x14ac:dyDescent="0.25">
      <c r="A33" s="8">
        <v>38411</v>
      </c>
      <c r="B33" s="9">
        <v>0.19747999999999999</v>
      </c>
      <c r="C33" s="10">
        <v>0.18490000000000001</v>
      </c>
      <c r="D33" s="9">
        <v>8.7370000000000003E-2</v>
      </c>
      <c r="E33" s="10">
        <v>0.21737000000000001</v>
      </c>
      <c r="F33" s="9">
        <v>134.28890999999999</v>
      </c>
      <c r="G33" s="10">
        <v>0.16968</v>
      </c>
      <c r="H33" s="9">
        <v>6.9550000000000001E-2</v>
      </c>
      <c r="I33" s="10">
        <v>0.13320000000000001</v>
      </c>
      <c r="J33" s="10">
        <v>14.0153</v>
      </c>
      <c r="K33" s="53">
        <v>0.10097</v>
      </c>
    </row>
    <row r="34" spans="1:11" x14ac:dyDescent="0.25">
      <c r="A34" s="20"/>
      <c r="B34" s="9"/>
      <c r="C34" s="10"/>
      <c r="D34" s="9"/>
      <c r="E34" s="10"/>
      <c r="F34" s="9"/>
      <c r="G34" s="10"/>
      <c r="H34" s="9"/>
      <c r="I34" s="10"/>
      <c r="J34" s="10"/>
      <c r="K34" s="53"/>
    </row>
    <row r="35" spans="1:11" ht="20.25" x14ac:dyDescent="0.3">
      <c r="A35" s="20"/>
      <c r="B35" s="9"/>
      <c r="C35" s="58"/>
      <c r="D35" s="9"/>
      <c r="E35" s="22" t="s">
        <v>11</v>
      </c>
      <c r="F35" s="9"/>
      <c r="G35" s="10"/>
      <c r="H35" s="9"/>
      <c r="I35" s="10"/>
      <c r="J35" s="10"/>
      <c r="K35" s="53"/>
    </row>
    <row r="36" spans="1:11" ht="15.75" thickBot="1" x14ac:dyDescent="0.3">
      <c r="A36" s="23"/>
      <c r="B36" s="24"/>
      <c r="C36" s="25"/>
      <c r="D36" s="24"/>
      <c r="E36" s="25"/>
      <c r="F36" s="24"/>
      <c r="G36" s="25"/>
      <c r="H36" s="24"/>
      <c r="I36" s="25"/>
      <c r="J36" s="25"/>
      <c r="K36" s="57"/>
    </row>
    <row r="37" spans="1:11" x14ac:dyDescent="0.25">
      <c r="A37" s="26" t="s">
        <v>12</v>
      </c>
      <c r="B37" s="27">
        <f>SUM(B6:B9,B12:B16,B19:B23,B26:B30,B33)</f>
        <v>4.0071700000000003</v>
      </c>
      <c r="C37" s="28">
        <f>SUM(C6:C9,C12:C16,C19:C23,C26:C30,C33)</f>
        <v>3.7271899999999998</v>
      </c>
      <c r="D37" s="28">
        <f t="shared" ref="D37:K37" si="8">SUM(D6:D9,D12:D16,D19:D23,D26:D30,D33)</f>
        <v>1.7561899999999997</v>
      </c>
      <c r="E37" s="28">
        <f t="shared" si="8"/>
        <v>4.3604200000000004</v>
      </c>
      <c r="F37" s="28">
        <f t="shared" si="8"/>
        <v>2729.9771099999998</v>
      </c>
      <c r="G37" s="28">
        <f t="shared" si="8"/>
        <v>3.4139600000000003</v>
      </c>
      <c r="H37" s="28">
        <f t="shared" si="8"/>
        <v>1.4131499999999999</v>
      </c>
      <c r="I37" s="28">
        <f t="shared" si="8"/>
        <v>2.6640000000000001</v>
      </c>
      <c r="J37" s="28">
        <f t="shared" si="8"/>
        <v>265.70599670000007</v>
      </c>
      <c r="K37" s="28">
        <f t="shared" si="8"/>
        <v>2.0487600000000006</v>
      </c>
    </row>
    <row r="38" spans="1:11" x14ac:dyDescent="0.25">
      <c r="A38" s="26" t="s">
        <v>13</v>
      </c>
      <c r="B38" s="27">
        <f>B37/20</f>
        <v>0.20035850000000002</v>
      </c>
      <c r="C38" s="28">
        <f>C37/20</f>
        <v>0.18635949999999998</v>
      </c>
      <c r="D38" s="28">
        <f t="shared" ref="D38:K38" si="9">D37/20</f>
        <v>8.7809499999999985E-2</v>
      </c>
      <c r="E38" s="28">
        <f t="shared" si="9"/>
        <v>0.21802100000000002</v>
      </c>
      <c r="F38" s="28">
        <f t="shared" si="9"/>
        <v>136.49885549999999</v>
      </c>
      <c r="G38" s="28">
        <f t="shared" si="9"/>
        <v>0.17069800000000002</v>
      </c>
      <c r="H38" s="28">
        <f t="shared" si="9"/>
        <v>7.0657499999999998E-2</v>
      </c>
      <c r="I38" s="28">
        <f t="shared" si="9"/>
        <v>0.13320000000000001</v>
      </c>
      <c r="J38" s="28">
        <f t="shared" si="9"/>
        <v>13.285299835000004</v>
      </c>
      <c r="K38" s="28">
        <f t="shared" si="9"/>
        <v>0.10243800000000003</v>
      </c>
    </row>
    <row r="39" spans="1:11" x14ac:dyDescent="0.25">
      <c r="A39" s="26" t="s">
        <v>14</v>
      </c>
      <c r="B39" s="27">
        <f>1/B38</f>
        <v>4.9910535365357589</v>
      </c>
      <c r="C39" s="28">
        <f>1/C38</f>
        <v>5.3659727569563138</v>
      </c>
      <c r="D39" s="28">
        <f>100/D38</f>
        <v>1138.8289421987372</v>
      </c>
      <c r="E39" s="28">
        <f t="shared" ref="E39:J39" si="10">1/E38</f>
        <v>4.5867141238688012</v>
      </c>
      <c r="F39" s="28">
        <f t="shared" si="10"/>
        <v>7.3260687522760954E-3</v>
      </c>
      <c r="G39" s="28">
        <f t="shared" si="10"/>
        <v>5.8582994528348307</v>
      </c>
      <c r="H39" s="28">
        <f t="shared" si="10"/>
        <v>14.152779252025617</v>
      </c>
      <c r="I39" s="28">
        <f t="shared" si="10"/>
        <v>7.5075075075075066</v>
      </c>
      <c r="J39" s="28">
        <f t="shared" si="10"/>
        <v>7.5271165304490073E-2</v>
      </c>
      <c r="K39" s="28">
        <f>1000/K38</f>
        <v>9762.002381928578</v>
      </c>
    </row>
    <row r="40" spans="1:11" ht="15.75" thickBot="1" x14ac:dyDescent="0.3">
      <c r="A40" s="29"/>
      <c r="B40" s="30"/>
      <c r="C40" s="31"/>
      <c r="D40" s="30"/>
      <c r="E40" s="31"/>
      <c r="F40" s="30"/>
      <c r="G40" s="31"/>
      <c r="H40" s="30"/>
      <c r="I40" s="31"/>
      <c r="J40" s="31"/>
      <c r="K40" s="49"/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4" workbookViewId="0">
      <selection activeCell="C40" sqref="C40"/>
    </sheetView>
  </sheetViews>
  <sheetFormatPr defaultRowHeight="15" x14ac:dyDescent="0.25"/>
  <cols>
    <col min="1" max="1" width="12.28515625" customWidth="1"/>
    <col min="2" max="2" width="10.85546875" customWidth="1"/>
    <col min="3" max="3" width="10.7109375" customWidth="1"/>
    <col min="4" max="4" width="11.7109375" customWidth="1"/>
    <col min="5" max="6" width="10.42578125" customWidth="1"/>
    <col min="7" max="7" width="10" customWidth="1"/>
    <col min="8" max="8" width="10.42578125" customWidth="1"/>
    <col min="9" max="9" width="10.7109375" customWidth="1"/>
    <col min="10" max="10" width="10.140625" customWidth="1"/>
    <col min="11" max="11" width="10.42578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x14ac:dyDescent="0.3">
      <c r="A2" s="1"/>
      <c r="B2" s="1"/>
      <c r="C2" s="2" t="s">
        <v>32</v>
      </c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4"/>
      <c r="B4" s="5"/>
      <c r="C4" s="4"/>
      <c r="D4" s="5"/>
      <c r="E4" s="4"/>
      <c r="F4" s="5"/>
      <c r="G4" s="4"/>
      <c r="H4" s="5"/>
      <c r="I4" s="4"/>
      <c r="J4" s="4"/>
      <c r="K4" s="51"/>
    </row>
    <row r="5" spans="1:11" ht="15.75" thickBot="1" x14ac:dyDescent="0.3">
      <c r="A5" s="6" t="s">
        <v>0</v>
      </c>
      <c r="B5" s="7" t="s">
        <v>8</v>
      </c>
      <c r="C5" s="6" t="s">
        <v>7</v>
      </c>
      <c r="D5" s="7" t="s">
        <v>23</v>
      </c>
      <c r="E5" s="6" t="s">
        <v>1</v>
      </c>
      <c r="F5" s="7" t="s">
        <v>15</v>
      </c>
      <c r="G5" s="6" t="s">
        <v>5</v>
      </c>
      <c r="H5" s="7" t="s">
        <v>4</v>
      </c>
      <c r="I5" s="6" t="s">
        <v>2</v>
      </c>
      <c r="J5" s="6" t="s">
        <v>6</v>
      </c>
      <c r="K5" s="52" t="s">
        <v>3</v>
      </c>
    </row>
    <row r="6" spans="1:11" x14ac:dyDescent="0.25">
      <c r="A6" s="8">
        <v>38412</v>
      </c>
      <c r="B6" s="9">
        <v>0.19622999999999999</v>
      </c>
      <c r="C6" s="10">
        <v>0.1827</v>
      </c>
      <c r="D6" s="9">
        <v>8.695E-2</v>
      </c>
      <c r="E6" s="10">
        <v>0.21632999999999999</v>
      </c>
      <c r="F6" s="9">
        <v>133.68951000000001</v>
      </c>
      <c r="G6" s="10">
        <v>0.16778000000000001</v>
      </c>
      <c r="H6" s="9">
        <v>6.9180000000000005E-2</v>
      </c>
      <c r="I6" s="10">
        <v>0.13320000000000001</v>
      </c>
      <c r="J6" s="10">
        <v>13.88876</v>
      </c>
      <c r="K6" s="53">
        <v>0.10034999999999999</v>
      </c>
    </row>
    <row r="7" spans="1:11" x14ac:dyDescent="0.25">
      <c r="A7" s="8">
        <v>38413</v>
      </c>
      <c r="B7" s="9">
        <v>0.19756000000000001</v>
      </c>
      <c r="C7" s="10">
        <v>0.18323999999999999</v>
      </c>
      <c r="D7" s="9">
        <v>8.7059999999999998E-2</v>
      </c>
      <c r="E7" s="10">
        <v>0.21609999999999999</v>
      </c>
      <c r="F7" s="9">
        <v>133.62290999999999</v>
      </c>
      <c r="G7" s="10">
        <v>0.1696</v>
      </c>
      <c r="H7" s="9">
        <v>6.9370000000000001E-2</v>
      </c>
      <c r="I7" s="10">
        <v>0.13320000000000001</v>
      </c>
      <c r="J7" s="10">
        <v>13.90541</v>
      </c>
      <c r="K7" s="53">
        <v>0.10100000000000001</v>
      </c>
    </row>
    <row r="8" spans="1:11" x14ac:dyDescent="0.25">
      <c r="A8" s="8">
        <v>38414</v>
      </c>
      <c r="B8" s="9">
        <v>0.19853999999999999</v>
      </c>
      <c r="C8" s="10">
        <v>0.18323</v>
      </c>
      <c r="D8" s="9">
        <v>8.7349999999999997E-2</v>
      </c>
      <c r="E8" s="10">
        <v>0.21640999999999999</v>
      </c>
      <c r="F8" s="9">
        <v>134.05499</v>
      </c>
      <c r="G8" s="10">
        <v>0.16997000000000001</v>
      </c>
      <c r="H8" s="9">
        <v>6.9639999999999994E-2</v>
      </c>
      <c r="I8" s="10">
        <v>0.1331</v>
      </c>
      <c r="J8" s="10">
        <v>13.94688</v>
      </c>
      <c r="K8" s="53">
        <v>0.10144</v>
      </c>
    </row>
    <row r="9" spans="1:11" ht="15.75" thickBot="1" x14ac:dyDescent="0.3">
      <c r="A9" s="11">
        <v>38415</v>
      </c>
      <c r="B9" s="12">
        <v>0.1983</v>
      </c>
      <c r="C9" s="13">
        <v>0.1827</v>
      </c>
      <c r="D9" s="12">
        <v>8.7290000000000006E-2</v>
      </c>
      <c r="E9" s="13">
        <v>0.21648000000000001</v>
      </c>
      <c r="F9" s="12">
        <v>133.92188999999999</v>
      </c>
      <c r="G9" s="13">
        <v>0.16975000000000001</v>
      </c>
      <c r="H9" s="12">
        <v>6.9750000000000006E-2</v>
      </c>
      <c r="I9" s="13">
        <v>0.1331</v>
      </c>
      <c r="J9" s="13">
        <v>13.977499999999999</v>
      </c>
      <c r="K9" s="54">
        <v>0.10138999999999999</v>
      </c>
    </row>
    <row r="10" spans="1:11" ht="15.75" thickTop="1" x14ac:dyDescent="0.25">
      <c r="A10" s="14" t="s">
        <v>9</v>
      </c>
      <c r="B10" s="15">
        <f t="shared" ref="B10:K10" si="0">SUM(B6:B9)</f>
        <v>0.79063000000000005</v>
      </c>
      <c r="C10" s="16">
        <f t="shared" si="0"/>
        <v>0.73186999999999991</v>
      </c>
      <c r="D10" s="15">
        <f t="shared" si="0"/>
        <v>0.34865000000000002</v>
      </c>
      <c r="E10" s="16">
        <f t="shared" si="0"/>
        <v>0.86531999999999998</v>
      </c>
      <c r="F10" s="15">
        <f t="shared" si="0"/>
        <v>535.28929999999991</v>
      </c>
      <c r="G10" s="16">
        <f t="shared" si="0"/>
        <v>0.67710000000000004</v>
      </c>
      <c r="H10" s="15">
        <f t="shared" si="0"/>
        <v>0.27793999999999996</v>
      </c>
      <c r="I10" s="16">
        <f t="shared" si="0"/>
        <v>0.53259999999999996</v>
      </c>
      <c r="J10" s="16">
        <f t="shared" si="0"/>
        <v>55.71855</v>
      </c>
      <c r="K10" s="55">
        <f t="shared" si="0"/>
        <v>0.40417999999999998</v>
      </c>
    </row>
    <row r="11" spans="1:11" ht="15.75" thickBot="1" x14ac:dyDescent="0.3">
      <c r="A11" s="17" t="s">
        <v>10</v>
      </c>
      <c r="B11" s="18">
        <f>B10/4</f>
        <v>0.19765750000000001</v>
      </c>
      <c r="C11" s="19">
        <f>C10/4</f>
        <v>0.18296749999999998</v>
      </c>
      <c r="D11" s="19">
        <f t="shared" ref="D11:K11" si="1">D10/4</f>
        <v>8.7162500000000004E-2</v>
      </c>
      <c r="E11" s="19">
        <f t="shared" si="1"/>
        <v>0.21632999999999999</v>
      </c>
      <c r="F11" s="19">
        <f t="shared" si="1"/>
        <v>133.82232499999998</v>
      </c>
      <c r="G11" s="19">
        <f t="shared" si="1"/>
        <v>0.16927500000000001</v>
      </c>
      <c r="H11" s="19">
        <f t="shared" si="1"/>
        <v>6.9484999999999991E-2</v>
      </c>
      <c r="I11" s="19">
        <f t="shared" si="1"/>
        <v>0.13314999999999999</v>
      </c>
      <c r="J11" s="19">
        <f t="shared" si="1"/>
        <v>13.9296375</v>
      </c>
      <c r="K11" s="19">
        <f t="shared" si="1"/>
        <v>0.101045</v>
      </c>
    </row>
    <row r="12" spans="1:11" ht="15.75" thickTop="1" x14ac:dyDescent="0.25">
      <c r="A12" s="8">
        <v>38418</v>
      </c>
      <c r="B12" s="9">
        <v>0.19656000000000001</v>
      </c>
      <c r="C12" s="10">
        <v>0.18104000000000001</v>
      </c>
      <c r="D12" s="9">
        <v>8.7419999999999998E-2</v>
      </c>
      <c r="E12" s="10">
        <v>0.21625</v>
      </c>
      <c r="F12" s="9">
        <v>134.19807</v>
      </c>
      <c r="G12" s="10">
        <v>0.16802</v>
      </c>
      <c r="H12" s="9">
        <v>6.9139999999999993E-2</v>
      </c>
      <c r="I12" s="10">
        <v>0.1331</v>
      </c>
      <c r="J12" s="10">
        <v>13.90363</v>
      </c>
      <c r="K12" s="53">
        <v>0.10050000000000001</v>
      </c>
    </row>
    <row r="13" spans="1:11" x14ac:dyDescent="0.25">
      <c r="A13" s="8">
        <v>38419</v>
      </c>
      <c r="B13" s="9">
        <v>0.19728000000000001</v>
      </c>
      <c r="C13" s="10">
        <v>0.18101</v>
      </c>
      <c r="D13" s="9">
        <v>8.7099999999999997E-2</v>
      </c>
      <c r="E13" s="10">
        <v>0.21634999999999999</v>
      </c>
      <c r="F13" s="9">
        <v>133.70893000000001</v>
      </c>
      <c r="G13" s="10">
        <v>0.16800000000000001</v>
      </c>
      <c r="H13" s="9">
        <v>6.9510000000000002E-2</v>
      </c>
      <c r="I13" s="10">
        <v>0.1331</v>
      </c>
      <c r="J13" s="10">
        <v>14.006779999999999</v>
      </c>
      <c r="K13" s="53">
        <v>0.10086000000000001</v>
      </c>
    </row>
    <row r="14" spans="1:11" x14ac:dyDescent="0.25">
      <c r="A14" s="8">
        <v>38420</v>
      </c>
      <c r="B14" s="9">
        <v>0.19519</v>
      </c>
      <c r="C14" s="10">
        <v>0.18001</v>
      </c>
      <c r="D14" s="9">
        <v>8.6999999999999994E-2</v>
      </c>
      <c r="E14" s="10">
        <v>0.21582000000000001</v>
      </c>
      <c r="F14" s="9">
        <v>133.75611000000001</v>
      </c>
      <c r="G14" s="10">
        <v>0.16691</v>
      </c>
      <c r="H14" s="9">
        <v>6.9010000000000002E-2</v>
      </c>
      <c r="I14" s="10">
        <v>0.13320000000000001</v>
      </c>
      <c r="J14" s="10">
        <v>13.920730000000001</v>
      </c>
      <c r="K14" s="53">
        <v>9.9820000000000006E-2</v>
      </c>
    </row>
    <row r="15" spans="1:11" x14ac:dyDescent="0.25">
      <c r="A15" s="8">
        <v>38421</v>
      </c>
      <c r="B15" s="9">
        <v>0.19483</v>
      </c>
      <c r="C15" s="10">
        <v>0.18110000000000001</v>
      </c>
      <c r="D15" s="9">
        <v>8.6550000000000002E-2</v>
      </c>
      <c r="E15" s="10">
        <v>0.21557000000000001</v>
      </c>
      <c r="F15" s="9">
        <v>133.33653000000001</v>
      </c>
      <c r="G15" s="10">
        <v>0.16808000000000001</v>
      </c>
      <c r="H15" s="9">
        <v>6.9279999999999994E-2</v>
      </c>
      <c r="I15" s="10">
        <v>0.13320000000000001</v>
      </c>
      <c r="J15" s="10">
        <v>13.84015</v>
      </c>
      <c r="K15" s="53">
        <v>9.9610000000000004E-2</v>
      </c>
    </row>
    <row r="16" spans="1:11" ht="15.75" thickBot="1" x14ac:dyDescent="0.3">
      <c r="A16" s="11">
        <v>38422</v>
      </c>
      <c r="B16" s="12">
        <v>0.19428000000000001</v>
      </c>
      <c r="C16" s="13">
        <v>0.18032000000000001</v>
      </c>
      <c r="D16" s="81">
        <v>8.6489999999999997E-2</v>
      </c>
      <c r="E16" s="13">
        <v>0.21568000000000001</v>
      </c>
      <c r="F16" s="12">
        <v>133.22331</v>
      </c>
      <c r="G16" s="13">
        <v>0.16855999999999999</v>
      </c>
      <c r="H16" s="12">
        <v>6.9250000000000006E-2</v>
      </c>
      <c r="I16" s="13">
        <v>0.13320000000000001</v>
      </c>
      <c r="J16" s="13">
        <v>13.87345</v>
      </c>
      <c r="K16" s="54">
        <v>9.9330000000000002E-2</v>
      </c>
    </row>
    <row r="17" spans="1:11" ht="15.75" thickTop="1" x14ac:dyDescent="0.25">
      <c r="A17" s="14" t="s">
        <v>9</v>
      </c>
      <c r="B17" s="15">
        <f t="shared" ref="B17:K17" si="2">SUM(B12:B16)</f>
        <v>0.97814000000000001</v>
      </c>
      <c r="C17" s="16">
        <f t="shared" si="2"/>
        <v>0.90348000000000006</v>
      </c>
      <c r="D17" s="15">
        <f t="shared" si="2"/>
        <v>0.43456</v>
      </c>
      <c r="E17" s="16">
        <f t="shared" si="2"/>
        <v>1.0796700000000001</v>
      </c>
      <c r="F17" s="15">
        <f t="shared" si="2"/>
        <v>668.22295000000008</v>
      </c>
      <c r="G17" s="16">
        <f t="shared" si="2"/>
        <v>0.83956999999999993</v>
      </c>
      <c r="H17" s="15">
        <f t="shared" si="2"/>
        <v>0.34619</v>
      </c>
      <c r="I17" s="16">
        <f t="shared" si="2"/>
        <v>0.66579999999999995</v>
      </c>
      <c r="J17" s="16">
        <f t="shared" si="2"/>
        <v>69.544740000000004</v>
      </c>
      <c r="K17" s="55">
        <f t="shared" si="2"/>
        <v>0.50012000000000001</v>
      </c>
    </row>
    <row r="18" spans="1:11" ht="15.75" thickBot="1" x14ac:dyDescent="0.3">
      <c r="A18" s="17" t="s">
        <v>10</v>
      </c>
      <c r="B18" s="18">
        <f>B17/5</f>
        <v>0.195628</v>
      </c>
      <c r="C18" s="19">
        <f>C17/5</f>
        <v>0.18069600000000002</v>
      </c>
      <c r="D18" s="19">
        <f t="shared" ref="D18:K18" si="3">D17/5</f>
        <v>8.6912000000000003E-2</v>
      </c>
      <c r="E18" s="19">
        <f t="shared" si="3"/>
        <v>0.21593400000000001</v>
      </c>
      <c r="F18" s="19">
        <f t="shared" si="3"/>
        <v>133.64459000000002</v>
      </c>
      <c r="G18" s="19">
        <f t="shared" si="3"/>
        <v>0.16791399999999998</v>
      </c>
      <c r="H18" s="19">
        <f t="shared" si="3"/>
        <v>6.9237999999999994E-2</v>
      </c>
      <c r="I18" s="19">
        <f t="shared" si="3"/>
        <v>0.13316</v>
      </c>
      <c r="J18" s="19">
        <f t="shared" si="3"/>
        <v>13.908948000000001</v>
      </c>
      <c r="K18" s="19">
        <f t="shared" si="3"/>
        <v>0.100024</v>
      </c>
    </row>
    <row r="19" spans="1:11" ht="15.75" thickTop="1" x14ac:dyDescent="0.25">
      <c r="A19" s="8">
        <v>38425</v>
      </c>
      <c r="B19" s="9">
        <v>0.19352</v>
      </c>
      <c r="C19" s="10">
        <v>0.18002000000000001</v>
      </c>
      <c r="D19" s="9">
        <v>8.6550000000000002E-2</v>
      </c>
      <c r="E19" s="10">
        <v>0.21559</v>
      </c>
      <c r="F19" s="9">
        <v>132.88364999999999</v>
      </c>
      <c r="G19" s="10">
        <v>0.16780999999999999</v>
      </c>
      <c r="H19" s="9">
        <v>6.9139999999999993E-2</v>
      </c>
      <c r="I19" s="10">
        <v>0.13320000000000001</v>
      </c>
      <c r="J19" s="10">
        <v>13.844139999999999</v>
      </c>
      <c r="K19" s="53">
        <v>9.894E-2</v>
      </c>
    </row>
    <row r="20" spans="1:11" x14ac:dyDescent="0.25">
      <c r="A20" s="8">
        <v>38426</v>
      </c>
      <c r="B20" s="9">
        <v>0.19503000000000001</v>
      </c>
      <c r="C20" s="10">
        <v>0.18062</v>
      </c>
      <c r="D20" s="9">
        <v>8.6650000000000005E-2</v>
      </c>
      <c r="E20" s="10">
        <v>0.21618999999999999</v>
      </c>
      <c r="F20" s="9">
        <v>133.28990999999999</v>
      </c>
      <c r="G20" s="10">
        <v>0.16925000000000001</v>
      </c>
      <c r="H20" s="9">
        <v>6.9669999999999996E-2</v>
      </c>
      <c r="I20" s="10">
        <v>0.13320000000000001</v>
      </c>
      <c r="J20" s="10">
        <v>13.97668</v>
      </c>
      <c r="K20" s="53">
        <v>9.9720000000000003E-2</v>
      </c>
    </row>
    <row r="21" spans="1:11" x14ac:dyDescent="0.25">
      <c r="A21" s="8">
        <v>38427</v>
      </c>
      <c r="B21" s="9">
        <v>0.19567000000000001</v>
      </c>
      <c r="C21" s="10">
        <v>0.17985000000000001</v>
      </c>
      <c r="D21" s="9">
        <v>8.6660000000000001E-2</v>
      </c>
      <c r="E21" s="10">
        <v>0.21617</v>
      </c>
      <c r="F21" s="9">
        <v>133.70283000000001</v>
      </c>
      <c r="G21" s="10">
        <v>0.16866999999999999</v>
      </c>
      <c r="H21" s="9">
        <v>6.9570000000000007E-2</v>
      </c>
      <c r="I21" s="10">
        <v>0.13320000000000001</v>
      </c>
      <c r="J21" s="10">
        <v>13.913410000000001</v>
      </c>
      <c r="K21" s="53">
        <v>0.10005</v>
      </c>
    </row>
    <row r="22" spans="1:11" x14ac:dyDescent="0.25">
      <c r="A22" s="8">
        <v>38428</v>
      </c>
      <c r="B22" s="9">
        <v>0.19403999999999999</v>
      </c>
      <c r="C22" s="10">
        <v>0.17877999999999999</v>
      </c>
      <c r="D22" s="9">
        <v>8.6610000000000006E-2</v>
      </c>
      <c r="E22" s="10">
        <v>0.21573000000000001</v>
      </c>
      <c r="F22" s="9">
        <v>133.68951000000001</v>
      </c>
      <c r="G22" s="10">
        <v>0.16767000000000001</v>
      </c>
      <c r="H22" s="9">
        <v>6.9110000000000005E-2</v>
      </c>
      <c r="I22" s="10">
        <v>0.13320000000000001</v>
      </c>
      <c r="J22" s="10">
        <v>13.86679</v>
      </c>
      <c r="K22" s="53">
        <v>9.9210000000000007E-2</v>
      </c>
    </row>
    <row r="23" spans="1:11" ht="15.75" thickBot="1" x14ac:dyDescent="0.3">
      <c r="A23" s="11">
        <v>38429</v>
      </c>
      <c r="B23" s="12">
        <v>0.19475999999999999</v>
      </c>
      <c r="C23" s="13">
        <v>0.17913999999999999</v>
      </c>
      <c r="D23" s="12">
        <v>8.6610000000000006E-2</v>
      </c>
      <c r="E23" s="13">
        <v>0.2162</v>
      </c>
      <c r="F23" s="12">
        <v>133.30323000000001</v>
      </c>
      <c r="G23" s="13">
        <v>0.16783000000000001</v>
      </c>
      <c r="H23" s="12">
        <v>6.9239999999999996E-2</v>
      </c>
      <c r="I23" s="13">
        <v>0.13320000000000001</v>
      </c>
      <c r="J23" s="13">
        <v>13.92473</v>
      </c>
      <c r="K23" s="54">
        <v>9.9570000000000006E-2</v>
      </c>
    </row>
    <row r="24" spans="1:11" ht="15.75" thickTop="1" x14ac:dyDescent="0.25">
      <c r="A24" s="14" t="s">
        <v>9</v>
      </c>
      <c r="B24" s="15">
        <f t="shared" ref="B24:K24" si="4">SUM(B19:B23)</f>
        <v>0.97302</v>
      </c>
      <c r="C24" s="16">
        <f t="shared" si="4"/>
        <v>0.89841000000000004</v>
      </c>
      <c r="D24" s="15">
        <f t="shared" si="4"/>
        <v>0.43308000000000008</v>
      </c>
      <c r="E24" s="16">
        <f t="shared" si="4"/>
        <v>1.07988</v>
      </c>
      <c r="F24" s="15">
        <f t="shared" si="4"/>
        <v>666.86912999999993</v>
      </c>
      <c r="G24" s="16">
        <f t="shared" si="4"/>
        <v>0.84123000000000003</v>
      </c>
      <c r="H24" s="15">
        <f t="shared" si="4"/>
        <v>0.34672999999999998</v>
      </c>
      <c r="I24" s="16">
        <f t="shared" si="4"/>
        <v>0.66600000000000004</v>
      </c>
      <c r="J24" s="16">
        <f t="shared" si="4"/>
        <v>69.525750000000002</v>
      </c>
      <c r="K24" s="55">
        <f t="shared" si="4"/>
        <v>0.49749000000000004</v>
      </c>
    </row>
    <row r="25" spans="1:11" ht="15.75" thickBot="1" x14ac:dyDescent="0.3">
      <c r="A25" s="17" t="s">
        <v>10</v>
      </c>
      <c r="B25" s="18">
        <f>B24/5</f>
        <v>0.194604</v>
      </c>
      <c r="C25" s="19">
        <f>C24/5</f>
        <v>0.17968200000000001</v>
      </c>
      <c r="D25" s="19">
        <f t="shared" ref="D25:K25" si="5">D24/5</f>
        <v>8.6616000000000012E-2</v>
      </c>
      <c r="E25" s="19">
        <f t="shared" si="5"/>
        <v>0.215976</v>
      </c>
      <c r="F25" s="19">
        <f t="shared" si="5"/>
        <v>133.37382599999998</v>
      </c>
      <c r="G25" s="19">
        <f t="shared" si="5"/>
        <v>0.16824600000000001</v>
      </c>
      <c r="H25" s="19">
        <f t="shared" si="5"/>
        <v>6.9345999999999991E-2</v>
      </c>
      <c r="I25" s="19">
        <f t="shared" si="5"/>
        <v>0.13320000000000001</v>
      </c>
      <c r="J25" s="19">
        <f t="shared" si="5"/>
        <v>13.905150000000001</v>
      </c>
      <c r="K25" s="19">
        <f t="shared" si="5"/>
        <v>9.9498000000000003E-2</v>
      </c>
    </row>
    <row r="26" spans="1:11" ht="15.75" thickTop="1" x14ac:dyDescent="0.25">
      <c r="A26" s="8">
        <v>38432</v>
      </c>
      <c r="B26" s="9">
        <v>0.19588</v>
      </c>
      <c r="C26" s="10">
        <v>0.17918000000000001</v>
      </c>
      <c r="D26" s="9">
        <v>8.6900000000000005E-2</v>
      </c>
      <c r="E26" s="10">
        <v>0.21671000000000001</v>
      </c>
      <c r="F26" s="9">
        <v>133.85601</v>
      </c>
      <c r="G26" s="10">
        <v>0.16797000000000001</v>
      </c>
      <c r="H26" s="9">
        <v>6.9470000000000004E-2</v>
      </c>
      <c r="I26" s="10">
        <v>0.13320000000000001</v>
      </c>
      <c r="J26" s="10">
        <v>13.958030000000001</v>
      </c>
      <c r="K26" s="53">
        <v>0.10015</v>
      </c>
    </row>
    <row r="27" spans="1:11" x14ac:dyDescent="0.25">
      <c r="A27" s="8">
        <v>38433</v>
      </c>
      <c r="B27" s="9">
        <v>0.19775999999999999</v>
      </c>
      <c r="C27" s="10">
        <v>0.18065999999999999</v>
      </c>
      <c r="D27" s="9">
        <v>8.7330000000000005E-2</v>
      </c>
      <c r="E27" s="10">
        <v>0.21703</v>
      </c>
      <c r="F27" s="9">
        <v>134.43209999999999</v>
      </c>
      <c r="G27" s="10">
        <v>0.16921</v>
      </c>
      <c r="H27" s="9">
        <v>7.0220000000000005E-2</v>
      </c>
      <c r="I27" s="10">
        <v>0.13320000000000001</v>
      </c>
      <c r="J27" s="10">
        <v>13.995990000000001</v>
      </c>
      <c r="K27" s="53">
        <v>0.10111000000000001</v>
      </c>
    </row>
    <row r="28" spans="1:11" x14ac:dyDescent="0.25">
      <c r="A28" s="8">
        <v>38434</v>
      </c>
      <c r="B28" s="9">
        <v>0.19727</v>
      </c>
      <c r="C28" s="10">
        <v>0.17988000000000001</v>
      </c>
      <c r="D28" s="9">
        <v>8.7300000000000003E-2</v>
      </c>
      <c r="E28" s="10">
        <v>0.21773999999999999</v>
      </c>
      <c r="F28" s="9">
        <v>134.46207000000001</v>
      </c>
      <c r="G28" s="10">
        <v>0.16829</v>
      </c>
      <c r="H28" s="9">
        <v>7.0129999999999998E-2</v>
      </c>
      <c r="I28" s="10">
        <v>0.13320000000000001</v>
      </c>
      <c r="J28" s="10">
        <v>13.984669999999999</v>
      </c>
      <c r="K28" s="53">
        <v>0.10086000000000001</v>
      </c>
    </row>
    <row r="29" spans="1:11" x14ac:dyDescent="0.25">
      <c r="A29" s="8">
        <v>38435</v>
      </c>
      <c r="B29" s="9">
        <v>0.20008999999999999</v>
      </c>
      <c r="C29" s="10">
        <v>0.18454000000000001</v>
      </c>
      <c r="D29" s="9">
        <v>8.7770000000000001E-2</v>
      </c>
      <c r="E29" s="10">
        <v>0.21826000000000001</v>
      </c>
      <c r="F29" s="9">
        <v>134.19807</v>
      </c>
      <c r="G29" s="10">
        <v>0.17172999999999999</v>
      </c>
      <c r="H29" s="9">
        <v>7.1080000000000004E-2</v>
      </c>
      <c r="I29" s="10">
        <v>0.1331</v>
      </c>
      <c r="J29" s="10">
        <v>14.07732</v>
      </c>
      <c r="K29" s="53">
        <v>0.10231</v>
      </c>
    </row>
    <row r="30" spans="1:11" ht="15.75" thickBot="1" x14ac:dyDescent="0.3">
      <c r="A30" s="11">
        <v>38436</v>
      </c>
      <c r="B30" s="87" t="s">
        <v>24</v>
      </c>
      <c r="C30" s="88" t="s">
        <v>21</v>
      </c>
      <c r="D30" s="87" t="s">
        <v>22</v>
      </c>
      <c r="E30" s="88" t="s">
        <v>25</v>
      </c>
      <c r="F30" s="87" t="s">
        <v>17</v>
      </c>
      <c r="G30" s="88" t="s">
        <v>26</v>
      </c>
      <c r="H30" s="87" t="s">
        <v>16</v>
      </c>
      <c r="I30" s="88" t="s">
        <v>18</v>
      </c>
      <c r="J30" s="88" t="s">
        <v>19</v>
      </c>
      <c r="K30" s="89" t="s">
        <v>20</v>
      </c>
    </row>
    <row r="31" spans="1:11" ht="15.75" thickTop="1" x14ac:dyDescent="0.25">
      <c r="A31" s="14" t="s">
        <v>9</v>
      </c>
      <c r="B31" s="15">
        <f t="shared" ref="B31:K31" si="6">SUM(B26:B30)</f>
        <v>0.79100000000000004</v>
      </c>
      <c r="C31" s="16">
        <f t="shared" si="6"/>
        <v>0.72426000000000001</v>
      </c>
      <c r="D31" s="15">
        <f t="shared" si="6"/>
        <v>0.3493</v>
      </c>
      <c r="E31" s="16">
        <f t="shared" si="6"/>
        <v>0.86974000000000007</v>
      </c>
      <c r="F31" s="15">
        <f t="shared" si="6"/>
        <v>536.94825000000003</v>
      </c>
      <c r="G31" s="16">
        <f t="shared" si="6"/>
        <v>0.67720000000000002</v>
      </c>
      <c r="H31" s="15">
        <f t="shared" si="6"/>
        <v>0.28090000000000004</v>
      </c>
      <c r="I31" s="16">
        <f t="shared" si="6"/>
        <v>0.53270000000000006</v>
      </c>
      <c r="J31" s="16">
        <f t="shared" si="6"/>
        <v>56.016010000000001</v>
      </c>
      <c r="K31" s="55">
        <f t="shared" si="6"/>
        <v>0.40443000000000001</v>
      </c>
    </row>
    <row r="32" spans="1:11" ht="15.75" thickBot="1" x14ac:dyDescent="0.3">
      <c r="A32" s="17" t="s">
        <v>10</v>
      </c>
      <c r="B32" s="15">
        <f>B31/4</f>
        <v>0.19775000000000001</v>
      </c>
      <c r="C32" s="19">
        <f>C31/4</f>
        <v>0.181065</v>
      </c>
      <c r="D32" s="19">
        <f t="shared" ref="D32:K32" si="7">D31/4</f>
        <v>8.7325E-2</v>
      </c>
      <c r="E32" s="19">
        <f t="shared" si="7"/>
        <v>0.21743500000000002</v>
      </c>
      <c r="F32" s="19">
        <f t="shared" si="7"/>
        <v>134.23706250000001</v>
      </c>
      <c r="G32" s="19">
        <f t="shared" si="7"/>
        <v>0.16930000000000001</v>
      </c>
      <c r="H32" s="19">
        <f t="shared" si="7"/>
        <v>7.022500000000001E-2</v>
      </c>
      <c r="I32" s="19">
        <f t="shared" si="7"/>
        <v>0.13317500000000002</v>
      </c>
      <c r="J32" s="19">
        <f t="shared" si="7"/>
        <v>14.0040025</v>
      </c>
      <c r="K32" s="19">
        <f t="shared" si="7"/>
        <v>0.1011075</v>
      </c>
    </row>
    <row r="33" spans="1:12" ht="15.75" thickTop="1" x14ac:dyDescent="0.25">
      <c r="A33" s="8">
        <v>38439</v>
      </c>
      <c r="B33" s="92" t="s">
        <v>24</v>
      </c>
      <c r="C33" s="84" t="s">
        <v>21</v>
      </c>
      <c r="D33" s="92" t="s">
        <v>22</v>
      </c>
      <c r="E33" s="85" t="s">
        <v>25</v>
      </c>
      <c r="F33" s="84" t="s">
        <v>17</v>
      </c>
      <c r="G33" s="85" t="s">
        <v>26</v>
      </c>
      <c r="H33" s="84" t="s">
        <v>16</v>
      </c>
      <c r="I33" s="85" t="s">
        <v>18</v>
      </c>
      <c r="J33" s="85" t="s">
        <v>19</v>
      </c>
      <c r="K33" s="86" t="s">
        <v>20</v>
      </c>
    </row>
    <row r="34" spans="1:12" x14ac:dyDescent="0.25">
      <c r="A34" s="8">
        <v>38440</v>
      </c>
      <c r="B34" s="10">
        <v>0.20144999999999999</v>
      </c>
      <c r="C34" s="9">
        <v>0.18684000000000001</v>
      </c>
      <c r="D34" s="10">
        <v>8.8080000000000006E-2</v>
      </c>
      <c r="E34" s="10">
        <v>0.21934999999999999</v>
      </c>
      <c r="F34" s="9">
        <v>135.18634</v>
      </c>
      <c r="G34" s="10">
        <v>0.17279</v>
      </c>
      <c r="H34" s="9">
        <v>7.1249999999999994E-2</v>
      </c>
      <c r="I34" s="10">
        <v>0.1331</v>
      </c>
      <c r="J34" s="10">
        <v>14.21308</v>
      </c>
      <c r="K34" s="53">
        <v>0.10299999999999999</v>
      </c>
    </row>
    <row r="35" spans="1:12" x14ac:dyDescent="0.25">
      <c r="A35" s="8">
        <v>38441</v>
      </c>
      <c r="B35" s="10">
        <v>0.20158000000000001</v>
      </c>
      <c r="C35" s="9">
        <v>0.18711</v>
      </c>
      <c r="D35" s="10">
        <v>8.8260000000000005E-2</v>
      </c>
      <c r="E35" s="10">
        <v>0.2198</v>
      </c>
      <c r="F35" s="9">
        <v>136.25113999999999</v>
      </c>
      <c r="G35" s="10">
        <v>0.17257</v>
      </c>
      <c r="H35" s="9">
        <v>7.0999999999999994E-2</v>
      </c>
      <c r="I35" s="10">
        <v>0.1331</v>
      </c>
      <c r="J35" s="10">
        <v>14.308249999999999</v>
      </c>
      <c r="K35" s="53">
        <v>0.10306999999999999</v>
      </c>
    </row>
    <row r="36" spans="1:12" x14ac:dyDescent="0.25">
      <c r="A36" s="14">
        <v>38442</v>
      </c>
      <c r="B36" s="77">
        <v>0.20080000000000001</v>
      </c>
      <c r="C36" s="73">
        <v>0.18719</v>
      </c>
      <c r="D36" s="77">
        <v>8.8150000000000006E-2</v>
      </c>
      <c r="E36" s="77">
        <v>0.21954000000000001</v>
      </c>
      <c r="F36" s="73">
        <v>136.09225000000001</v>
      </c>
      <c r="G36" s="77">
        <v>0.17219000000000001</v>
      </c>
      <c r="H36" s="73">
        <v>7.0650000000000004E-2</v>
      </c>
      <c r="I36" s="77">
        <v>0.13300000000000001</v>
      </c>
      <c r="J36" s="77">
        <v>14.27955</v>
      </c>
      <c r="K36" s="82">
        <v>0.10267999999999999</v>
      </c>
      <c r="L36" s="83"/>
    </row>
    <row r="37" spans="1:12" ht="20.25" x14ac:dyDescent="0.3">
      <c r="A37" s="20"/>
      <c r="B37" s="10"/>
      <c r="C37" s="58"/>
      <c r="D37" s="10"/>
      <c r="E37" s="22" t="s">
        <v>11</v>
      </c>
      <c r="F37" s="9"/>
      <c r="G37" s="10"/>
      <c r="H37" s="9"/>
      <c r="I37" s="10"/>
      <c r="J37" s="10"/>
      <c r="K37" s="53"/>
    </row>
    <row r="38" spans="1:12" ht="15.75" thickBot="1" x14ac:dyDescent="0.3">
      <c r="A38" s="23"/>
      <c r="B38" s="25"/>
      <c r="C38" s="24"/>
      <c r="D38" s="25"/>
      <c r="E38" s="25"/>
      <c r="F38" s="24"/>
      <c r="G38" s="25"/>
      <c r="H38" s="24"/>
      <c r="I38" s="25"/>
      <c r="J38" s="25"/>
      <c r="K38" s="57"/>
    </row>
    <row r="39" spans="1:12" x14ac:dyDescent="0.25">
      <c r="A39" s="26" t="s">
        <v>12</v>
      </c>
      <c r="B39" s="27">
        <f>SUM(B6:B9,B12:B16,B19:B23,B26:B29,B34:B36)</f>
        <v>4.1366199999999997</v>
      </c>
      <c r="C39" s="36">
        <f>SUM(C6:C9,C12:C16,C19:C23,C26:C29,C34:C36)</f>
        <v>3.8191600000000006</v>
      </c>
      <c r="D39" s="36">
        <f t="shared" ref="D39:K39" si="8">SUM(D6:D9,D12:D16,D19:D23,D26:D29,D34:D36)</f>
        <v>1.8300799999999997</v>
      </c>
      <c r="E39" s="36">
        <f t="shared" si="8"/>
        <v>4.553300000000001</v>
      </c>
      <c r="F39" s="36">
        <f t="shared" si="8"/>
        <v>2814.8593599999999</v>
      </c>
      <c r="G39" s="36">
        <f t="shared" si="8"/>
        <v>3.5526500000000003</v>
      </c>
      <c r="H39" s="36">
        <f t="shared" si="8"/>
        <v>1.4646600000000001</v>
      </c>
      <c r="I39" s="36">
        <f t="shared" si="8"/>
        <v>2.7962999999999996</v>
      </c>
      <c r="J39" s="36">
        <f t="shared" si="8"/>
        <v>293.60593000000006</v>
      </c>
      <c r="K39" s="36">
        <f t="shared" si="8"/>
        <v>2.1149699999999996</v>
      </c>
    </row>
    <row r="40" spans="1:12" x14ac:dyDescent="0.25">
      <c r="A40" s="26" t="s">
        <v>13</v>
      </c>
      <c r="B40" s="27">
        <f>B39/21</f>
        <v>0.19698190476190475</v>
      </c>
      <c r="C40" s="28">
        <f>C39/21</f>
        <v>0.18186476190476192</v>
      </c>
      <c r="D40" s="28">
        <f t="shared" ref="D40:K40" si="9">D39/21</f>
        <v>8.714666666666665E-2</v>
      </c>
      <c r="E40" s="28">
        <f t="shared" si="9"/>
        <v>0.21682380952380959</v>
      </c>
      <c r="F40" s="28">
        <f t="shared" si="9"/>
        <v>134.04092190476189</v>
      </c>
      <c r="G40" s="28">
        <f t="shared" si="9"/>
        <v>0.16917380952380953</v>
      </c>
      <c r="H40" s="28">
        <f t="shared" si="9"/>
        <v>6.9745714285714286E-2</v>
      </c>
      <c r="I40" s="28">
        <f t="shared" si="9"/>
        <v>0.13315714285714284</v>
      </c>
      <c r="J40" s="28">
        <f t="shared" si="9"/>
        <v>13.981234761904764</v>
      </c>
      <c r="K40" s="28">
        <f t="shared" si="9"/>
        <v>0.10071285714285712</v>
      </c>
    </row>
    <row r="41" spans="1:12" x14ac:dyDescent="0.25">
      <c r="A41" s="26" t="s">
        <v>14</v>
      </c>
      <c r="B41" s="27">
        <f>1/B40</f>
        <v>5.0766084387736852</v>
      </c>
      <c r="C41" s="28">
        <f>1/C40</f>
        <v>5.4985913132730753</v>
      </c>
      <c r="D41" s="28">
        <f t="shared" ref="D41:K41" si="10">1/D40</f>
        <v>11.474908200734395</v>
      </c>
      <c r="E41" s="28">
        <f t="shared" si="10"/>
        <v>4.6120396196165405</v>
      </c>
      <c r="F41" s="28">
        <f t="shared" si="10"/>
        <v>7.4604082528656078E-3</v>
      </c>
      <c r="G41" s="28">
        <f t="shared" si="10"/>
        <v>5.9110804610642758</v>
      </c>
      <c r="H41" s="28">
        <f t="shared" si="10"/>
        <v>14.337798533448035</v>
      </c>
      <c r="I41" s="28">
        <f t="shared" si="10"/>
        <v>7.5099238279154612</v>
      </c>
      <c r="J41" s="28">
        <f t="shared" si="10"/>
        <v>7.1524440940276643E-2</v>
      </c>
      <c r="K41" s="28">
        <f t="shared" si="10"/>
        <v>9.9292188541681465</v>
      </c>
    </row>
    <row r="42" spans="1:12" ht="15.75" thickBot="1" x14ac:dyDescent="0.3">
      <c r="A42" s="29"/>
      <c r="B42" s="30"/>
      <c r="C42" s="31"/>
      <c r="D42" s="30"/>
      <c r="E42" s="31"/>
      <c r="F42" s="30"/>
      <c r="G42" s="31"/>
      <c r="H42" s="30"/>
      <c r="I42" s="31"/>
      <c r="J42" s="30"/>
      <c r="K42" s="31"/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B4" sqref="B4:K4"/>
    </sheetView>
  </sheetViews>
  <sheetFormatPr defaultRowHeight="15" x14ac:dyDescent="0.25"/>
  <cols>
    <col min="1" max="1" width="11.5703125" customWidth="1"/>
    <col min="2" max="3" width="11" customWidth="1"/>
    <col min="4" max="5" width="11.140625" customWidth="1"/>
    <col min="6" max="6" width="10.7109375" customWidth="1"/>
    <col min="7" max="7" width="10.42578125" customWidth="1"/>
    <col min="8" max="8" width="10.5703125" customWidth="1"/>
    <col min="9" max="10" width="10.42578125" customWidth="1"/>
    <col min="11" max="11" width="11.140625" customWidth="1"/>
  </cols>
  <sheetData>
    <row r="1" spans="1:11" ht="22.5" x14ac:dyDescent="0.3">
      <c r="A1" s="1"/>
      <c r="B1" s="1"/>
      <c r="C1" s="2" t="s">
        <v>33</v>
      </c>
      <c r="D1" s="1"/>
      <c r="E1" s="1"/>
      <c r="F1" s="1"/>
      <c r="G1" s="1"/>
      <c r="H1" s="1"/>
      <c r="I1" s="1"/>
      <c r="J1" s="1"/>
      <c r="K1" s="1"/>
    </row>
    <row r="2" spans="1:11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4"/>
      <c r="D3" s="5"/>
      <c r="E3" s="4"/>
      <c r="F3" s="5"/>
      <c r="G3" s="4"/>
      <c r="H3" s="5"/>
      <c r="I3" s="4"/>
      <c r="J3" s="4"/>
      <c r="K3" s="51"/>
    </row>
    <row r="4" spans="1:11" ht="15.75" thickBot="1" x14ac:dyDescent="0.3">
      <c r="A4" s="6" t="s">
        <v>0</v>
      </c>
      <c r="B4" s="7" t="s">
        <v>29</v>
      </c>
      <c r="C4" s="6" t="s">
        <v>4</v>
      </c>
      <c r="D4" s="7" t="s">
        <v>5</v>
      </c>
      <c r="E4" s="6" t="s">
        <v>6</v>
      </c>
      <c r="F4" s="7" t="s">
        <v>3</v>
      </c>
      <c r="G4" s="6" t="s">
        <v>1</v>
      </c>
      <c r="H4" s="7" t="s">
        <v>30</v>
      </c>
      <c r="I4" s="6" t="s">
        <v>8</v>
      </c>
      <c r="J4" s="6" t="s">
        <v>31</v>
      </c>
      <c r="K4" s="52" t="s">
        <v>2</v>
      </c>
    </row>
    <row r="5" spans="1:11" x14ac:dyDescent="0.25">
      <c r="A5" s="8">
        <v>38443</v>
      </c>
      <c r="B5" s="9">
        <v>0.20033999999999999</v>
      </c>
      <c r="C5" s="10">
        <v>0.18662999999999999</v>
      </c>
      <c r="D5" s="9">
        <v>8.8029999999999997E-2</v>
      </c>
      <c r="E5" s="40">
        <v>0.21942</v>
      </c>
      <c r="F5" s="9">
        <v>135.05484999999999</v>
      </c>
      <c r="G5" s="10">
        <v>0.17205999999999999</v>
      </c>
      <c r="H5" s="9">
        <v>7.0389999999999994E-2</v>
      </c>
      <c r="I5" s="10">
        <v>0.13300000000000001</v>
      </c>
      <c r="J5" s="32">
        <v>14.244300000000001</v>
      </c>
      <c r="K5" s="53">
        <v>0.10242999999999999</v>
      </c>
    </row>
    <row r="6" spans="1:11" ht="15.75" thickBot="1" x14ac:dyDescent="0.3">
      <c r="A6" s="11"/>
      <c r="B6" s="12"/>
      <c r="C6" s="13"/>
      <c r="D6" s="12"/>
      <c r="E6" s="13"/>
      <c r="F6" s="12"/>
      <c r="G6" s="13"/>
      <c r="H6" s="12"/>
      <c r="I6" s="13"/>
      <c r="J6" s="33"/>
      <c r="K6" s="54"/>
    </row>
    <row r="7" spans="1:11" ht="15.75" thickTop="1" x14ac:dyDescent="0.25">
      <c r="A7" s="14" t="s">
        <v>9</v>
      </c>
      <c r="B7" s="15">
        <f t="shared" ref="B7:K7" si="0">SUM(B5:B6)</f>
        <v>0.20033999999999999</v>
      </c>
      <c r="C7" s="16">
        <f t="shared" si="0"/>
        <v>0.18662999999999999</v>
      </c>
      <c r="D7" s="15">
        <f t="shared" si="0"/>
        <v>8.8029999999999997E-2</v>
      </c>
      <c r="E7" s="16">
        <f t="shared" si="0"/>
        <v>0.21942</v>
      </c>
      <c r="F7" s="15">
        <f t="shared" si="0"/>
        <v>135.05484999999999</v>
      </c>
      <c r="G7" s="16">
        <f t="shared" si="0"/>
        <v>0.17205999999999999</v>
      </c>
      <c r="H7" s="15">
        <f t="shared" si="0"/>
        <v>7.0389999999999994E-2</v>
      </c>
      <c r="I7" s="16">
        <f t="shared" si="0"/>
        <v>0.13300000000000001</v>
      </c>
      <c r="J7" s="16">
        <f t="shared" si="0"/>
        <v>14.244300000000001</v>
      </c>
      <c r="K7" s="55">
        <f t="shared" si="0"/>
        <v>0.10242999999999999</v>
      </c>
    </row>
    <row r="8" spans="1:11" ht="15.75" thickBot="1" x14ac:dyDescent="0.3">
      <c r="A8" s="17" t="s">
        <v>10</v>
      </c>
      <c r="B8" s="18">
        <f>B7/1</f>
        <v>0.20033999999999999</v>
      </c>
      <c r="C8" s="19">
        <f>C7/1</f>
        <v>0.18662999999999999</v>
      </c>
      <c r="D8" s="19">
        <f t="shared" ref="D8:K8" si="1">D7/1</f>
        <v>8.8029999999999997E-2</v>
      </c>
      <c r="E8" s="19">
        <f t="shared" si="1"/>
        <v>0.21942</v>
      </c>
      <c r="F8" s="19">
        <f t="shared" si="1"/>
        <v>135.05484999999999</v>
      </c>
      <c r="G8" s="19">
        <f t="shared" si="1"/>
        <v>0.17205999999999999</v>
      </c>
      <c r="H8" s="19">
        <f t="shared" si="1"/>
        <v>7.0389999999999994E-2</v>
      </c>
      <c r="I8" s="19">
        <f t="shared" si="1"/>
        <v>0.13300000000000001</v>
      </c>
      <c r="J8" s="19">
        <f t="shared" si="1"/>
        <v>14.244300000000001</v>
      </c>
      <c r="K8" s="19">
        <f t="shared" si="1"/>
        <v>0.10242999999999999</v>
      </c>
    </row>
    <row r="9" spans="1:11" ht="15.75" thickTop="1" x14ac:dyDescent="0.25">
      <c r="A9" s="8">
        <v>38446</v>
      </c>
      <c r="B9" s="9">
        <v>0.20119999999999999</v>
      </c>
      <c r="C9" s="10">
        <v>0.18744</v>
      </c>
      <c r="D9" s="9">
        <v>8.8039999999999993E-2</v>
      </c>
      <c r="E9" s="10">
        <v>0.22058</v>
      </c>
      <c r="F9" s="9">
        <v>134.29675</v>
      </c>
      <c r="G9" s="10">
        <v>0.17249999999999999</v>
      </c>
      <c r="H9" s="9">
        <v>7.0599999999999996E-2</v>
      </c>
      <c r="I9" s="10">
        <v>0.13300000000000001</v>
      </c>
      <c r="J9" s="32">
        <v>14.294169999999999</v>
      </c>
      <c r="K9" s="53">
        <v>0.10287</v>
      </c>
    </row>
    <row r="10" spans="1:11" x14ac:dyDescent="0.25">
      <c r="A10" s="8">
        <v>38447</v>
      </c>
      <c r="B10" s="9">
        <v>0.2029</v>
      </c>
      <c r="C10" s="10">
        <v>0.1883</v>
      </c>
      <c r="D10" s="9">
        <v>8.8400000000000006E-2</v>
      </c>
      <c r="E10" s="10">
        <v>0.22170000000000001</v>
      </c>
      <c r="F10" s="9">
        <v>134.76230000000001</v>
      </c>
      <c r="G10" s="10">
        <v>0.17349999999999999</v>
      </c>
      <c r="H10" s="9">
        <v>7.0999999999999994E-2</v>
      </c>
      <c r="I10" s="10">
        <v>0.13300000000000001</v>
      </c>
      <c r="J10" s="32">
        <v>14.4046</v>
      </c>
      <c r="K10" s="53">
        <v>0.1037</v>
      </c>
    </row>
    <row r="11" spans="1:11" x14ac:dyDescent="0.25">
      <c r="A11" s="8">
        <v>38448</v>
      </c>
      <c r="B11" s="9">
        <v>0.2026</v>
      </c>
      <c r="C11" s="10">
        <v>0.18790000000000001</v>
      </c>
      <c r="D11" s="9">
        <v>8.8700000000000001E-2</v>
      </c>
      <c r="E11" s="10">
        <v>0.221</v>
      </c>
      <c r="F11" s="9">
        <v>135.29429999999999</v>
      </c>
      <c r="G11" s="10">
        <v>0.17349999999999999</v>
      </c>
      <c r="H11" s="9">
        <v>7.0900000000000005E-2</v>
      </c>
      <c r="I11" s="10">
        <v>0.13300000000000001</v>
      </c>
      <c r="J11" s="32">
        <v>14.4259</v>
      </c>
      <c r="K11" s="53">
        <v>0.1036</v>
      </c>
    </row>
    <row r="12" spans="1:11" x14ac:dyDescent="0.25">
      <c r="A12" s="8">
        <v>38449</v>
      </c>
      <c r="B12" s="9">
        <v>0.20230000000000001</v>
      </c>
      <c r="C12" s="10">
        <v>0.18690000000000001</v>
      </c>
      <c r="D12" s="9">
        <v>8.8400000000000006E-2</v>
      </c>
      <c r="E12" s="10">
        <v>0.221</v>
      </c>
      <c r="F12" s="9">
        <v>134.76230000000001</v>
      </c>
      <c r="G12" s="10">
        <v>0.17380000000000001</v>
      </c>
      <c r="H12" s="9">
        <v>7.0800000000000002E-2</v>
      </c>
      <c r="I12" s="10">
        <v>0.13300000000000001</v>
      </c>
      <c r="J12" s="32">
        <v>14.4544</v>
      </c>
      <c r="K12" s="53">
        <v>0.10340000000000001</v>
      </c>
    </row>
    <row r="13" spans="1:11" ht="15.75" thickBot="1" x14ac:dyDescent="0.3">
      <c r="A13" s="11">
        <v>38450</v>
      </c>
      <c r="B13" s="12">
        <v>0.2016</v>
      </c>
      <c r="C13" s="13">
        <v>0.18590000000000001</v>
      </c>
      <c r="D13" s="81">
        <v>8.8400000000000006E-2</v>
      </c>
      <c r="E13" s="13">
        <v>0.2203</v>
      </c>
      <c r="F13" s="12">
        <v>134.6293</v>
      </c>
      <c r="G13" s="13">
        <v>0.1731</v>
      </c>
      <c r="H13" s="12">
        <v>7.0900000000000005E-2</v>
      </c>
      <c r="I13" s="13">
        <v>0.13300000000000001</v>
      </c>
      <c r="J13" s="33">
        <v>14.422499999999999</v>
      </c>
      <c r="K13" s="54">
        <v>0.1031</v>
      </c>
    </row>
    <row r="14" spans="1:11" ht="15.75" thickTop="1" x14ac:dyDescent="0.25">
      <c r="A14" s="14" t="s">
        <v>9</v>
      </c>
      <c r="B14" s="15">
        <f t="shared" ref="B14:K14" si="2">SUM(B9:B13)</f>
        <v>1.0106000000000002</v>
      </c>
      <c r="C14" s="16">
        <f t="shared" si="2"/>
        <v>0.93643999999999994</v>
      </c>
      <c r="D14" s="15">
        <f t="shared" si="2"/>
        <v>0.44194</v>
      </c>
      <c r="E14" s="16">
        <f t="shared" si="2"/>
        <v>1.1045799999999999</v>
      </c>
      <c r="F14" s="15">
        <f t="shared" si="2"/>
        <v>673.74495000000002</v>
      </c>
      <c r="G14" s="16">
        <f t="shared" si="2"/>
        <v>0.86640000000000006</v>
      </c>
      <c r="H14" s="15">
        <f t="shared" si="2"/>
        <v>0.35420000000000001</v>
      </c>
      <c r="I14" s="16">
        <f t="shared" si="2"/>
        <v>0.66500000000000004</v>
      </c>
      <c r="J14" s="16">
        <f t="shared" si="2"/>
        <v>72.001570000000001</v>
      </c>
      <c r="K14" s="55">
        <f t="shared" si="2"/>
        <v>0.51666999999999996</v>
      </c>
    </row>
    <row r="15" spans="1:11" ht="15.75" thickBot="1" x14ac:dyDescent="0.3">
      <c r="A15" s="17" t="s">
        <v>10</v>
      </c>
      <c r="B15" s="18">
        <f>B14/5</f>
        <v>0.20212000000000002</v>
      </c>
      <c r="C15" s="19">
        <f>C14/5</f>
        <v>0.18728799999999998</v>
      </c>
      <c r="D15" s="19">
        <f t="shared" ref="D15:K15" si="3">D14/5</f>
        <v>8.8387999999999994E-2</v>
      </c>
      <c r="E15" s="19">
        <f t="shared" si="3"/>
        <v>0.22091599999999997</v>
      </c>
      <c r="F15" s="19">
        <f t="shared" si="3"/>
        <v>134.74898999999999</v>
      </c>
      <c r="G15" s="19">
        <f t="shared" si="3"/>
        <v>0.17328000000000002</v>
      </c>
      <c r="H15" s="19">
        <f t="shared" si="3"/>
        <v>7.084E-2</v>
      </c>
      <c r="I15" s="19">
        <f t="shared" si="3"/>
        <v>0.13300000000000001</v>
      </c>
      <c r="J15" s="19">
        <f t="shared" si="3"/>
        <v>14.400314</v>
      </c>
      <c r="K15" s="19">
        <f t="shared" si="3"/>
        <v>0.103334</v>
      </c>
    </row>
    <row r="16" spans="1:11" ht="15.75" thickTop="1" x14ac:dyDescent="0.25">
      <c r="A16" s="8">
        <v>38453</v>
      </c>
      <c r="B16" s="9">
        <v>0.20200000000000001</v>
      </c>
      <c r="C16" s="10">
        <v>0.18579999999999999</v>
      </c>
      <c r="D16" s="73">
        <v>8.8599999999999998E-2</v>
      </c>
      <c r="E16" s="77">
        <v>0.2203</v>
      </c>
      <c r="F16" s="9">
        <v>135.00829999999999</v>
      </c>
      <c r="G16" s="10">
        <v>0.17249999999999999</v>
      </c>
      <c r="H16" s="9">
        <v>7.0800000000000002E-2</v>
      </c>
      <c r="I16" s="10">
        <v>0.13300000000000001</v>
      </c>
      <c r="J16" s="32">
        <v>14.422499999999999</v>
      </c>
      <c r="K16" s="53">
        <v>0.1033</v>
      </c>
    </row>
    <row r="17" spans="1:11" x14ac:dyDescent="0.25">
      <c r="A17" s="8">
        <v>38454</v>
      </c>
      <c r="B17" s="9">
        <v>0.2006</v>
      </c>
      <c r="C17" s="10">
        <v>0.1845</v>
      </c>
      <c r="D17" s="9">
        <v>8.8099999999999998E-2</v>
      </c>
      <c r="E17" s="10">
        <v>0.21940000000000001</v>
      </c>
      <c r="F17" s="9">
        <v>135.0283</v>
      </c>
      <c r="G17" s="10">
        <v>0.1716</v>
      </c>
      <c r="H17" s="9">
        <v>7.0400000000000004E-2</v>
      </c>
      <c r="I17" s="10">
        <v>0.13300000000000001</v>
      </c>
      <c r="J17" s="32">
        <v>14.338699999999999</v>
      </c>
      <c r="K17" s="53">
        <v>0.10259</v>
      </c>
    </row>
    <row r="18" spans="1:11" x14ac:dyDescent="0.25">
      <c r="A18" s="8">
        <v>38455</v>
      </c>
      <c r="B18" s="9">
        <v>0.2021</v>
      </c>
      <c r="C18" s="10">
        <v>0.1852</v>
      </c>
      <c r="D18" s="9">
        <v>8.8099999999999998E-2</v>
      </c>
      <c r="E18" s="10">
        <v>0.21959999999999999</v>
      </c>
      <c r="F18" s="9">
        <v>135.2629</v>
      </c>
      <c r="G18" s="10">
        <v>0.1721</v>
      </c>
      <c r="H18" s="9">
        <v>7.0599999999999996E-2</v>
      </c>
      <c r="I18" s="10">
        <v>0.1331</v>
      </c>
      <c r="J18" s="32">
        <v>14.4094</v>
      </c>
      <c r="K18" s="53">
        <v>0.10340000000000001</v>
      </c>
    </row>
    <row r="19" spans="1:11" x14ac:dyDescent="0.25">
      <c r="A19" s="8">
        <v>38456</v>
      </c>
      <c r="B19" s="9">
        <v>0.20169999999999999</v>
      </c>
      <c r="C19" s="10">
        <v>0.18390000000000001</v>
      </c>
      <c r="D19" s="9">
        <v>8.8200000000000001E-2</v>
      </c>
      <c r="E19" s="10">
        <v>0.21890000000000001</v>
      </c>
      <c r="F19" s="9">
        <v>134.59739999999999</v>
      </c>
      <c r="G19" s="10">
        <v>0.17100000000000001</v>
      </c>
      <c r="H19" s="9">
        <v>7.0300000000000001E-2</v>
      </c>
      <c r="I19" s="10">
        <v>0.1331</v>
      </c>
      <c r="J19" s="32">
        <v>14.287000000000001</v>
      </c>
      <c r="K19" s="53">
        <v>0.1031</v>
      </c>
    </row>
    <row r="20" spans="1:11" ht="15.75" thickBot="1" x14ac:dyDescent="0.3">
      <c r="A20" s="11">
        <v>38457</v>
      </c>
      <c r="B20" s="12">
        <v>0.20319999999999999</v>
      </c>
      <c r="C20" s="13">
        <v>0.1845</v>
      </c>
      <c r="D20" s="12">
        <v>8.8499999999999995E-2</v>
      </c>
      <c r="E20" s="66">
        <v>0.22040000000000001</v>
      </c>
      <c r="F20" s="12">
        <v>135.5291</v>
      </c>
      <c r="G20" s="13">
        <v>0.1724</v>
      </c>
      <c r="H20" s="12">
        <v>7.0800000000000002E-2</v>
      </c>
      <c r="I20" s="13">
        <v>0.1331</v>
      </c>
      <c r="J20" s="33">
        <v>14.402799999999999</v>
      </c>
      <c r="K20" s="54">
        <v>0.10390000000000001</v>
      </c>
    </row>
    <row r="21" spans="1:11" ht="15.75" thickTop="1" x14ac:dyDescent="0.25">
      <c r="A21" s="14" t="s">
        <v>9</v>
      </c>
      <c r="B21" s="15">
        <f t="shared" ref="B21:K21" si="4">SUM(B16:B20)</f>
        <v>1.0096000000000001</v>
      </c>
      <c r="C21" s="16">
        <f t="shared" si="4"/>
        <v>0.92390000000000005</v>
      </c>
      <c r="D21" s="15">
        <f t="shared" si="4"/>
        <v>0.4415</v>
      </c>
      <c r="E21" s="16">
        <f t="shared" si="4"/>
        <v>1.0986</v>
      </c>
      <c r="F21" s="15">
        <f t="shared" si="4"/>
        <v>675.42599999999993</v>
      </c>
      <c r="G21" s="16">
        <f t="shared" si="4"/>
        <v>0.85960000000000003</v>
      </c>
      <c r="H21" s="15">
        <f t="shared" si="4"/>
        <v>0.35289999999999999</v>
      </c>
      <c r="I21" s="16">
        <f t="shared" si="4"/>
        <v>0.6653</v>
      </c>
      <c r="J21" s="16">
        <f t="shared" si="4"/>
        <v>71.860399999999998</v>
      </c>
      <c r="K21" s="55">
        <f t="shared" si="4"/>
        <v>0.51629000000000003</v>
      </c>
    </row>
    <row r="22" spans="1:11" ht="15.75" thickBot="1" x14ac:dyDescent="0.3">
      <c r="A22" s="17" t="s">
        <v>10</v>
      </c>
      <c r="B22" s="18">
        <f>B21/5</f>
        <v>0.20192000000000002</v>
      </c>
      <c r="C22" s="19">
        <f>C21/5</f>
        <v>0.18478</v>
      </c>
      <c r="D22" s="19">
        <f t="shared" ref="D22:K22" si="5">D21/5</f>
        <v>8.8300000000000003E-2</v>
      </c>
      <c r="E22" s="19">
        <f t="shared" si="5"/>
        <v>0.21972</v>
      </c>
      <c r="F22" s="19">
        <f t="shared" si="5"/>
        <v>135.08519999999999</v>
      </c>
      <c r="G22" s="19">
        <f t="shared" si="5"/>
        <v>0.17192000000000002</v>
      </c>
      <c r="H22" s="19">
        <f t="shared" si="5"/>
        <v>7.0580000000000004E-2</v>
      </c>
      <c r="I22" s="19">
        <f t="shared" si="5"/>
        <v>0.13306000000000001</v>
      </c>
      <c r="J22" s="19">
        <f t="shared" si="5"/>
        <v>14.37208</v>
      </c>
      <c r="K22" s="19">
        <f t="shared" si="5"/>
        <v>0.103258</v>
      </c>
    </row>
    <row r="23" spans="1:11" ht="15.75" thickTop="1" x14ac:dyDescent="0.25">
      <c r="A23" s="8">
        <v>38460</v>
      </c>
      <c r="B23" s="9">
        <v>0.2014</v>
      </c>
      <c r="C23" s="10">
        <v>0.1855</v>
      </c>
      <c r="D23" s="9">
        <v>8.8599999999999998E-2</v>
      </c>
      <c r="E23" s="77">
        <v>0.22040000000000001</v>
      </c>
      <c r="F23" s="9">
        <v>135.32939999999999</v>
      </c>
      <c r="G23" s="10">
        <v>0.17269999999999999</v>
      </c>
      <c r="H23" s="9">
        <v>7.0300000000000001E-2</v>
      </c>
      <c r="I23" s="10">
        <v>0.1331</v>
      </c>
      <c r="J23" s="32">
        <v>14.3209</v>
      </c>
      <c r="K23" s="53">
        <v>0.10299999999999999</v>
      </c>
    </row>
    <row r="24" spans="1:11" x14ac:dyDescent="0.25">
      <c r="A24" s="8">
        <v>38461</v>
      </c>
      <c r="B24" s="9">
        <v>0.19986999999999999</v>
      </c>
      <c r="C24" s="10">
        <v>0.18583</v>
      </c>
      <c r="D24" s="9">
        <v>8.7989999999999999E-2</v>
      </c>
      <c r="E24" s="10">
        <v>0.22026999999999999</v>
      </c>
      <c r="F24" s="9">
        <v>135.54239000000001</v>
      </c>
      <c r="G24" s="10">
        <v>0.17377999999999999</v>
      </c>
      <c r="H24" s="9">
        <v>6.9889999999999994E-2</v>
      </c>
      <c r="I24" s="10">
        <v>0.1331</v>
      </c>
      <c r="J24" s="32">
        <v>14.301589999999999</v>
      </c>
      <c r="K24" s="53">
        <v>0.10219</v>
      </c>
    </row>
    <row r="25" spans="1:11" x14ac:dyDescent="0.25">
      <c r="A25" s="8">
        <v>38462</v>
      </c>
      <c r="B25" s="9">
        <v>0.20050000000000001</v>
      </c>
      <c r="C25" s="10">
        <v>0.18515999999999999</v>
      </c>
      <c r="D25" s="9">
        <v>8.7929999999999994E-2</v>
      </c>
      <c r="E25" s="10">
        <v>0.22003</v>
      </c>
      <c r="F25" s="9">
        <v>135.19632999999999</v>
      </c>
      <c r="G25" s="10">
        <v>0.17299</v>
      </c>
      <c r="H25" s="9">
        <v>6.9889999999999994E-2</v>
      </c>
      <c r="I25" s="10">
        <v>0.1331</v>
      </c>
      <c r="J25" s="32">
        <v>14.292899999999999</v>
      </c>
      <c r="K25" s="53">
        <v>0.10253</v>
      </c>
    </row>
    <row r="26" spans="1:11" x14ac:dyDescent="0.25">
      <c r="A26" s="8">
        <v>38463</v>
      </c>
      <c r="B26" s="9">
        <v>0.19927</v>
      </c>
      <c r="C26" s="10">
        <v>0.18318000000000001</v>
      </c>
      <c r="D26" s="9">
        <v>8.7779999999999997E-2</v>
      </c>
      <c r="E26" s="10">
        <v>0.21940999999999999</v>
      </c>
      <c r="F26" s="9">
        <v>134.49870000000001</v>
      </c>
      <c r="G26" s="10">
        <v>0.17188999999999999</v>
      </c>
      <c r="H26" s="9">
        <v>6.9440000000000002E-2</v>
      </c>
      <c r="I26" s="10">
        <v>0.13320000000000001</v>
      </c>
      <c r="J26" s="32">
        <v>14.23442</v>
      </c>
      <c r="K26" s="53">
        <v>0.10188</v>
      </c>
    </row>
    <row r="27" spans="1:11" ht="15.75" thickBot="1" x14ac:dyDescent="0.3">
      <c r="A27" s="11">
        <v>38464</v>
      </c>
      <c r="B27" s="12">
        <v>0.19889999999999999</v>
      </c>
      <c r="C27" s="13">
        <v>0.18282000000000001</v>
      </c>
      <c r="D27" s="12">
        <v>8.7720000000000006E-2</v>
      </c>
      <c r="E27" s="13">
        <v>0.21948999999999999</v>
      </c>
      <c r="F27" s="12">
        <v>134.2989</v>
      </c>
      <c r="G27" s="13">
        <v>0.17150000000000001</v>
      </c>
      <c r="H27" s="12">
        <v>6.9690000000000002E-2</v>
      </c>
      <c r="I27" s="13">
        <v>0.13320000000000001</v>
      </c>
      <c r="J27" s="33">
        <v>14.253729999999999</v>
      </c>
      <c r="K27" s="54">
        <v>0.10168000000000001</v>
      </c>
    </row>
    <row r="28" spans="1:11" ht="15.75" thickTop="1" x14ac:dyDescent="0.25">
      <c r="A28" s="14" t="s">
        <v>9</v>
      </c>
      <c r="B28" s="15">
        <f t="shared" ref="B28:K28" si="6">SUM(B23:B27)</f>
        <v>0.99993999999999994</v>
      </c>
      <c r="C28" s="16">
        <f t="shared" si="6"/>
        <v>0.92248999999999992</v>
      </c>
      <c r="D28" s="15">
        <f t="shared" si="6"/>
        <v>0.44001999999999997</v>
      </c>
      <c r="E28" s="16">
        <f t="shared" si="6"/>
        <v>1.0996000000000001</v>
      </c>
      <c r="F28" s="15">
        <f t="shared" si="6"/>
        <v>674.86572000000001</v>
      </c>
      <c r="G28" s="16">
        <f t="shared" si="6"/>
        <v>0.86285999999999996</v>
      </c>
      <c r="H28" s="15">
        <f t="shared" si="6"/>
        <v>0.34921000000000002</v>
      </c>
      <c r="I28" s="16">
        <f t="shared" si="6"/>
        <v>0.66569999999999996</v>
      </c>
      <c r="J28" s="16">
        <f t="shared" si="6"/>
        <v>71.403540000000007</v>
      </c>
      <c r="K28" s="55">
        <f t="shared" si="6"/>
        <v>0.51127999999999996</v>
      </c>
    </row>
    <row r="29" spans="1:11" ht="15.75" thickBot="1" x14ac:dyDescent="0.3">
      <c r="A29" s="17" t="s">
        <v>10</v>
      </c>
      <c r="B29" s="18">
        <f>B28/5</f>
        <v>0.199988</v>
      </c>
      <c r="C29" s="19">
        <f>C28/5</f>
        <v>0.184498</v>
      </c>
      <c r="D29" s="19">
        <f t="shared" ref="D29:K29" si="7">D28/5</f>
        <v>8.8003999999999999E-2</v>
      </c>
      <c r="E29" s="19">
        <f t="shared" si="7"/>
        <v>0.21992000000000003</v>
      </c>
      <c r="F29" s="19">
        <f t="shared" si="7"/>
        <v>134.97314399999999</v>
      </c>
      <c r="G29" s="19">
        <f t="shared" si="7"/>
        <v>0.172572</v>
      </c>
      <c r="H29" s="19">
        <f t="shared" si="7"/>
        <v>6.9842000000000001E-2</v>
      </c>
      <c r="I29" s="19">
        <f t="shared" si="7"/>
        <v>0.13313999999999998</v>
      </c>
      <c r="J29" s="19">
        <f t="shared" si="7"/>
        <v>14.280708000000001</v>
      </c>
      <c r="K29" s="19">
        <f t="shared" si="7"/>
        <v>0.10225599999999999</v>
      </c>
    </row>
    <row r="30" spans="1:11" ht="15.75" thickTop="1" x14ac:dyDescent="0.25">
      <c r="A30" s="8">
        <v>38467</v>
      </c>
      <c r="B30" s="9">
        <v>0.19927</v>
      </c>
      <c r="C30" s="10">
        <v>0.18195</v>
      </c>
      <c r="D30" s="9">
        <v>8.7660000000000002E-2</v>
      </c>
      <c r="E30" s="10">
        <v>0.21929000000000001</v>
      </c>
      <c r="F30" s="9">
        <v>133.76609999999999</v>
      </c>
      <c r="G30" s="10">
        <v>0.17027</v>
      </c>
      <c r="H30" s="9">
        <v>6.9550000000000001E-2</v>
      </c>
      <c r="I30" s="10">
        <v>0.13320000000000001</v>
      </c>
      <c r="J30" s="32">
        <v>14.10188</v>
      </c>
      <c r="K30" s="53">
        <v>0.10188</v>
      </c>
    </row>
    <row r="31" spans="1:11" x14ac:dyDescent="0.25">
      <c r="A31" s="8">
        <v>38468</v>
      </c>
      <c r="B31" s="9">
        <v>0.20071</v>
      </c>
      <c r="C31" s="10">
        <v>0.18273</v>
      </c>
      <c r="D31" s="9">
        <v>8.7849999999999998E-2</v>
      </c>
      <c r="E31" s="10">
        <v>0.21925</v>
      </c>
      <c r="F31" s="9">
        <v>133.0668</v>
      </c>
      <c r="G31" s="10">
        <v>0.17093</v>
      </c>
      <c r="H31" s="9">
        <v>6.9680000000000006E-2</v>
      </c>
      <c r="I31" s="10">
        <v>0.13320000000000001</v>
      </c>
      <c r="J31" s="32">
        <v>14.07325</v>
      </c>
      <c r="K31" s="53">
        <v>0.10261000000000001</v>
      </c>
    </row>
    <row r="32" spans="1:11" x14ac:dyDescent="0.25">
      <c r="A32" s="8">
        <v>38469</v>
      </c>
      <c r="B32" s="9">
        <v>0.20085</v>
      </c>
      <c r="C32" s="10">
        <v>0.18429000000000001</v>
      </c>
      <c r="D32" s="9">
        <v>8.8020000000000001E-2</v>
      </c>
      <c r="E32" s="10">
        <v>0.21915000000000001</v>
      </c>
      <c r="F32" s="9">
        <v>133.37951000000001</v>
      </c>
      <c r="G32" s="10">
        <v>0.17138999999999999</v>
      </c>
      <c r="H32" s="9">
        <v>6.9839999999999999E-2</v>
      </c>
      <c r="I32" s="10">
        <v>0.1331</v>
      </c>
      <c r="J32" s="32">
        <v>14.10261</v>
      </c>
      <c r="K32" s="53">
        <v>0.10277</v>
      </c>
    </row>
    <row r="33" spans="1:11" x14ac:dyDescent="0.25">
      <c r="A33" s="8">
        <v>38470</v>
      </c>
      <c r="B33" s="9">
        <v>0.20154</v>
      </c>
      <c r="C33" s="10">
        <v>0.18271999999999999</v>
      </c>
      <c r="D33" s="9">
        <v>8.7940000000000004E-2</v>
      </c>
      <c r="E33" s="10">
        <v>0.21904999999999999</v>
      </c>
      <c r="F33" s="9">
        <v>133.39948000000001</v>
      </c>
      <c r="G33" s="10">
        <v>0.17082</v>
      </c>
      <c r="H33" s="9">
        <v>6.9690000000000002E-2</v>
      </c>
      <c r="I33" s="10">
        <v>0.1331</v>
      </c>
      <c r="J33" s="32">
        <v>14.1066</v>
      </c>
      <c r="K33" s="53">
        <v>0.10304000000000001</v>
      </c>
    </row>
    <row r="34" spans="1:11" ht="15.75" thickBot="1" x14ac:dyDescent="0.3">
      <c r="A34" s="11">
        <v>38471</v>
      </c>
      <c r="B34" s="12">
        <v>0.20154</v>
      </c>
      <c r="C34" s="13">
        <v>0.18271999999999999</v>
      </c>
      <c r="D34" s="12">
        <v>8.7940000000000004E-2</v>
      </c>
      <c r="E34" s="13">
        <v>0.21904999999999999</v>
      </c>
      <c r="F34" s="12">
        <v>133.39948000000001</v>
      </c>
      <c r="G34" s="13">
        <v>0.17082</v>
      </c>
      <c r="H34" s="12">
        <v>6.9690000000000002E-2</v>
      </c>
      <c r="I34" s="13">
        <v>0.1331</v>
      </c>
      <c r="J34" s="33">
        <v>14.1066</v>
      </c>
      <c r="K34" s="54">
        <v>0.10304000000000001</v>
      </c>
    </row>
    <row r="35" spans="1:11" ht="15.75" thickTop="1" x14ac:dyDescent="0.25">
      <c r="A35" s="14" t="s">
        <v>9</v>
      </c>
      <c r="B35" s="15">
        <f t="shared" ref="B35:K35" si="8">SUM(B30:B34)</f>
        <v>1.0039100000000001</v>
      </c>
      <c r="C35" s="16">
        <f t="shared" si="8"/>
        <v>0.91440999999999995</v>
      </c>
      <c r="D35" s="15">
        <f t="shared" si="8"/>
        <v>0.43941000000000002</v>
      </c>
      <c r="E35" s="16">
        <f t="shared" si="8"/>
        <v>1.09579</v>
      </c>
      <c r="F35" s="15">
        <f t="shared" si="8"/>
        <v>667.01137000000006</v>
      </c>
      <c r="G35" s="16">
        <f t="shared" si="8"/>
        <v>0.85422999999999993</v>
      </c>
      <c r="H35" s="15">
        <f t="shared" si="8"/>
        <v>0.34845000000000004</v>
      </c>
      <c r="I35" s="16">
        <f t="shared" si="8"/>
        <v>0.66569999999999996</v>
      </c>
      <c r="J35" s="16">
        <f t="shared" si="8"/>
        <v>70.490939999999995</v>
      </c>
      <c r="K35" s="55">
        <f t="shared" si="8"/>
        <v>0.51334000000000002</v>
      </c>
    </row>
    <row r="36" spans="1:11" ht="15.75" thickBot="1" x14ac:dyDescent="0.3">
      <c r="A36" s="17" t="s">
        <v>10</v>
      </c>
      <c r="B36" s="18">
        <f>B35/5</f>
        <v>0.20078200000000002</v>
      </c>
      <c r="C36" s="19">
        <f>C35/5</f>
        <v>0.18288199999999999</v>
      </c>
      <c r="D36" s="19">
        <f t="shared" ref="D36" si="9">D35/5</f>
        <v>8.7882000000000002E-2</v>
      </c>
      <c r="E36" s="19">
        <f t="shared" ref="E36" si="10">E35/5</f>
        <v>0.21915800000000002</v>
      </c>
      <c r="F36" s="19">
        <f t="shared" ref="F36" si="11">F35/5</f>
        <v>133.40227400000001</v>
      </c>
      <c r="G36" s="19">
        <f t="shared" ref="G36" si="12">G35/5</f>
        <v>0.170846</v>
      </c>
      <c r="H36" s="19">
        <f t="shared" ref="H36" si="13">H35/5</f>
        <v>6.9690000000000002E-2</v>
      </c>
      <c r="I36" s="19">
        <f t="shared" ref="I36" si="14">I35/5</f>
        <v>0.13313999999999998</v>
      </c>
      <c r="J36" s="19">
        <f t="shared" ref="J36" si="15">J35/5</f>
        <v>14.098187999999999</v>
      </c>
      <c r="K36" s="19">
        <f t="shared" ref="K36" si="16">K35/5</f>
        <v>0.10266800000000001</v>
      </c>
    </row>
    <row r="37" spans="1:11" ht="21" thickTop="1" x14ac:dyDescent="0.3">
      <c r="A37" s="20"/>
      <c r="B37" s="9"/>
      <c r="C37" s="50"/>
      <c r="D37" s="9"/>
      <c r="E37" s="22" t="s">
        <v>11</v>
      </c>
      <c r="F37" s="9"/>
      <c r="G37" s="10"/>
      <c r="H37" s="9"/>
      <c r="I37" s="10"/>
      <c r="J37" s="32"/>
      <c r="K37" s="53"/>
    </row>
    <row r="38" spans="1:11" ht="15.75" thickBot="1" x14ac:dyDescent="0.3">
      <c r="A38" s="23"/>
      <c r="B38" s="24"/>
      <c r="C38" s="25"/>
      <c r="D38" s="24"/>
      <c r="E38" s="25"/>
      <c r="F38" s="24"/>
      <c r="G38" s="25"/>
      <c r="H38" s="24"/>
      <c r="I38" s="25"/>
      <c r="J38" s="35"/>
      <c r="K38" s="57"/>
    </row>
    <row r="39" spans="1:11" x14ac:dyDescent="0.25">
      <c r="A39" s="26" t="s">
        <v>12</v>
      </c>
      <c r="B39" s="27">
        <f>SUM(B5,B9:B13,B16:B20,B23:B27,B30:B34)</f>
        <v>4.2243899999999988</v>
      </c>
      <c r="C39" s="36">
        <f>SUM(C5,C9:C13,C16:C20,C23:C27,C30:C34)</f>
        <v>3.8838699999999999</v>
      </c>
      <c r="D39" s="36">
        <f t="shared" ref="D39:K39" si="17">SUM(D5,D9:D13,D16:D20,D23:D27,D30:D34)</f>
        <v>1.8509</v>
      </c>
      <c r="E39" s="36">
        <f t="shared" si="17"/>
        <v>4.6179900000000007</v>
      </c>
      <c r="F39" s="36">
        <f t="shared" si="17"/>
        <v>2826.1028900000001</v>
      </c>
      <c r="G39" s="36">
        <f t="shared" si="17"/>
        <v>3.6151499999999994</v>
      </c>
      <c r="H39" s="36">
        <f t="shared" si="17"/>
        <v>1.4751500000000002</v>
      </c>
      <c r="I39" s="36">
        <f t="shared" si="17"/>
        <v>2.7946999999999997</v>
      </c>
      <c r="J39" s="36">
        <f t="shared" si="17"/>
        <v>300.00075000000004</v>
      </c>
      <c r="K39" s="36">
        <f t="shared" si="17"/>
        <v>2.1600100000000002</v>
      </c>
    </row>
    <row r="40" spans="1:11" x14ac:dyDescent="0.25">
      <c r="A40" s="26" t="s">
        <v>13</v>
      </c>
      <c r="B40" s="27">
        <f>B39/21</f>
        <v>0.20116142857142852</v>
      </c>
      <c r="C40" s="28">
        <f>C39/21</f>
        <v>0.18494619047619049</v>
      </c>
      <c r="D40" s="28">
        <f t="shared" ref="D40:K40" si="18">D39/21</f>
        <v>8.8138095238095238E-2</v>
      </c>
      <c r="E40" s="28">
        <f t="shared" si="18"/>
        <v>0.21990428571428575</v>
      </c>
      <c r="F40" s="28">
        <f t="shared" si="18"/>
        <v>134.5763280952381</v>
      </c>
      <c r="G40" s="28">
        <f t="shared" si="18"/>
        <v>0.17214999999999997</v>
      </c>
      <c r="H40" s="28">
        <f t="shared" si="18"/>
        <v>7.0245238095238111E-2</v>
      </c>
      <c r="I40" s="28">
        <f t="shared" si="18"/>
        <v>0.13308095238095236</v>
      </c>
      <c r="J40" s="28">
        <f t="shared" si="18"/>
        <v>14.285750000000002</v>
      </c>
      <c r="K40" s="28">
        <f t="shared" si="18"/>
        <v>0.10285761904761906</v>
      </c>
    </row>
    <row r="41" spans="1:11" x14ac:dyDescent="0.25">
      <c r="A41" s="26" t="s">
        <v>14</v>
      </c>
      <c r="B41" s="27">
        <f>1/B40</f>
        <v>4.9711319267397203</v>
      </c>
      <c r="C41" s="28">
        <f>1/C40</f>
        <v>5.4069780914397239</v>
      </c>
      <c r="D41" s="28">
        <f t="shared" ref="D41:K41" si="19">1/D40</f>
        <v>11.345831757523367</v>
      </c>
      <c r="E41" s="28">
        <f t="shared" si="19"/>
        <v>4.5474329740861279</v>
      </c>
      <c r="F41" s="28">
        <f t="shared" si="19"/>
        <v>7.4307273363285083E-3</v>
      </c>
      <c r="G41" s="28">
        <f t="shared" si="19"/>
        <v>5.8088875980249792</v>
      </c>
      <c r="H41" s="28">
        <f t="shared" si="19"/>
        <v>14.235840423007827</v>
      </c>
      <c r="I41" s="28">
        <f t="shared" si="19"/>
        <v>7.5142233513436159</v>
      </c>
      <c r="J41" s="28">
        <f t="shared" si="19"/>
        <v>6.9999825000437485E-2</v>
      </c>
      <c r="K41" s="28">
        <f t="shared" si="19"/>
        <v>9.7221772121425349</v>
      </c>
    </row>
    <row r="42" spans="1:11" ht="15.75" thickBot="1" x14ac:dyDescent="0.3">
      <c r="A42" s="29"/>
      <c r="B42" s="30"/>
      <c r="C42" s="31"/>
      <c r="D42" s="30"/>
      <c r="E42" s="31"/>
      <c r="F42" s="49"/>
      <c r="G42" s="30"/>
      <c r="H42" s="31"/>
      <c r="I42" s="30"/>
      <c r="J42" s="31"/>
      <c r="K42" s="49"/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4" workbookViewId="0">
      <selection activeCell="B5" sqref="B5:K5"/>
    </sheetView>
  </sheetViews>
  <sheetFormatPr defaultRowHeight="15" x14ac:dyDescent="0.25"/>
  <cols>
    <col min="1" max="1" width="12.28515625" customWidth="1"/>
    <col min="2" max="2" width="10.85546875" customWidth="1"/>
    <col min="3" max="3" width="10.7109375" customWidth="1"/>
    <col min="4" max="4" width="11.7109375" customWidth="1"/>
    <col min="5" max="6" width="10.42578125" customWidth="1"/>
    <col min="7" max="7" width="10" customWidth="1"/>
    <col min="8" max="8" width="10.42578125" customWidth="1"/>
    <col min="9" max="9" width="10.7109375" customWidth="1"/>
    <col min="10" max="10" width="10.140625" customWidth="1"/>
    <col min="11" max="11" width="10.42578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x14ac:dyDescent="0.3">
      <c r="A2" s="1"/>
      <c r="B2" s="1"/>
      <c r="C2" s="2" t="s">
        <v>34</v>
      </c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4"/>
      <c r="B4" s="5"/>
      <c r="C4" s="4"/>
      <c r="D4" s="5"/>
      <c r="E4" s="4"/>
      <c r="F4" s="5"/>
      <c r="G4" s="4"/>
      <c r="H4" s="5"/>
      <c r="I4" s="4"/>
      <c r="J4" s="4"/>
      <c r="K4" s="51"/>
    </row>
    <row r="5" spans="1:11" ht="15.75" thickBot="1" x14ac:dyDescent="0.3">
      <c r="A5" s="6" t="s">
        <v>0</v>
      </c>
      <c r="B5" s="7" t="s">
        <v>29</v>
      </c>
      <c r="C5" s="6" t="s">
        <v>4</v>
      </c>
      <c r="D5" s="7" t="s">
        <v>5</v>
      </c>
      <c r="E5" s="6" t="s">
        <v>6</v>
      </c>
      <c r="F5" s="7" t="s">
        <v>3</v>
      </c>
      <c r="G5" s="6" t="s">
        <v>1</v>
      </c>
      <c r="H5" s="7" t="s">
        <v>30</v>
      </c>
      <c r="I5" s="6" t="s">
        <v>8</v>
      </c>
      <c r="J5" s="6" t="s">
        <v>31</v>
      </c>
      <c r="K5" s="52" t="s">
        <v>2</v>
      </c>
    </row>
    <row r="6" spans="1:11" x14ac:dyDescent="0.25">
      <c r="A6" s="8">
        <v>38474</v>
      </c>
      <c r="B6" s="9">
        <v>0.20157</v>
      </c>
      <c r="C6" s="10">
        <v>0.18151999999999999</v>
      </c>
      <c r="D6" s="9">
        <v>8.7749999999999995E-2</v>
      </c>
      <c r="E6" s="10">
        <v>0.21751000000000001</v>
      </c>
      <c r="F6" s="9">
        <v>132.70734999999999</v>
      </c>
      <c r="G6" s="10">
        <v>0.1701</v>
      </c>
      <c r="H6" s="9">
        <v>6.9650000000000004E-2</v>
      </c>
      <c r="I6" s="10">
        <v>0.1331</v>
      </c>
      <c r="J6" s="10">
        <v>13.94688</v>
      </c>
      <c r="K6" s="53">
        <v>0.10306</v>
      </c>
    </row>
    <row r="7" spans="1:11" x14ac:dyDescent="0.25">
      <c r="A7" s="8">
        <v>38475</v>
      </c>
      <c r="B7" s="9">
        <v>0.20205999999999999</v>
      </c>
      <c r="C7" s="10">
        <v>0.18214</v>
      </c>
      <c r="D7" s="9">
        <v>8.7749999999999995E-2</v>
      </c>
      <c r="E7" s="10">
        <v>0.21775</v>
      </c>
      <c r="F7" s="9">
        <v>132.97354999999999</v>
      </c>
      <c r="G7" s="10">
        <v>0.17052</v>
      </c>
      <c r="H7" s="9">
        <v>6.991E-2</v>
      </c>
      <c r="I7" s="10">
        <v>0.1331</v>
      </c>
      <c r="J7" s="10">
        <v>13.9755</v>
      </c>
      <c r="K7" s="53">
        <v>0.10331</v>
      </c>
    </row>
    <row r="8" spans="1:11" x14ac:dyDescent="0.25">
      <c r="A8" s="8">
        <v>38476</v>
      </c>
      <c r="B8" s="9">
        <v>0.20199</v>
      </c>
      <c r="C8" s="10">
        <v>0.18335000000000001</v>
      </c>
      <c r="D8" s="9">
        <v>8.8120000000000004E-2</v>
      </c>
      <c r="E8" s="10">
        <v>0.21815999999999999</v>
      </c>
      <c r="F8" s="9">
        <v>133.39948000000001</v>
      </c>
      <c r="G8" s="10">
        <v>0.17199</v>
      </c>
      <c r="H8" s="9">
        <v>7.0389999999999994E-2</v>
      </c>
      <c r="I8" s="10">
        <v>0.1331</v>
      </c>
      <c r="J8" s="10">
        <v>13.9968</v>
      </c>
      <c r="K8" s="53">
        <v>0.10327</v>
      </c>
    </row>
    <row r="9" spans="1:11" x14ac:dyDescent="0.25">
      <c r="A9" s="8">
        <v>38477</v>
      </c>
      <c r="B9" s="9">
        <v>0.20108999999999999</v>
      </c>
      <c r="C9" s="10">
        <v>0.18190999999999999</v>
      </c>
      <c r="D9" s="9">
        <v>8.7720000000000006E-2</v>
      </c>
      <c r="E9" s="10">
        <v>0.21772</v>
      </c>
      <c r="F9" s="9">
        <v>132.63415000000001</v>
      </c>
      <c r="G9" s="10">
        <v>0.17111999999999999</v>
      </c>
      <c r="H9" s="9">
        <v>7.0010000000000003E-2</v>
      </c>
      <c r="I9" s="10">
        <v>0.1331</v>
      </c>
      <c r="J9" s="10">
        <v>13.91361</v>
      </c>
      <c r="K9" s="53">
        <v>0.10281</v>
      </c>
    </row>
    <row r="10" spans="1:11" ht="15.75" thickBot="1" x14ac:dyDescent="0.3">
      <c r="A10" s="11">
        <v>38478</v>
      </c>
      <c r="B10" s="12">
        <v>0.20121</v>
      </c>
      <c r="C10" s="13">
        <v>0.18098</v>
      </c>
      <c r="D10" s="12">
        <v>8.77E-2</v>
      </c>
      <c r="E10" s="13">
        <v>0.21779999999999999</v>
      </c>
      <c r="F10" s="12">
        <v>133.05341999999999</v>
      </c>
      <c r="G10" s="13">
        <v>0.17039000000000001</v>
      </c>
      <c r="H10" s="12">
        <v>6.9879999999999998E-2</v>
      </c>
      <c r="I10" s="13">
        <v>0.1331</v>
      </c>
      <c r="J10" s="13">
        <v>13.89897</v>
      </c>
      <c r="K10" s="54">
        <v>0.10287</v>
      </c>
    </row>
    <row r="11" spans="1:11" ht="15.75" thickTop="1" x14ac:dyDescent="0.25">
      <c r="A11" s="14" t="s">
        <v>9</v>
      </c>
      <c r="B11" s="15">
        <f t="shared" ref="B11:K11" si="0">SUM(B6:B10)</f>
        <v>1.0079199999999999</v>
      </c>
      <c r="C11" s="16">
        <f t="shared" si="0"/>
        <v>0.90990000000000004</v>
      </c>
      <c r="D11" s="15">
        <f t="shared" si="0"/>
        <v>0.43903999999999999</v>
      </c>
      <c r="E11" s="16">
        <f t="shared" si="0"/>
        <v>1.08894</v>
      </c>
      <c r="F11" s="15">
        <f t="shared" si="0"/>
        <v>664.76794999999993</v>
      </c>
      <c r="G11" s="16">
        <f t="shared" si="0"/>
        <v>0.85411999999999999</v>
      </c>
      <c r="H11" s="15">
        <f t="shared" si="0"/>
        <v>0.34984000000000004</v>
      </c>
      <c r="I11" s="16">
        <f t="shared" si="0"/>
        <v>0.66549999999999998</v>
      </c>
      <c r="J11" s="16">
        <f t="shared" si="0"/>
        <v>69.731759999999994</v>
      </c>
      <c r="K11" s="55">
        <f t="shared" si="0"/>
        <v>0.51532</v>
      </c>
    </row>
    <row r="12" spans="1:11" ht="15.75" thickBot="1" x14ac:dyDescent="0.3">
      <c r="A12" s="17" t="s">
        <v>10</v>
      </c>
      <c r="B12" s="18">
        <f>B11/5</f>
        <v>0.20158399999999999</v>
      </c>
      <c r="C12" s="19">
        <f>C11/5</f>
        <v>0.18198</v>
      </c>
      <c r="D12" s="19">
        <f t="shared" ref="D12:K12" si="1">D11/5</f>
        <v>8.7807999999999997E-2</v>
      </c>
      <c r="E12" s="19">
        <f t="shared" si="1"/>
        <v>0.21778800000000001</v>
      </c>
      <c r="F12" s="19">
        <f t="shared" si="1"/>
        <v>132.95358999999999</v>
      </c>
      <c r="G12" s="19">
        <f t="shared" si="1"/>
        <v>0.170824</v>
      </c>
      <c r="H12" s="19">
        <f t="shared" si="1"/>
        <v>6.9968000000000002E-2</v>
      </c>
      <c r="I12" s="19">
        <f t="shared" si="1"/>
        <v>0.1331</v>
      </c>
      <c r="J12" s="19">
        <f t="shared" si="1"/>
        <v>13.946351999999999</v>
      </c>
      <c r="K12" s="19">
        <f t="shared" si="1"/>
        <v>0.103064</v>
      </c>
    </row>
    <row r="13" spans="1:11" ht="15.75" thickTop="1" x14ac:dyDescent="0.25">
      <c r="A13" s="8">
        <v>38481</v>
      </c>
      <c r="B13" s="9">
        <v>0.20276</v>
      </c>
      <c r="C13" s="10">
        <v>0.18157999999999999</v>
      </c>
      <c r="D13" s="9">
        <v>8.7770000000000001E-2</v>
      </c>
      <c r="E13" s="10">
        <v>0.21843000000000001</v>
      </c>
      <c r="F13" s="9">
        <v>133.13328000000001</v>
      </c>
      <c r="G13" s="10">
        <v>0.17138999999999999</v>
      </c>
      <c r="H13" s="9">
        <v>7.034E-2</v>
      </c>
      <c r="I13" s="10">
        <v>0.1331</v>
      </c>
      <c r="J13" s="10">
        <v>13.95753</v>
      </c>
      <c r="K13" s="53">
        <v>0.10367</v>
      </c>
    </row>
    <row r="14" spans="1:11" x14ac:dyDescent="0.25">
      <c r="A14" s="8">
        <v>38482</v>
      </c>
      <c r="B14" s="9">
        <v>0.20271</v>
      </c>
      <c r="C14" s="10">
        <v>0.18176999999999999</v>
      </c>
      <c r="D14" s="9">
        <v>8.7770000000000001E-2</v>
      </c>
      <c r="E14" s="10">
        <v>0.21864</v>
      </c>
      <c r="F14" s="9">
        <v>133.26636999999999</v>
      </c>
      <c r="G14" s="10">
        <v>0.17174</v>
      </c>
      <c r="H14" s="9">
        <v>7.0489999999999997E-2</v>
      </c>
      <c r="I14" s="10">
        <v>0.1331</v>
      </c>
      <c r="J14" s="10">
        <v>13.99813</v>
      </c>
      <c r="K14" s="53">
        <v>0.10364</v>
      </c>
    </row>
    <row r="15" spans="1:11" x14ac:dyDescent="0.25">
      <c r="A15" s="8">
        <v>38483</v>
      </c>
      <c r="B15" s="9">
        <v>0.20241000000000001</v>
      </c>
      <c r="C15" s="10">
        <v>0.18171000000000001</v>
      </c>
      <c r="D15" s="9">
        <v>8.7999999999999995E-2</v>
      </c>
      <c r="E15" s="10">
        <v>0.21859000000000001</v>
      </c>
      <c r="F15" s="9">
        <v>133.13394</v>
      </c>
      <c r="G15" s="10">
        <v>0.17144999999999999</v>
      </c>
      <c r="H15" s="9">
        <v>7.0510000000000003E-2</v>
      </c>
      <c r="I15" s="10">
        <v>0.1331</v>
      </c>
      <c r="J15" s="10">
        <v>13.974600000000001</v>
      </c>
      <c r="K15" s="53">
        <v>0.10349</v>
      </c>
    </row>
    <row r="16" spans="1:11" x14ac:dyDescent="0.25">
      <c r="A16" s="8">
        <v>38484</v>
      </c>
      <c r="B16" s="9">
        <v>0.20266000000000001</v>
      </c>
      <c r="C16" s="10">
        <v>0.18321999999999999</v>
      </c>
      <c r="D16" s="9">
        <v>8.7770000000000001E-2</v>
      </c>
      <c r="E16" s="10">
        <v>0.21928</v>
      </c>
      <c r="F16" s="9">
        <v>133.13390000000001</v>
      </c>
      <c r="G16" s="10">
        <v>0.17233000000000001</v>
      </c>
      <c r="H16" s="9">
        <v>7.0849999999999996E-2</v>
      </c>
      <c r="I16" s="10">
        <v>0.1331</v>
      </c>
      <c r="J16" s="10">
        <v>14.07399</v>
      </c>
      <c r="K16" s="53">
        <v>0.10417999999999999</v>
      </c>
    </row>
    <row r="17" spans="1:11" ht="15.75" thickBot="1" x14ac:dyDescent="0.3">
      <c r="A17" s="11">
        <v>38485</v>
      </c>
      <c r="B17" s="12">
        <v>0.20241000000000001</v>
      </c>
      <c r="C17" s="13">
        <v>0.18171000000000001</v>
      </c>
      <c r="D17" s="12">
        <v>8.7770000000000001E-2</v>
      </c>
      <c r="E17" s="13">
        <v>0.21859000000000001</v>
      </c>
      <c r="F17" s="12">
        <v>133.13394</v>
      </c>
      <c r="G17" s="13">
        <v>0.17144999999999999</v>
      </c>
      <c r="H17" s="12">
        <v>7.0510000000000003E-2</v>
      </c>
      <c r="I17" s="13">
        <v>0.1331</v>
      </c>
      <c r="J17" s="13">
        <v>13.99746</v>
      </c>
      <c r="K17" s="54">
        <v>0.10349</v>
      </c>
    </row>
    <row r="18" spans="1:11" ht="15.75" thickTop="1" x14ac:dyDescent="0.25">
      <c r="A18" s="14" t="s">
        <v>9</v>
      </c>
      <c r="B18" s="15">
        <f t="shared" ref="B18:K18" si="2">SUM(B13:B17)</f>
        <v>1.01295</v>
      </c>
      <c r="C18" s="16">
        <f t="shared" si="2"/>
        <v>0.90999000000000008</v>
      </c>
      <c r="D18" s="15">
        <f t="shared" si="2"/>
        <v>0.43908000000000003</v>
      </c>
      <c r="E18" s="16">
        <f t="shared" si="2"/>
        <v>1.0935300000000001</v>
      </c>
      <c r="F18" s="15">
        <f t="shared" si="2"/>
        <v>665.80142999999998</v>
      </c>
      <c r="G18" s="16">
        <f t="shared" si="2"/>
        <v>0.85836000000000001</v>
      </c>
      <c r="H18" s="15">
        <f t="shared" si="2"/>
        <v>0.35270000000000007</v>
      </c>
      <c r="I18" s="16">
        <f t="shared" si="2"/>
        <v>0.66549999999999998</v>
      </c>
      <c r="J18" s="16">
        <f t="shared" si="2"/>
        <v>70.001710000000003</v>
      </c>
      <c r="K18" s="55">
        <f t="shared" si="2"/>
        <v>0.51846999999999999</v>
      </c>
    </row>
    <row r="19" spans="1:11" ht="15.75" thickBot="1" x14ac:dyDescent="0.3">
      <c r="A19" s="17" t="s">
        <v>10</v>
      </c>
      <c r="B19" s="18">
        <f>B18/5</f>
        <v>0.20258999999999999</v>
      </c>
      <c r="C19" s="19">
        <f>C18/5</f>
        <v>0.18199800000000002</v>
      </c>
      <c r="D19" s="19">
        <f t="shared" ref="D19:K19" si="3">D18/5</f>
        <v>8.7816000000000005E-2</v>
      </c>
      <c r="E19" s="19">
        <f t="shared" si="3"/>
        <v>0.21870600000000001</v>
      </c>
      <c r="F19" s="19">
        <f t="shared" si="3"/>
        <v>133.16028599999999</v>
      </c>
      <c r="G19" s="19">
        <f t="shared" si="3"/>
        <v>0.17167199999999999</v>
      </c>
      <c r="H19" s="19">
        <f t="shared" si="3"/>
        <v>7.0540000000000019E-2</v>
      </c>
      <c r="I19" s="19">
        <f t="shared" si="3"/>
        <v>0.1331</v>
      </c>
      <c r="J19" s="19">
        <f t="shared" si="3"/>
        <v>14.000342</v>
      </c>
      <c r="K19" s="19">
        <f t="shared" si="3"/>
        <v>0.10369399999999999</v>
      </c>
    </row>
    <row r="20" spans="1:11" ht="16.5" thickTop="1" x14ac:dyDescent="0.25">
      <c r="A20" s="8">
        <v>38488</v>
      </c>
      <c r="B20" s="9"/>
      <c r="C20" s="10"/>
      <c r="D20" s="9"/>
      <c r="E20" s="80" t="s">
        <v>35</v>
      </c>
      <c r="F20" s="9"/>
      <c r="G20" s="10"/>
      <c r="H20" s="9"/>
      <c r="I20" s="10"/>
      <c r="J20" s="10"/>
      <c r="K20" s="53"/>
    </row>
    <row r="21" spans="1:11" x14ac:dyDescent="0.25">
      <c r="A21" s="8">
        <v>38489</v>
      </c>
      <c r="B21" s="9">
        <v>0.20624999999999999</v>
      </c>
      <c r="C21" s="10">
        <v>0.18801000000000001</v>
      </c>
      <c r="D21" s="9">
        <v>8.9359999999999995E-2</v>
      </c>
      <c r="E21" s="10">
        <v>0.22055</v>
      </c>
      <c r="F21" s="9">
        <v>134.33117999999999</v>
      </c>
      <c r="G21" s="10">
        <v>0.17580999999999999</v>
      </c>
      <c r="H21" s="9">
        <v>7.2499999999999995E-2</v>
      </c>
      <c r="I21" s="10">
        <v>0.1331</v>
      </c>
      <c r="J21" s="10">
        <v>14.25301</v>
      </c>
      <c r="K21" s="53">
        <v>0.10542</v>
      </c>
    </row>
    <row r="22" spans="1:11" x14ac:dyDescent="0.25">
      <c r="A22" s="8">
        <v>38490</v>
      </c>
      <c r="B22" s="9">
        <v>0.20598</v>
      </c>
      <c r="C22" s="10">
        <v>0.18758</v>
      </c>
      <c r="D22" s="9">
        <v>8.9209999999999998E-2</v>
      </c>
      <c r="E22" s="10">
        <v>0.22023000000000001</v>
      </c>
      <c r="F22" s="9">
        <v>133.66567000000001</v>
      </c>
      <c r="G22" s="10">
        <v>0.17576</v>
      </c>
      <c r="H22" s="9">
        <v>7.2349999999999998E-2</v>
      </c>
      <c r="I22" s="10">
        <v>0.1331</v>
      </c>
      <c r="J22" s="10">
        <v>14.26699</v>
      </c>
      <c r="K22" s="53">
        <v>0.10531</v>
      </c>
    </row>
    <row r="23" spans="1:11" x14ac:dyDescent="0.25">
      <c r="A23" s="8">
        <v>38491</v>
      </c>
      <c r="B23" s="9">
        <v>0.20580999999999999</v>
      </c>
      <c r="C23" s="10">
        <v>0.18711</v>
      </c>
      <c r="D23" s="9">
        <v>8.9319999999999997E-2</v>
      </c>
      <c r="E23" s="10">
        <v>0.21981000000000001</v>
      </c>
      <c r="F23" s="9">
        <v>133.53258</v>
      </c>
      <c r="G23" s="10">
        <v>0.17538999999999999</v>
      </c>
      <c r="H23" s="9">
        <v>7.2480000000000003E-2</v>
      </c>
      <c r="I23" s="10">
        <v>0.1331</v>
      </c>
      <c r="J23" s="10">
        <v>14.254339999999999</v>
      </c>
      <c r="K23" s="53">
        <v>0.10523</v>
      </c>
    </row>
    <row r="24" spans="1:11" ht="15.75" thickBot="1" x14ac:dyDescent="0.3">
      <c r="A24" s="11">
        <v>38492</v>
      </c>
      <c r="B24" s="12">
        <v>0.20621999999999999</v>
      </c>
      <c r="C24" s="13">
        <v>0.18698000000000001</v>
      </c>
      <c r="D24" s="12">
        <v>8.9169999999999999E-2</v>
      </c>
      <c r="E24" s="13">
        <v>0.22040000000000001</v>
      </c>
      <c r="F24" s="12">
        <v>133.93187</v>
      </c>
      <c r="G24" s="13">
        <v>0.17563000000000001</v>
      </c>
      <c r="H24" s="12">
        <v>7.2480000000000003E-2</v>
      </c>
      <c r="I24" s="13">
        <v>0.1331</v>
      </c>
      <c r="J24" s="13">
        <v>14.30958</v>
      </c>
      <c r="K24" s="54">
        <v>0.10544000000000001</v>
      </c>
    </row>
    <row r="25" spans="1:11" ht="15.75" thickTop="1" x14ac:dyDescent="0.25">
      <c r="A25" s="14" t="s">
        <v>9</v>
      </c>
      <c r="B25" s="15">
        <f t="shared" ref="B25:K25" si="4">SUM(B20:B24)</f>
        <v>0.82425999999999988</v>
      </c>
      <c r="C25" s="16">
        <f t="shared" si="4"/>
        <v>0.74968000000000001</v>
      </c>
      <c r="D25" s="15">
        <f t="shared" si="4"/>
        <v>0.35706000000000004</v>
      </c>
      <c r="E25" s="16">
        <f t="shared" si="4"/>
        <v>0.88099000000000005</v>
      </c>
      <c r="F25" s="15">
        <f t="shared" si="4"/>
        <v>535.46129999999994</v>
      </c>
      <c r="G25" s="16">
        <f t="shared" si="4"/>
        <v>0.70259000000000005</v>
      </c>
      <c r="H25" s="15">
        <f t="shared" si="4"/>
        <v>0.28980999999999996</v>
      </c>
      <c r="I25" s="16">
        <f t="shared" si="4"/>
        <v>0.53239999999999998</v>
      </c>
      <c r="J25" s="16">
        <f t="shared" si="4"/>
        <v>57.083919999999992</v>
      </c>
      <c r="K25" s="55">
        <f t="shared" si="4"/>
        <v>0.4214</v>
      </c>
    </row>
    <row r="26" spans="1:11" ht="15.75" thickBot="1" x14ac:dyDescent="0.3">
      <c r="A26" s="17" t="s">
        <v>10</v>
      </c>
      <c r="B26" s="18">
        <f>B25/4</f>
        <v>0.20606499999999997</v>
      </c>
      <c r="C26" s="19">
        <f>C25/4</f>
        <v>0.18742</v>
      </c>
      <c r="D26" s="19">
        <f t="shared" ref="D26:K26" si="5">D25/4</f>
        <v>8.9265000000000011E-2</v>
      </c>
      <c r="E26" s="19">
        <f t="shared" si="5"/>
        <v>0.22024750000000001</v>
      </c>
      <c r="F26" s="19">
        <f t="shared" si="5"/>
        <v>133.86532499999998</v>
      </c>
      <c r="G26" s="19">
        <f t="shared" si="5"/>
        <v>0.17564750000000001</v>
      </c>
      <c r="H26" s="19">
        <f t="shared" si="5"/>
        <v>7.2452499999999989E-2</v>
      </c>
      <c r="I26" s="19">
        <f t="shared" si="5"/>
        <v>0.1331</v>
      </c>
      <c r="J26" s="19">
        <f t="shared" si="5"/>
        <v>14.270979999999998</v>
      </c>
      <c r="K26" s="19">
        <f t="shared" si="5"/>
        <v>0.10535</v>
      </c>
    </row>
    <row r="27" spans="1:11" ht="15.75" thickTop="1" x14ac:dyDescent="0.25">
      <c r="A27" s="8">
        <v>38495</v>
      </c>
      <c r="B27" s="9">
        <v>0.2074</v>
      </c>
      <c r="C27" s="10">
        <v>0.188</v>
      </c>
      <c r="D27" s="9">
        <v>8.9279999999999998E-2</v>
      </c>
      <c r="E27" s="10">
        <v>0.2213</v>
      </c>
      <c r="F27" s="9">
        <v>134.1</v>
      </c>
      <c r="G27" s="10">
        <v>0.17630000000000001</v>
      </c>
      <c r="H27" s="9">
        <v>7.2950000000000001E-2</v>
      </c>
      <c r="I27" s="10">
        <v>0.1331</v>
      </c>
      <c r="J27" s="10">
        <v>14.4</v>
      </c>
      <c r="K27" s="53">
        <v>0.1061</v>
      </c>
    </row>
    <row r="28" spans="1:11" x14ac:dyDescent="0.25">
      <c r="A28" s="8">
        <v>38496</v>
      </c>
      <c r="B28" s="9">
        <v>0.20674000000000001</v>
      </c>
      <c r="C28" s="10">
        <v>0.18747</v>
      </c>
      <c r="D28" s="9">
        <v>8.949E-2</v>
      </c>
      <c r="E28" s="10">
        <v>0.22084999999999999</v>
      </c>
      <c r="F28" s="9">
        <v>133.56524999999999</v>
      </c>
      <c r="G28" s="10">
        <v>0.17527000000000001</v>
      </c>
      <c r="H28" s="9">
        <v>7.2720000000000007E-2</v>
      </c>
      <c r="I28" s="10">
        <v>0.13300000000000001</v>
      </c>
      <c r="J28" s="10">
        <v>14.32211</v>
      </c>
      <c r="K28" s="53">
        <v>0.10574</v>
      </c>
    </row>
    <row r="29" spans="1:11" x14ac:dyDescent="0.25">
      <c r="A29" s="8">
        <v>38497</v>
      </c>
      <c r="B29" s="9">
        <v>0.20669000000000001</v>
      </c>
      <c r="C29" s="10">
        <v>0.18654999999999999</v>
      </c>
      <c r="D29" s="9">
        <v>8.9260000000000006E-2</v>
      </c>
      <c r="E29" s="10">
        <v>0.22001000000000001</v>
      </c>
      <c r="F29" s="9">
        <v>133.43225000000001</v>
      </c>
      <c r="G29" s="10">
        <v>0.17452999999999999</v>
      </c>
      <c r="H29" s="9">
        <v>7.2730000000000003E-2</v>
      </c>
      <c r="I29" s="10">
        <v>0.13300000000000001</v>
      </c>
      <c r="J29" s="10">
        <v>14.294169999999999</v>
      </c>
      <c r="K29" s="53">
        <v>0.10568</v>
      </c>
    </row>
    <row r="30" spans="1:11" x14ac:dyDescent="0.25">
      <c r="A30" s="8">
        <v>38498</v>
      </c>
      <c r="B30" s="9">
        <v>0.20646999999999999</v>
      </c>
      <c r="C30" s="10">
        <v>0.18634999999999999</v>
      </c>
      <c r="D30" s="9">
        <v>8.9469999999999994E-2</v>
      </c>
      <c r="E30" s="10">
        <v>0.22039</v>
      </c>
      <c r="F30" s="9">
        <v>133.03325000000001</v>
      </c>
      <c r="G30" s="10">
        <v>0.17443</v>
      </c>
      <c r="H30" s="9">
        <v>7.2639999999999996E-2</v>
      </c>
      <c r="I30" s="10">
        <v>0.13300000000000001</v>
      </c>
      <c r="J30" s="10">
        <v>14.328760000000001</v>
      </c>
      <c r="K30" s="53">
        <v>0.10557</v>
      </c>
    </row>
    <row r="31" spans="1:11" ht="15.75" thickBot="1" x14ac:dyDescent="0.3">
      <c r="A31" s="11">
        <v>38499</v>
      </c>
      <c r="B31" s="12">
        <v>0.20768</v>
      </c>
      <c r="C31" s="13">
        <v>0.18698000000000001</v>
      </c>
      <c r="D31" s="12">
        <v>8.9529999999999998E-2</v>
      </c>
      <c r="E31" s="13">
        <v>0.22078999999999999</v>
      </c>
      <c r="F31" s="12">
        <v>133.29925</v>
      </c>
      <c r="G31" s="13">
        <v>0.17491999999999999</v>
      </c>
      <c r="H31" s="12">
        <v>7.3039999999999994E-2</v>
      </c>
      <c r="I31" s="13">
        <v>0.13300000000000001</v>
      </c>
      <c r="J31" s="13">
        <v>14.36533</v>
      </c>
      <c r="K31" s="54">
        <v>0.10623</v>
      </c>
    </row>
    <row r="32" spans="1:11" ht="15.75" thickTop="1" x14ac:dyDescent="0.25">
      <c r="A32" s="14" t="s">
        <v>9</v>
      </c>
      <c r="B32" s="15">
        <f t="shared" ref="B32:K32" si="6">SUM(B27:B31)</f>
        <v>1.03498</v>
      </c>
      <c r="C32" s="16">
        <f t="shared" si="6"/>
        <v>0.93535000000000001</v>
      </c>
      <c r="D32" s="15">
        <f t="shared" si="6"/>
        <v>0.44702999999999998</v>
      </c>
      <c r="E32" s="16">
        <f t="shared" si="6"/>
        <v>1.10334</v>
      </c>
      <c r="F32" s="15">
        <f t="shared" si="6"/>
        <v>667.43000000000006</v>
      </c>
      <c r="G32" s="16">
        <f t="shared" si="6"/>
        <v>0.87544999999999995</v>
      </c>
      <c r="H32" s="15">
        <f t="shared" si="6"/>
        <v>0.36408000000000001</v>
      </c>
      <c r="I32" s="16">
        <f t="shared" si="6"/>
        <v>0.66510000000000002</v>
      </c>
      <c r="J32" s="16">
        <f t="shared" si="6"/>
        <v>71.710370000000012</v>
      </c>
      <c r="K32" s="55">
        <f t="shared" si="6"/>
        <v>0.52932000000000001</v>
      </c>
    </row>
    <row r="33" spans="1:11" ht="15.75" thickBot="1" x14ac:dyDescent="0.3">
      <c r="A33" s="17" t="s">
        <v>10</v>
      </c>
      <c r="B33" s="18">
        <f>B32/5</f>
        <v>0.20699600000000001</v>
      </c>
      <c r="C33" s="19">
        <f>C32/5</f>
        <v>0.18707000000000001</v>
      </c>
      <c r="D33" s="19">
        <f t="shared" ref="D33:K33" si="7">D32/5</f>
        <v>8.9405999999999999E-2</v>
      </c>
      <c r="E33" s="19">
        <f t="shared" si="7"/>
        <v>0.220668</v>
      </c>
      <c r="F33" s="19">
        <f t="shared" si="7"/>
        <v>133.48600000000002</v>
      </c>
      <c r="G33" s="19">
        <f t="shared" si="7"/>
        <v>0.17509</v>
      </c>
      <c r="H33" s="19">
        <f t="shared" si="7"/>
        <v>7.2816000000000006E-2</v>
      </c>
      <c r="I33" s="19">
        <f t="shared" si="7"/>
        <v>0.13302</v>
      </c>
      <c r="J33" s="19">
        <f t="shared" si="7"/>
        <v>14.342074000000002</v>
      </c>
      <c r="K33" s="19">
        <f t="shared" si="7"/>
        <v>0.105864</v>
      </c>
    </row>
    <row r="34" spans="1:11" ht="15.75" thickTop="1" x14ac:dyDescent="0.25">
      <c r="A34" s="8">
        <v>38502</v>
      </c>
      <c r="B34" s="73">
        <v>0.20715</v>
      </c>
      <c r="C34" s="77">
        <v>0.18629000000000001</v>
      </c>
      <c r="D34" s="73">
        <v>8.9550000000000005E-2</v>
      </c>
      <c r="E34" s="77">
        <v>0.22069</v>
      </c>
      <c r="F34" s="73">
        <v>133.03325000000001</v>
      </c>
      <c r="G34" s="77">
        <v>0.17455000000000001</v>
      </c>
      <c r="H34" s="73">
        <v>7.2950000000000001E-2</v>
      </c>
      <c r="I34" s="77">
        <v>0.13300000000000001</v>
      </c>
      <c r="J34" s="77">
        <v>14.35735</v>
      </c>
      <c r="K34" s="82">
        <v>0.10592</v>
      </c>
    </row>
    <row r="35" spans="1:11" x14ac:dyDescent="0.25">
      <c r="A35" s="8">
        <v>38503</v>
      </c>
      <c r="B35" s="9">
        <v>0.20715</v>
      </c>
      <c r="C35" s="10">
        <v>0.18629000000000001</v>
      </c>
      <c r="D35" s="9">
        <v>8.9550000000000005E-2</v>
      </c>
      <c r="E35" s="10">
        <v>0.22069</v>
      </c>
      <c r="F35" s="9">
        <v>133.03325000000001</v>
      </c>
      <c r="G35" s="10">
        <v>0.17455000000000001</v>
      </c>
      <c r="H35" s="9">
        <v>7.2950000000000001E-2</v>
      </c>
      <c r="I35" s="10">
        <v>0.13300000000000001</v>
      </c>
      <c r="J35" s="10">
        <v>14.35735</v>
      </c>
      <c r="K35" s="53">
        <v>0.10592</v>
      </c>
    </row>
    <row r="36" spans="1:11" ht="20.25" x14ac:dyDescent="0.3">
      <c r="A36" s="20"/>
      <c r="B36" s="9"/>
      <c r="C36" s="58"/>
      <c r="D36" s="9"/>
      <c r="E36" s="22" t="s">
        <v>11</v>
      </c>
      <c r="F36" s="9"/>
      <c r="G36" s="10"/>
      <c r="H36" s="9"/>
      <c r="I36" s="10"/>
      <c r="J36" s="10"/>
      <c r="K36" s="53"/>
    </row>
    <row r="37" spans="1:11" ht="15.75" thickBot="1" x14ac:dyDescent="0.3">
      <c r="A37" s="23"/>
      <c r="B37" s="24"/>
      <c r="C37" s="25"/>
      <c r="D37" s="24"/>
      <c r="E37" s="25"/>
      <c r="F37" s="24"/>
      <c r="G37" s="25"/>
      <c r="H37" s="24"/>
      <c r="I37" s="25"/>
      <c r="J37" s="25"/>
      <c r="K37" s="57"/>
    </row>
    <row r="38" spans="1:11" x14ac:dyDescent="0.25">
      <c r="A38" s="26" t="s">
        <v>12</v>
      </c>
      <c r="B38" s="27">
        <f>SUM(B6:B10,B13:B17,B21:B24,B27:B31,B34:B35)</f>
        <v>4.2944100000000001</v>
      </c>
      <c r="C38" s="36">
        <f>SUM(C6:C10,C13:C17,C21:C24,C27:C31,C34:C35)</f>
        <v>3.8775000000000008</v>
      </c>
      <c r="D38" s="36">
        <f t="shared" ref="D38:K38" si="8">SUM(D6:D10,D13:D17,D21:D24,D27:D31,D34:D35)</f>
        <v>1.86131</v>
      </c>
      <c r="E38" s="36">
        <f t="shared" si="8"/>
        <v>4.6081799999999999</v>
      </c>
      <c r="F38" s="36">
        <f t="shared" si="8"/>
        <v>2799.5271799999996</v>
      </c>
      <c r="G38" s="36">
        <f t="shared" si="8"/>
        <v>3.6396200000000003</v>
      </c>
      <c r="H38" s="36">
        <f t="shared" si="8"/>
        <v>1.5023300000000002</v>
      </c>
      <c r="I38" s="36">
        <f t="shared" si="8"/>
        <v>2.7945000000000002</v>
      </c>
      <c r="J38" s="36">
        <f t="shared" si="8"/>
        <v>297.24245999999994</v>
      </c>
      <c r="K38" s="36">
        <f t="shared" si="8"/>
        <v>2.1963499999999998</v>
      </c>
    </row>
    <row r="39" spans="1:11" x14ac:dyDescent="0.25">
      <c r="A39" s="26" t="s">
        <v>13</v>
      </c>
      <c r="B39" s="27">
        <f>B38/21</f>
        <v>0.20449571428571428</v>
      </c>
      <c r="C39" s="28">
        <f>C38/21</f>
        <v>0.18464285714285719</v>
      </c>
      <c r="D39" s="28">
        <f t="shared" ref="D39:K39" si="9">D38/21</f>
        <v>8.8633809523809531E-2</v>
      </c>
      <c r="E39" s="28">
        <f t="shared" si="9"/>
        <v>0.21943714285714286</v>
      </c>
      <c r="F39" s="28">
        <f t="shared" si="9"/>
        <v>133.31081809523806</v>
      </c>
      <c r="G39" s="28">
        <f t="shared" si="9"/>
        <v>0.17331523809523811</v>
      </c>
      <c r="H39" s="28">
        <f t="shared" si="9"/>
        <v>7.1539523809523817E-2</v>
      </c>
      <c r="I39" s="28">
        <f t="shared" si="9"/>
        <v>0.13307142857142859</v>
      </c>
      <c r="J39" s="28">
        <f t="shared" si="9"/>
        <v>14.154402857142854</v>
      </c>
      <c r="K39" s="28">
        <f t="shared" si="9"/>
        <v>0.10458809523809523</v>
      </c>
    </row>
    <row r="40" spans="1:11" x14ac:dyDescent="0.25">
      <c r="A40" s="26" t="s">
        <v>14</v>
      </c>
      <c r="B40" s="27">
        <f>1/B39</f>
        <v>4.8900780316737338</v>
      </c>
      <c r="C40" s="28">
        <f>1/C39</f>
        <v>5.4158607350096695</v>
      </c>
      <c r="D40" s="28">
        <f t="shared" ref="D40:K40" si="10">1/D39</f>
        <v>11.282376390821517</v>
      </c>
      <c r="E40" s="28">
        <f t="shared" si="10"/>
        <v>4.5571136544145414</v>
      </c>
      <c r="F40" s="28">
        <f t="shared" si="10"/>
        <v>7.5012666960425816E-3</v>
      </c>
      <c r="G40" s="28">
        <f t="shared" si="10"/>
        <v>5.7698331144460129</v>
      </c>
      <c r="H40" s="28">
        <f t="shared" si="10"/>
        <v>13.978287060765609</v>
      </c>
      <c r="I40" s="28">
        <f t="shared" si="10"/>
        <v>7.5147611379495425</v>
      </c>
      <c r="J40" s="28">
        <f t="shared" si="10"/>
        <v>7.0649395109971855E-2</v>
      </c>
      <c r="K40" s="28">
        <f t="shared" si="10"/>
        <v>9.5613176406310476</v>
      </c>
    </row>
    <row r="41" spans="1:11" ht="15.75" thickBot="1" x14ac:dyDescent="0.3">
      <c r="A41" s="29"/>
      <c r="B41" s="30"/>
      <c r="C41" s="31"/>
      <c r="D41" s="30"/>
      <c r="E41" s="31"/>
      <c r="F41" s="31"/>
      <c r="G41" s="30"/>
      <c r="H41" s="31"/>
      <c r="I41" s="30"/>
      <c r="J41" s="31"/>
      <c r="K41" s="4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5" workbookViewId="0">
      <selection activeCell="B41" sqref="B41"/>
    </sheetView>
  </sheetViews>
  <sheetFormatPr defaultRowHeight="15" x14ac:dyDescent="0.25"/>
  <cols>
    <col min="1" max="1" width="12.28515625" customWidth="1"/>
    <col min="2" max="2" width="10.85546875" customWidth="1"/>
    <col min="3" max="3" width="10.7109375" customWidth="1"/>
    <col min="4" max="4" width="11.7109375" customWidth="1"/>
    <col min="5" max="6" width="10.42578125" customWidth="1"/>
    <col min="7" max="7" width="10" customWidth="1"/>
    <col min="8" max="8" width="10.42578125" customWidth="1"/>
    <col min="9" max="9" width="10.7109375" customWidth="1"/>
    <col min="10" max="10" width="10.140625" customWidth="1"/>
    <col min="11" max="11" width="10.42578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x14ac:dyDescent="0.3">
      <c r="A2" s="1"/>
      <c r="B2" s="1"/>
      <c r="C2" s="2" t="s">
        <v>36</v>
      </c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4"/>
      <c r="B4" s="5"/>
      <c r="C4" s="4"/>
      <c r="D4" s="5"/>
      <c r="E4" s="4"/>
      <c r="F4" s="5"/>
      <c r="G4" s="4"/>
      <c r="H4" s="5"/>
      <c r="I4" s="4"/>
      <c r="J4" s="4"/>
      <c r="K4" s="51"/>
    </row>
    <row r="5" spans="1:11" ht="15.75" thickBot="1" x14ac:dyDescent="0.3">
      <c r="A5" s="6" t="s">
        <v>0</v>
      </c>
      <c r="B5" s="7" t="s">
        <v>29</v>
      </c>
      <c r="C5" s="6" t="s">
        <v>4</v>
      </c>
      <c r="D5" s="7" t="s">
        <v>5</v>
      </c>
      <c r="E5" s="6" t="s">
        <v>6</v>
      </c>
      <c r="F5" s="7" t="s">
        <v>3</v>
      </c>
      <c r="G5" s="6" t="s">
        <v>1</v>
      </c>
      <c r="H5" s="7" t="s">
        <v>30</v>
      </c>
      <c r="I5" s="6" t="s">
        <v>8</v>
      </c>
      <c r="J5" s="6" t="s">
        <v>31</v>
      </c>
      <c r="K5" s="52" t="s">
        <v>2</v>
      </c>
    </row>
    <row r="6" spans="1:11" x14ac:dyDescent="0.25">
      <c r="A6" s="70">
        <v>38504</v>
      </c>
      <c r="B6" s="40">
        <v>0.21065999999999999</v>
      </c>
      <c r="C6" s="39">
        <v>0.18826999999999999</v>
      </c>
      <c r="D6" s="40">
        <v>9.017E-2</v>
      </c>
      <c r="E6" s="39">
        <v>0.22115000000000001</v>
      </c>
      <c r="F6" s="40">
        <v>133.69825</v>
      </c>
      <c r="G6" s="40">
        <v>0.17535000000000001</v>
      </c>
      <c r="H6" s="39">
        <v>7.2959999999999997E-2</v>
      </c>
      <c r="I6" s="40">
        <v>0.13300000000000001</v>
      </c>
      <c r="J6" s="39">
        <v>14.347379999999999</v>
      </c>
      <c r="K6" s="40">
        <v>0.10771</v>
      </c>
    </row>
    <row r="7" spans="1:11" x14ac:dyDescent="0.25">
      <c r="A7" s="69">
        <v>38505</v>
      </c>
      <c r="B7" s="10">
        <v>0.21238000000000001</v>
      </c>
      <c r="C7" s="9">
        <v>0.18991</v>
      </c>
      <c r="D7" s="10">
        <v>9.0490000000000001E-2</v>
      </c>
      <c r="E7" s="9">
        <v>0.22256999999999999</v>
      </c>
      <c r="F7" s="10">
        <v>134.23025000000001</v>
      </c>
      <c r="G7" s="10">
        <v>0.17718999999999999</v>
      </c>
      <c r="H7" s="9">
        <v>7.3330000000000006E-2</v>
      </c>
      <c r="I7" s="10">
        <v>0.13300000000000001</v>
      </c>
      <c r="J7" s="9">
        <v>14.409219999999999</v>
      </c>
      <c r="K7" s="10">
        <v>0.10859000000000001</v>
      </c>
    </row>
    <row r="8" spans="1:11" ht="15.75" thickBot="1" x14ac:dyDescent="0.3">
      <c r="A8" s="72">
        <v>38506</v>
      </c>
      <c r="B8" s="13">
        <v>0.21177000000000001</v>
      </c>
      <c r="C8" s="12">
        <v>0.18995000000000001</v>
      </c>
      <c r="D8" s="13">
        <v>9.035E-2</v>
      </c>
      <c r="E8" s="12">
        <v>0.22226000000000001</v>
      </c>
      <c r="F8" s="13">
        <v>134.70572999999999</v>
      </c>
      <c r="G8" s="13">
        <v>0.17635000000000001</v>
      </c>
      <c r="H8" s="12">
        <v>7.3230000000000003E-2</v>
      </c>
      <c r="I8" s="13">
        <v>0.13300000000000001</v>
      </c>
      <c r="J8" s="12">
        <v>14.4039</v>
      </c>
      <c r="K8" s="13">
        <v>0.10834000000000001</v>
      </c>
    </row>
    <row r="9" spans="1:11" ht="15.75" thickTop="1" x14ac:dyDescent="0.25">
      <c r="A9" s="14" t="s">
        <v>9</v>
      </c>
      <c r="B9" s="15">
        <f t="shared" ref="B9:K9" si="0">SUM(B6:B8)</f>
        <v>0.63480999999999999</v>
      </c>
      <c r="C9" s="16">
        <f t="shared" si="0"/>
        <v>0.56813000000000002</v>
      </c>
      <c r="D9" s="15">
        <f t="shared" si="0"/>
        <v>0.27100999999999997</v>
      </c>
      <c r="E9" s="16">
        <f t="shared" si="0"/>
        <v>0.66598000000000002</v>
      </c>
      <c r="F9" s="15">
        <f t="shared" si="0"/>
        <v>402.63423</v>
      </c>
      <c r="G9" s="16">
        <f t="shared" si="0"/>
        <v>0.52888999999999997</v>
      </c>
      <c r="H9" s="15">
        <f t="shared" si="0"/>
        <v>0.21951999999999999</v>
      </c>
      <c r="I9" s="16">
        <f t="shared" si="0"/>
        <v>0.39900000000000002</v>
      </c>
      <c r="J9" s="16">
        <f t="shared" si="0"/>
        <v>43.160499999999999</v>
      </c>
      <c r="K9" s="55">
        <f t="shared" si="0"/>
        <v>0.32463999999999998</v>
      </c>
    </row>
    <row r="10" spans="1:11" ht="15.75" thickBot="1" x14ac:dyDescent="0.3">
      <c r="A10" s="17" t="s">
        <v>10</v>
      </c>
      <c r="B10" s="18">
        <f>B9/3</f>
        <v>0.21160333333333334</v>
      </c>
      <c r="C10" s="19">
        <f>C9/3</f>
        <v>0.18937666666666667</v>
      </c>
      <c r="D10" s="19">
        <f t="shared" ref="D10:K10" si="1">D9/3</f>
        <v>9.0336666666666662E-2</v>
      </c>
      <c r="E10" s="19">
        <f t="shared" si="1"/>
        <v>0.22199333333333335</v>
      </c>
      <c r="F10" s="19">
        <f t="shared" si="1"/>
        <v>134.21141</v>
      </c>
      <c r="G10" s="19">
        <f t="shared" si="1"/>
        <v>0.17629666666666666</v>
      </c>
      <c r="H10" s="19">
        <f t="shared" si="1"/>
        <v>7.3173333333333326E-2</v>
      </c>
      <c r="I10" s="19">
        <f t="shared" si="1"/>
        <v>0.13300000000000001</v>
      </c>
      <c r="J10" s="19">
        <f t="shared" si="1"/>
        <v>14.386833333333334</v>
      </c>
      <c r="K10" s="19">
        <f t="shared" si="1"/>
        <v>0.10821333333333333</v>
      </c>
    </row>
    <row r="11" spans="1:11" ht="15.75" thickTop="1" x14ac:dyDescent="0.25">
      <c r="A11" s="8">
        <v>38509</v>
      </c>
      <c r="B11" s="73">
        <v>0.21235000000000001</v>
      </c>
      <c r="C11" s="77">
        <v>0.18958</v>
      </c>
      <c r="D11" s="73">
        <v>9.0249999999999997E-2</v>
      </c>
      <c r="E11" s="77">
        <v>0.22164</v>
      </c>
      <c r="F11" s="73">
        <v>133.89775</v>
      </c>
      <c r="G11" s="77">
        <v>0.17587</v>
      </c>
      <c r="H11" s="73">
        <v>7.331E-2</v>
      </c>
      <c r="I11" s="77">
        <v>0.13300000000000001</v>
      </c>
      <c r="J11" s="77">
        <v>14.32344</v>
      </c>
      <c r="K11" s="82">
        <v>0.10857</v>
      </c>
    </row>
    <row r="12" spans="1:11" x14ac:dyDescent="0.25">
      <c r="A12" s="8">
        <v>38510</v>
      </c>
      <c r="B12" s="9">
        <v>0.21190000000000001</v>
      </c>
      <c r="C12" s="10">
        <v>0.18751000000000001</v>
      </c>
      <c r="D12" s="9">
        <v>9.0209999999999999E-2</v>
      </c>
      <c r="E12" s="10">
        <v>0.22106000000000001</v>
      </c>
      <c r="F12" s="9">
        <v>133.56524999999999</v>
      </c>
      <c r="G12" s="10">
        <v>0.17377000000000001</v>
      </c>
      <c r="H12" s="9">
        <v>7.3080000000000006E-2</v>
      </c>
      <c r="I12" s="10">
        <v>0.13300000000000001</v>
      </c>
      <c r="J12" s="10">
        <v>14.20374</v>
      </c>
      <c r="K12" s="53">
        <v>0.10834000000000001</v>
      </c>
    </row>
    <row r="13" spans="1:11" x14ac:dyDescent="0.25">
      <c r="A13" s="8">
        <v>38511</v>
      </c>
      <c r="B13" s="9">
        <v>0.21193999999999999</v>
      </c>
      <c r="C13" s="10">
        <v>0.18626000000000001</v>
      </c>
      <c r="D13" s="9">
        <v>8.9990000000000001E-2</v>
      </c>
      <c r="E13" s="10">
        <v>0.22091</v>
      </c>
      <c r="F13" s="9">
        <v>133.61179999999999</v>
      </c>
      <c r="G13" s="10">
        <v>0.17296</v>
      </c>
      <c r="H13" s="9">
        <v>7.2639999999999996E-2</v>
      </c>
      <c r="I13" s="10">
        <v>0.13300000000000001</v>
      </c>
      <c r="J13" s="10">
        <v>14.1884</v>
      </c>
      <c r="K13" s="53">
        <v>0.10836</v>
      </c>
    </row>
    <row r="14" spans="1:11" x14ac:dyDescent="0.25">
      <c r="A14" s="8">
        <v>38512</v>
      </c>
      <c r="B14" s="9">
        <v>0.21106</v>
      </c>
      <c r="C14" s="10">
        <v>0.18568999999999999</v>
      </c>
      <c r="D14" s="9">
        <v>8.9910000000000004E-2</v>
      </c>
      <c r="E14" s="10">
        <v>0.22065000000000001</v>
      </c>
      <c r="F14" s="9">
        <v>133.75145000000001</v>
      </c>
      <c r="G14" s="10">
        <v>0.17291000000000001</v>
      </c>
      <c r="H14" s="9">
        <v>7.2370000000000004E-2</v>
      </c>
      <c r="I14" s="10">
        <v>0.13300000000000001</v>
      </c>
      <c r="J14" s="10">
        <v>14.21238</v>
      </c>
      <c r="K14" s="53">
        <v>0.10792</v>
      </c>
    </row>
    <row r="15" spans="1:11" ht="16.5" thickBot="1" x14ac:dyDescent="0.3">
      <c r="A15" s="11">
        <v>38513</v>
      </c>
      <c r="B15" s="81"/>
      <c r="C15" s="66"/>
      <c r="D15" s="81"/>
      <c r="E15" s="71" t="s">
        <v>37</v>
      </c>
      <c r="F15" s="81"/>
      <c r="G15" s="66"/>
      <c r="H15" s="81"/>
      <c r="I15" s="66"/>
      <c r="J15" s="66"/>
      <c r="K15" s="90"/>
    </row>
    <row r="16" spans="1:11" ht="15.75" thickTop="1" x14ac:dyDescent="0.25">
      <c r="A16" s="14" t="s">
        <v>9</v>
      </c>
      <c r="B16" s="15">
        <f t="shared" ref="B16:K16" si="2">SUM(B11:B15)</f>
        <v>0.84725000000000006</v>
      </c>
      <c r="C16" s="16">
        <f t="shared" si="2"/>
        <v>0.74904000000000004</v>
      </c>
      <c r="D16" s="15">
        <f t="shared" si="2"/>
        <v>0.36036000000000001</v>
      </c>
      <c r="E16" s="16">
        <f t="shared" si="2"/>
        <v>0.88426000000000005</v>
      </c>
      <c r="F16" s="15">
        <f t="shared" si="2"/>
        <v>534.82624999999996</v>
      </c>
      <c r="G16" s="16">
        <f t="shared" si="2"/>
        <v>0.69550999999999996</v>
      </c>
      <c r="H16" s="15">
        <f t="shared" si="2"/>
        <v>0.29139999999999999</v>
      </c>
      <c r="I16" s="16">
        <f t="shared" si="2"/>
        <v>0.53200000000000003</v>
      </c>
      <c r="J16" s="16">
        <f t="shared" si="2"/>
        <v>56.927959999999999</v>
      </c>
      <c r="K16" s="55">
        <f t="shared" si="2"/>
        <v>0.43319000000000002</v>
      </c>
    </row>
    <row r="17" spans="1:11" ht="15.75" thickBot="1" x14ac:dyDescent="0.3">
      <c r="A17" s="17" t="s">
        <v>10</v>
      </c>
      <c r="B17" s="18">
        <f>B16/4</f>
        <v>0.21181250000000001</v>
      </c>
      <c r="C17" s="19">
        <f>C16/4</f>
        <v>0.18726000000000001</v>
      </c>
      <c r="D17" s="19">
        <f t="shared" ref="D17:K17" si="3">D16/4</f>
        <v>9.0090000000000003E-2</v>
      </c>
      <c r="E17" s="19">
        <f t="shared" si="3"/>
        <v>0.22106500000000001</v>
      </c>
      <c r="F17" s="19">
        <f t="shared" si="3"/>
        <v>133.70656249999999</v>
      </c>
      <c r="G17" s="19">
        <f t="shared" si="3"/>
        <v>0.17387749999999999</v>
      </c>
      <c r="H17" s="19">
        <f t="shared" si="3"/>
        <v>7.2849999999999998E-2</v>
      </c>
      <c r="I17" s="19">
        <f t="shared" si="3"/>
        <v>0.13300000000000001</v>
      </c>
      <c r="J17" s="19">
        <f t="shared" si="3"/>
        <v>14.23199</v>
      </c>
      <c r="K17" s="19">
        <f t="shared" si="3"/>
        <v>0.1082975</v>
      </c>
    </row>
    <row r="18" spans="1:11" ht="15.75" thickTop="1" x14ac:dyDescent="0.25">
      <c r="A18" s="8">
        <v>38516</v>
      </c>
      <c r="B18" s="9">
        <v>0.2145</v>
      </c>
      <c r="C18" s="10">
        <v>0.18784999999999999</v>
      </c>
      <c r="D18" s="9">
        <v>9.0279999999999999E-2</v>
      </c>
      <c r="E18" s="77">
        <v>0.22206999999999999</v>
      </c>
      <c r="F18" s="9">
        <v>133.91238000000001</v>
      </c>
      <c r="G18" s="10">
        <v>0.17446</v>
      </c>
      <c r="H18" s="9">
        <v>7.3359999999999995E-2</v>
      </c>
      <c r="I18" s="10">
        <v>0.13300000000000001</v>
      </c>
      <c r="J18" s="10">
        <v>14.424519999999999</v>
      </c>
      <c r="K18" s="53">
        <v>0.10970000000000001</v>
      </c>
    </row>
    <row r="19" spans="1:11" x14ac:dyDescent="0.25">
      <c r="A19" s="8">
        <v>38517</v>
      </c>
      <c r="B19" s="9">
        <v>0.21609999999999999</v>
      </c>
      <c r="C19" s="10">
        <v>0.18884999999999999</v>
      </c>
      <c r="D19" s="9">
        <v>9.1130000000000003E-2</v>
      </c>
      <c r="E19" s="77">
        <v>0.22348999999999999</v>
      </c>
      <c r="F19" s="9">
        <v>134.89525</v>
      </c>
      <c r="G19" s="10">
        <v>0.17491999999999999</v>
      </c>
      <c r="H19" s="9">
        <v>7.3840000000000003E-2</v>
      </c>
      <c r="I19" s="10">
        <v>0.13300000000000001</v>
      </c>
      <c r="J19" s="10">
        <v>14.57347</v>
      </c>
      <c r="K19" s="53">
        <v>0.1105</v>
      </c>
    </row>
    <row r="20" spans="1:11" x14ac:dyDescent="0.25">
      <c r="A20" s="8">
        <v>38518</v>
      </c>
      <c r="B20" s="9">
        <v>0.21590000000000001</v>
      </c>
      <c r="C20" s="10">
        <v>0.18756</v>
      </c>
      <c r="D20" s="9">
        <v>9.0870000000000006E-2</v>
      </c>
      <c r="E20" s="10">
        <v>0.22289999999999999</v>
      </c>
      <c r="F20" s="9">
        <v>134.596</v>
      </c>
      <c r="G20" s="10">
        <v>0.17369999999999999</v>
      </c>
      <c r="H20" s="9">
        <v>7.3599999999999999E-2</v>
      </c>
      <c r="I20" s="10">
        <v>0.13300000000000001</v>
      </c>
      <c r="J20" s="10">
        <v>14.54156</v>
      </c>
      <c r="K20" s="53">
        <v>0.11045000000000001</v>
      </c>
    </row>
    <row r="21" spans="1:11" x14ac:dyDescent="0.25">
      <c r="A21" s="8">
        <v>38519</v>
      </c>
      <c r="B21" s="9">
        <v>0.21498999999999999</v>
      </c>
      <c r="C21" s="10">
        <v>0.18698999999999999</v>
      </c>
      <c r="D21" s="9">
        <v>9.1170000000000001E-2</v>
      </c>
      <c r="E21" s="10">
        <v>0.22276000000000001</v>
      </c>
      <c r="F21" s="9">
        <v>134.86358000000001</v>
      </c>
      <c r="G21" s="10">
        <v>0.17338000000000001</v>
      </c>
      <c r="H21" s="9">
        <v>7.3109999999999994E-2</v>
      </c>
      <c r="I21" s="10">
        <v>0.1331</v>
      </c>
      <c r="J21" s="10">
        <v>14.55315</v>
      </c>
      <c r="K21" s="53">
        <v>0.10992</v>
      </c>
    </row>
    <row r="22" spans="1:11" ht="15.75" thickBot="1" x14ac:dyDescent="0.3">
      <c r="A22" s="11">
        <v>38520</v>
      </c>
      <c r="B22" s="12">
        <v>0.21537999999999999</v>
      </c>
      <c r="C22" s="13">
        <v>0.18612999999999999</v>
      </c>
      <c r="D22" s="12">
        <v>9.085E-2</v>
      </c>
      <c r="E22" s="13">
        <v>0.22297</v>
      </c>
      <c r="F22" s="12">
        <v>134.85692</v>
      </c>
      <c r="G22" s="13">
        <v>0.17238000000000001</v>
      </c>
      <c r="H22" s="12">
        <v>7.3139999999999997E-2</v>
      </c>
      <c r="I22" s="13">
        <v>0.1331</v>
      </c>
      <c r="J22" s="13">
        <v>14.518549999999999</v>
      </c>
      <c r="K22" s="54">
        <v>0.11012</v>
      </c>
    </row>
    <row r="23" spans="1:11" ht="15.75" thickTop="1" x14ac:dyDescent="0.25">
      <c r="A23" s="14" t="s">
        <v>9</v>
      </c>
      <c r="B23" s="15">
        <f t="shared" ref="B23:K23" si="4">SUM(B18:B22)</f>
        <v>1.07687</v>
      </c>
      <c r="C23" s="16">
        <f t="shared" si="4"/>
        <v>0.93737999999999999</v>
      </c>
      <c r="D23" s="15">
        <f t="shared" si="4"/>
        <v>0.45430000000000004</v>
      </c>
      <c r="E23" s="16">
        <f t="shared" si="4"/>
        <v>1.1141899999999998</v>
      </c>
      <c r="F23" s="15">
        <f t="shared" si="4"/>
        <v>673.12412999999992</v>
      </c>
      <c r="G23" s="16">
        <f t="shared" si="4"/>
        <v>0.86883999999999995</v>
      </c>
      <c r="H23" s="15">
        <f t="shared" si="4"/>
        <v>0.36704999999999999</v>
      </c>
      <c r="I23" s="16">
        <f t="shared" si="4"/>
        <v>0.66520000000000001</v>
      </c>
      <c r="J23" s="16">
        <f t="shared" si="4"/>
        <v>72.611250000000013</v>
      </c>
      <c r="K23" s="55">
        <f t="shared" si="4"/>
        <v>0.55069000000000001</v>
      </c>
    </row>
    <row r="24" spans="1:11" ht="15.75" thickBot="1" x14ac:dyDescent="0.3">
      <c r="A24" s="17" t="s">
        <v>10</v>
      </c>
      <c r="B24" s="18">
        <f>B23/5</f>
        <v>0.21537400000000001</v>
      </c>
      <c r="C24" s="19">
        <f>C23/5</f>
        <v>0.187476</v>
      </c>
      <c r="D24" s="19">
        <f t="shared" ref="D24:K24" si="5">D23/5</f>
        <v>9.086000000000001E-2</v>
      </c>
      <c r="E24" s="19">
        <f t="shared" si="5"/>
        <v>0.22283799999999995</v>
      </c>
      <c r="F24" s="19">
        <f t="shared" si="5"/>
        <v>134.62482599999998</v>
      </c>
      <c r="G24" s="19">
        <f t="shared" si="5"/>
        <v>0.17376799999999998</v>
      </c>
      <c r="H24" s="19">
        <f t="shared" si="5"/>
        <v>7.3410000000000003E-2</v>
      </c>
      <c r="I24" s="19">
        <f t="shared" si="5"/>
        <v>0.13303999999999999</v>
      </c>
      <c r="J24" s="19">
        <f t="shared" si="5"/>
        <v>14.522250000000003</v>
      </c>
      <c r="K24" s="19">
        <f t="shared" si="5"/>
        <v>0.110138</v>
      </c>
    </row>
    <row r="25" spans="1:11" ht="15.75" thickTop="1" x14ac:dyDescent="0.25">
      <c r="A25" s="8">
        <v>38523</v>
      </c>
      <c r="B25" s="9">
        <v>0.21276</v>
      </c>
      <c r="C25" s="10">
        <v>0.18559999999999999</v>
      </c>
      <c r="D25" s="9">
        <v>9.0679999999999997E-2</v>
      </c>
      <c r="E25" s="10">
        <v>0.2223</v>
      </c>
      <c r="F25" s="9">
        <v>134.27127999999999</v>
      </c>
      <c r="G25" s="10">
        <v>0.17115</v>
      </c>
      <c r="H25" s="9">
        <v>7.2929999999999995E-2</v>
      </c>
      <c r="I25" s="10">
        <v>0.1331</v>
      </c>
      <c r="J25" s="10">
        <v>14.49592</v>
      </c>
      <c r="K25" s="53">
        <v>0.10878</v>
      </c>
    </row>
    <row r="26" spans="1:11" x14ac:dyDescent="0.25">
      <c r="A26" s="8">
        <v>38524</v>
      </c>
      <c r="B26" s="9">
        <v>0.21429999999999999</v>
      </c>
      <c r="C26" s="10">
        <v>0.18598999999999999</v>
      </c>
      <c r="D26" s="9">
        <v>9.0459999999999999E-2</v>
      </c>
      <c r="E26" s="10">
        <v>0.22277</v>
      </c>
      <c r="F26" s="9">
        <v>134.4896</v>
      </c>
      <c r="G26" s="10">
        <v>0.17130999999999999</v>
      </c>
      <c r="H26" s="9">
        <v>7.2929999999999995E-2</v>
      </c>
      <c r="I26" s="10">
        <v>0.13300000000000001</v>
      </c>
      <c r="J26" s="10">
        <v>14.55087</v>
      </c>
      <c r="K26" s="53">
        <v>0.10957</v>
      </c>
    </row>
    <row r="27" spans="1:11" x14ac:dyDescent="0.25">
      <c r="A27" s="8">
        <v>38525</v>
      </c>
      <c r="B27" s="9">
        <v>0.21437</v>
      </c>
      <c r="C27" s="10">
        <v>0.18573999999999999</v>
      </c>
      <c r="D27" s="9">
        <v>9.0920000000000001E-2</v>
      </c>
      <c r="E27" s="10">
        <v>0.22212999999999999</v>
      </c>
      <c r="F27" s="9">
        <v>134.42975000000001</v>
      </c>
      <c r="G27" s="10">
        <v>0.17101</v>
      </c>
      <c r="H27" s="9">
        <v>7.2870000000000004E-2</v>
      </c>
      <c r="I27" s="10">
        <v>0.13300000000000001</v>
      </c>
      <c r="J27" s="10">
        <v>14.425179999999999</v>
      </c>
      <c r="K27" s="53">
        <v>0.1096</v>
      </c>
    </row>
    <row r="28" spans="1:11" x14ac:dyDescent="0.25">
      <c r="A28" s="8">
        <v>38526</v>
      </c>
      <c r="B28" s="9">
        <v>0.21443999999999999</v>
      </c>
      <c r="C28" s="10">
        <v>0.18559</v>
      </c>
      <c r="D28" s="9">
        <v>9.0749999999999997E-2</v>
      </c>
      <c r="E28" s="10">
        <v>0.22237000000000001</v>
      </c>
      <c r="F28" s="9">
        <v>134.31004999999999</v>
      </c>
      <c r="G28" s="10">
        <v>0.17069999999999999</v>
      </c>
      <c r="H28" s="9">
        <v>7.2989999999999999E-2</v>
      </c>
      <c r="I28" s="10">
        <v>0.13300000000000001</v>
      </c>
      <c r="J28" s="10">
        <v>14.47705</v>
      </c>
      <c r="K28" s="53">
        <v>0.10964</v>
      </c>
    </row>
    <row r="29" spans="1:11" ht="15.75" thickBot="1" x14ac:dyDescent="0.3">
      <c r="A29" s="11">
        <v>38527</v>
      </c>
      <c r="B29" s="12">
        <v>0.21582999999999999</v>
      </c>
      <c r="C29" s="13">
        <v>0.18806999999999999</v>
      </c>
      <c r="D29" s="12">
        <v>9.085E-2</v>
      </c>
      <c r="E29" s="13">
        <v>0.22220000000000001</v>
      </c>
      <c r="F29" s="12">
        <v>134.39982000000001</v>
      </c>
      <c r="G29" s="13">
        <v>0.17208000000000001</v>
      </c>
      <c r="H29" s="12">
        <v>7.3130000000000001E-2</v>
      </c>
      <c r="I29" s="13">
        <v>0.13300000000000001</v>
      </c>
      <c r="J29" s="13">
        <v>14.475720000000001</v>
      </c>
      <c r="K29" s="54">
        <v>0.11033</v>
      </c>
    </row>
    <row r="30" spans="1:11" ht="15.75" thickTop="1" x14ac:dyDescent="0.25">
      <c r="A30" s="14" t="s">
        <v>9</v>
      </c>
      <c r="B30" s="15">
        <f t="shared" ref="B30:K30" si="6">SUM(B25:B29)</f>
        <v>1.0716999999999999</v>
      </c>
      <c r="C30" s="16">
        <f t="shared" si="6"/>
        <v>0.93098999999999998</v>
      </c>
      <c r="D30" s="15">
        <f t="shared" si="6"/>
        <v>0.45365999999999995</v>
      </c>
      <c r="E30" s="16">
        <f t="shared" si="6"/>
        <v>1.1117699999999999</v>
      </c>
      <c r="F30" s="15">
        <f t="shared" si="6"/>
        <v>671.90049999999997</v>
      </c>
      <c r="G30" s="16">
        <f t="shared" si="6"/>
        <v>0.85624999999999996</v>
      </c>
      <c r="H30" s="15">
        <f t="shared" si="6"/>
        <v>0.36485000000000001</v>
      </c>
      <c r="I30" s="16">
        <f t="shared" si="6"/>
        <v>0.66510000000000002</v>
      </c>
      <c r="J30" s="16">
        <f t="shared" si="6"/>
        <v>72.42474</v>
      </c>
      <c r="K30" s="55">
        <f t="shared" si="6"/>
        <v>0.54791999999999996</v>
      </c>
    </row>
    <row r="31" spans="1:11" ht="15.75" thickBot="1" x14ac:dyDescent="0.3">
      <c r="A31" s="17" t="s">
        <v>10</v>
      </c>
      <c r="B31" s="18">
        <f>B30/5</f>
        <v>0.21433999999999997</v>
      </c>
      <c r="C31" s="19">
        <f>C30/5</f>
        <v>0.186198</v>
      </c>
      <c r="D31" s="19">
        <f t="shared" ref="D31:K31" si="7">D30/5</f>
        <v>9.0731999999999993E-2</v>
      </c>
      <c r="E31" s="19">
        <f t="shared" si="7"/>
        <v>0.222354</v>
      </c>
      <c r="F31" s="19">
        <f t="shared" si="7"/>
        <v>134.3801</v>
      </c>
      <c r="G31" s="19">
        <f t="shared" si="7"/>
        <v>0.17124999999999999</v>
      </c>
      <c r="H31" s="19">
        <f t="shared" si="7"/>
        <v>7.2970000000000007E-2</v>
      </c>
      <c r="I31" s="19">
        <f t="shared" si="7"/>
        <v>0.13302</v>
      </c>
      <c r="J31" s="19">
        <f t="shared" si="7"/>
        <v>14.484947999999999</v>
      </c>
      <c r="K31" s="19">
        <f t="shared" si="7"/>
        <v>0.10958399999999999</v>
      </c>
    </row>
    <row r="32" spans="1:11" ht="15.75" thickTop="1" x14ac:dyDescent="0.25">
      <c r="A32" s="14">
        <v>38530</v>
      </c>
      <c r="B32" s="37">
        <v>0.21518999999999999</v>
      </c>
      <c r="C32" s="34">
        <v>0.18856999999999999</v>
      </c>
      <c r="D32" s="37">
        <v>9.0899999999999995E-2</v>
      </c>
      <c r="E32" s="34">
        <v>0.22256999999999999</v>
      </c>
      <c r="F32" s="37">
        <v>134.7955</v>
      </c>
      <c r="G32" s="34">
        <v>0.17316999999999999</v>
      </c>
      <c r="H32" s="37">
        <v>7.2999999999999995E-2</v>
      </c>
      <c r="I32" s="34">
        <v>0.13300000000000001</v>
      </c>
      <c r="J32" s="34">
        <v>14.532909999999999</v>
      </c>
      <c r="K32" s="59">
        <v>0.11003</v>
      </c>
    </row>
    <row r="33" spans="1:11" x14ac:dyDescent="0.25">
      <c r="A33" s="14">
        <v>38531</v>
      </c>
      <c r="B33" s="37">
        <v>0.21396999999999999</v>
      </c>
      <c r="C33" s="34">
        <v>0.18797</v>
      </c>
      <c r="D33" s="37">
        <v>9.0590000000000004E-2</v>
      </c>
      <c r="E33" s="34">
        <v>0.22287999999999999</v>
      </c>
      <c r="F33" s="37">
        <v>134.72900000000001</v>
      </c>
      <c r="G33" s="34">
        <v>0.17302000000000001</v>
      </c>
      <c r="H33" s="37">
        <v>7.2849999999999998E-2</v>
      </c>
      <c r="I33" s="34">
        <v>0.13300000000000001</v>
      </c>
      <c r="J33" s="34">
        <v>14.54688</v>
      </c>
      <c r="K33" s="59">
        <v>0.1094</v>
      </c>
    </row>
    <row r="34" spans="1:11" x14ac:dyDescent="0.25">
      <c r="A34" s="14">
        <v>38532</v>
      </c>
      <c r="B34" s="37">
        <v>0.21535000000000001</v>
      </c>
      <c r="C34" s="34">
        <v>0.18966</v>
      </c>
      <c r="D34" s="37">
        <v>9.0889999999999999E-2</v>
      </c>
      <c r="E34" s="34">
        <v>0.22369</v>
      </c>
      <c r="F34" s="37">
        <v>136.19200000000001</v>
      </c>
      <c r="G34" s="34">
        <v>0.17380999999999999</v>
      </c>
      <c r="H34" s="37">
        <v>7.3219999999999993E-2</v>
      </c>
      <c r="I34" s="34">
        <v>0.13300000000000001</v>
      </c>
      <c r="J34" s="34">
        <v>14.60806</v>
      </c>
      <c r="K34" s="59">
        <v>0.1101</v>
      </c>
    </row>
    <row r="35" spans="1:11" ht="15.75" thickBot="1" x14ac:dyDescent="0.3">
      <c r="A35" s="17">
        <v>38533</v>
      </c>
      <c r="B35" s="93">
        <v>0.21523999999999999</v>
      </c>
      <c r="C35" s="94">
        <v>0.19026999999999999</v>
      </c>
      <c r="D35" s="93">
        <v>9.1149999999999995E-2</v>
      </c>
      <c r="E35" s="94">
        <v>0.22411</v>
      </c>
      <c r="F35" s="93">
        <v>136.75725</v>
      </c>
      <c r="G35" s="94">
        <v>0.17449000000000001</v>
      </c>
      <c r="H35" s="93">
        <v>7.3630000000000001E-2</v>
      </c>
      <c r="I35" s="94">
        <v>0.13300000000000001</v>
      </c>
      <c r="J35" s="94">
        <v>14.667909999999999</v>
      </c>
      <c r="K35" s="95">
        <v>0.11005</v>
      </c>
    </row>
    <row r="36" spans="1:11" ht="15.75" thickTop="1" x14ac:dyDescent="0.25">
      <c r="A36" s="14" t="s">
        <v>9</v>
      </c>
      <c r="B36" s="15">
        <f t="shared" ref="B36:K36" si="8">SUM(B32:B35)</f>
        <v>0.85975000000000001</v>
      </c>
      <c r="C36" s="16">
        <f t="shared" si="8"/>
        <v>0.75646999999999998</v>
      </c>
      <c r="D36" s="15">
        <f t="shared" si="8"/>
        <v>0.36352999999999996</v>
      </c>
      <c r="E36" s="16">
        <f t="shared" si="8"/>
        <v>0.8932500000000001</v>
      </c>
      <c r="F36" s="15">
        <f t="shared" si="8"/>
        <v>542.47375</v>
      </c>
      <c r="G36" s="16">
        <f t="shared" si="8"/>
        <v>0.69449000000000005</v>
      </c>
      <c r="H36" s="15">
        <f t="shared" si="8"/>
        <v>0.29269999999999996</v>
      </c>
      <c r="I36" s="16">
        <f t="shared" si="8"/>
        <v>0.53200000000000003</v>
      </c>
      <c r="J36" s="16">
        <f t="shared" si="8"/>
        <v>58.355759999999997</v>
      </c>
      <c r="K36" s="55">
        <f t="shared" si="8"/>
        <v>0.43957999999999997</v>
      </c>
    </row>
    <row r="37" spans="1:11" ht="15.75" thickBot="1" x14ac:dyDescent="0.3">
      <c r="A37" s="17" t="s">
        <v>10</v>
      </c>
      <c r="B37" s="18">
        <f>B36/4</f>
        <v>0.2149375</v>
      </c>
      <c r="C37" s="19">
        <f>C36/4</f>
        <v>0.18911749999999999</v>
      </c>
      <c r="D37" s="19">
        <f t="shared" ref="D37:K37" si="9">D36/4</f>
        <v>9.0882499999999991E-2</v>
      </c>
      <c r="E37" s="19">
        <f t="shared" si="9"/>
        <v>0.22331250000000002</v>
      </c>
      <c r="F37" s="19">
        <f t="shared" si="9"/>
        <v>135.6184375</v>
      </c>
      <c r="G37" s="19">
        <f t="shared" si="9"/>
        <v>0.17362250000000001</v>
      </c>
      <c r="H37" s="19">
        <f t="shared" si="9"/>
        <v>7.317499999999999E-2</v>
      </c>
      <c r="I37" s="19">
        <f t="shared" si="9"/>
        <v>0.13300000000000001</v>
      </c>
      <c r="J37" s="19">
        <f t="shared" si="9"/>
        <v>14.588939999999999</v>
      </c>
      <c r="K37" s="19">
        <f t="shared" si="9"/>
        <v>0.10989499999999999</v>
      </c>
    </row>
    <row r="38" spans="1:11" ht="21" thickTop="1" x14ac:dyDescent="0.3">
      <c r="A38" s="20"/>
      <c r="B38" s="9"/>
      <c r="C38" s="50"/>
      <c r="D38" s="9"/>
      <c r="E38" s="22" t="s">
        <v>11</v>
      </c>
      <c r="F38" s="9"/>
      <c r="G38" s="10"/>
      <c r="H38" s="9"/>
      <c r="I38" s="10"/>
      <c r="J38" s="10"/>
      <c r="K38" s="53"/>
    </row>
    <row r="39" spans="1:11" ht="15.75" thickBot="1" x14ac:dyDescent="0.3">
      <c r="A39" s="23"/>
      <c r="B39" s="24"/>
      <c r="C39" s="25"/>
      <c r="D39" s="24"/>
      <c r="E39" s="25"/>
      <c r="F39" s="24"/>
      <c r="G39" s="25"/>
      <c r="H39" s="24"/>
      <c r="I39" s="25"/>
      <c r="J39" s="25"/>
      <c r="K39" s="57"/>
    </row>
    <row r="40" spans="1:11" x14ac:dyDescent="0.25">
      <c r="A40" s="26" t="s">
        <v>12</v>
      </c>
      <c r="B40" s="27">
        <f>SUM(B6:B8,B11:B14,B18:B22,B25:B29,B32:B35)</f>
        <v>4.49038</v>
      </c>
      <c r="C40" s="36">
        <f>SUM(C6:C8,C11:C14,C18:C22,C25:C29,C32:C35)</f>
        <v>3.9420099999999993</v>
      </c>
      <c r="D40" s="36">
        <f>SUM(D6:D8,D11:D14,D18:D22,D25:D29,D32:D35)</f>
        <v>1.90286</v>
      </c>
      <c r="E40" s="36">
        <f>SUM(E6:E8,E11:E14,E18:E22,E25:E29,E32:E35)</f>
        <v>4.6694500000000012</v>
      </c>
      <c r="F40" s="36">
        <f t="shared" ref="F40:H40" si="10">SUM(F6:F8,F11:F14,F18:F22,F25:F29,F32:F35)</f>
        <v>2824.9588599999997</v>
      </c>
      <c r="G40" s="36">
        <f t="shared" si="10"/>
        <v>3.64398</v>
      </c>
      <c r="H40" s="36">
        <f t="shared" si="10"/>
        <v>1.5355199999999998</v>
      </c>
      <c r="I40" s="36">
        <f>SUM(I6:I8,I11:I14,I18:I22,I25:I29,I32:I35)</f>
        <v>2.7933000000000003</v>
      </c>
      <c r="J40" s="36">
        <f t="shared" ref="J40:K40" si="11">SUM(J6:J8,J11:J14,J18:J22,J25:J29,J32:J35)</f>
        <v>303.48021000000006</v>
      </c>
      <c r="K40" s="36">
        <f t="shared" si="11"/>
        <v>2.2960200000000004</v>
      </c>
    </row>
    <row r="41" spans="1:11" x14ac:dyDescent="0.25">
      <c r="A41" s="26" t="s">
        <v>13</v>
      </c>
      <c r="B41" s="27">
        <f>B40/21</f>
        <v>0.21382761904761904</v>
      </c>
      <c r="C41" s="28">
        <f>C40/21</f>
        <v>0.18771476190476188</v>
      </c>
      <c r="D41" s="28">
        <f t="shared" ref="D41:K41" si="12">D40/21</f>
        <v>9.0612380952380958E-2</v>
      </c>
      <c r="E41" s="28">
        <f t="shared" si="12"/>
        <v>0.22235476190476197</v>
      </c>
      <c r="F41" s="28">
        <f t="shared" si="12"/>
        <v>134.52185047619045</v>
      </c>
      <c r="G41" s="28">
        <f t="shared" si="12"/>
        <v>0.17352285714285715</v>
      </c>
      <c r="H41" s="28">
        <f t="shared" si="12"/>
        <v>7.3119999999999991E-2</v>
      </c>
      <c r="I41" s="28">
        <f t="shared" si="12"/>
        <v>0.13301428571428572</v>
      </c>
      <c r="J41" s="28">
        <f t="shared" si="12"/>
        <v>14.451438571428573</v>
      </c>
      <c r="K41" s="28">
        <f t="shared" si="12"/>
        <v>0.10933428571428573</v>
      </c>
    </row>
    <row r="42" spans="1:11" x14ac:dyDescent="0.25">
      <c r="A42" s="26" t="s">
        <v>14</v>
      </c>
      <c r="B42" s="27">
        <f>1/B41</f>
        <v>4.676664335757776</v>
      </c>
      <c r="C42" s="28">
        <f>1/C41</f>
        <v>5.3272315392401346</v>
      </c>
      <c r="D42" s="28">
        <f>100/D41</f>
        <v>1103.6019465436236</v>
      </c>
      <c r="E42" s="27">
        <f t="shared" ref="E42:J42" si="13">1/E41</f>
        <v>4.4973176712460772</v>
      </c>
      <c r="F42" s="28">
        <f t="shared" si="13"/>
        <v>7.4337365748398916E-3</v>
      </c>
      <c r="G42" s="27">
        <f t="shared" si="13"/>
        <v>5.7629295440699453</v>
      </c>
      <c r="H42" s="28">
        <f t="shared" si="13"/>
        <v>13.676148796498907</v>
      </c>
      <c r="I42" s="27">
        <f t="shared" si="13"/>
        <v>7.5179894748147351</v>
      </c>
      <c r="J42" s="28">
        <f t="shared" si="13"/>
        <v>6.9197263307548121E-2</v>
      </c>
      <c r="K42" s="28">
        <f>1000/K41</f>
        <v>9146.2617921446672</v>
      </c>
    </row>
    <row r="43" spans="1:11" ht="15.75" thickBot="1" x14ac:dyDescent="0.3">
      <c r="A43" s="29"/>
      <c r="B43" s="30"/>
      <c r="C43" s="31"/>
      <c r="D43" s="31"/>
      <c r="E43" s="30"/>
      <c r="F43" s="31"/>
      <c r="G43" s="30"/>
      <c r="H43" s="31"/>
      <c r="I43" s="30"/>
      <c r="J43" s="31"/>
      <c r="K43" s="3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F25" sqref="F25"/>
    </sheetView>
  </sheetViews>
  <sheetFormatPr defaultRowHeight="15" x14ac:dyDescent="0.25"/>
  <cols>
    <col min="1" max="1" width="12.28515625" customWidth="1"/>
    <col min="2" max="2" width="10.85546875" customWidth="1"/>
    <col min="3" max="3" width="10.7109375" customWidth="1"/>
    <col min="4" max="4" width="11.7109375" customWidth="1"/>
    <col min="5" max="6" width="10.42578125" customWidth="1"/>
    <col min="7" max="7" width="10" customWidth="1"/>
    <col min="8" max="8" width="10.42578125" customWidth="1"/>
    <col min="9" max="9" width="10.7109375" customWidth="1"/>
    <col min="10" max="10" width="10.140625" customWidth="1"/>
    <col min="11" max="11" width="10.42578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x14ac:dyDescent="0.3">
      <c r="A2" s="1"/>
      <c r="B2" s="1"/>
      <c r="C2" s="2" t="s">
        <v>38</v>
      </c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4"/>
      <c r="B4" s="5"/>
      <c r="C4" s="4"/>
      <c r="D4" s="5"/>
      <c r="E4" s="4"/>
      <c r="F4" s="5"/>
      <c r="G4" s="4"/>
      <c r="H4" s="5"/>
      <c r="I4" s="4"/>
      <c r="J4" s="4"/>
      <c r="K4" s="51"/>
    </row>
    <row r="5" spans="1:11" ht="15.75" thickBot="1" x14ac:dyDescent="0.3">
      <c r="A5" s="6" t="s">
        <v>0</v>
      </c>
      <c r="B5" s="7" t="s">
        <v>8</v>
      </c>
      <c r="C5" s="6" t="s">
        <v>7</v>
      </c>
      <c r="D5" s="7" t="s">
        <v>23</v>
      </c>
      <c r="E5" s="6" t="s">
        <v>1</v>
      </c>
      <c r="F5" s="7" t="s">
        <v>15</v>
      </c>
      <c r="G5" s="6" t="s">
        <v>5</v>
      </c>
      <c r="H5" s="7" t="s">
        <v>4</v>
      </c>
      <c r="I5" s="6" t="s">
        <v>2</v>
      </c>
      <c r="J5" s="6" t="s">
        <v>6</v>
      </c>
      <c r="K5" s="52" t="s">
        <v>3</v>
      </c>
    </row>
    <row r="6" spans="1:11" x14ac:dyDescent="0.25">
      <c r="A6" s="8"/>
      <c r="B6" s="9"/>
      <c r="C6" s="10"/>
      <c r="D6" s="9"/>
      <c r="E6" s="10"/>
      <c r="F6" s="9"/>
      <c r="G6" s="10"/>
      <c r="H6" s="9"/>
      <c r="I6" s="10"/>
      <c r="J6" s="10"/>
      <c r="K6" s="53"/>
    </row>
    <row r="7" spans="1:11" x14ac:dyDescent="0.25">
      <c r="A7" s="8"/>
      <c r="B7" s="9"/>
      <c r="C7" s="10"/>
      <c r="D7" s="9"/>
      <c r="E7" s="10"/>
      <c r="F7" s="9"/>
      <c r="G7" s="10"/>
      <c r="H7" s="9"/>
      <c r="I7" s="10"/>
      <c r="J7" s="10"/>
      <c r="K7" s="53"/>
    </row>
    <row r="8" spans="1:11" ht="15.75" thickBot="1" x14ac:dyDescent="0.3">
      <c r="A8" s="11"/>
      <c r="B8" s="12"/>
      <c r="C8" s="13"/>
      <c r="D8" s="12"/>
      <c r="E8" s="13"/>
      <c r="F8" s="12"/>
      <c r="G8" s="13"/>
      <c r="H8" s="12"/>
      <c r="I8" s="13"/>
      <c r="J8" s="13"/>
      <c r="K8" s="54"/>
    </row>
    <row r="9" spans="1:11" ht="15.75" thickTop="1" x14ac:dyDescent="0.25">
      <c r="A9" s="14" t="s">
        <v>9</v>
      </c>
      <c r="B9" s="15">
        <f t="shared" ref="B9:K9" si="0">SUM(B6:B8)</f>
        <v>0</v>
      </c>
      <c r="C9" s="16">
        <f t="shared" si="0"/>
        <v>0</v>
      </c>
      <c r="D9" s="15">
        <f t="shared" si="0"/>
        <v>0</v>
      </c>
      <c r="E9" s="16">
        <f t="shared" si="0"/>
        <v>0</v>
      </c>
      <c r="F9" s="15">
        <f t="shared" si="0"/>
        <v>0</v>
      </c>
      <c r="G9" s="16">
        <f t="shared" si="0"/>
        <v>0</v>
      </c>
      <c r="H9" s="15">
        <f t="shared" si="0"/>
        <v>0</v>
      </c>
      <c r="I9" s="16">
        <f t="shared" si="0"/>
        <v>0</v>
      </c>
      <c r="J9" s="16">
        <f t="shared" si="0"/>
        <v>0</v>
      </c>
      <c r="K9" s="55">
        <f t="shared" si="0"/>
        <v>0</v>
      </c>
    </row>
    <row r="10" spans="1:11" ht="15.75" thickBot="1" x14ac:dyDescent="0.3">
      <c r="A10" s="17" t="s">
        <v>10</v>
      </c>
      <c r="B10" s="18">
        <f>B9/2</f>
        <v>0</v>
      </c>
      <c r="C10" s="19">
        <f>C9/2</f>
        <v>0</v>
      </c>
      <c r="D10" s="19">
        <f t="shared" ref="D10:K10" si="1">D9/2</f>
        <v>0</v>
      </c>
      <c r="E10" s="19">
        <f t="shared" si="1"/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</row>
    <row r="11" spans="1:11" ht="15.75" thickTop="1" x14ac:dyDescent="0.25">
      <c r="A11" s="8"/>
      <c r="B11" s="73"/>
      <c r="C11" s="10"/>
      <c r="D11" s="9"/>
      <c r="E11" s="77"/>
      <c r="F11" s="9"/>
      <c r="G11" s="10"/>
      <c r="H11" s="9"/>
      <c r="I11" s="10"/>
      <c r="J11" s="10"/>
      <c r="K11" s="53"/>
    </row>
    <row r="12" spans="1:11" x14ac:dyDescent="0.25">
      <c r="A12" s="8"/>
      <c r="B12" s="9"/>
      <c r="C12" s="10"/>
      <c r="D12" s="9"/>
      <c r="E12" s="10"/>
      <c r="F12" s="9"/>
      <c r="G12" s="10"/>
      <c r="H12" s="9"/>
      <c r="I12" s="10"/>
      <c r="J12" s="10"/>
      <c r="K12" s="53"/>
    </row>
    <row r="13" spans="1:11" ht="18" x14ac:dyDescent="0.25">
      <c r="A13" s="8"/>
      <c r="B13" s="9"/>
      <c r="C13" s="10"/>
      <c r="D13" s="79"/>
      <c r="E13" s="77"/>
      <c r="F13" s="9"/>
      <c r="G13" s="10"/>
      <c r="H13" s="9"/>
      <c r="I13" s="10"/>
      <c r="J13" s="10"/>
      <c r="K13" s="53"/>
    </row>
    <row r="14" spans="1:11" x14ac:dyDescent="0.25">
      <c r="A14" s="8"/>
      <c r="B14" s="9"/>
      <c r="C14" s="10"/>
      <c r="D14" s="9"/>
      <c r="E14" s="10"/>
      <c r="F14" s="9"/>
      <c r="G14" s="10"/>
      <c r="H14" s="9"/>
      <c r="I14" s="10"/>
      <c r="J14" s="10"/>
      <c r="K14" s="53"/>
    </row>
    <row r="15" spans="1:11" ht="15.75" thickBot="1" x14ac:dyDescent="0.3">
      <c r="A15" s="11"/>
      <c r="B15" s="12"/>
      <c r="C15" s="13"/>
      <c r="D15" s="12"/>
      <c r="E15" s="13"/>
      <c r="F15" s="12"/>
      <c r="G15" s="13"/>
      <c r="H15" s="12"/>
      <c r="I15" s="13"/>
      <c r="J15" s="13"/>
      <c r="K15" s="54"/>
    </row>
    <row r="16" spans="1:11" ht="15.75" thickTop="1" x14ac:dyDescent="0.25">
      <c r="A16" s="14" t="s">
        <v>9</v>
      </c>
      <c r="B16" s="15">
        <f t="shared" ref="B16:K16" si="2">SUM(B11:B15)</f>
        <v>0</v>
      </c>
      <c r="C16" s="16">
        <f t="shared" si="2"/>
        <v>0</v>
      </c>
      <c r="D16" s="15">
        <f t="shared" si="2"/>
        <v>0</v>
      </c>
      <c r="E16" s="16">
        <f t="shared" si="2"/>
        <v>0</v>
      </c>
      <c r="F16" s="15">
        <f t="shared" si="2"/>
        <v>0</v>
      </c>
      <c r="G16" s="16">
        <f t="shared" si="2"/>
        <v>0</v>
      </c>
      <c r="H16" s="15">
        <f t="shared" si="2"/>
        <v>0</v>
      </c>
      <c r="I16" s="16">
        <f t="shared" si="2"/>
        <v>0</v>
      </c>
      <c r="J16" s="16">
        <f t="shared" si="2"/>
        <v>0</v>
      </c>
      <c r="K16" s="55">
        <f t="shared" si="2"/>
        <v>0</v>
      </c>
    </row>
    <row r="17" spans="1:11" ht="15.75" thickBot="1" x14ac:dyDescent="0.3">
      <c r="A17" s="17" t="s">
        <v>10</v>
      </c>
      <c r="B17" s="18">
        <f>B16/4</f>
        <v>0</v>
      </c>
      <c r="C17" s="19">
        <f>C16/4</f>
        <v>0</v>
      </c>
      <c r="D17" s="19">
        <f t="shared" ref="D17:K17" si="3">D16/4</f>
        <v>0</v>
      </c>
      <c r="E17" s="19">
        <f t="shared" si="3"/>
        <v>0</v>
      </c>
      <c r="F17" s="19">
        <f t="shared" si="3"/>
        <v>0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</row>
    <row r="18" spans="1:11" ht="15" customHeight="1" thickTop="1" x14ac:dyDescent="0.25">
      <c r="A18" s="8"/>
      <c r="B18" s="9"/>
      <c r="C18" s="10"/>
      <c r="D18" s="9"/>
      <c r="E18" s="10"/>
      <c r="F18" s="9"/>
      <c r="G18" s="10"/>
      <c r="H18" s="9"/>
      <c r="I18" s="10"/>
      <c r="J18" s="10"/>
      <c r="K18" s="53"/>
    </row>
    <row r="19" spans="1:11" x14ac:dyDescent="0.25">
      <c r="A19" s="8"/>
      <c r="B19" s="9"/>
      <c r="C19" s="10"/>
      <c r="D19" s="9"/>
      <c r="E19" s="10"/>
      <c r="F19" s="9"/>
      <c r="G19" s="10"/>
      <c r="H19" s="9"/>
      <c r="I19" s="10"/>
      <c r="J19" s="10"/>
      <c r="K19" s="53"/>
    </row>
    <row r="20" spans="1:11" x14ac:dyDescent="0.25">
      <c r="A20" s="8"/>
      <c r="B20" s="9"/>
      <c r="C20" s="10"/>
      <c r="D20" s="9"/>
      <c r="E20" s="10"/>
      <c r="F20" s="9"/>
      <c r="G20" s="10"/>
      <c r="H20" s="9"/>
      <c r="I20" s="10"/>
      <c r="J20" s="10"/>
      <c r="K20" s="53"/>
    </row>
    <row r="21" spans="1:11" x14ac:dyDescent="0.25">
      <c r="A21" s="8"/>
      <c r="B21" s="9"/>
      <c r="C21" s="10"/>
      <c r="D21" s="9"/>
      <c r="E21" s="10"/>
      <c r="F21" s="9"/>
      <c r="G21" s="10"/>
      <c r="H21" s="9"/>
      <c r="I21" s="10"/>
      <c r="J21" s="10"/>
      <c r="K21" s="53"/>
    </row>
    <row r="22" spans="1:11" ht="15.75" thickBot="1" x14ac:dyDescent="0.3">
      <c r="A22" s="11"/>
      <c r="B22" s="12"/>
      <c r="C22" s="13"/>
      <c r="D22" s="12"/>
      <c r="E22" s="13"/>
      <c r="F22" s="12"/>
      <c r="G22" s="13"/>
      <c r="H22" s="12"/>
      <c r="I22" s="13"/>
      <c r="J22" s="13"/>
      <c r="K22" s="54"/>
    </row>
    <row r="23" spans="1:11" ht="15.75" thickTop="1" x14ac:dyDescent="0.25">
      <c r="A23" s="14" t="s">
        <v>9</v>
      </c>
      <c r="B23" s="15">
        <f t="shared" ref="B23:K23" si="4">SUM(B18:B22)</f>
        <v>0</v>
      </c>
      <c r="C23" s="16">
        <f t="shared" si="4"/>
        <v>0</v>
      </c>
      <c r="D23" s="15">
        <f t="shared" si="4"/>
        <v>0</v>
      </c>
      <c r="E23" s="16">
        <f t="shared" si="4"/>
        <v>0</v>
      </c>
      <c r="F23" s="15">
        <f t="shared" si="4"/>
        <v>0</v>
      </c>
      <c r="G23" s="16">
        <f t="shared" si="4"/>
        <v>0</v>
      </c>
      <c r="H23" s="15">
        <f t="shared" si="4"/>
        <v>0</v>
      </c>
      <c r="I23" s="16">
        <f t="shared" si="4"/>
        <v>0</v>
      </c>
      <c r="J23" s="16">
        <f t="shared" si="4"/>
        <v>0</v>
      </c>
      <c r="K23" s="55">
        <f t="shared" si="4"/>
        <v>0</v>
      </c>
    </row>
    <row r="24" spans="1:11" ht="15.75" thickBot="1" x14ac:dyDescent="0.3">
      <c r="A24" s="17" t="s">
        <v>10</v>
      </c>
      <c r="B24" s="18">
        <f>B23/5</f>
        <v>0</v>
      </c>
      <c r="C24" s="19">
        <f>C23/5</f>
        <v>0</v>
      </c>
      <c r="D24" s="19">
        <f t="shared" ref="D24:K24" si="5">D23/5</f>
        <v>0</v>
      </c>
      <c r="E24" s="19">
        <f t="shared" si="5"/>
        <v>0</v>
      </c>
      <c r="F24" s="19">
        <f t="shared" si="5"/>
        <v>0</v>
      </c>
      <c r="G24" s="19">
        <f t="shared" si="5"/>
        <v>0</v>
      </c>
      <c r="H24" s="19">
        <f t="shared" si="5"/>
        <v>0</v>
      </c>
      <c r="I24" s="19">
        <f t="shared" si="5"/>
        <v>0</v>
      </c>
      <c r="J24" s="19">
        <f t="shared" si="5"/>
        <v>0</v>
      </c>
      <c r="K24" s="19">
        <f t="shared" si="5"/>
        <v>0</v>
      </c>
    </row>
    <row r="25" spans="1:11" ht="15.75" thickTop="1" x14ac:dyDescent="0.25">
      <c r="A25" s="8"/>
      <c r="B25" s="9"/>
      <c r="C25" s="10"/>
      <c r="D25" s="9"/>
      <c r="E25" s="10"/>
      <c r="F25" s="9"/>
      <c r="G25" s="10"/>
      <c r="H25" s="9"/>
      <c r="I25" s="10"/>
      <c r="J25" s="10"/>
      <c r="K25" s="53"/>
    </row>
    <row r="26" spans="1:11" x14ac:dyDescent="0.25">
      <c r="A26" s="8"/>
      <c r="B26" s="9"/>
      <c r="C26" s="10"/>
      <c r="D26" s="9"/>
      <c r="E26" s="10"/>
      <c r="F26" s="9"/>
      <c r="G26" s="10"/>
      <c r="H26" s="9"/>
      <c r="I26" s="10"/>
      <c r="J26" s="10"/>
      <c r="K26" s="53"/>
    </row>
    <row r="27" spans="1:11" x14ac:dyDescent="0.25">
      <c r="A27" s="8"/>
      <c r="B27" s="9"/>
      <c r="C27" s="10"/>
      <c r="D27" s="9"/>
      <c r="E27" s="10"/>
      <c r="F27" s="9"/>
      <c r="G27" s="10"/>
      <c r="H27" s="9"/>
      <c r="I27" s="10"/>
      <c r="J27" s="10"/>
      <c r="K27" s="53"/>
    </row>
    <row r="28" spans="1:11" x14ac:dyDescent="0.25">
      <c r="A28" s="8"/>
      <c r="B28" s="9"/>
      <c r="C28" s="10"/>
      <c r="D28" s="9"/>
      <c r="E28" s="10"/>
      <c r="F28" s="9"/>
      <c r="G28" s="10"/>
      <c r="H28" s="9"/>
      <c r="I28" s="10"/>
      <c r="J28" s="10"/>
      <c r="K28" s="53"/>
    </row>
    <row r="29" spans="1:11" ht="15.75" thickBot="1" x14ac:dyDescent="0.3">
      <c r="A29" s="11"/>
      <c r="B29" s="12"/>
      <c r="C29" s="13"/>
      <c r="D29" s="12"/>
      <c r="E29" s="13"/>
      <c r="F29" s="12"/>
      <c r="G29" s="13"/>
      <c r="H29" s="12"/>
      <c r="I29" s="13"/>
      <c r="J29" s="13"/>
      <c r="K29" s="54"/>
    </row>
    <row r="30" spans="1:11" ht="15.75" thickTop="1" x14ac:dyDescent="0.25">
      <c r="A30" s="14" t="s">
        <v>9</v>
      </c>
      <c r="B30" s="15">
        <f t="shared" ref="B30:K30" si="6">SUM(B25:B29)</f>
        <v>0</v>
      </c>
      <c r="C30" s="16">
        <f t="shared" si="6"/>
        <v>0</v>
      </c>
      <c r="D30" s="15">
        <f t="shared" si="6"/>
        <v>0</v>
      </c>
      <c r="E30" s="16">
        <f t="shared" si="6"/>
        <v>0</v>
      </c>
      <c r="F30" s="15">
        <f t="shared" si="6"/>
        <v>0</v>
      </c>
      <c r="G30" s="16">
        <f t="shared" si="6"/>
        <v>0</v>
      </c>
      <c r="H30" s="15">
        <f t="shared" si="6"/>
        <v>0</v>
      </c>
      <c r="I30" s="16">
        <f t="shared" si="6"/>
        <v>0</v>
      </c>
      <c r="J30" s="16">
        <f t="shared" si="6"/>
        <v>0</v>
      </c>
      <c r="K30" s="55">
        <f t="shared" si="6"/>
        <v>0</v>
      </c>
    </row>
    <row r="31" spans="1:11" ht="15.75" thickBot="1" x14ac:dyDescent="0.3">
      <c r="A31" s="17" t="s">
        <v>10</v>
      </c>
      <c r="B31" s="18">
        <f>B30/5</f>
        <v>0</v>
      </c>
      <c r="C31" s="19">
        <f>C30/5</f>
        <v>0</v>
      </c>
      <c r="D31" s="19">
        <f t="shared" ref="D31:K31" si="7">D30/5</f>
        <v>0</v>
      </c>
      <c r="E31" s="19">
        <f t="shared" si="7"/>
        <v>0</v>
      </c>
      <c r="F31" s="19">
        <f t="shared" si="7"/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</row>
    <row r="32" spans="1:11" ht="15.75" thickTop="1" x14ac:dyDescent="0.25">
      <c r="A32" s="8"/>
      <c r="B32" s="9"/>
      <c r="C32" s="10"/>
      <c r="D32" s="9"/>
      <c r="E32" s="10"/>
      <c r="F32" s="9"/>
      <c r="G32" s="10"/>
      <c r="H32" s="9"/>
      <c r="I32" s="10"/>
      <c r="J32" s="10"/>
      <c r="K32" s="53"/>
    </row>
    <row r="33" spans="1:11" x14ac:dyDescent="0.25">
      <c r="A33" s="8"/>
      <c r="B33" s="9"/>
      <c r="C33" s="10"/>
      <c r="D33" s="9"/>
      <c r="E33" s="10"/>
      <c r="F33" s="9"/>
      <c r="G33" s="10"/>
      <c r="H33" s="9"/>
      <c r="I33" s="10"/>
      <c r="J33" s="10"/>
      <c r="K33" s="53"/>
    </row>
    <row r="34" spans="1:11" x14ac:dyDescent="0.25">
      <c r="A34" s="8"/>
      <c r="B34" s="9"/>
      <c r="C34" s="10"/>
      <c r="D34" s="9"/>
      <c r="E34" s="10"/>
      <c r="F34" s="9"/>
      <c r="G34" s="10"/>
      <c r="H34" s="9"/>
      <c r="I34" s="10"/>
      <c r="J34" s="10"/>
      <c r="K34" s="53"/>
    </row>
    <row r="35" spans="1:11" x14ac:dyDescent="0.25">
      <c r="A35" s="8"/>
      <c r="B35" s="9"/>
      <c r="C35" s="10"/>
      <c r="D35" s="9"/>
      <c r="E35" s="10"/>
      <c r="F35" s="9"/>
      <c r="G35" s="10"/>
      <c r="H35" s="9"/>
      <c r="I35" s="10"/>
      <c r="J35" s="10"/>
      <c r="K35" s="53"/>
    </row>
    <row r="36" spans="1:11" ht="15.75" thickBot="1" x14ac:dyDescent="0.3">
      <c r="A36" s="11"/>
      <c r="B36" s="12"/>
      <c r="C36" s="13"/>
      <c r="D36" s="12"/>
      <c r="E36" s="13"/>
      <c r="F36" s="12"/>
      <c r="G36" s="13"/>
      <c r="H36" s="12"/>
      <c r="I36" s="13"/>
      <c r="J36" s="13"/>
      <c r="K36" s="54"/>
    </row>
    <row r="37" spans="1:11" ht="15.75" thickTop="1" x14ac:dyDescent="0.25">
      <c r="A37" s="14" t="s">
        <v>9</v>
      </c>
      <c r="B37" s="15">
        <f t="shared" ref="B37:K37" si="8">SUM(B32:B36)</f>
        <v>0</v>
      </c>
      <c r="C37" s="16">
        <f t="shared" si="8"/>
        <v>0</v>
      </c>
      <c r="D37" s="15">
        <f t="shared" si="8"/>
        <v>0</v>
      </c>
      <c r="E37" s="16">
        <f t="shared" si="8"/>
        <v>0</v>
      </c>
      <c r="F37" s="15">
        <f t="shared" si="8"/>
        <v>0</v>
      </c>
      <c r="G37" s="16">
        <f t="shared" si="8"/>
        <v>0</v>
      </c>
      <c r="H37" s="15">
        <f t="shared" si="8"/>
        <v>0</v>
      </c>
      <c r="I37" s="16">
        <f t="shared" si="8"/>
        <v>0</v>
      </c>
      <c r="J37" s="16">
        <f t="shared" si="8"/>
        <v>0</v>
      </c>
      <c r="K37" s="55">
        <f t="shared" si="8"/>
        <v>0</v>
      </c>
    </row>
    <row r="38" spans="1:11" ht="15.75" thickBot="1" x14ac:dyDescent="0.3">
      <c r="A38" s="17" t="s">
        <v>10</v>
      </c>
      <c r="B38" s="18">
        <f>B37/5</f>
        <v>0</v>
      </c>
      <c r="C38" s="19">
        <f>C37/5</f>
        <v>0</v>
      </c>
      <c r="D38" s="19">
        <f t="shared" ref="D38:K38" si="9">D37/5</f>
        <v>0</v>
      </c>
      <c r="E38" s="19">
        <f t="shared" si="9"/>
        <v>0</v>
      </c>
      <c r="F38" s="19">
        <f t="shared" si="9"/>
        <v>0</v>
      </c>
      <c r="G38" s="19">
        <f t="shared" si="9"/>
        <v>0</v>
      </c>
      <c r="H38" s="19">
        <f t="shared" si="9"/>
        <v>0</v>
      </c>
      <c r="I38" s="19">
        <f t="shared" si="9"/>
        <v>0</v>
      </c>
      <c r="J38" s="19">
        <f t="shared" si="9"/>
        <v>0</v>
      </c>
      <c r="K38" s="19">
        <f t="shared" si="9"/>
        <v>0</v>
      </c>
    </row>
    <row r="39" spans="1:11" ht="15.75" thickTop="1" x14ac:dyDescent="0.25">
      <c r="A39" s="20"/>
      <c r="B39" s="9"/>
      <c r="C39" s="10"/>
      <c r="D39" s="9"/>
      <c r="E39" s="10"/>
      <c r="F39" s="9"/>
      <c r="G39" s="10"/>
      <c r="H39" s="9"/>
      <c r="I39" s="10"/>
      <c r="J39" s="10"/>
      <c r="K39" s="53"/>
    </row>
    <row r="40" spans="1:11" ht="20.25" x14ac:dyDescent="0.3">
      <c r="A40" s="20"/>
      <c r="B40" s="9"/>
      <c r="C40" s="58"/>
      <c r="D40" s="9"/>
      <c r="E40" s="22" t="s">
        <v>11</v>
      </c>
      <c r="F40" s="9"/>
      <c r="G40" s="10"/>
      <c r="H40" s="9"/>
      <c r="I40" s="10"/>
      <c r="J40" s="10"/>
      <c r="K40" s="53"/>
    </row>
    <row r="41" spans="1:11" ht="15.75" thickBot="1" x14ac:dyDescent="0.3">
      <c r="A41" s="23"/>
      <c r="B41" s="24"/>
      <c r="C41" s="25"/>
      <c r="D41" s="24"/>
      <c r="E41" s="25"/>
      <c r="F41" s="24"/>
      <c r="G41" s="25"/>
      <c r="H41" s="24"/>
      <c r="I41" s="25"/>
      <c r="J41" s="25"/>
      <c r="K41" s="57"/>
    </row>
    <row r="42" spans="1:11" x14ac:dyDescent="0.25">
      <c r="A42" s="26" t="s">
        <v>12</v>
      </c>
      <c r="B42" s="27">
        <f>SUM(B6:B8,B11:B12,B14:B15,B18:B22,B25:B29,B32:B36)</f>
        <v>0</v>
      </c>
      <c r="C42" s="36">
        <f>SUM(C6:C8,C11:C12,C14:C15,C18:C22,C25:C29,C32:C36)</f>
        <v>0</v>
      </c>
      <c r="D42" s="36">
        <f t="shared" ref="D42:K42" si="10">SUM(D6:D8,D11:D12,D14:D15,D18:D22,D25:D29,D32:D36)</f>
        <v>0</v>
      </c>
      <c r="E42" s="36">
        <f t="shared" si="10"/>
        <v>0</v>
      </c>
      <c r="F42" s="36">
        <f t="shared" si="10"/>
        <v>0</v>
      </c>
      <c r="G42" s="36">
        <f t="shared" si="10"/>
        <v>0</v>
      </c>
      <c r="H42" s="36">
        <f t="shared" si="10"/>
        <v>0</v>
      </c>
      <c r="I42" s="36">
        <f t="shared" si="10"/>
        <v>0</v>
      </c>
      <c r="J42" s="36">
        <f t="shared" si="10"/>
        <v>0</v>
      </c>
      <c r="K42" s="36">
        <f t="shared" si="10"/>
        <v>0</v>
      </c>
    </row>
    <row r="43" spans="1:11" x14ac:dyDescent="0.25">
      <c r="A43" s="26" t="s">
        <v>13</v>
      </c>
      <c r="B43" s="27">
        <f>B42/21</f>
        <v>0</v>
      </c>
      <c r="C43" s="28">
        <f>C42/21</f>
        <v>0</v>
      </c>
      <c r="D43" s="28">
        <f t="shared" ref="D43:K43" si="11">D42/21</f>
        <v>0</v>
      </c>
      <c r="E43" s="28">
        <f t="shared" si="11"/>
        <v>0</v>
      </c>
      <c r="F43" s="28">
        <f t="shared" si="11"/>
        <v>0</v>
      </c>
      <c r="G43" s="28">
        <f t="shared" si="11"/>
        <v>0</v>
      </c>
      <c r="H43" s="28">
        <f t="shared" si="11"/>
        <v>0</v>
      </c>
      <c r="I43" s="28">
        <f t="shared" si="11"/>
        <v>0</v>
      </c>
      <c r="J43" s="28">
        <f t="shared" si="11"/>
        <v>0</v>
      </c>
      <c r="K43" s="28">
        <f t="shared" si="11"/>
        <v>0</v>
      </c>
    </row>
    <row r="44" spans="1:11" x14ac:dyDescent="0.25">
      <c r="A44" s="26" t="s">
        <v>14</v>
      </c>
      <c r="B44" s="27" t="e">
        <f>1/B43</f>
        <v>#DIV/0!</v>
      </c>
      <c r="C44" s="28" t="e">
        <f>1/C43</f>
        <v>#DIV/0!</v>
      </c>
      <c r="D44" s="28" t="e">
        <f>100/D43</f>
        <v>#DIV/0!</v>
      </c>
      <c r="E44" s="28" t="e">
        <f t="shared" ref="E44:J44" si="12">1/E43</f>
        <v>#DIV/0!</v>
      </c>
      <c r="F44" s="28" t="e">
        <f t="shared" si="12"/>
        <v>#DIV/0!</v>
      </c>
      <c r="G44" s="28" t="e">
        <f t="shared" si="12"/>
        <v>#DIV/0!</v>
      </c>
      <c r="H44" s="28" t="e">
        <f t="shared" si="12"/>
        <v>#DIV/0!</v>
      </c>
      <c r="I44" s="28" t="e">
        <f t="shared" si="12"/>
        <v>#DIV/0!</v>
      </c>
      <c r="J44" s="28" t="e">
        <f t="shared" si="12"/>
        <v>#DIV/0!</v>
      </c>
      <c r="K44" s="28" t="e">
        <f>1000/K43</f>
        <v>#DIV/0!</v>
      </c>
    </row>
    <row r="45" spans="1:11" ht="15.75" thickBot="1" x14ac:dyDescent="0.3">
      <c r="A45" s="29"/>
      <c r="B45" s="30"/>
      <c r="C45" s="31"/>
      <c r="D45" s="30"/>
      <c r="E45" s="31"/>
      <c r="F45" s="31"/>
      <c r="G45" s="30"/>
      <c r="H45" s="31"/>
      <c r="I45" s="30"/>
      <c r="J45" s="31"/>
      <c r="K45" s="49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/>
  </sheetViews>
  <sheetFormatPr defaultRowHeight="15" x14ac:dyDescent="0.25"/>
  <cols>
    <col min="1" max="1" width="12.28515625" customWidth="1"/>
    <col min="2" max="2" width="10.85546875" customWidth="1"/>
    <col min="3" max="3" width="10.7109375" customWidth="1"/>
    <col min="4" max="4" width="11.7109375" customWidth="1"/>
    <col min="5" max="6" width="10.42578125" customWidth="1"/>
    <col min="7" max="7" width="10" customWidth="1"/>
    <col min="8" max="8" width="10.42578125" customWidth="1"/>
    <col min="9" max="9" width="10.7109375" customWidth="1"/>
    <col min="10" max="10" width="10.140625" customWidth="1"/>
    <col min="11" max="11" width="10.42578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x14ac:dyDescent="0.3">
      <c r="A2" s="1"/>
      <c r="B2" s="1"/>
      <c r="C2" s="2" t="s">
        <v>39</v>
      </c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4"/>
      <c r="B4" s="5"/>
      <c r="C4" s="4"/>
      <c r="D4" s="5"/>
      <c r="E4" s="4"/>
      <c r="F4" s="5"/>
      <c r="G4" s="4"/>
      <c r="H4" s="5"/>
      <c r="I4" s="4"/>
      <c r="J4" s="4"/>
      <c r="K4" s="51"/>
    </row>
    <row r="5" spans="1:11" ht="15.75" thickBot="1" x14ac:dyDescent="0.3">
      <c r="A5" s="6" t="s">
        <v>0</v>
      </c>
      <c r="B5" s="7" t="s">
        <v>8</v>
      </c>
      <c r="C5" s="6" t="s">
        <v>7</v>
      </c>
      <c r="D5" s="7" t="s">
        <v>23</v>
      </c>
      <c r="E5" s="6" t="s">
        <v>1</v>
      </c>
      <c r="F5" s="7" t="s">
        <v>15</v>
      </c>
      <c r="G5" s="6" t="s">
        <v>5</v>
      </c>
      <c r="H5" s="7" t="s">
        <v>4</v>
      </c>
      <c r="I5" s="6" t="s">
        <v>2</v>
      </c>
      <c r="J5" s="6" t="s">
        <v>6</v>
      </c>
      <c r="K5" s="52" t="s">
        <v>3</v>
      </c>
    </row>
    <row r="6" spans="1:11" x14ac:dyDescent="0.25">
      <c r="A6" s="38"/>
      <c r="B6" s="39"/>
      <c r="C6" s="40"/>
      <c r="D6" s="39"/>
      <c r="E6" s="40"/>
      <c r="F6" s="39"/>
      <c r="G6" s="40"/>
      <c r="H6" s="39"/>
      <c r="I6" s="40"/>
      <c r="J6" s="40"/>
      <c r="K6" s="60"/>
    </row>
    <row r="7" spans="1:11" x14ac:dyDescent="0.25">
      <c r="A7" s="8"/>
      <c r="B7" s="9"/>
      <c r="C7" s="10"/>
      <c r="D7" s="9"/>
      <c r="E7" s="10"/>
      <c r="F7" s="9"/>
      <c r="G7" s="10"/>
      <c r="H7" s="9"/>
      <c r="I7" s="10"/>
      <c r="J7" s="10"/>
      <c r="K7" s="53"/>
    </row>
    <row r="8" spans="1:11" x14ac:dyDescent="0.25">
      <c r="A8" s="8"/>
      <c r="B8" s="9"/>
      <c r="C8" s="10"/>
      <c r="D8" s="9"/>
      <c r="E8" s="10"/>
      <c r="F8" s="9"/>
      <c r="G8" s="10"/>
      <c r="H8" s="9"/>
      <c r="I8" s="10"/>
      <c r="J8" s="10"/>
      <c r="K8" s="53"/>
    </row>
    <row r="9" spans="1:11" x14ac:dyDescent="0.25">
      <c r="A9" s="8"/>
      <c r="B9" s="9"/>
      <c r="C9" s="10"/>
      <c r="D9" s="9"/>
      <c r="E9" s="10"/>
      <c r="F9" s="9"/>
      <c r="G9" s="10"/>
      <c r="H9" s="9"/>
      <c r="I9" s="10"/>
      <c r="J9" s="10"/>
      <c r="K9" s="53"/>
    </row>
    <row r="10" spans="1:11" ht="15.75" thickBot="1" x14ac:dyDescent="0.3">
      <c r="A10" s="11"/>
      <c r="B10" s="12"/>
      <c r="C10" s="13"/>
      <c r="D10" s="12"/>
      <c r="E10" s="13"/>
      <c r="F10" s="12"/>
      <c r="G10" s="13"/>
      <c r="H10" s="12"/>
      <c r="I10" s="13"/>
      <c r="J10" s="13"/>
      <c r="K10" s="54"/>
    </row>
    <row r="11" spans="1:11" ht="15.75" thickTop="1" x14ac:dyDescent="0.25">
      <c r="A11" s="14" t="s">
        <v>9</v>
      </c>
      <c r="B11" s="15">
        <f t="shared" ref="B11:K11" si="0">SUM(B6:B10)</f>
        <v>0</v>
      </c>
      <c r="C11" s="16">
        <f t="shared" si="0"/>
        <v>0</v>
      </c>
      <c r="D11" s="15">
        <f t="shared" si="0"/>
        <v>0</v>
      </c>
      <c r="E11" s="16">
        <f t="shared" si="0"/>
        <v>0</v>
      </c>
      <c r="F11" s="15">
        <f t="shared" si="0"/>
        <v>0</v>
      </c>
      <c r="G11" s="16">
        <f t="shared" si="0"/>
        <v>0</v>
      </c>
      <c r="H11" s="15">
        <f t="shared" si="0"/>
        <v>0</v>
      </c>
      <c r="I11" s="16">
        <f t="shared" si="0"/>
        <v>0</v>
      </c>
      <c r="J11" s="16">
        <f t="shared" si="0"/>
        <v>0</v>
      </c>
      <c r="K11" s="55">
        <f t="shared" si="0"/>
        <v>0</v>
      </c>
    </row>
    <row r="12" spans="1:11" ht="15.75" thickBot="1" x14ac:dyDescent="0.3">
      <c r="A12" s="17" t="s">
        <v>10</v>
      </c>
      <c r="B12" s="18">
        <f>B11/5</f>
        <v>0</v>
      </c>
      <c r="C12" s="19">
        <f>C11/5</f>
        <v>0</v>
      </c>
      <c r="D12" s="19">
        <f t="shared" ref="D12:K12" si="1">D11/5</f>
        <v>0</v>
      </c>
      <c r="E12" s="19">
        <f t="shared" si="1"/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</row>
    <row r="13" spans="1:11" ht="15.75" thickTop="1" x14ac:dyDescent="0.25">
      <c r="A13" s="8"/>
      <c r="B13" s="9"/>
      <c r="C13" s="10"/>
      <c r="D13" s="9"/>
      <c r="E13" s="10"/>
      <c r="F13" s="9"/>
      <c r="G13" s="10"/>
      <c r="H13" s="9"/>
      <c r="I13" s="10"/>
      <c r="J13" s="10"/>
      <c r="K13" s="53"/>
    </row>
    <row r="14" spans="1:11" x14ac:dyDescent="0.25">
      <c r="A14" s="8"/>
      <c r="B14" s="9"/>
      <c r="C14" s="10"/>
      <c r="D14" s="9"/>
      <c r="E14" s="10"/>
      <c r="F14" s="9"/>
      <c r="G14" s="10"/>
      <c r="H14" s="9"/>
      <c r="I14" s="10"/>
      <c r="J14" s="10"/>
      <c r="K14" s="53"/>
    </row>
    <row r="15" spans="1:11" x14ac:dyDescent="0.25">
      <c r="A15" s="8"/>
      <c r="B15" s="9"/>
      <c r="C15" s="10"/>
      <c r="D15" s="9"/>
      <c r="E15" s="10"/>
      <c r="F15" s="9"/>
      <c r="G15" s="10"/>
      <c r="H15" s="9"/>
      <c r="I15" s="10"/>
      <c r="J15" s="10"/>
      <c r="K15" s="53"/>
    </row>
    <row r="16" spans="1:11" x14ac:dyDescent="0.25">
      <c r="A16" s="8"/>
      <c r="B16" s="9"/>
      <c r="C16" s="10"/>
      <c r="D16" s="9"/>
      <c r="E16" s="10"/>
      <c r="F16" s="9"/>
      <c r="G16" s="10"/>
      <c r="H16" s="9"/>
      <c r="I16" s="10"/>
      <c r="J16" s="10"/>
      <c r="K16" s="53"/>
    </row>
    <row r="17" spans="1:11" ht="15.75" thickBot="1" x14ac:dyDescent="0.3">
      <c r="A17" s="11"/>
      <c r="B17" s="12"/>
      <c r="C17" s="13"/>
      <c r="D17" s="12"/>
      <c r="E17" s="13"/>
      <c r="F17" s="12"/>
      <c r="G17" s="13"/>
      <c r="H17" s="12"/>
      <c r="I17" s="13"/>
      <c r="J17" s="13"/>
      <c r="K17" s="54"/>
    </row>
    <row r="18" spans="1:11" ht="15.75" thickTop="1" x14ac:dyDescent="0.25">
      <c r="A18" s="14" t="s">
        <v>9</v>
      </c>
      <c r="B18" s="15">
        <f t="shared" ref="B18:K18" si="2">SUM(B13:B17)</f>
        <v>0</v>
      </c>
      <c r="C18" s="16">
        <f t="shared" si="2"/>
        <v>0</v>
      </c>
      <c r="D18" s="15">
        <f t="shared" si="2"/>
        <v>0</v>
      </c>
      <c r="E18" s="16">
        <f t="shared" si="2"/>
        <v>0</v>
      </c>
      <c r="F18" s="15">
        <f t="shared" si="2"/>
        <v>0</v>
      </c>
      <c r="G18" s="16">
        <f t="shared" si="2"/>
        <v>0</v>
      </c>
      <c r="H18" s="15">
        <f t="shared" si="2"/>
        <v>0</v>
      </c>
      <c r="I18" s="16">
        <f t="shared" si="2"/>
        <v>0</v>
      </c>
      <c r="J18" s="16">
        <f t="shared" si="2"/>
        <v>0</v>
      </c>
      <c r="K18" s="55">
        <f t="shared" si="2"/>
        <v>0</v>
      </c>
    </row>
    <row r="19" spans="1:11" ht="15.75" thickBot="1" x14ac:dyDescent="0.3">
      <c r="A19" s="17" t="s">
        <v>10</v>
      </c>
      <c r="B19" s="18">
        <f>B18/5</f>
        <v>0</v>
      </c>
      <c r="C19" s="19">
        <f>C18/5</f>
        <v>0</v>
      </c>
      <c r="D19" s="19">
        <f t="shared" ref="D19:K19" si="3">D18/5</f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19">
        <f t="shared" si="3"/>
        <v>0</v>
      </c>
      <c r="K19" s="19">
        <f t="shared" si="3"/>
        <v>0</v>
      </c>
    </row>
    <row r="20" spans="1:11" ht="15" customHeight="1" thickTop="1" x14ac:dyDescent="0.25">
      <c r="A20" s="8"/>
      <c r="B20" s="9"/>
      <c r="C20" s="10"/>
      <c r="D20" s="9"/>
      <c r="E20" s="10"/>
      <c r="F20" s="9"/>
      <c r="G20" s="10"/>
      <c r="H20" s="9"/>
      <c r="I20" s="10"/>
      <c r="J20" s="10"/>
      <c r="K20" s="53"/>
    </row>
    <row r="21" spans="1:11" x14ac:dyDescent="0.25">
      <c r="A21" s="8"/>
      <c r="B21" s="9"/>
      <c r="C21" s="10"/>
      <c r="D21" s="9"/>
      <c r="E21" s="10"/>
      <c r="F21" s="9"/>
      <c r="G21" s="10"/>
      <c r="H21" s="9"/>
      <c r="I21" s="10"/>
      <c r="J21" s="10"/>
      <c r="K21" s="53"/>
    </row>
    <row r="22" spans="1:11" x14ac:dyDescent="0.25">
      <c r="A22" s="8"/>
      <c r="B22" s="9"/>
      <c r="C22" s="10"/>
      <c r="D22" s="9"/>
      <c r="E22" s="10"/>
      <c r="F22" s="9"/>
      <c r="G22" s="10"/>
      <c r="H22" s="9"/>
      <c r="I22" s="10"/>
      <c r="J22" s="10"/>
      <c r="K22" s="53"/>
    </row>
    <row r="23" spans="1:11" x14ac:dyDescent="0.25">
      <c r="A23" s="8"/>
      <c r="B23" s="9"/>
      <c r="C23" s="10"/>
      <c r="D23" s="9"/>
      <c r="E23" s="10"/>
      <c r="F23" s="9"/>
      <c r="G23" s="10"/>
      <c r="H23" s="9"/>
      <c r="I23" s="10"/>
      <c r="J23" s="10"/>
      <c r="K23" s="53"/>
    </row>
    <row r="24" spans="1:11" ht="15.75" thickBot="1" x14ac:dyDescent="0.3">
      <c r="A24" s="11"/>
      <c r="B24" s="12"/>
      <c r="C24" s="13"/>
      <c r="D24" s="12"/>
      <c r="E24" s="13"/>
      <c r="F24" s="12"/>
      <c r="G24" s="13"/>
      <c r="H24" s="12"/>
      <c r="I24" s="13"/>
      <c r="J24" s="13"/>
      <c r="K24" s="54"/>
    </row>
    <row r="25" spans="1:11" ht="15.75" thickTop="1" x14ac:dyDescent="0.25">
      <c r="A25" s="14" t="s">
        <v>9</v>
      </c>
      <c r="B25" s="15">
        <f t="shared" ref="B25:K25" si="4">SUM(B20:B24)</f>
        <v>0</v>
      </c>
      <c r="C25" s="16">
        <f t="shared" si="4"/>
        <v>0</v>
      </c>
      <c r="D25" s="15">
        <f t="shared" si="4"/>
        <v>0</v>
      </c>
      <c r="E25" s="16">
        <f t="shared" si="4"/>
        <v>0</v>
      </c>
      <c r="F25" s="15">
        <f t="shared" si="4"/>
        <v>0</v>
      </c>
      <c r="G25" s="16">
        <f t="shared" si="4"/>
        <v>0</v>
      </c>
      <c r="H25" s="15">
        <f t="shared" si="4"/>
        <v>0</v>
      </c>
      <c r="I25" s="16">
        <f t="shared" si="4"/>
        <v>0</v>
      </c>
      <c r="J25" s="16">
        <f t="shared" si="4"/>
        <v>0</v>
      </c>
      <c r="K25" s="55">
        <f t="shared" si="4"/>
        <v>0</v>
      </c>
    </row>
    <row r="26" spans="1:11" ht="15.75" thickBot="1" x14ac:dyDescent="0.3">
      <c r="A26" s="17" t="s">
        <v>10</v>
      </c>
      <c r="B26" s="18">
        <f>B25/5</f>
        <v>0</v>
      </c>
      <c r="C26" s="19">
        <f>C25/5</f>
        <v>0</v>
      </c>
      <c r="D26" s="19">
        <f t="shared" ref="D26:K26" si="5">D25/5</f>
        <v>0</v>
      </c>
      <c r="E26" s="19">
        <f t="shared" si="5"/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  <c r="J26" s="19">
        <f t="shared" si="5"/>
        <v>0</v>
      </c>
      <c r="K26" s="19">
        <f t="shared" si="5"/>
        <v>0</v>
      </c>
    </row>
    <row r="27" spans="1:11" ht="15.75" thickTop="1" x14ac:dyDescent="0.25">
      <c r="A27" s="8"/>
      <c r="B27" s="9"/>
      <c r="C27" s="10"/>
      <c r="D27" s="9"/>
      <c r="E27" s="10"/>
      <c r="F27" s="9"/>
      <c r="G27" s="10"/>
      <c r="H27" s="9"/>
      <c r="I27" s="10"/>
      <c r="J27" s="10"/>
      <c r="K27" s="53"/>
    </row>
    <row r="28" spans="1:11" x14ac:dyDescent="0.25">
      <c r="A28" s="8"/>
      <c r="B28" s="9"/>
      <c r="C28" s="10"/>
      <c r="D28" s="9"/>
      <c r="E28" s="10"/>
      <c r="F28" s="9"/>
      <c r="G28" s="10"/>
      <c r="H28" s="9"/>
      <c r="I28" s="10"/>
      <c r="J28" s="10"/>
      <c r="K28" s="53"/>
    </row>
    <row r="29" spans="1:11" x14ac:dyDescent="0.25">
      <c r="A29" s="8"/>
      <c r="B29" s="9"/>
      <c r="C29" s="10"/>
      <c r="D29" s="9"/>
      <c r="E29" s="10"/>
      <c r="F29" s="9"/>
      <c r="G29" s="10"/>
      <c r="H29" s="9"/>
      <c r="I29" s="10"/>
      <c r="J29" s="10"/>
      <c r="K29" s="53"/>
    </row>
    <row r="30" spans="1:11" x14ac:dyDescent="0.25">
      <c r="A30" s="8"/>
      <c r="B30" s="9"/>
      <c r="C30" s="10"/>
      <c r="D30" s="9"/>
      <c r="E30" s="10"/>
      <c r="F30" s="9"/>
      <c r="G30" s="10"/>
      <c r="H30" s="9"/>
      <c r="I30" s="10"/>
      <c r="J30" s="10"/>
      <c r="K30" s="53"/>
    </row>
    <row r="31" spans="1:11" ht="15.75" thickBot="1" x14ac:dyDescent="0.3">
      <c r="A31" s="11"/>
      <c r="B31" s="12"/>
      <c r="C31" s="13"/>
      <c r="D31" s="12"/>
      <c r="E31" s="13"/>
      <c r="F31" s="12"/>
      <c r="G31" s="13"/>
      <c r="H31" s="12"/>
      <c r="I31" s="13"/>
      <c r="J31" s="13"/>
      <c r="K31" s="54"/>
    </row>
    <row r="32" spans="1:11" ht="15.75" thickTop="1" x14ac:dyDescent="0.25">
      <c r="A32" s="14" t="s">
        <v>9</v>
      </c>
      <c r="B32" s="15">
        <f t="shared" ref="B32:K32" si="6">SUM(B27:B31)</f>
        <v>0</v>
      </c>
      <c r="C32" s="16">
        <f t="shared" si="6"/>
        <v>0</v>
      </c>
      <c r="D32" s="15">
        <f t="shared" si="6"/>
        <v>0</v>
      </c>
      <c r="E32" s="16">
        <f t="shared" si="6"/>
        <v>0</v>
      </c>
      <c r="F32" s="15">
        <f t="shared" si="6"/>
        <v>0</v>
      </c>
      <c r="G32" s="16">
        <f t="shared" si="6"/>
        <v>0</v>
      </c>
      <c r="H32" s="15">
        <f t="shared" si="6"/>
        <v>0</v>
      </c>
      <c r="I32" s="16">
        <f t="shared" si="6"/>
        <v>0</v>
      </c>
      <c r="J32" s="16">
        <f t="shared" si="6"/>
        <v>0</v>
      </c>
      <c r="K32" s="55">
        <f t="shared" si="6"/>
        <v>0</v>
      </c>
    </row>
    <row r="33" spans="1:11" ht="15.75" thickBot="1" x14ac:dyDescent="0.3">
      <c r="A33" s="17" t="s">
        <v>10</v>
      </c>
      <c r="B33" s="18">
        <f>B32/5</f>
        <v>0</v>
      </c>
      <c r="C33" s="19">
        <f>C32/5</f>
        <v>0</v>
      </c>
      <c r="D33" s="19">
        <f t="shared" ref="D33:K33" si="7">D32/5</f>
        <v>0</v>
      </c>
      <c r="E33" s="19">
        <f t="shared" si="7"/>
        <v>0</v>
      </c>
      <c r="F33" s="19">
        <f t="shared" si="7"/>
        <v>0</v>
      </c>
      <c r="G33" s="19">
        <f t="shared" si="7"/>
        <v>0</v>
      </c>
      <c r="H33" s="19">
        <f t="shared" si="7"/>
        <v>0</v>
      </c>
      <c r="I33" s="19">
        <f t="shared" si="7"/>
        <v>0</v>
      </c>
      <c r="J33" s="19">
        <f t="shared" si="7"/>
        <v>0</v>
      </c>
      <c r="K33" s="19">
        <f t="shared" si="7"/>
        <v>0</v>
      </c>
    </row>
    <row r="34" spans="1:11" ht="15.75" thickTop="1" x14ac:dyDescent="0.25">
      <c r="A34" s="8"/>
      <c r="B34" s="9"/>
      <c r="C34" s="10"/>
      <c r="D34" s="9"/>
      <c r="E34" s="10"/>
      <c r="F34" s="9"/>
      <c r="G34" s="10"/>
      <c r="H34" s="9"/>
      <c r="I34" s="10"/>
      <c r="J34" s="10"/>
      <c r="K34" s="53"/>
    </row>
    <row r="35" spans="1:11" ht="15.75" thickBot="1" x14ac:dyDescent="0.3">
      <c r="A35" s="11"/>
      <c r="B35" s="12"/>
      <c r="C35" s="13"/>
      <c r="D35" s="12"/>
      <c r="E35" s="13"/>
      <c r="F35" s="12"/>
      <c r="G35" s="13"/>
      <c r="H35" s="12"/>
      <c r="I35" s="13"/>
      <c r="J35" s="13"/>
      <c r="K35" s="54"/>
    </row>
    <row r="36" spans="1:11" ht="15.75" thickTop="1" x14ac:dyDescent="0.25">
      <c r="A36" s="14" t="s">
        <v>9</v>
      </c>
      <c r="B36" s="15">
        <f t="shared" ref="B36:K36" si="8">SUM(B34:B35)</f>
        <v>0</v>
      </c>
      <c r="C36" s="16">
        <f t="shared" si="8"/>
        <v>0</v>
      </c>
      <c r="D36" s="15">
        <f t="shared" si="8"/>
        <v>0</v>
      </c>
      <c r="E36" s="16">
        <f t="shared" si="8"/>
        <v>0</v>
      </c>
      <c r="F36" s="15">
        <f t="shared" si="8"/>
        <v>0</v>
      </c>
      <c r="G36" s="16">
        <f t="shared" si="8"/>
        <v>0</v>
      </c>
      <c r="H36" s="15">
        <f t="shared" si="8"/>
        <v>0</v>
      </c>
      <c r="I36" s="16">
        <f t="shared" si="8"/>
        <v>0</v>
      </c>
      <c r="J36" s="16">
        <f t="shared" si="8"/>
        <v>0</v>
      </c>
      <c r="K36" s="55">
        <f t="shared" si="8"/>
        <v>0</v>
      </c>
    </row>
    <row r="37" spans="1:11" ht="15.75" thickBot="1" x14ac:dyDescent="0.3">
      <c r="A37" s="17" t="s">
        <v>10</v>
      </c>
      <c r="B37" s="18">
        <f>B36/2</f>
        <v>0</v>
      </c>
      <c r="C37" s="19">
        <f>C36/2</f>
        <v>0</v>
      </c>
      <c r="D37" s="19">
        <f t="shared" ref="D37:K37" si="9">D36/2</f>
        <v>0</v>
      </c>
      <c r="E37" s="19">
        <f t="shared" si="9"/>
        <v>0</v>
      </c>
      <c r="F37" s="19">
        <f t="shared" si="9"/>
        <v>0</v>
      </c>
      <c r="G37" s="19">
        <f t="shared" si="9"/>
        <v>0</v>
      </c>
      <c r="H37" s="19">
        <f t="shared" si="9"/>
        <v>0</v>
      </c>
      <c r="I37" s="19">
        <f t="shared" si="9"/>
        <v>0</v>
      </c>
      <c r="J37" s="19">
        <f t="shared" si="9"/>
        <v>0</v>
      </c>
      <c r="K37" s="19">
        <f t="shared" si="9"/>
        <v>0</v>
      </c>
    </row>
    <row r="38" spans="1:11" ht="15.75" thickTop="1" x14ac:dyDescent="0.25">
      <c r="A38" s="20"/>
      <c r="B38" s="9"/>
      <c r="C38" s="10"/>
      <c r="D38" s="9"/>
      <c r="E38" s="10"/>
      <c r="F38" s="9"/>
      <c r="G38" s="10"/>
      <c r="H38" s="9"/>
      <c r="I38" s="10"/>
      <c r="J38" s="10"/>
      <c r="K38" s="53"/>
    </row>
    <row r="39" spans="1:11" ht="20.25" x14ac:dyDescent="0.3">
      <c r="A39" s="20"/>
      <c r="B39" s="9"/>
      <c r="C39" s="58"/>
      <c r="D39" s="9"/>
      <c r="E39" s="22" t="s">
        <v>11</v>
      </c>
      <c r="F39" s="9"/>
      <c r="G39" s="10"/>
      <c r="H39" s="9"/>
      <c r="I39" s="10"/>
      <c r="J39" s="10"/>
      <c r="K39" s="53"/>
    </row>
    <row r="40" spans="1:11" ht="15.75" thickBot="1" x14ac:dyDescent="0.3">
      <c r="A40" s="23"/>
      <c r="B40" s="24"/>
      <c r="C40" s="25"/>
      <c r="D40" s="24"/>
      <c r="E40" s="25"/>
      <c r="F40" s="24"/>
      <c r="G40" s="25"/>
      <c r="H40" s="24"/>
      <c r="I40" s="25"/>
      <c r="J40" s="25"/>
      <c r="K40" s="57"/>
    </row>
    <row r="41" spans="1:11" x14ac:dyDescent="0.25">
      <c r="A41" s="26" t="s">
        <v>12</v>
      </c>
      <c r="B41" s="27">
        <f>SUM(B6:B10,B13:B17,B20:B24,B27:B31,B34:B35)</f>
        <v>0</v>
      </c>
      <c r="C41" s="36">
        <f>SUM(C6:C10,C13:C17,C20:C24,C27:C31,C34:C35)</f>
        <v>0</v>
      </c>
      <c r="D41" s="36">
        <f t="shared" ref="D41:K41" si="10">SUM(D6:D10,D13:D17,D20:D24,D27:D31,D34:D35)</f>
        <v>0</v>
      </c>
      <c r="E41" s="36">
        <f t="shared" si="10"/>
        <v>0</v>
      </c>
      <c r="F41" s="36">
        <f t="shared" si="10"/>
        <v>0</v>
      </c>
      <c r="G41" s="36">
        <f t="shared" si="10"/>
        <v>0</v>
      </c>
      <c r="H41" s="36">
        <f t="shared" si="10"/>
        <v>0</v>
      </c>
      <c r="I41" s="36">
        <f t="shared" si="10"/>
        <v>0</v>
      </c>
      <c r="J41" s="36">
        <f t="shared" si="10"/>
        <v>0</v>
      </c>
      <c r="K41" s="36">
        <f t="shared" si="10"/>
        <v>0</v>
      </c>
    </row>
    <row r="42" spans="1:11" x14ac:dyDescent="0.25">
      <c r="A42" s="26" t="s">
        <v>13</v>
      </c>
      <c r="B42" s="27">
        <f>B41/22</f>
        <v>0</v>
      </c>
      <c r="C42" s="28">
        <f>C41/22</f>
        <v>0</v>
      </c>
      <c r="D42" s="28">
        <f t="shared" ref="D42:K42" si="11">D41/22</f>
        <v>0</v>
      </c>
      <c r="E42" s="28">
        <f t="shared" si="11"/>
        <v>0</v>
      </c>
      <c r="F42" s="28">
        <f t="shared" si="11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8">
        <f t="shared" si="11"/>
        <v>0</v>
      </c>
    </row>
    <row r="43" spans="1:11" x14ac:dyDescent="0.25">
      <c r="A43" s="26" t="s">
        <v>14</v>
      </c>
      <c r="B43" s="27" t="e">
        <f>1/B42</f>
        <v>#DIV/0!</v>
      </c>
      <c r="C43" s="28" t="e">
        <f>1/C42</f>
        <v>#DIV/0!</v>
      </c>
      <c r="D43" s="28" t="e">
        <f>100/D42</f>
        <v>#DIV/0!</v>
      </c>
      <c r="E43" s="28" t="e">
        <f t="shared" ref="E43:J43" si="12">1/E42</f>
        <v>#DIV/0!</v>
      </c>
      <c r="F43" s="28" t="e">
        <f t="shared" si="12"/>
        <v>#DIV/0!</v>
      </c>
      <c r="G43" s="28" t="e">
        <f t="shared" si="12"/>
        <v>#DIV/0!</v>
      </c>
      <c r="H43" s="28" t="e">
        <f t="shared" si="12"/>
        <v>#DIV/0!</v>
      </c>
      <c r="I43" s="28" t="e">
        <f t="shared" si="12"/>
        <v>#DIV/0!</v>
      </c>
      <c r="J43" s="28" t="e">
        <f t="shared" si="12"/>
        <v>#DIV/0!</v>
      </c>
      <c r="K43" s="28" t="e">
        <f>1000/K42</f>
        <v>#DIV/0!</v>
      </c>
    </row>
    <row r="44" spans="1:11" ht="15.75" thickBot="1" x14ac:dyDescent="0.3">
      <c r="A44" s="29"/>
      <c r="B44" s="30"/>
      <c r="C44" s="31"/>
      <c r="D44" s="30"/>
      <c r="E44" s="31"/>
      <c r="F44" s="31"/>
      <c r="G44" s="30"/>
      <c r="H44" s="31"/>
      <c r="I44" s="30"/>
      <c r="J44" s="31"/>
      <c r="K44" s="4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/>
  </sheetViews>
  <sheetFormatPr defaultRowHeight="15" x14ac:dyDescent="0.25"/>
  <cols>
    <col min="1" max="1" width="12.28515625" customWidth="1"/>
    <col min="2" max="2" width="10.85546875" customWidth="1"/>
    <col min="3" max="3" width="10.7109375" customWidth="1"/>
    <col min="4" max="4" width="11.7109375" customWidth="1"/>
    <col min="5" max="6" width="10.42578125" customWidth="1"/>
    <col min="7" max="7" width="10" customWidth="1"/>
    <col min="8" max="8" width="10.42578125" customWidth="1"/>
    <col min="9" max="9" width="10.7109375" customWidth="1"/>
    <col min="10" max="10" width="10.140625" customWidth="1"/>
    <col min="11" max="11" width="10.42578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x14ac:dyDescent="0.3">
      <c r="A2" s="1"/>
      <c r="B2" s="1"/>
      <c r="C2" s="2" t="s">
        <v>40</v>
      </c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4"/>
      <c r="B4" s="5"/>
      <c r="C4" s="4"/>
      <c r="D4" s="5"/>
      <c r="E4" s="4"/>
      <c r="F4" s="5"/>
      <c r="G4" s="4"/>
      <c r="H4" s="5"/>
      <c r="I4" s="4"/>
      <c r="J4" s="4"/>
      <c r="K4" s="51"/>
    </row>
    <row r="5" spans="1:11" ht="15.75" thickBot="1" x14ac:dyDescent="0.3">
      <c r="A5" s="6" t="s">
        <v>0</v>
      </c>
      <c r="B5" s="7" t="s">
        <v>8</v>
      </c>
      <c r="C5" s="6" t="s">
        <v>7</v>
      </c>
      <c r="D5" s="7" t="s">
        <v>23</v>
      </c>
      <c r="E5" s="6" t="s">
        <v>1</v>
      </c>
      <c r="F5" s="7" t="s">
        <v>15</v>
      </c>
      <c r="G5" s="6" t="s">
        <v>5</v>
      </c>
      <c r="H5" s="7" t="s">
        <v>4</v>
      </c>
      <c r="I5" s="6" t="s">
        <v>2</v>
      </c>
      <c r="J5" s="6" t="s">
        <v>6</v>
      </c>
      <c r="K5" s="52" t="s">
        <v>3</v>
      </c>
    </row>
    <row r="6" spans="1:11" x14ac:dyDescent="0.25">
      <c r="A6" s="8"/>
      <c r="B6" s="64"/>
      <c r="C6" s="65"/>
      <c r="D6" s="64"/>
      <c r="E6" s="65"/>
      <c r="F6" s="64"/>
      <c r="G6" s="65"/>
      <c r="H6" s="64"/>
      <c r="I6" s="65"/>
      <c r="J6" s="64"/>
      <c r="K6" s="64"/>
    </row>
    <row r="7" spans="1:11" x14ac:dyDescent="0.25">
      <c r="A7" s="8"/>
      <c r="B7" s="20"/>
      <c r="C7" s="78"/>
      <c r="D7" s="20"/>
      <c r="E7" s="65"/>
      <c r="F7" s="20"/>
      <c r="G7" s="65"/>
      <c r="H7" s="20"/>
      <c r="I7" s="65"/>
      <c r="J7" s="20"/>
      <c r="K7" s="20"/>
    </row>
    <row r="8" spans="1:11" ht="15.75" thickBot="1" x14ac:dyDescent="0.3">
      <c r="A8" s="11"/>
      <c r="B8" s="74"/>
      <c r="C8" s="75"/>
      <c r="D8" s="74"/>
      <c r="E8" s="75"/>
      <c r="F8" s="74"/>
      <c r="G8" s="75"/>
      <c r="H8" s="74"/>
      <c r="I8" s="75"/>
      <c r="J8" s="74"/>
      <c r="K8" s="74"/>
    </row>
    <row r="9" spans="1:11" ht="15.75" thickTop="1" x14ac:dyDescent="0.25">
      <c r="A9" s="14" t="s">
        <v>9</v>
      </c>
      <c r="B9" s="15">
        <f t="shared" ref="B9:K9" si="0">SUM(B6:B8)</f>
        <v>0</v>
      </c>
      <c r="C9" s="16">
        <f t="shared" si="0"/>
        <v>0</v>
      </c>
      <c r="D9" s="15">
        <f t="shared" si="0"/>
        <v>0</v>
      </c>
      <c r="E9" s="16">
        <f t="shared" si="0"/>
        <v>0</v>
      </c>
      <c r="F9" s="15">
        <f t="shared" si="0"/>
        <v>0</v>
      </c>
      <c r="G9" s="16">
        <f t="shared" si="0"/>
        <v>0</v>
      </c>
      <c r="H9" s="15">
        <f t="shared" si="0"/>
        <v>0</v>
      </c>
      <c r="I9" s="16">
        <f t="shared" si="0"/>
        <v>0</v>
      </c>
      <c r="J9" s="16">
        <f t="shared" si="0"/>
        <v>0</v>
      </c>
      <c r="K9" s="55">
        <f t="shared" si="0"/>
        <v>0</v>
      </c>
    </row>
    <row r="10" spans="1:11" ht="15.75" thickBot="1" x14ac:dyDescent="0.3">
      <c r="A10" s="17" t="s">
        <v>10</v>
      </c>
      <c r="B10" s="18">
        <f>B9/3</f>
        <v>0</v>
      </c>
      <c r="C10" s="19">
        <f>C9/3</f>
        <v>0</v>
      </c>
      <c r="D10" s="19">
        <f t="shared" ref="D10:K10" si="1">D9/3</f>
        <v>0</v>
      </c>
      <c r="E10" s="19">
        <f t="shared" si="1"/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</row>
    <row r="11" spans="1:11" ht="15.75" thickTop="1" x14ac:dyDescent="0.25">
      <c r="A11" s="8"/>
      <c r="B11" s="9"/>
      <c r="C11" s="10"/>
      <c r="D11" s="9"/>
      <c r="E11" s="10"/>
      <c r="F11" s="9"/>
      <c r="G11" s="10"/>
      <c r="H11" s="9"/>
      <c r="I11" s="10"/>
      <c r="J11" s="10"/>
      <c r="K11" s="53"/>
    </row>
    <row r="12" spans="1:11" x14ac:dyDescent="0.25">
      <c r="A12" s="8"/>
      <c r="B12" s="9"/>
      <c r="C12" s="10"/>
      <c r="D12" s="9"/>
      <c r="E12" s="10"/>
      <c r="F12" s="9"/>
      <c r="G12" s="10"/>
      <c r="H12" s="9"/>
      <c r="I12" s="10"/>
      <c r="J12" s="10"/>
      <c r="K12" s="53"/>
    </row>
    <row r="13" spans="1:11" x14ac:dyDescent="0.25">
      <c r="A13" s="8"/>
      <c r="B13" s="9"/>
      <c r="C13" s="10"/>
      <c r="D13" s="9"/>
      <c r="E13" s="10"/>
      <c r="F13" s="9"/>
      <c r="G13" s="10"/>
      <c r="H13" s="9"/>
      <c r="I13" s="10"/>
      <c r="J13" s="10"/>
      <c r="K13" s="53"/>
    </row>
    <row r="14" spans="1:11" x14ac:dyDescent="0.25">
      <c r="A14" s="8"/>
      <c r="B14" s="9"/>
      <c r="C14" s="10"/>
      <c r="D14" s="9"/>
      <c r="E14" s="10"/>
      <c r="F14" s="9"/>
      <c r="G14" s="10"/>
      <c r="H14" s="9"/>
      <c r="I14" s="10"/>
      <c r="J14" s="10"/>
      <c r="K14" s="53"/>
    </row>
    <row r="15" spans="1:11" ht="15.75" thickBot="1" x14ac:dyDescent="0.3">
      <c r="A15" s="11"/>
      <c r="B15" s="12"/>
      <c r="C15" s="13"/>
      <c r="D15" s="12"/>
      <c r="E15" s="13"/>
      <c r="F15" s="12"/>
      <c r="G15" s="13"/>
      <c r="H15" s="12"/>
      <c r="I15" s="13"/>
      <c r="J15" s="13"/>
      <c r="K15" s="54"/>
    </row>
    <row r="16" spans="1:11" ht="15.75" thickTop="1" x14ac:dyDescent="0.25">
      <c r="A16" s="14" t="s">
        <v>9</v>
      </c>
      <c r="B16" s="15">
        <f t="shared" ref="B16:K16" si="2">SUM(B11:B15)</f>
        <v>0</v>
      </c>
      <c r="C16" s="16">
        <f t="shared" si="2"/>
        <v>0</v>
      </c>
      <c r="D16" s="15">
        <f t="shared" si="2"/>
        <v>0</v>
      </c>
      <c r="E16" s="16">
        <f t="shared" si="2"/>
        <v>0</v>
      </c>
      <c r="F16" s="15">
        <f t="shared" si="2"/>
        <v>0</v>
      </c>
      <c r="G16" s="16">
        <f t="shared" si="2"/>
        <v>0</v>
      </c>
      <c r="H16" s="15">
        <f t="shared" si="2"/>
        <v>0</v>
      </c>
      <c r="I16" s="16">
        <f t="shared" si="2"/>
        <v>0</v>
      </c>
      <c r="J16" s="16">
        <f t="shared" si="2"/>
        <v>0</v>
      </c>
      <c r="K16" s="55">
        <f t="shared" si="2"/>
        <v>0</v>
      </c>
    </row>
    <row r="17" spans="1:11" ht="15.75" thickBot="1" x14ac:dyDescent="0.3">
      <c r="A17" s="17" t="s">
        <v>10</v>
      </c>
      <c r="B17" s="18">
        <f>B16/5</f>
        <v>0</v>
      </c>
      <c r="C17" s="19">
        <f>C16/5</f>
        <v>0</v>
      </c>
      <c r="D17" s="19">
        <f t="shared" ref="D17:K17" si="3">D16/5</f>
        <v>0</v>
      </c>
      <c r="E17" s="19">
        <f t="shared" si="3"/>
        <v>0</v>
      </c>
      <c r="F17" s="19">
        <f t="shared" si="3"/>
        <v>0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</row>
    <row r="18" spans="1:11" ht="15" customHeight="1" thickTop="1" x14ac:dyDescent="0.25">
      <c r="A18" s="8"/>
      <c r="B18" s="9"/>
      <c r="C18" s="10"/>
      <c r="D18" s="9"/>
      <c r="E18" s="10"/>
      <c r="F18" s="9"/>
      <c r="G18" s="10"/>
      <c r="H18" s="9"/>
      <c r="I18" s="10"/>
      <c r="J18" s="10"/>
      <c r="K18" s="53"/>
    </row>
    <row r="19" spans="1:11" x14ac:dyDescent="0.25">
      <c r="A19" s="8"/>
      <c r="B19" s="9"/>
      <c r="C19" s="10"/>
      <c r="D19" s="9"/>
      <c r="E19" s="10"/>
      <c r="F19" s="9"/>
      <c r="G19" s="10"/>
      <c r="H19" s="9"/>
      <c r="I19" s="10"/>
      <c r="J19" s="10"/>
      <c r="K19" s="53"/>
    </row>
    <row r="20" spans="1:11" x14ac:dyDescent="0.25">
      <c r="A20" s="8"/>
      <c r="B20" s="9"/>
      <c r="C20" s="10"/>
      <c r="D20" s="9"/>
      <c r="E20" s="10"/>
      <c r="F20" s="9"/>
      <c r="G20" s="10"/>
      <c r="H20" s="9"/>
      <c r="I20" s="10"/>
      <c r="J20" s="10"/>
      <c r="K20" s="53"/>
    </row>
    <row r="21" spans="1:11" x14ac:dyDescent="0.25">
      <c r="A21" s="8"/>
      <c r="B21" s="9"/>
      <c r="C21" s="10"/>
      <c r="D21" s="9"/>
      <c r="E21" s="10"/>
      <c r="F21" s="9"/>
      <c r="G21" s="10"/>
      <c r="H21" s="9"/>
      <c r="I21" s="10"/>
      <c r="J21" s="10"/>
      <c r="K21" s="53"/>
    </row>
    <row r="22" spans="1:11" ht="15.75" thickBot="1" x14ac:dyDescent="0.3">
      <c r="A22" s="11"/>
      <c r="B22" s="12"/>
      <c r="C22" s="13"/>
      <c r="D22" s="12"/>
      <c r="E22" s="13"/>
      <c r="F22" s="12"/>
      <c r="G22" s="13"/>
      <c r="H22" s="12"/>
      <c r="I22" s="13"/>
      <c r="J22" s="13"/>
      <c r="K22" s="54"/>
    </row>
    <row r="23" spans="1:11" ht="15.75" thickTop="1" x14ac:dyDescent="0.25">
      <c r="A23" s="14" t="s">
        <v>9</v>
      </c>
      <c r="B23" s="15">
        <f t="shared" ref="B23:K23" si="4">SUM(B18:B22)</f>
        <v>0</v>
      </c>
      <c r="C23" s="16">
        <f t="shared" si="4"/>
        <v>0</v>
      </c>
      <c r="D23" s="15">
        <f t="shared" si="4"/>
        <v>0</v>
      </c>
      <c r="E23" s="16">
        <f t="shared" si="4"/>
        <v>0</v>
      </c>
      <c r="F23" s="15">
        <f t="shared" si="4"/>
        <v>0</v>
      </c>
      <c r="G23" s="16">
        <f t="shared" si="4"/>
        <v>0</v>
      </c>
      <c r="H23" s="15">
        <f t="shared" si="4"/>
        <v>0</v>
      </c>
      <c r="I23" s="16">
        <f t="shared" si="4"/>
        <v>0</v>
      </c>
      <c r="J23" s="16">
        <f t="shared" si="4"/>
        <v>0</v>
      </c>
      <c r="K23" s="55">
        <f t="shared" si="4"/>
        <v>0</v>
      </c>
    </row>
    <row r="24" spans="1:11" ht="15.75" thickBot="1" x14ac:dyDescent="0.3">
      <c r="A24" s="17" t="s">
        <v>10</v>
      </c>
      <c r="B24" s="18">
        <f>B23/5</f>
        <v>0</v>
      </c>
      <c r="C24" s="19">
        <f>C23/5</f>
        <v>0</v>
      </c>
      <c r="D24" s="19">
        <f t="shared" ref="D24:K24" si="5">D23/5</f>
        <v>0</v>
      </c>
      <c r="E24" s="19">
        <f t="shared" si="5"/>
        <v>0</v>
      </c>
      <c r="F24" s="19">
        <f t="shared" si="5"/>
        <v>0</v>
      </c>
      <c r="G24" s="19">
        <f t="shared" si="5"/>
        <v>0</v>
      </c>
      <c r="H24" s="19">
        <f t="shared" si="5"/>
        <v>0</v>
      </c>
      <c r="I24" s="19">
        <f t="shared" si="5"/>
        <v>0</v>
      </c>
      <c r="J24" s="19">
        <f t="shared" si="5"/>
        <v>0</v>
      </c>
      <c r="K24" s="19">
        <f t="shared" si="5"/>
        <v>0</v>
      </c>
    </row>
    <row r="25" spans="1:11" ht="15.75" thickTop="1" x14ac:dyDescent="0.25">
      <c r="A25" s="8"/>
      <c r="B25" s="9"/>
      <c r="C25" s="10"/>
      <c r="D25" s="9"/>
      <c r="E25" s="10"/>
      <c r="F25" s="9"/>
      <c r="G25" s="10"/>
      <c r="H25" s="9"/>
      <c r="I25" s="10"/>
      <c r="J25" s="10"/>
      <c r="K25" s="53"/>
    </row>
    <row r="26" spans="1:11" x14ac:dyDescent="0.25">
      <c r="A26" s="8"/>
      <c r="B26" s="9"/>
      <c r="C26" s="10"/>
      <c r="D26" s="9"/>
      <c r="E26" s="10"/>
      <c r="F26" s="9"/>
      <c r="G26" s="10"/>
      <c r="H26" s="9"/>
      <c r="I26" s="10"/>
      <c r="J26" s="10"/>
      <c r="K26" s="53"/>
    </row>
    <row r="27" spans="1:11" x14ac:dyDescent="0.25">
      <c r="A27" s="8"/>
      <c r="B27" s="9"/>
      <c r="C27" s="10"/>
      <c r="D27" s="9"/>
      <c r="E27" s="10"/>
      <c r="F27" s="9"/>
      <c r="G27" s="10"/>
      <c r="H27" s="9"/>
      <c r="I27" s="10"/>
      <c r="J27" s="10"/>
      <c r="K27" s="53"/>
    </row>
    <row r="28" spans="1:11" x14ac:dyDescent="0.25">
      <c r="A28" s="8"/>
      <c r="B28" s="9"/>
      <c r="C28" s="10"/>
      <c r="D28" s="9"/>
      <c r="E28" s="10"/>
      <c r="F28" s="9"/>
      <c r="G28" s="10"/>
      <c r="H28" s="9"/>
      <c r="I28" s="10"/>
      <c r="J28" s="10"/>
      <c r="K28" s="53"/>
    </row>
    <row r="29" spans="1:11" ht="15.75" thickBot="1" x14ac:dyDescent="0.3">
      <c r="A29" s="11"/>
      <c r="B29" s="12"/>
      <c r="C29" s="13"/>
      <c r="D29" s="12"/>
      <c r="E29" s="13"/>
      <c r="F29" s="12"/>
      <c r="G29" s="13"/>
      <c r="H29" s="12"/>
      <c r="I29" s="13"/>
      <c r="J29" s="13"/>
      <c r="K29" s="54"/>
    </row>
    <row r="30" spans="1:11" ht="15.75" thickTop="1" x14ac:dyDescent="0.25">
      <c r="A30" s="14" t="s">
        <v>9</v>
      </c>
      <c r="B30" s="15">
        <f t="shared" ref="B30:K30" si="6">SUM(B25:B29)</f>
        <v>0</v>
      </c>
      <c r="C30" s="16">
        <f t="shared" si="6"/>
        <v>0</v>
      </c>
      <c r="D30" s="15">
        <f t="shared" si="6"/>
        <v>0</v>
      </c>
      <c r="E30" s="16">
        <f t="shared" si="6"/>
        <v>0</v>
      </c>
      <c r="F30" s="15">
        <f t="shared" si="6"/>
        <v>0</v>
      </c>
      <c r="G30" s="16">
        <f t="shared" si="6"/>
        <v>0</v>
      </c>
      <c r="H30" s="15">
        <f t="shared" si="6"/>
        <v>0</v>
      </c>
      <c r="I30" s="16">
        <f t="shared" si="6"/>
        <v>0</v>
      </c>
      <c r="J30" s="16">
        <f t="shared" si="6"/>
        <v>0</v>
      </c>
      <c r="K30" s="55">
        <f t="shared" si="6"/>
        <v>0</v>
      </c>
    </row>
    <row r="31" spans="1:11" ht="15.75" thickBot="1" x14ac:dyDescent="0.3">
      <c r="A31" s="17" t="s">
        <v>10</v>
      </c>
      <c r="B31" s="18">
        <f>B30/5</f>
        <v>0</v>
      </c>
      <c r="C31" s="19">
        <f>C30/5</f>
        <v>0</v>
      </c>
      <c r="D31" s="19">
        <f t="shared" ref="D31:K31" si="7">D30/5</f>
        <v>0</v>
      </c>
      <c r="E31" s="19">
        <f t="shared" si="7"/>
        <v>0</v>
      </c>
      <c r="F31" s="19">
        <f t="shared" si="7"/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</row>
    <row r="32" spans="1:11" ht="15.75" thickTop="1" x14ac:dyDescent="0.25">
      <c r="A32" s="8"/>
      <c r="B32" s="9"/>
      <c r="C32" s="10"/>
      <c r="D32" s="9"/>
      <c r="E32" s="10"/>
      <c r="F32" s="9"/>
      <c r="G32" s="10"/>
      <c r="H32" s="9"/>
      <c r="I32" s="10"/>
      <c r="J32" s="10"/>
      <c r="K32" s="53"/>
    </row>
    <row r="33" spans="1:11" x14ac:dyDescent="0.25">
      <c r="A33" s="8"/>
      <c r="B33" s="9"/>
      <c r="C33" s="10"/>
      <c r="D33" s="9"/>
      <c r="E33" s="10"/>
      <c r="F33" s="9"/>
      <c r="G33" s="10"/>
      <c r="H33" s="9"/>
      <c r="I33" s="10"/>
      <c r="J33" s="10"/>
      <c r="K33" s="53"/>
    </row>
    <row r="34" spans="1:11" x14ac:dyDescent="0.25">
      <c r="A34" s="8"/>
      <c r="B34" s="9"/>
      <c r="C34" s="10"/>
      <c r="D34" s="9"/>
      <c r="E34" s="10"/>
      <c r="F34" s="9"/>
      <c r="G34" s="10"/>
      <c r="H34" s="9"/>
      <c r="I34" s="10"/>
      <c r="J34" s="10"/>
      <c r="K34" s="53"/>
    </row>
    <row r="35" spans="1:11" ht="15.75" thickBot="1" x14ac:dyDescent="0.3">
      <c r="A35" s="11"/>
      <c r="B35" s="12"/>
      <c r="C35" s="13"/>
      <c r="D35" s="12"/>
      <c r="E35" s="13"/>
      <c r="F35" s="12"/>
      <c r="G35" s="13"/>
      <c r="H35" s="12"/>
      <c r="I35" s="13"/>
      <c r="J35" s="13"/>
      <c r="K35" s="54"/>
    </row>
    <row r="36" spans="1:11" ht="15.75" thickTop="1" x14ac:dyDescent="0.25">
      <c r="A36" s="14" t="s">
        <v>9</v>
      </c>
      <c r="B36" s="15">
        <f t="shared" ref="B36:K36" si="8">SUM(B32:B35)</f>
        <v>0</v>
      </c>
      <c r="C36" s="16">
        <f t="shared" si="8"/>
        <v>0</v>
      </c>
      <c r="D36" s="15">
        <f t="shared" si="8"/>
        <v>0</v>
      </c>
      <c r="E36" s="16">
        <f t="shared" si="8"/>
        <v>0</v>
      </c>
      <c r="F36" s="15">
        <f t="shared" si="8"/>
        <v>0</v>
      </c>
      <c r="G36" s="16">
        <f t="shared" si="8"/>
        <v>0</v>
      </c>
      <c r="H36" s="15">
        <f t="shared" si="8"/>
        <v>0</v>
      </c>
      <c r="I36" s="16">
        <f t="shared" si="8"/>
        <v>0</v>
      </c>
      <c r="J36" s="16">
        <f t="shared" si="8"/>
        <v>0</v>
      </c>
      <c r="K36" s="55">
        <f t="shared" si="8"/>
        <v>0</v>
      </c>
    </row>
    <row r="37" spans="1:11" ht="15.75" thickBot="1" x14ac:dyDescent="0.3">
      <c r="A37" s="17" t="s">
        <v>10</v>
      </c>
      <c r="B37" s="18">
        <f>B36/4</f>
        <v>0</v>
      </c>
      <c r="C37" s="19">
        <f>C36/4</f>
        <v>0</v>
      </c>
      <c r="D37" s="19">
        <f t="shared" ref="D37:K37" si="9">D36/4</f>
        <v>0</v>
      </c>
      <c r="E37" s="19">
        <f t="shared" si="9"/>
        <v>0</v>
      </c>
      <c r="F37" s="19">
        <f t="shared" si="9"/>
        <v>0</v>
      </c>
      <c r="G37" s="19">
        <f t="shared" si="9"/>
        <v>0</v>
      </c>
      <c r="H37" s="19">
        <f t="shared" si="9"/>
        <v>0</v>
      </c>
      <c r="I37" s="19">
        <f t="shared" si="9"/>
        <v>0</v>
      </c>
      <c r="J37" s="19">
        <f t="shared" si="9"/>
        <v>0</v>
      </c>
      <c r="K37" s="19">
        <f t="shared" si="9"/>
        <v>0</v>
      </c>
    </row>
    <row r="38" spans="1:11" ht="21" thickTop="1" x14ac:dyDescent="0.3">
      <c r="A38" s="20"/>
      <c r="B38" s="9"/>
      <c r="C38" s="50"/>
      <c r="D38" s="10"/>
      <c r="E38" s="22" t="s">
        <v>11</v>
      </c>
      <c r="F38" s="10"/>
      <c r="G38" s="10"/>
      <c r="H38" s="10"/>
      <c r="I38" s="10"/>
      <c r="J38" s="10"/>
      <c r="K38" s="53"/>
    </row>
    <row r="39" spans="1:11" ht="15.75" thickBot="1" x14ac:dyDescent="0.3">
      <c r="A39" s="23"/>
      <c r="B39" s="24"/>
      <c r="C39" s="25"/>
      <c r="D39" s="25"/>
      <c r="E39" s="25"/>
      <c r="F39" s="25"/>
      <c r="G39" s="25"/>
      <c r="H39" s="25"/>
      <c r="I39" s="25"/>
      <c r="J39" s="25"/>
      <c r="K39" s="57"/>
    </row>
    <row r="40" spans="1:11" x14ac:dyDescent="0.25">
      <c r="A40" s="26" t="s">
        <v>12</v>
      </c>
      <c r="B40" s="27">
        <f>SUM(B6:B8,B11:B15,B18:B22,B25:B29,B32:B35)</f>
        <v>0</v>
      </c>
      <c r="C40" s="36">
        <f>SUM(C6:C8,C11:C15,C18:C22,C25:C29,C32:C35)</f>
        <v>0</v>
      </c>
      <c r="D40" s="36">
        <f t="shared" ref="D40:K40" si="10">SUM(D6:D8,D11:D15,D18:D22,D25:D29,D32:D35)</f>
        <v>0</v>
      </c>
      <c r="E40" s="36">
        <f t="shared" si="10"/>
        <v>0</v>
      </c>
      <c r="F40" s="36">
        <f t="shared" si="10"/>
        <v>0</v>
      </c>
      <c r="G40" s="36">
        <f t="shared" si="10"/>
        <v>0</v>
      </c>
      <c r="H40" s="36">
        <f t="shared" si="10"/>
        <v>0</v>
      </c>
      <c r="I40" s="36">
        <f t="shared" si="10"/>
        <v>0</v>
      </c>
      <c r="J40" s="36">
        <f t="shared" si="10"/>
        <v>0</v>
      </c>
      <c r="K40" s="36">
        <f t="shared" si="10"/>
        <v>0</v>
      </c>
    </row>
    <row r="41" spans="1:11" x14ac:dyDescent="0.25">
      <c r="A41" s="26" t="s">
        <v>13</v>
      </c>
      <c r="B41" s="27">
        <f>B40/22</f>
        <v>0</v>
      </c>
      <c r="C41" s="28">
        <f>C40/22</f>
        <v>0</v>
      </c>
      <c r="D41" s="28">
        <f t="shared" ref="D41:K41" si="11">D40/22</f>
        <v>0</v>
      </c>
      <c r="E41" s="28">
        <f t="shared" si="11"/>
        <v>0</v>
      </c>
      <c r="F41" s="28">
        <f t="shared" si="11"/>
        <v>0</v>
      </c>
      <c r="G41" s="28">
        <f t="shared" si="11"/>
        <v>0</v>
      </c>
      <c r="H41" s="28">
        <f t="shared" si="11"/>
        <v>0</v>
      </c>
      <c r="I41" s="28">
        <f t="shared" si="11"/>
        <v>0</v>
      </c>
      <c r="J41" s="28">
        <f t="shared" si="11"/>
        <v>0</v>
      </c>
      <c r="K41" s="28">
        <f t="shared" si="11"/>
        <v>0</v>
      </c>
    </row>
    <row r="42" spans="1:11" x14ac:dyDescent="0.25">
      <c r="A42" s="26" t="s">
        <v>14</v>
      </c>
      <c r="B42" s="27" t="e">
        <f>1/B41</f>
        <v>#DIV/0!</v>
      </c>
      <c r="C42" s="28" t="e">
        <f t="shared" ref="C42:J42" si="12">1/C41</f>
        <v>#DIV/0!</v>
      </c>
      <c r="D42" s="27" t="e">
        <f>100/D41</f>
        <v>#DIV/0!</v>
      </c>
      <c r="E42" s="28" t="e">
        <f t="shared" si="12"/>
        <v>#DIV/0!</v>
      </c>
      <c r="F42" s="27" t="e">
        <f t="shared" si="12"/>
        <v>#DIV/0!</v>
      </c>
      <c r="G42" s="28" t="e">
        <f t="shared" si="12"/>
        <v>#DIV/0!</v>
      </c>
      <c r="H42" s="27" t="e">
        <f t="shared" si="12"/>
        <v>#DIV/0!</v>
      </c>
      <c r="I42" s="28" t="e">
        <f t="shared" si="12"/>
        <v>#DIV/0!</v>
      </c>
      <c r="J42" s="27" t="e">
        <f t="shared" si="12"/>
        <v>#DIV/0!</v>
      </c>
      <c r="K42" s="28" t="e">
        <f>1000/K41</f>
        <v>#DIV/0!</v>
      </c>
    </row>
    <row r="43" spans="1:11" ht="15.75" thickBot="1" x14ac:dyDescent="0.3">
      <c r="A43" s="29"/>
      <c r="B43" s="30"/>
      <c r="C43" s="31"/>
      <c r="D43" s="30"/>
      <c r="E43" s="31"/>
      <c r="F43" s="30"/>
      <c r="G43" s="31"/>
      <c r="H43" s="30"/>
      <c r="I43" s="31"/>
      <c r="J43" s="30"/>
      <c r="K43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 2005</vt:lpstr>
      <vt:lpstr>Feb 2005</vt:lpstr>
      <vt:lpstr>Mar 2005</vt:lpstr>
      <vt:lpstr>Apr 2005</vt:lpstr>
      <vt:lpstr>May 2005</vt:lpstr>
      <vt:lpstr>Jun 2005</vt:lpstr>
      <vt:lpstr>Jul 2005</vt:lpstr>
      <vt:lpstr>Aug 2005</vt:lpstr>
      <vt:lpstr>Sep 2005</vt:lpstr>
      <vt:lpstr>Oct 2005</vt:lpstr>
      <vt:lpstr>Nov 2005</vt:lpstr>
      <vt:lpstr>Dec 2005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R. Iro</dc:creator>
  <cp:lastModifiedBy>Carolyn Rago</cp:lastModifiedBy>
  <dcterms:created xsi:type="dcterms:W3CDTF">2015-02-23T02:43:09Z</dcterms:created>
  <dcterms:modified xsi:type="dcterms:W3CDTF">2016-01-13T00:21:56Z</dcterms:modified>
</cp:coreProperties>
</file>