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25" firstSheet="6" activeTab="11"/>
  </bookViews>
  <sheets>
    <sheet name="Jan 2006" sheetId="4" r:id="rId1"/>
    <sheet name="Feb 2006" sheetId="5" r:id="rId2"/>
    <sheet name="Mar 2006" sheetId="6" r:id="rId3"/>
    <sheet name="Apr 2006" sheetId="7" r:id="rId4"/>
    <sheet name="May 2006" sheetId="8" r:id="rId5"/>
    <sheet name="Jun 2006" sheetId="9" r:id="rId6"/>
    <sheet name="Jul 2006" sheetId="10" r:id="rId7"/>
    <sheet name="Aug 2006" sheetId="11" r:id="rId8"/>
    <sheet name="Sept 2006" sheetId="12" r:id="rId9"/>
    <sheet name="Oct 2006" sheetId="13" r:id="rId10"/>
    <sheet name="Nov 2006" sheetId="14" r:id="rId11"/>
    <sheet name="Dec 2006" sheetId="15" r:id="rId12"/>
  </sheets>
  <calcPr calcId="145621"/>
</workbook>
</file>

<file path=xl/calcChain.xml><?xml version="1.0" encoding="utf-8"?>
<calcChain xmlns="http://schemas.openxmlformats.org/spreadsheetml/2006/main">
  <c r="B39" i="14" l="1"/>
  <c r="D43" i="11"/>
  <c r="E43" i="11"/>
  <c r="F43" i="11"/>
  <c r="G43" i="11"/>
  <c r="H43" i="11"/>
  <c r="I43" i="11"/>
  <c r="J43" i="11"/>
  <c r="K43" i="11"/>
  <c r="D42" i="11"/>
  <c r="E42" i="11"/>
  <c r="F42" i="11"/>
  <c r="G42" i="11"/>
  <c r="H42" i="11"/>
  <c r="I42" i="11"/>
  <c r="J42" i="11"/>
  <c r="K42" i="11"/>
  <c r="C42" i="11"/>
  <c r="B42" i="11"/>
  <c r="D40" i="9"/>
  <c r="E40" i="9"/>
  <c r="F40" i="9"/>
  <c r="G40" i="9"/>
  <c r="H40" i="9"/>
  <c r="I40" i="9"/>
  <c r="J40" i="9"/>
  <c r="K40" i="9"/>
  <c r="D39" i="9"/>
  <c r="E39" i="9"/>
  <c r="F39" i="9"/>
  <c r="G39" i="9"/>
  <c r="H39" i="9"/>
  <c r="I39" i="9"/>
  <c r="J39" i="9"/>
  <c r="K39" i="9"/>
  <c r="C39" i="9"/>
  <c r="B39" i="9"/>
  <c r="D40" i="8"/>
  <c r="E40" i="8"/>
  <c r="F40" i="8"/>
  <c r="G40" i="8"/>
  <c r="H40" i="8"/>
  <c r="I40" i="8"/>
  <c r="J40" i="8"/>
  <c r="K40" i="8"/>
  <c r="C40" i="8"/>
  <c r="B40" i="8"/>
  <c r="D38" i="15" l="1"/>
  <c r="E38" i="15"/>
  <c r="F38" i="15"/>
  <c r="G38" i="15"/>
  <c r="H38" i="15"/>
  <c r="I38" i="15"/>
  <c r="J38" i="15"/>
  <c r="K38" i="15"/>
  <c r="D37" i="15"/>
  <c r="E37" i="15"/>
  <c r="F37" i="15"/>
  <c r="G37" i="15"/>
  <c r="H37" i="15"/>
  <c r="I37" i="15"/>
  <c r="J37" i="15"/>
  <c r="K37" i="15"/>
  <c r="C37" i="15"/>
  <c r="B37" i="15"/>
  <c r="D33" i="15"/>
  <c r="E33" i="15"/>
  <c r="F33" i="15"/>
  <c r="G33" i="15"/>
  <c r="H33" i="15"/>
  <c r="I33" i="15"/>
  <c r="J33" i="15"/>
  <c r="K33" i="15"/>
  <c r="C33" i="15"/>
  <c r="B33" i="15"/>
  <c r="B40" i="14"/>
  <c r="D41" i="14"/>
  <c r="E41" i="14"/>
  <c r="F41" i="14"/>
  <c r="G41" i="14"/>
  <c r="H41" i="14"/>
  <c r="I41" i="14"/>
  <c r="J41" i="14"/>
  <c r="K41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C40" i="14"/>
  <c r="C39" i="14"/>
  <c r="D36" i="14"/>
  <c r="E36" i="14"/>
  <c r="F36" i="14"/>
  <c r="G36" i="14"/>
  <c r="H36" i="14"/>
  <c r="I36" i="14"/>
  <c r="J36" i="14"/>
  <c r="K36" i="14"/>
  <c r="C36" i="14"/>
  <c r="B36" i="14"/>
  <c r="B35" i="14"/>
  <c r="C35" i="14"/>
  <c r="D35" i="14"/>
  <c r="E35" i="14"/>
  <c r="F35" i="14"/>
  <c r="G35" i="14"/>
  <c r="H35" i="14"/>
  <c r="I35" i="14"/>
  <c r="J35" i="14"/>
  <c r="K35" i="14"/>
  <c r="D9" i="14"/>
  <c r="E9" i="14"/>
  <c r="F9" i="14"/>
  <c r="G9" i="14"/>
  <c r="H9" i="14"/>
  <c r="I9" i="14"/>
  <c r="J9" i="14"/>
  <c r="K9" i="14"/>
  <c r="C9" i="14"/>
  <c r="B9" i="14"/>
  <c r="D43" i="13"/>
  <c r="E43" i="13"/>
  <c r="F43" i="13"/>
  <c r="G43" i="13"/>
  <c r="H43" i="13"/>
  <c r="I43" i="13"/>
  <c r="J43" i="13"/>
  <c r="K43" i="13"/>
  <c r="D42" i="13"/>
  <c r="E42" i="13"/>
  <c r="F42" i="13"/>
  <c r="G42" i="13"/>
  <c r="H42" i="13"/>
  <c r="I42" i="13"/>
  <c r="J42" i="13"/>
  <c r="K42" i="13"/>
  <c r="C42" i="13"/>
  <c r="B42" i="13"/>
  <c r="D41" i="13"/>
  <c r="E41" i="13"/>
  <c r="F41" i="13"/>
  <c r="G41" i="13"/>
  <c r="H41" i="13"/>
  <c r="I41" i="13"/>
  <c r="J41" i="13"/>
  <c r="K41" i="13"/>
  <c r="C41" i="13"/>
  <c r="B41" i="13"/>
  <c r="C37" i="13"/>
  <c r="B36" i="13"/>
  <c r="B37" i="13" s="1"/>
  <c r="C36" i="13"/>
  <c r="D36" i="13"/>
  <c r="D37" i="13" s="1"/>
  <c r="E36" i="13"/>
  <c r="E37" i="13" s="1"/>
  <c r="F36" i="13"/>
  <c r="F37" i="13" s="1"/>
  <c r="G36" i="13"/>
  <c r="G37" i="13" s="1"/>
  <c r="H36" i="13"/>
  <c r="H37" i="13" s="1"/>
  <c r="I36" i="13"/>
  <c r="I37" i="13" s="1"/>
  <c r="J36" i="13"/>
  <c r="J37" i="13" s="1"/>
  <c r="K36" i="13"/>
  <c r="K37" i="13" s="1"/>
  <c r="C33" i="13"/>
  <c r="B32" i="13"/>
  <c r="B33" i="13" s="1"/>
  <c r="C32" i="13"/>
  <c r="D32" i="13"/>
  <c r="D33" i="13" s="1"/>
  <c r="E32" i="13"/>
  <c r="E33" i="13" s="1"/>
  <c r="F32" i="13"/>
  <c r="F33" i="13" s="1"/>
  <c r="G32" i="13"/>
  <c r="G33" i="13" s="1"/>
  <c r="H32" i="13"/>
  <c r="H33" i="13" s="1"/>
  <c r="I32" i="13"/>
  <c r="I33" i="13" s="1"/>
  <c r="J32" i="13"/>
  <c r="J33" i="13" s="1"/>
  <c r="K32" i="13"/>
  <c r="K33" i="13" s="1"/>
  <c r="C26" i="13"/>
  <c r="B25" i="13"/>
  <c r="B26" i="13" s="1"/>
  <c r="C25" i="13"/>
  <c r="D25" i="13"/>
  <c r="D26" i="13" s="1"/>
  <c r="E25" i="13"/>
  <c r="E26" i="13" s="1"/>
  <c r="F25" i="13"/>
  <c r="F26" i="13" s="1"/>
  <c r="G25" i="13"/>
  <c r="G26" i="13" s="1"/>
  <c r="H25" i="13"/>
  <c r="H26" i="13" s="1"/>
  <c r="I25" i="13"/>
  <c r="I26" i="13" s="1"/>
  <c r="J25" i="13"/>
  <c r="J26" i="13" s="1"/>
  <c r="K25" i="13"/>
  <c r="K26" i="13" s="1"/>
  <c r="E19" i="13"/>
  <c r="F19" i="13"/>
  <c r="I19" i="13"/>
  <c r="J19" i="13"/>
  <c r="B19" i="13"/>
  <c r="D12" i="13"/>
  <c r="G12" i="13"/>
  <c r="H12" i="13"/>
  <c r="K12" i="13"/>
  <c r="C12" i="13"/>
  <c r="B18" i="13"/>
  <c r="C18" i="13"/>
  <c r="C19" i="13" s="1"/>
  <c r="D18" i="13"/>
  <c r="D19" i="13" s="1"/>
  <c r="E18" i="13"/>
  <c r="F18" i="13"/>
  <c r="G18" i="13"/>
  <c r="G19" i="13" s="1"/>
  <c r="H18" i="13"/>
  <c r="H19" i="13" s="1"/>
  <c r="I18" i="13"/>
  <c r="J18" i="13"/>
  <c r="K18" i="13"/>
  <c r="K19" i="13" s="1"/>
  <c r="B11" i="13"/>
  <c r="B12" i="13" s="1"/>
  <c r="C11" i="13"/>
  <c r="D11" i="13"/>
  <c r="E11" i="13"/>
  <c r="E12" i="13" s="1"/>
  <c r="F11" i="13"/>
  <c r="F12" i="13" s="1"/>
  <c r="G11" i="13"/>
  <c r="H11" i="13"/>
  <c r="I11" i="13"/>
  <c r="I12" i="13" s="1"/>
  <c r="J11" i="13"/>
  <c r="J12" i="13" s="1"/>
  <c r="K11" i="13"/>
  <c r="D43" i="12"/>
  <c r="E43" i="12"/>
  <c r="F43" i="12"/>
  <c r="G43" i="12"/>
  <c r="H43" i="12"/>
  <c r="I43" i="12"/>
  <c r="J43" i="12"/>
  <c r="K43" i="12"/>
  <c r="D42" i="12"/>
  <c r="E42" i="12"/>
  <c r="F42" i="12"/>
  <c r="G42" i="12"/>
  <c r="H42" i="12"/>
  <c r="I42" i="12"/>
  <c r="J42" i="12"/>
  <c r="K42" i="12"/>
  <c r="D41" i="12"/>
  <c r="E41" i="12"/>
  <c r="F41" i="12"/>
  <c r="G41" i="12"/>
  <c r="H41" i="12"/>
  <c r="I41" i="12"/>
  <c r="J41" i="12"/>
  <c r="K41" i="12"/>
  <c r="C41" i="12"/>
  <c r="B41" i="12"/>
  <c r="D36" i="12"/>
  <c r="E36" i="12"/>
  <c r="F36" i="12"/>
  <c r="G36" i="12"/>
  <c r="H36" i="12"/>
  <c r="I36" i="12"/>
  <c r="J36" i="12"/>
  <c r="K36" i="12"/>
  <c r="C36" i="12"/>
  <c r="B36" i="12"/>
  <c r="B35" i="12"/>
  <c r="C35" i="12"/>
  <c r="D35" i="12"/>
  <c r="E35" i="12"/>
  <c r="F35" i="12"/>
  <c r="G35" i="12"/>
  <c r="H35" i="12"/>
  <c r="I35" i="12"/>
  <c r="J35" i="12"/>
  <c r="K35" i="12"/>
  <c r="D29" i="12"/>
  <c r="E29" i="12"/>
  <c r="F29" i="12"/>
  <c r="G29" i="12"/>
  <c r="H29" i="12"/>
  <c r="I29" i="12"/>
  <c r="J29" i="12"/>
  <c r="K29" i="12"/>
  <c r="C29" i="12"/>
  <c r="B29" i="12"/>
  <c r="B28" i="12"/>
  <c r="C28" i="12"/>
  <c r="D28" i="12"/>
  <c r="E28" i="12"/>
  <c r="F28" i="12"/>
  <c r="G28" i="12"/>
  <c r="H28" i="12"/>
  <c r="I28" i="12"/>
  <c r="J28" i="12"/>
  <c r="K28" i="12"/>
  <c r="D22" i="12"/>
  <c r="E22" i="12"/>
  <c r="F22" i="12"/>
  <c r="G22" i="12"/>
  <c r="H22" i="12"/>
  <c r="I22" i="12"/>
  <c r="J22" i="12"/>
  <c r="K22" i="12"/>
  <c r="C22" i="12"/>
  <c r="B22" i="12"/>
  <c r="B21" i="12"/>
  <c r="C21" i="12"/>
  <c r="D21" i="12"/>
  <c r="E21" i="12"/>
  <c r="F21" i="12"/>
  <c r="G21" i="12"/>
  <c r="H21" i="12"/>
  <c r="I21" i="12"/>
  <c r="J21" i="12"/>
  <c r="K21" i="12"/>
  <c r="D15" i="12"/>
  <c r="E15" i="12"/>
  <c r="F15" i="12"/>
  <c r="G15" i="12"/>
  <c r="H15" i="12"/>
  <c r="I15" i="12"/>
  <c r="J15" i="12"/>
  <c r="K15" i="12"/>
  <c r="C15" i="12"/>
  <c r="B15" i="12"/>
  <c r="B14" i="12"/>
  <c r="C14" i="12"/>
  <c r="D14" i="12"/>
  <c r="E14" i="12"/>
  <c r="F14" i="12"/>
  <c r="G14" i="12"/>
  <c r="H14" i="12"/>
  <c r="I14" i="12"/>
  <c r="J14" i="12"/>
  <c r="K14" i="12"/>
  <c r="D8" i="12"/>
  <c r="E8" i="12"/>
  <c r="F8" i="12"/>
  <c r="G8" i="12"/>
  <c r="H8" i="12"/>
  <c r="I8" i="12"/>
  <c r="J8" i="12"/>
  <c r="K8" i="12"/>
  <c r="C8" i="12"/>
  <c r="B8" i="12"/>
  <c r="B7" i="12"/>
  <c r="C7" i="12"/>
  <c r="D7" i="12"/>
  <c r="E7" i="12"/>
  <c r="F7" i="12"/>
  <c r="G7" i="12"/>
  <c r="H7" i="12"/>
  <c r="I7" i="12"/>
  <c r="J7" i="12"/>
  <c r="K7" i="12"/>
  <c r="D44" i="11"/>
  <c r="E44" i="11"/>
  <c r="F44" i="11"/>
  <c r="G44" i="11"/>
  <c r="H44" i="11"/>
  <c r="I44" i="11"/>
  <c r="J44" i="11"/>
  <c r="K44" i="11"/>
  <c r="C43" i="11"/>
  <c r="B43" i="11"/>
  <c r="D38" i="11"/>
  <c r="E38" i="11"/>
  <c r="F38" i="11"/>
  <c r="G38" i="11"/>
  <c r="H38" i="11"/>
  <c r="I38" i="11"/>
  <c r="J38" i="11"/>
  <c r="K38" i="11"/>
  <c r="C38" i="11"/>
  <c r="B38" i="11"/>
  <c r="D32" i="11"/>
  <c r="E32" i="11"/>
  <c r="F32" i="11"/>
  <c r="G32" i="11"/>
  <c r="H32" i="11"/>
  <c r="I32" i="11"/>
  <c r="J32" i="11"/>
  <c r="K32" i="11"/>
  <c r="C32" i="11"/>
  <c r="B32" i="11"/>
  <c r="D25" i="11"/>
  <c r="E25" i="11"/>
  <c r="F25" i="11"/>
  <c r="G25" i="11"/>
  <c r="H25" i="11"/>
  <c r="I25" i="11"/>
  <c r="J25" i="11"/>
  <c r="K25" i="11"/>
  <c r="C25" i="11"/>
  <c r="B25" i="11"/>
  <c r="D18" i="11"/>
  <c r="E18" i="11"/>
  <c r="F18" i="11"/>
  <c r="G18" i="11"/>
  <c r="H18" i="11"/>
  <c r="I18" i="11"/>
  <c r="J18" i="11"/>
  <c r="K18" i="11"/>
  <c r="C18" i="11"/>
  <c r="B18" i="11"/>
  <c r="D11" i="11"/>
  <c r="E11" i="11"/>
  <c r="F11" i="11"/>
  <c r="G11" i="11"/>
  <c r="H11" i="11"/>
  <c r="I11" i="11"/>
  <c r="J11" i="11"/>
  <c r="K11" i="11"/>
  <c r="C11" i="11"/>
  <c r="B11" i="11"/>
  <c r="B37" i="11"/>
  <c r="C37" i="11"/>
  <c r="D37" i="11"/>
  <c r="E37" i="11"/>
  <c r="F37" i="11"/>
  <c r="G37" i="11"/>
  <c r="H37" i="11"/>
  <c r="I37" i="11"/>
  <c r="J37" i="11"/>
  <c r="K37" i="11"/>
  <c r="B31" i="11"/>
  <c r="C31" i="11"/>
  <c r="D31" i="11"/>
  <c r="E31" i="11"/>
  <c r="F31" i="11"/>
  <c r="G31" i="11"/>
  <c r="H31" i="11"/>
  <c r="I31" i="11"/>
  <c r="J31" i="11"/>
  <c r="K31" i="11"/>
  <c r="B24" i="11"/>
  <c r="C24" i="11"/>
  <c r="D24" i="11"/>
  <c r="E24" i="11"/>
  <c r="F24" i="11"/>
  <c r="G24" i="11"/>
  <c r="H24" i="11"/>
  <c r="I24" i="11"/>
  <c r="J24" i="11"/>
  <c r="K24" i="11"/>
  <c r="B17" i="11"/>
  <c r="C17" i="11"/>
  <c r="D17" i="11"/>
  <c r="E17" i="11"/>
  <c r="F17" i="11"/>
  <c r="G17" i="11"/>
  <c r="H17" i="11"/>
  <c r="I17" i="11"/>
  <c r="J17" i="11"/>
  <c r="K17" i="11"/>
  <c r="B10" i="11"/>
  <c r="C10" i="11"/>
  <c r="D10" i="11"/>
  <c r="E10" i="11"/>
  <c r="F10" i="11"/>
  <c r="G10" i="11"/>
  <c r="H10" i="11"/>
  <c r="I10" i="11"/>
  <c r="J10" i="11"/>
  <c r="K10" i="11"/>
  <c r="D40" i="10"/>
  <c r="D41" i="10" s="1"/>
  <c r="D42" i="10" s="1"/>
  <c r="E40" i="10"/>
  <c r="E41" i="10" s="1"/>
  <c r="E42" i="10" s="1"/>
  <c r="F40" i="10"/>
  <c r="F41" i="10" s="1"/>
  <c r="F42" i="10" s="1"/>
  <c r="G40" i="10"/>
  <c r="G41" i="10" s="1"/>
  <c r="G42" i="10" s="1"/>
  <c r="H40" i="10"/>
  <c r="H41" i="10" s="1"/>
  <c r="H42" i="10" s="1"/>
  <c r="I40" i="10"/>
  <c r="I41" i="10" s="1"/>
  <c r="I42" i="10" s="1"/>
  <c r="J40" i="10"/>
  <c r="J41" i="10" s="1"/>
  <c r="J42" i="10" s="1"/>
  <c r="K40" i="10"/>
  <c r="K41" i="10" s="1"/>
  <c r="K42" i="10" s="1"/>
  <c r="B41" i="10"/>
  <c r="C40" i="10"/>
  <c r="C41" i="10" s="1"/>
  <c r="B40" i="10"/>
  <c r="C36" i="10"/>
  <c r="C25" i="10"/>
  <c r="C11" i="10"/>
  <c r="B35" i="10"/>
  <c r="B36" i="10" s="1"/>
  <c r="C35" i="10"/>
  <c r="D35" i="10"/>
  <c r="D36" i="10" s="1"/>
  <c r="E35" i="10"/>
  <c r="E36" i="10" s="1"/>
  <c r="F35" i="10"/>
  <c r="F36" i="10" s="1"/>
  <c r="G35" i="10"/>
  <c r="G36" i="10" s="1"/>
  <c r="H35" i="10"/>
  <c r="H36" i="10" s="1"/>
  <c r="I35" i="10"/>
  <c r="I36" i="10" s="1"/>
  <c r="J35" i="10"/>
  <c r="J36" i="10" s="1"/>
  <c r="K35" i="10"/>
  <c r="K36" i="10" s="1"/>
  <c r="B31" i="10"/>
  <c r="B32" i="10" s="1"/>
  <c r="C31" i="10"/>
  <c r="C32" i="10" s="1"/>
  <c r="D31" i="10"/>
  <c r="D32" i="10" s="1"/>
  <c r="E31" i="10"/>
  <c r="E32" i="10" s="1"/>
  <c r="F31" i="10"/>
  <c r="F32" i="10" s="1"/>
  <c r="G31" i="10"/>
  <c r="G32" i="10" s="1"/>
  <c r="H31" i="10"/>
  <c r="H32" i="10" s="1"/>
  <c r="I31" i="10"/>
  <c r="I32" i="10" s="1"/>
  <c r="J31" i="10"/>
  <c r="J32" i="10" s="1"/>
  <c r="K31" i="10"/>
  <c r="K32" i="10" s="1"/>
  <c r="B24" i="10"/>
  <c r="B25" i="10" s="1"/>
  <c r="C24" i="10"/>
  <c r="D24" i="10"/>
  <c r="D25" i="10" s="1"/>
  <c r="E24" i="10"/>
  <c r="E25" i="10" s="1"/>
  <c r="F24" i="10"/>
  <c r="F25" i="10" s="1"/>
  <c r="G24" i="10"/>
  <c r="G25" i="10" s="1"/>
  <c r="H24" i="10"/>
  <c r="H25" i="10" s="1"/>
  <c r="I24" i="10"/>
  <c r="I25" i="10" s="1"/>
  <c r="J24" i="10"/>
  <c r="J25" i="10" s="1"/>
  <c r="K24" i="10"/>
  <c r="K25" i="10" s="1"/>
  <c r="B17" i="10"/>
  <c r="B18" i="10" s="1"/>
  <c r="C17" i="10"/>
  <c r="C18" i="10" s="1"/>
  <c r="D17" i="10"/>
  <c r="D18" i="10" s="1"/>
  <c r="E17" i="10"/>
  <c r="E18" i="10" s="1"/>
  <c r="F17" i="10"/>
  <c r="F18" i="10" s="1"/>
  <c r="G17" i="10"/>
  <c r="G18" i="10" s="1"/>
  <c r="H17" i="10"/>
  <c r="H18" i="10" s="1"/>
  <c r="I17" i="10"/>
  <c r="I18" i="10" s="1"/>
  <c r="J17" i="10"/>
  <c r="J18" i="10" s="1"/>
  <c r="K17" i="10"/>
  <c r="K18" i="10" s="1"/>
  <c r="B10" i="10"/>
  <c r="B11" i="10" s="1"/>
  <c r="C10" i="10"/>
  <c r="D10" i="10"/>
  <c r="D11" i="10" s="1"/>
  <c r="E10" i="10"/>
  <c r="E11" i="10" s="1"/>
  <c r="F10" i="10"/>
  <c r="F11" i="10" s="1"/>
  <c r="G10" i="10"/>
  <c r="G11" i="10" s="1"/>
  <c r="H10" i="10"/>
  <c r="H11" i="10" s="1"/>
  <c r="I10" i="10"/>
  <c r="I11" i="10" s="1"/>
  <c r="J10" i="10"/>
  <c r="J11" i="10" s="1"/>
  <c r="K10" i="10"/>
  <c r="K11" i="10" s="1"/>
  <c r="C41" i="9"/>
  <c r="D41" i="9"/>
  <c r="E41" i="9"/>
  <c r="F41" i="9"/>
  <c r="G41" i="9"/>
  <c r="H41" i="9"/>
  <c r="I41" i="9"/>
  <c r="J41" i="9"/>
  <c r="K41" i="9"/>
  <c r="C40" i="9"/>
  <c r="B40" i="9"/>
  <c r="D36" i="9"/>
  <c r="E36" i="9"/>
  <c r="F36" i="9"/>
  <c r="G36" i="9"/>
  <c r="H36" i="9"/>
  <c r="I36" i="9"/>
  <c r="J36" i="9"/>
  <c r="K36" i="9"/>
  <c r="C36" i="9"/>
  <c r="B36" i="9"/>
  <c r="D29" i="9"/>
  <c r="E29" i="9"/>
  <c r="F29" i="9"/>
  <c r="G29" i="9"/>
  <c r="H29" i="9"/>
  <c r="I29" i="9"/>
  <c r="J29" i="9"/>
  <c r="K29" i="9"/>
  <c r="C29" i="9"/>
  <c r="B29" i="9"/>
  <c r="D22" i="9"/>
  <c r="E22" i="9"/>
  <c r="F22" i="9"/>
  <c r="G22" i="9"/>
  <c r="H22" i="9"/>
  <c r="I22" i="9"/>
  <c r="J22" i="9"/>
  <c r="K22" i="9"/>
  <c r="C22" i="9"/>
  <c r="B22" i="9"/>
  <c r="D15" i="9"/>
  <c r="E15" i="9"/>
  <c r="F15" i="9"/>
  <c r="G15" i="9"/>
  <c r="H15" i="9"/>
  <c r="I15" i="9"/>
  <c r="J15" i="9"/>
  <c r="K15" i="9"/>
  <c r="C15" i="9"/>
  <c r="D9" i="9"/>
  <c r="E9" i="9"/>
  <c r="F9" i="9"/>
  <c r="G9" i="9"/>
  <c r="H9" i="9"/>
  <c r="I9" i="9"/>
  <c r="J9" i="9"/>
  <c r="K9" i="9"/>
  <c r="C9" i="9"/>
  <c r="B9" i="9"/>
  <c r="B35" i="9"/>
  <c r="C35" i="9"/>
  <c r="D35" i="9"/>
  <c r="E35" i="9"/>
  <c r="F35" i="9"/>
  <c r="G35" i="9"/>
  <c r="H35" i="9"/>
  <c r="I35" i="9"/>
  <c r="J35" i="9"/>
  <c r="K35" i="9"/>
  <c r="B28" i="9"/>
  <c r="C28" i="9"/>
  <c r="D28" i="9"/>
  <c r="E28" i="9"/>
  <c r="F28" i="9"/>
  <c r="G28" i="9"/>
  <c r="H28" i="9"/>
  <c r="I28" i="9"/>
  <c r="J28" i="9"/>
  <c r="K28" i="9"/>
  <c r="B21" i="9"/>
  <c r="C21" i="9"/>
  <c r="D21" i="9"/>
  <c r="E21" i="9"/>
  <c r="F21" i="9"/>
  <c r="G21" i="9"/>
  <c r="H21" i="9"/>
  <c r="I21" i="9"/>
  <c r="J21" i="9"/>
  <c r="K21" i="9"/>
  <c r="B14" i="9"/>
  <c r="B15" i="9" s="1"/>
  <c r="C14" i="9"/>
  <c r="D14" i="9"/>
  <c r="E14" i="9"/>
  <c r="F14" i="9"/>
  <c r="G14" i="9"/>
  <c r="H14" i="9"/>
  <c r="I14" i="9"/>
  <c r="J14" i="9"/>
  <c r="K14" i="9"/>
  <c r="B8" i="9"/>
  <c r="C8" i="9"/>
  <c r="D8" i="9"/>
  <c r="E8" i="9"/>
  <c r="F8" i="9"/>
  <c r="G8" i="9"/>
  <c r="H8" i="9"/>
  <c r="I8" i="9"/>
  <c r="J8" i="9"/>
  <c r="K8" i="9"/>
  <c r="J42" i="8"/>
  <c r="D41" i="8"/>
  <c r="D42" i="8" s="1"/>
  <c r="E41" i="8"/>
  <c r="E42" i="8" s="1"/>
  <c r="F41" i="8"/>
  <c r="F42" i="8" s="1"/>
  <c r="G41" i="8"/>
  <c r="G42" i="8" s="1"/>
  <c r="H41" i="8"/>
  <c r="H42" i="8" s="1"/>
  <c r="I41" i="8"/>
  <c r="I42" i="8" s="1"/>
  <c r="J41" i="8"/>
  <c r="K41" i="8"/>
  <c r="K42" i="8" s="1"/>
  <c r="C41" i="8"/>
  <c r="B41" i="8"/>
  <c r="D33" i="8"/>
  <c r="E33" i="8"/>
  <c r="F33" i="8"/>
  <c r="G33" i="8"/>
  <c r="H33" i="8"/>
  <c r="I33" i="8"/>
  <c r="J33" i="8"/>
  <c r="K33" i="8"/>
  <c r="C33" i="8"/>
  <c r="B33" i="8"/>
  <c r="D26" i="8"/>
  <c r="E26" i="8"/>
  <c r="F26" i="8"/>
  <c r="G26" i="8"/>
  <c r="H26" i="8"/>
  <c r="I26" i="8"/>
  <c r="J26" i="8"/>
  <c r="K26" i="8"/>
  <c r="C26" i="8"/>
  <c r="B26" i="8"/>
  <c r="D19" i="8"/>
  <c r="E19" i="8"/>
  <c r="F19" i="8"/>
  <c r="G19" i="8"/>
  <c r="H19" i="8"/>
  <c r="I19" i="8"/>
  <c r="J19" i="8"/>
  <c r="K19" i="8"/>
  <c r="C19" i="8"/>
  <c r="B19" i="8"/>
  <c r="D12" i="8"/>
  <c r="E12" i="8"/>
  <c r="F12" i="8"/>
  <c r="G12" i="8"/>
  <c r="H12" i="8"/>
  <c r="I12" i="8"/>
  <c r="J12" i="8"/>
  <c r="K12" i="8"/>
  <c r="C12" i="8"/>
  <c r="B12" i="8"/>
  <c r="B32" i="8"/>
  <c r="C32" i="8"/>
  <c r="D32" i="8"/>
  <c r="E32" i="8"/>
  <c r="F32" i="8"/>
  <c r="G32" i="8"/>
  <c r="H32" i="8"/>
  <c r="I32" i="8"/>
  <c r="J32" i="8"/>
  <c r="K32" i="8"/>
  <c r="B25" i="8"/>
  <c r="C25" i="8"/>
  <c r="D25" i="8"/>
  <c r="E25" i="8"/>
  <c r="F25" i="8"/>
  <c r="G25" i="8"/>
  <c r="H25" i="8"/>
  <c r="I25" i="8"/>
  <c r="J25" i="8"/>
  <c r="K25" i="8"/>
  <c r="B18" i="8"/>
  <c r="C18" i="8"/>
  <c r="D18" i="8"/>
  <c r="E18" i="8"/>
  <c r="F18" i="8"/>
  <c r="G18" i="8"/>
  <c r="H18" i="8"/>
  <c r="I18" i="8"/>
  <c r="J18" i="8"/>
  <c r="K18" i="8"/>
  <c r="B11" i="8"/>
  <c r="C11" i="8"/>
  <c r="D11" i="8"/>
  <c r="E11" i="8"/>
  <c r="F11" i="8"/>
  <c r="G11" i="8"/>
  <c r="H11" i="8"/>
  <c r="I11" i="8"/>
  <c r="J11" i="8"/>
  <c r="K11" i="8"/>
  <c r="D39" i="7"/>
  <c r="E39" i="7"/>
  <c r="F39" i="7"/>
  <c r="G39" i="7"/>
  <c r="H39" i="7"/>
  <c r="I39" i="7"/>
  <c r="J39" i="7"/>
  <c r="K39" i="7"/>
  <c r="D38" i="7"/>
  <c r="E38" i="7"/>
  <c r="F38" i="7"/>
  <c r="G38" i="7"/>
  <c r="H38" i="7"/>
  <c r="I38" i="7"/>
  <c r="J38" i="7"/>
  <c r="K38" i="7"/>
  <c r="D37" i="7"/>
  <c r="E37" i="7"/>
  <c r="F37" i="7"/>
  <c r="G37" i="7"/>
  <c r="H37" i="7"/>
  <c r="I37" i="7"/>
  <c r="J37" i="7"/>
  <c r="K37" i="7"/>
  <c r="B38" i="7"/>
  <c r="C38" i="7"/>
  <c r="C37" i="7"/>
  <c r="B37" i="7"/>
  <c r="D33" i="7"/>
  <c r="E33" i="7"/>
  <c r="F33" i="7"/>
  <c r="G33" i="7"/>
  <c r="H33" i="7"/>
  <c r="I33" i="7"/>
  <c r="J33" i="7"/>
  <c r="K33" i="7"/>
  <c r="C33" i="7"/>
  <c r="B33" i="7"/>
  <c r="D26" i="7"/>
  <c r="E26" i="7"/>
  <c r="F26" i="7"/>
  <c r="G26" i="7"/>
  <c r="H26" i="7"/>
  <c r="I26" i="7"/>
  <c r="J26" i="7"/>
  <c r="K26" i="7"/>
  <c r="C26" i="7"/>
  <c r="B26" i="7"/>
  <c r="D19" i="7"/>
  <c r="E19" i="7"/>
  <c r="F19" i="7"/>
  <c r="G19" i="7"/>
  <c r="H19" i="7"/>
  <c r="I19" i="7"/>
  <c r="J19" i="7"/>
  <c r="K19" i="7"/>
  <c r="C19" i="7"/>
  <c r="B19" i="7"/>
  <c r="D12" i="7"/>
  <c r="E12" i="7"/>
  <c r="F12" i="7"/>
  <c r="G12" i="7"/>
  <c r="H12" i="7"/>
  <c r="I12" i="7"/>
  <c r="J12" i="7"/>
  <c r="K12" i="7"/>
  <c r="C12" i="7"/>
  <c r="B12" i="7"/>
  <c r="B32" i="7"/>
  <c r="C32" i="7"/>
  <c r="D32" i="7"/>
  <c r="E32" i="7"/>
  <c r="F32" i="7"/>
  <c r="G32" i="7"/>
  <c r="H32" i="7"/>
  <c r="I32" i="7"/>
  <c r="J32" i="7"/>
  <c r="K32" i="7"/>
  <c r="B25" i="7"/>
  <c r="C25" i="7"/>
  <c r="D25" i="7"/>
  <c r="E25" i="7"/>
  <c r="F25" i="7"/>
  <c r="G25" i="7"/>
  <c r="H25" i="7"/>
  <c r="I25" i="7"/>
  <c r="J25" i="7"/>
  <c r="K25" i="7"/>
  <c r="B18" i="7"/>
  <c r="C18" i="7"/>
  <c r="D18" i="7"/>
  <c r="E18" i="7"/>
  <c r="F18" i="7"/>
  <c r="G18" i="7"/>
  <c r="H18" i="7"/>
  <c r="I18" i="7"/>
  <c r="J18" i="7"/>
  <c r="K18" i="7"/>
  <c r="B11" i="7"/>
  <c r="C11" i="7"/>
  <c r="D11" i="7"/>
  <c r="E11" i="7"/>
  <c r="F11" i="7"/>
  <c r="G11" i="7"/>
  <c r="H11" i="7"/>
  <c r="I11" i="7"/>
  <c r="J11" i="7"/>
  <c r="K11" i="7"/>
  <c r="D41" i="6"/>
  <c r="D42" i="6" s="1"/>
  <c r="D43" i="6" s="1"/>
  <c r="E41" i="6"/>
  <c r="E42" i="6" s="1"/>
  <c r="E43" i="6" s="1"/>
  <c r="F41" i="6"/>
  <c r="F42" i="6" s="1"/>
  <c r="F43" i="6" s="1"/>
  <c r="G41" i="6"/>
  <c r="G42" i="6" s="1"/>
  <c r="G43" i="6" s="1"/>
  <c r="H41" i="6"/>
  <c r="H42" i="6" s="1"/>
  <c r="H43" i="6" s="1"/>
  <c r="I41" i="6"/>
  <c r="I42" i="6" s="1"/>
  <c r="I43" i="6" s="1"/>
  <c r="J41" i="6"/>
  <c r="J42" i="6" s="1"/>
  <c r="J43" i="6" s="1"/>
  <c r="K41" i="6"/>
  <c r="K42" i="6" s="1"/>
  <c r="K43" i="6" s="1"/>
  <c r="C41" i="6"/>
  <c r="C42" i="6" s="1"/>
  <c r="B42" i="6"/>
  <c r="B41" i="6"/>
  <c r="D37" i="6"/>
  <c r="E37" i="6"/>
  <c r="H37" i="6"/>
  <c r="I37" i="6"/>
  <c r="F30" i="6"/>
  <c r="G30" i="6"/>
  <c r="H30" i="6"/>
  <c r="J30" i="6"/>
  <c r="K30" i="6"/>
  <c r="C30" i="6"/>
  <c r="C16" i="6"/>
  <c r="B16" i="6"/>
  <c r="B36" i="6"/>
  <c r="B37" i="6" s="1"/>
  <c r="C36" i="6"/>
  <c r="C37" i="6" s="1"/>
  <c r="D36" i="6"/>
  <c r="E36" i="6"/>
  <c r="F36" i="6"/>
  <c r="F37" i="6" s="1"/>
  <c r="G36" i="6"/>
  <c r="G37" i="6" s="1"/>
  <c r="H36" i="6"/>
  <c r="I36" i="6"/>
  <c r="J36" i="6"/>
  <c r="J37" i="6" s="1"/>
  <c r="K36" i="6"/>
  <c r="K37" i="6" s="1"/>
  <c r="B29" i="6"/>
  <c r="B30" i="6" s="1"/>
  <c r="C29" i="6"/>
  <c r="D29" i="6"/>
  <c r="D30" i="6" s="1"/>
  <c r="E29" i="6"/>
  <c r="E30" i="6" s="1"/>
  <c r="F29" i="6"/>
  <c r="G29" i="6"/>
  <c r="H29" i="6"/>
  <c r="I29" i="6"/>
  <c r="I30" i="6" s="1"/>
  <c r="J29" i="6"/>
  <c r="K29" i="6"/>
  <c r="B22" i="6"/>
  <c r="B23" i="6" s="1"/>
  <c r="C22" i="6"/>
  <c r="D22" i="6"/>
  <c r="E22" i="6"/>
  <c r="F22" i="6"/>
  <c r="G22" i="6"/>
  <c r="H22" i="6"/>
  <c r="I22" i="6"/>
  <c r="J22" i="6"/>
  <c r="K22" i="6"/>
  <c r="B15" i="6"/>
  <c r="C15" i="6"/>
  <c r="D15" i="6"/>
  <c r="D16" i="6" s="1"/>
  <c r="E15" i="6"/>
  <c r="E16" i="6" s="1"/>
  <c r="F15" i="6"/>
  <c r="F16" i="6" s="1"/>
  <c r="G15" i="6"/>
  <c r="G16" i="6" s="1"/>
  <c r="H15" i="6"/>
  <c r="H16" i="6" s="1"/>
  <c r="I15" i="6"/>
  <c r="I16" i="6" s="1"/>
  <c r="J15" i="6"/>
  <c r="J16" i="6" s="1"/>
  <c r="K15" i="6"/>
  <c r="K16" i="6" s="1"/>
  <c r="B8" i="6"/>
  <c r="B9" i="6" s="1"/>
  <c r="C8" i="6"/>
  <c r="C9" i="6" s="1"/>
  <c r="D8" i="6"/>
  <c r="D9" i="6" s="1"/>
  <c r="E8" i="6"/>
  <c r="E9" i="6" s="1"/>
  <c r="F8" i="6"/>
  <c r="F9" i="6" s="1"/>
  <c r="G8" i="6"/>
  <c r="G9" i="6" s="1"/>
  <c r="H8" i="6"/>
  <c r="H9" i="6" s="1"/>
  <c r="I8" i="6"/>
  <c r="I9" i="6" s="1"/>
  <c r="J8" i="6"/>
  <c r="J9" i="6" s="1"/>
  <c r="K8" i="6"/>
  <c r="K9" i="6" s="1"/>
  <c r="D40" i="5"/>
  <c r="D41" i="5" s="1"/>
  <c r="E40" i="5"/>
  <c r="E41" i="5" s="1"/>
  <c r="F40" i="5"/>
  <c r="F41" i="5" s="1"/>
  <c r="G40" i="5"/>
  <c r="G41" i="5" s="1"/>
  <c r="H40" i="5"/>
  <c r="H41" i="5" s="1"/>
  <c r="I40" i="5"/>
  <c r="I41" i="5" s="1"/>
  <c r="J40" i="5"/>
  <c r="J41" i="5" s="1"/>
  <c r="K40" i="5"/>
  <c r="K41" i="5" s="1"/>
  <c r="C40" i="5"/>
  <c r="B40" i="5"/>
  <c r="C31" i="5"/>
  <c r="C17" i="5"/>
  <c r="B35" i="5"/>
  <c r="B36" i="5" s="1"/>
  <c r="C35" i="5"/>
  <c r="C36" i="5" s="1"/>
  <c r="D35" i="5"/>
  <c r="D36" i="5" s="1"/>
  <c r="E35" i="5"/>
  <c r="E36" i="5" s="1"/>
  <c r="F35" i="5"/>
  <c r="F36" i="5" s="1"/>
  <c r="G35" i="5"/>
  <c r="G36" i="5" s="1"/>
  <c r="H35" i="5"/>
  <c r="H36" i="5" s="1"/>
  <c r="I35" i="5"/>
  <c r="I36" i="5" s="1"/>
  <c r="J35" i="5"/>
  <c r="J36" i="5" s="1"/>
  <c r="K35" i="5"/>
  <c r="K36" i="5" s="1"/>
  <c r="B30" i="5"/>
  <c r="B31" i="5" s="1"/>
  <c r="C30" i="5"/>
  <c r="D30" i="5"/>
  <c r="D31" i="5" s="1"/>
  <c r="E30" i="5"/>
  <c r="E31" i="5" s="1"/>
  <c r="F30" i="5"/>
  <c r="F31" i="5" s="1"/>
  <c r="G30" i="5"/>
  <c r="G31" i="5" s="1"/>
  <c r="H30" i="5"/>
  <c r="H31" i="5" s="1"/>
  <c r="I30" i="5"/>
  <c r="I31" i="5" s="1"/>
  <c r="J30" i="5"/>
  <c r="J31" i="5" s="1"/>
  <c r="K30" i="5"/>
  <c r="K31" i="5" s="1"/>
  <c r="B23" i="5"/>
  <c r="B24" i="5" s="1"/>
  <c r="C23" i="5"/>
  <c r="C24" i="5" s="1"/>
  <c r="D23" i="5"/>
  <c r="D24" i="5" s="1"/>
  <c r="E23" i="5"/>
  <c r="E24" i="5" s="1"/>
  <c r="F23" i="5"/>
  <c r="F24" i="5" s="1"/>
  <c r="G23" i="5"/>
  <c r="G24" i="5" s="1"/>
  <c r="H23" i="5"/>
  <c r="H24" i="5" s="1"/>
  <c r="I23" i="5"/>
  <c r="I24" i="5" s="1"/>
  <c r="J23" i="5"/>
  <c r="J24" i="5" s="1"/>
  <c r="K23" i="5"/>
  <c r="K24" i="5" s="1"/>
  <c r="B16" i="5"/>
  <c r="B17" i="5" s="1"/>
  <c r="C16" i="5"/>
  <c r="D16" i="5"/>
  <c r="D17" i="5" s="1"/>
  <c r="E16" i="5"/>
  <c r="E17" i="5" s="1"/>
  <c r="F16" i="5"/>
  <c r="F17" i="5" s="1"/>
  <c r="G16" i="5"/>
  <c r="G17" i="5" s="1"/>
  <c r="H16" i="5"/>
  <c r="H17" i="5" s="1"/>
  <c r="I16" i="5"/>
  <c r="I17" i="5" s="1"/>
  <c r="J16" i="5"/>
  <c r="J17" i="5" s="1"/>
  <c r="K16" i="5"/>
  <c r="K17" i="5" s="1"/>
  <c r="B9" i="5"/>
  <c r="B10" i="5" s="1"/>
  <c r="C9" i="5"/>
  <c r="C10" i="5" s="1"/>
  <c r="D9" i="5"/>
  <c r="D10" i="5" s="1"/>
  <c r="E9" i="5"/>
  <c r="E10" i="5" s="1"/>
  <c r="F9" i="5"/>
  <c r="F10" i="5" s="1"/>
  <c r="G9" i="5"/>
  <c r="G10" i="5" s="1"/>
  <c r="H9" i="5"/>
  <c r="H10" i="5" s="1"/>
  <c r="I9" i="5"/>
  <c r="I10" i="5" s="1"/>
  <c r="J9" i="5"/>
  <c r="J10" i="5" s="1"/>
  <c r="K9" i="5"/>
  <c r="K1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C39" i="4"/>
  <c r="C40" i="4" s="1"/>
  <c r="B39" i="4"/>
  <c r="B40" i="4" s="1"/>
  <c r="B36" i="4"/>
  <c r="B37" i="4" s="1"/>
  <c r="C36" i="4"/>
  <c r="C37" i="4" s="1"/>
  <c r="D36" i="4"/>
  <c r="D37" i="4" s="1"/>
  <c r="E36" i="4"/>
  <c r="E37" i="4" s="1"/>
  <c r="F36" i="4"/>
  <c r="F37" i="4" s="1"/>
  <c r="G36" i="4"/>
  <c r="G37" i="4" s="1"/>
  <c r="H36" i="4"/>
  <c r="H37" i="4" s="1"/>
  <c r="I36" i="4"/>
  <c r="I37" i="4" s="1"/>
  <c r="J36" i="4"/>
  <c r="J37" i="4" s="1"/>
  <c r="K36" i="4"/>
  <c r="K37" i="4" s="1"/>
  <c r="B31" i="4"/>
  <c r="B32" i="4" s="1"/>
  <c r="C31" i="4"/>
  <c r="C32" i="4" s="1"/>
  <c r="D31" i="4"/>
  <c r="D32" i="4" s="1"/>
  <c r="E31" i="4"/>
  <c r="E32" i="4" s="1"/>
  <c r="F31" i="4"/>
  <c r="F32" i="4" s="1"/>
  <c r="G31" i="4"/>
  <c r="G32" i="4" s="1"/>
  <c r="H31" i="4"/>
  <c r="H32" i="4" s="1"/>
  <c r="I31" i="4"/>
  <c r="I32" i="4" s="1"/>
  <c r="J31" i="4"/>
  <c r="J32" i="4" s="1"/>
  <c r="K31" i="4"/>
  <c r="K32" i="4" s="1"/>
  <c r="B24" i="4"/>
  <c r="B25" i="4" s="1"/>
  <c r="C24" i="4"/>
  <c r="C2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B17" i="4"/>
  <c r="B18" i="4" s="1"/>
  <c r="C17" i="4"/>
  <c r="C18" i="4" s="1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C11" i="4"/>
  <c r="B10" i="4"/>
  <c r="B11" i="4" s="1"/>
  <c r="C10" i="4"/>
  <c r="D10" i="4"/>
  <c r="D11" i="4" s="1"/>
  <c r="E10" i="4"/>
  <c r="E11" i="4" s="1"/>
  <c r="F10" i="4"/>
  <c r="F11" i="4" s="1"/>
  <c r="G10" i="4"/>
  <c r="G11" i="4" s="1"/>
  <c r="H10" i="4"/>
  <c r="H11" i="4" s="1"/>
  <c r="I10" i="4"/>
  <c r="I11" i="4" s="1"/>
  <c r="J10" i="4"/>
  <c r="J11" i="4" s="1"/>
  <c r="K10" i="4"/>
  <c r="K11" i="4" s="1"/>
  <c r="B27" i="15"/>
  <c r="B28" i="15" s="1"/>
  <c r="C27" i="15"/>
  <c r="C28" i="15" s="1"/>
  <c r="D27" i="15"/>
  <c r="D28" i="15" s="1"/>
  <c r="E27" i="15"/>
  <c r="F27" i="15"/>
  <c r="G27" i="15"/>
  <c r="H27" i="15"/>
  <c r="H28" i="15" s="1"/>
  <c r="I27" i="15"/>
  <c r="I28" i="15" s="1"/>
  <c r="J27" i="15"/>
  <c r="J28" i="15" s="1"/>
  <c r="K27" i="15"/>
  <c r="K28" i="15" s="1"/>
  <c r="E28" i="15"/>
  <c r="F28" i="15"/>
  <c r="G28" i="15"/>
  <c r="K36" i="15" l="1"/>
  <c r="J36" i="15"/>
  <c r="I36" i="15"/>
  <c r="H36" i="15"/>
  <c r="G36" i="15"/>
  <c r="F36" i="15"/>
  <c r="E36" i="15"/>
  <c r="D36" i="15"/>
  <c r="C36" i="15"/>
  <c r="C38" i="15" s="1"/>
  <c r="B36" i="15"/>
  <c r="B38" i="15" s="1"/>
  <c r="K32" i="15"/>
  <c r="J32" i="15"/>
  <c r="I32" i="15"/>
  <c r="H32" i="15"/>
  <c r="G32" i="15"/>
  <c r="F32" i="15"/>
  <c r="E32" i="15"/>
  <c r="D32" i="15"/>
  <c r="C32" i="15"/>
  <c r="B32" i="15"/>
  <c r="K20" i="15"/>
  <c r="K21" i="15" s="1"/>
  <c r="J20" i="15"/>
  <c r="J21" i="15" s="1"/>
  <c r="I20" i="15"/>
  <c r="I21" i="15" s="1"/>
  <c r="H20" i="15"/>
  <c r="H21" i="15" s="1"/>
  <c r="G20" i="15"/>
  <c r="G21" i="15" s="1"/>
  <c r="F20" i="15"/>
  <c r="F21" i="15" s="1"/>
  <c r="E20" i="15"/>
  <c r="E21" i="15" s="1"/>
  <c r="D20" i="15"/>
  <c r="D21" i="15" s="1"/>
  <c r="C20" i="15"/>
  <c r="C21" i="15" s="1"/>
  <c r="B20" i="15"/>
  <c r="B21" i="15" s="1"/>
  <c r="K13" i="15"/>
  <c r="K14" i="15" s="1"/>
  <c r="J13" i="15"/>
  <c r="J14" i="15" s="1"/>
  <c r="I13" i="15"/>
  <c r="I14" i="15" s="1"/>
  <c r="H13" i="15"/>
  <c r="H14" i="15" s="1"/>
  <c r="G13" i="15"/>
  <c r="G14" i="15" s="1"/>
  <c r="F13" i="15"/>
  <c r="F14" i="15" s="1"/>
  <c r="E13" i="15"/>
  <c r="E14" i="15" s="1"/>
  <c r="D13" i="15"/>
  <c r="D14" i="15" s="1"/>
  <c r="C13" i="15"/>
  <c r="C14" i="15" s="1"/>
  <c r="B13" i="15"/>
  <c r="B14" i="15" s="1"/>
  <c r="K6" i="15"/>
  <c r="K7" i="15" s="1"/>
  <c r="J6" i="15"/>
  <c r="J7" i="15" s="1"/>
  <c r="I6" i="15"/>
  <c r="I7" i="15" s="1"/>
  <c r="H6" i="15"/>
  <c r="H7" i="15" s="1"/>
  <c r="G6" i="15"/>
  <c r="G7" i="15" s="1"/>
  <c r="F6" i="15"/>
  <c r="F7" i="15" s="1"/>
  <c r="E6" i="15"/>
  <c r="E7" i="15" s="1"/>
  <c r="D6" i="15"/>
  <c r="D7" i="15" s="1"/>
  <c r="C6" i="15"/>
  <c r="C7" i="15" s="1"/>
  <c r="B6" i="15"/>
  <c r="B7" i="15" s="1"/>
  <c r="C41" i="14"/>
  <c r="B41" i="14"/>
  <c r="K29" i="14"/>
  <c r="K30" i="14" s="1"/>
  <c r="J29" i="14"/>
  <c r="J30" i="14" s="1"/>
  <c r="I29" i="14"/>
  <c r="I30" i="14" s="1"/>
  <c r="H29" i="14"/>
  <c r="H30" i="14" s="1"/>
  <c r="G29" i="14"/>
  <c r="G30" i="14" s="1"/>
  <c r="F29" i="14"/>
  <c r="F30" i="14" s="1"/>
  <c r="E29" i="14"/>
  <c r="E30" i="14" s="1"/>
  <c r="D29" i="14"/>
  <c r="D30" i="14" s="1"/>
  <c r="C29" i="14"/>
  <c r="C30" i="14" s="1"/>
  <c r="B29" i="14"/>
  <c r="B30" i="14" s="1"/>
  <c r="K22" i="14"/>
  <c r="K23" i="14" s="1"/>
  <c r="J22" i="14"/>
  <c r="J23" i="14" s="1"/>
  <c r="I22" i="14"/>
  <c r="I23" i="14" s="1"/>
  <c r="H22" i="14"/>
  <c r="H23" i="14" s="1"/>
  <c r="G22" i="14"/>
  <c r="G23" i="14" s="1"/>
  <c r="F22" i="14"/>
  <c r="F23" i="14" s="1"/>
  <c r="E22" i="14"/>
  <c r="E23" i="14" s="1"/>
  <c r="D22" i="14"/>
  <c r="D23" i="14" s="1"/>
  <c r="C22" i="14"/>
  <c r="C23" i="14" s="1"/>
  <c r="B22" i="14"/>
  <c r="B23" i="14" s="1"/>
  <c r="K15" i="14"/>
  <c r="K16" i="14" s="1"/>
  <c r="J15" i="14"/>
  <c r="J16" i="14" s="1"/>
  <c r="I15" i="14"/>
  <c r="I16" i="14" s="1"/>
  <c r="H15" i="14"/>
  <c r="H16" i="14" s="1"/>
  <c r="G15" i="14"/>
  <c r="G16" i="14" s="1"/>
  <c r="F15" i="14"/>
  <c r="F16" i="14" s="1"/>
  <c r="E15" i="14"/>
  <c r="E16" i="14" s="1"/>
  <c r="D15" i="14"/>
  <c r="D16" i="14" s="1"/>
  <c r="C15" i="14"/>
  <c r="C16" i="14" s="1"/>
  <c r="B15" i="14"/>
  <c r="B16" i="14" s="1"/>
  <c r="K8" i="14"/>
  <c r="J8" i="14"/>
  <c r="I8" i="14"/>
  <c r="H8" i="14"/>
  <c r="G8" i="14"/>
  <c r="F8" i="14"/>
  <c r="E8" i="14"/>
  <c r="D8" i="14"/>
  <c r="C8" i="14"/>
  <c r="B8" i="14"/>
  <c r="C43" i="13"/>
  <c r="B43" i="13"/>
  <c r="C42" i="12"/>
  <c r="C43" i="12" s="1"/>
  <c r="B42" i="12"/>
  <c r="B43" i="12" s="1"/>
  <c r="C44" i="11"/>
  <c r="B44" i="11"/>
  <c r="C42" i="10"/>
  <c r="B42" i="10"/>
  <c r="B41" i="9"/>
  <c r="C42" i="8"/>
  <c r="B42" i="8"/>
  <c r="C39" i="7"/>
  <c r="B39" i="7"/>
  <c r="C43" i="6"/>
  <c r="B43" i="6"/>
  <c r="K42" i="5"/>
  <c r="J42" i="5"/>
  <c r="I42" i="5"/>
  <c r="H42" i="5"/>
  <c r="G42" i="5"/>
  <c r="F42" i="5"/>
  <c r="E42" i="5"/>
  <c r="D42" i="5"/>
  <c r="C41" i="5"/>
  <c r="C42" i="5" s="1"/>
  <c r="B41" i="5"/>
  <c r="B42" i="5" s="1"/>
  <c r="K41" i="4"/>
  <c r="J41" i="4"/>
  <c r="I41" i="4"/>
  <c r="H41" i="4"/>
  <c r="G41" i="4"/>
  <c r="F41" i="4"/>
  <c r="E41" i="4"/>
  <c r="D41" i="4"/>
  <c r="C41" i="4"/>
  <c r="B41" i="4"/>
</calcChain>
</file>

<file path=xl/sharedStrings.xml><?xml version="1.0" encoding="utf-8"?>
<sst xmlns="http://schemas.openxmlformats.org/spreadsheetml/2006/main" count="338" uniqueCount="46">
  <si>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</si>
  <si>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</si>
  <si>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</si>
  <si>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</si>
  <si>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</si>
  <si>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</si>
  <si>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</si>
  <si>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</si>
  <si>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</si>
  <si>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</si>
  <si>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</si>
  <si>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>Weekly Total</t>
  </si>
  <si>
    <t>Weekly Ave.</t>
  </si>
  <si>
    <t>MONTHLY EXCHANGE RATE SUMMARY</t>
  </si>
  <si>
    <t>TOTAL</t>
  </si>
  <si>
    <t>AVE/MONTH</t>
  </si>
  <si>
    <t>SI EQUIV.</t>
  </si>
  <si>
    <t>DEM</t>
  </si>
  <si>
    <t>CBSI DAILY MIDRATES FOR JANUARY 2006</t>
  </si>
  <si>
    <t>CBSI DAILY MIDRATES FOR FEBRUARY 2006</t>
  </si>
  <si>
    <t>CBSI DAILY MIDRATES FOR MARCH 2006</t>
  </si>
  <si>
    <t>CBSI DAILY MIDRATES FOR APRIL 2006</t>
  </si>
  <si>
    <t>P</t>
  </si>
  <si>
    <t>H</t>
  </si>
  <si>
    <t>O</t>
  </si>
  <si>
    <t>L</t>
  </si>
  <si>
    <t>I</t>
  </si>
  <si>
    <t>D</t>
  </si>
  <si>
    <t>A</t>
  </si>
  <si>
    <t>Y</t>
  </si>
  <si>
    <t>VOTING</t>
  </si>
  <si>
    <t>DAY</t>
  </si>
  <si>
    <t>GOOD</t>
  </si>
  <si>
    <t>FRIDAY</t>
  </si>
  <si>
    <t xml:space="preserve">P </t>
  </si>
  <si>
    <t xml:space="preserve">EASTER </t>
  </si>
  <si>
    <t>MONDAY</t>
  </si>
  <si>
    <t>CBSI DAILY MIDRATES FOR MAY 2006</t>
  </si>
  <si>
    <t>KREW</t>
  </si>
  <si>
    <t>CBSI DAILY MIDRATES FOR JUNE 2006</t>
  </si>
  <si>
    <t>CBSI DAILY MIDRATES FOR JULY 2006</t>
  </si>
  <si>
    <t>CBSI DAILY MIDRATES FOR AUGUST 2006</t>
  </si>
  <si>
    <t>CBSI DAILY MIDRATES FOR SEPTEMBER 2006</t>
  </si>
  <si>
    <t>CBSI DAILY MIDRATES FOR OCTOBER 2006</t>
  </si>
  <si>
    <t>CBSI DAILY MIDRATES FOR NOVEMBER 2006</t>
  </si>
  <si>
    <t>CBSI DAILY MIDRATES FOR DECEMBER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</si>
</sst>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9"/>
      <color theme="1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sz val="12"/>
      <color theme="1"/>
      <name val="Footlight MT Light"/>
      <family val="1"/>
    </font>
    <font>
      <b/>
      <u/>
      <sz val="12"/>
      <color theme="9" tint="-0.249977111117893"/>
      <name val="Footlight MT Light"/>
      <family val="1"/>
    </font>
    <font>
      <b/>
      <sz val="12"/>
      <color theme="1"/>
      <name val="Footlight MT Light"/>
      <family val="1"/>
    </font>
    <font>
      <b/>
      <sz val="8"/>
      <color rgb="FFFF0000"/>
      <name val="Footlight MT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165" fontId="6" fillId="2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8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165" fontId="6" fillId="2" borderId="16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center"/>
    </xf>
    <xf numFmtId="0" fontId="10" fillId="0" borderId="6" xfId="0" applyFont="1" applyBorder="1"/>
    <xf numFmtId="164" fontId="6" fillId="2" borderId="18" xfId="0" applyNumberFormat="1" applyFont="1" applyFill="1" applyBorder="1" applyAlignment="1">
      <alignment horizontal="center"/>
    </xf>
    <xf numFmtId="165" fontId="6" fillId="0" borderId="19" xfId="0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0" fillId="0" borderId="0" xfId="0" applyBorder="1"/>
    <xf numFmtId="165" fontId="6" fillId="0" borderId="5" xfId="0" applyNumberFormat="1" applyFont="1" applyBorder="1" applyAlignment="1">
      <alignment horizontal="center"/>
    </xf>
    <xf numFmtId="0" fontId="10" fillId="0" borderId="0" xfId="0" applyFont="1" applyBorder="1"/>
    <xf numFmtId="165" fontId="7" fillId="0" borderId="7" xfId="0" applyNumberFormat="1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F34" sqref="F34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18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17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38720</v>
      </c>
      <c r="B6" s="9">
        <v>0.21844</v>
      </c>
      <c r="C6" s="10">
        <v>0.19331000000000001</v>
      </c>
      <c r="D6" s="9">
        <v>9.2350000000000002E-2</v>
      </c>
      <c r="E6" s="10">
        <v>0.21948999999999999</v>
      </c>
      <c r="F6" s="9">
        <v>132.92400000000001</v>
      </c>
      <c r="G6" s="10">
        <v>0.17985999999999999</v>
      </c>
      <c r="H6" s="9">
        <v>7.6850000000000002E-2</v>
      </c>
      <c r="I6" s="10">
        <v>0.13200000000000001</v>
      </c>
      <c r="J6" s="10">
        <v>15.57072</v>
      </c>
      <c r="K6" s="67">
        <v>0.11169</v>
      </c>
    </row>
    <row r="7" spans="1:11" x14ac:dyDescent="0.25">
      <c r="A7" s="8">
        <v>38721</v>
      </c>
      <c r="B7" s="9">
        <v>0.21551000000000001</v>
      </c>
      <c r="C7" s="10">
        <v>0.19370000000000001</v>
      </c>
      <c r="D7" s="9">
        <v>9.2130000000000004E-2</v>
      </c>
      <c r="E7" s="10">
        <v>0.21812000000000001</v>
      </c>
      <c r="F7" s="9">
        <v>132.48840000000001</v>
      </c>
      <c r="G7" s="10">
        <v>0.17901</v>
      </c>
      <c r="H7" s="9">
        <v>7.5870000000000007E-2</v>
      </c>
      <c r="I7" s="10">
        <v>0.13200000000000001</v>
      </c>
      <c r="J7" s="10">
        <v>15.37734</v>
      </c>
      <c r="K7" s="67">
        <v>0.11019</v>
      </c>
    </row>
    <row r="8" spans="1:11" x14ac:dyDescent="0.25">
      <c r="A8" s="8">
        <v>38722</v>
      </c>
      <c r="B8" s="9">
        <v>0.21339</v>
      </c>
      <c r="C8" s="10">
        <v>0.1918</v>
      </c>
      <c r="D8" s="9">
        <v>9.1329999999999995E-2</v>
      </c>
      <c r="E8" s="10">
        <v>0.21701999999999999</v>
      </c>
      <c r="F8" s="9">
        <v>131.66587999999999</v>
      </c>
      <c r="G8" s="10">
        <v>0.17685999999999999</v>
      </c>
      <c r="H8" s="9">
        <v>7.4980000000000005E-2</v>
      </c>
      <c r="I8" s="10">
        <v>0.13189999999999999</v>
      </c>
      <c r="J8" s="10">
        <v>15.342610000000001</v>
      </c>
      <c r="K8" s="67">
        <v>0.1091</v>
      </c>
    </row>
    <row r="9" spans="1:11" ht="15.75" thickBot="1" x14ac:dyDescent="0.3">
      <c r="A9" s="11">
        <v>38723</v>
      </c>
      <c r="B9" s="12">
        <v>0.21326000000000001</v>
      </c>
      <c r="C9" s="13">
        <v>0.19228000000000001</v>
      </c>
      <c r="D9" s="12">
        <v>9.128E-2</v>
      </c>
      <c r="E9" s="13">
        <v>0.21717</v>
      </c>
      <c r="F9" s="12">
        <v>131.12509</v>
      </c>
      <c r="G9" s="13">
        <v>0.17643</v>
      </c>
      <c r="H9" s="12">
        <v>7.5109999999999996E-2</v>
      </c>
      <c r="I9" s="13">
        <v>0.13189999999999999</v>
      </c>
      <c r="J9" s="13">
        <v>15.28919</v>
      </c>
      <c r="K9" s="68">
        <v>0.10904</v>
      </c>
    </row>
    <row r="10" spans="1:11" ht="15.75" thickTop="1" x14ac:dyDescent="0.25">
      <c r="A10" s="14" t="s">
        <v>11</v>
      </c>
      <c r="B10" s="15">
        <f t="shared" ref="B10:K10" si="0">SUM(B6:B9)</f>
        <v>0.86060000000000003</v>
      </c>
      <c r="C10" s="16">
        <f t="shared" si="0"/>
        <v>0.77109000000000005</v>
      </c>
      <c r="D10" s="15">
        <f t="shared" si="0"/>
        <v>0.36709000000000003</v>
      </c>
      <c r="E10" s="16">
        <f t="shared" si="0"/>
        <v>0.87180000000000002</v>
      </c>
      <c r="F10" s="15">
        <f t="shared" si="0"/>
        <v>528.20337000000006</v>
      </c>
      <c r="G10" s="16">
        <f t="shared" si="0"/>
        <v>0.71216000000000002</v>
      </c>
      <c r="H10" s="15">
        <f t="shared" si="0"/>
        <v>0.30281000000000002</v>
      </c>
      <c r="I10" s="16">
        <f t="shared" si="0"/>
        <v>0.52780000000000005</v>
      </c>
      <c r="J10" s="16">
        <f t="shared" si="0"/>
        <v>61.579859999999996</v>
      </c>
      <c r="K10" s="69">
        <f t="shared" si="0"/>
        <v>0.44001999999999997</v>
      </c>
    </row>
    <row r="11" spans="1:11" ht="15.75" thickBot="1" x14ac:dyDescent="0.3">
      <c r="A11" s="17" t="s">
        <v>12</v>
      </c>
      <c r="B11" s="18">
        <f>B10/4</f>
        <v>0.21515000000000001</v>
      </c>
      <c r="C11" s="19">
        <f>C10/4</f>
        <v>0.19277250000000001</v>
      </c>
      <c r="D11" s="19">
        <f t="shared" ref="D11:K11" si="1">D10/4</f>
        <v>9.1772500000000007E-2</v>
      </c>
      <c r="E11" s="19">
        <f t="shared" si="1"/>
        <v>0.21795</v>
      </c>
      <c r="F11" s="19">
        <f t="shared" si="1"/>
        <v>132.05084250000002</v>
      </c>
      <c r="G11" s="19">
        <f t="shared" si="1"/>
        <v>0.17804</v>
      </c>
      <c r="H11" s="19">
        <f t="shared" si="1"/>
        <v>7.5702500000000006E-2</v>
      </c>
      <c r="I11" s="19">
        <f t="shared" si="1"/>
        <v>0.13195000000000001</v>
      </c>
      <c r="J11" s="19">
        <f t="shared" si="1"/>
        <v>15.394964999999999</v>
      </c>
      <c r="K11" s="19">
        <f t="shared" si="1"/>
        <v>0.11000499999999999</v>
      </c>
    </row>
    <row r="12" spans="1:11" ht="15.75" thickTop="1" x14ac:dyDescent="0.25">
      <c r="A12" s="8">
        <v>38726</v>
      </c>
      <c r="B12" s="9">
        <v>0.21235999999999999</v>
      </c>
      <c r="C12" s="10">
        <v>0.19119</v>
      </c>
      <c r="D12" s="9">
        <v>9.1240000000000002E-2</v>
      </c>
      <c r="E12" s="10">
        <v>0.21617</v>
      </c>
      <c r="F12" s="9">
        <v>130.48206999999999</v>
      </c>
      <c r="G12" s="10">
        <v>0.17541000000000001</v>
      </c>
      <c r="H12" s="9">
        <v>7.4490000000000001E-2</v>
      </c>
      <c r="I12" s="10">
        <v>0.13189999999999999</v>
      </c>
      <c r="J12" s="10">
        <v>15.10717</v>
      </c>
      <c r="K12" s="67">
        <v>0.10858</v>
      </c>
    </row>
    <row r="13" spans="1:11" x14ac:dyDescent="0.25">
      <c r="A13" s="8">
        <v>38727</v>
      </c>
      <c r="B13" s="9">
        <v>0.21359</v>
      </c>
      <c r="C13" s="10">
        <v>0.19053</v>
      </c>
      <c r="D13" s="9">
        <v>9.0939999999999993E-2</v>
      </c>
      <c r="E13" s="10">
        <v>0.21564</v>
      </c>
      <c r="F13" s="9">
        <v>128.82461000000001</v>
      </c>
      <c r="G13" s="10">
        <v>0.17535999999999999</v>
      </c>
      <c r="H13" s="9">
        <v>7.4700000000000003E-2</v>
      </c>
      <c r="I13" s="10">
        <v>0.1318</v>
      </c>
      <c r="J13" s="10">
        <v>15.08846</v>
      </c>
      <c r="K13" s="67">
        <v>0.10920000000000001</v>
      </c>
    </row>
    <row r="14" spans="1:11" x14ac:dyDescent="0.25">
      <c r="A14" s="8">
        <v>38728</v>
      </c>
      <c r="B14" s="9">
        <v>0.21365000000000001</v>
      </c>
      <c r="C14" s="10">
        <v>0.18998000000000001</v>
      </c>
      <c r="D14" s="9">
        <v>9.0910000000000005E-2</v>
      </c>
      <c r="E14" s="10">
        <v>0.21534</v>
      </c>
      <c r="F14" s="9">
        <v>129.41771</v>
      </c>
      <c r="G14" s="10">
        <v>0.17577000000000001</v>
      </c>
      <c r="H14" s="9">
        <v>7.4690000000000006E-2</v>
      </c>
      <c r="I14" s="10">
        <v>0.1318</v>
      </c>
      <c r="J14" s="10">
        <v>15.1023</v>
      </c>
      <c r="K14" s="67">
        <v>0.10922999999999999</v>
      </c>
    </row>
    <row r="15" spans="1:11" x14ac:dyDescent="0.25">
      <c r="A15" s="8">
        <v>38729</v>
      </c>
      <c r="B15" s="9">
        <v>0.21276</v>
      </c>
      <c r="C15" s="10">
        <v>0.18925</v>
      </c>
      <c r="D15" s="9">
        <v>9.1009999999999994E-2</v>
      </c>
      <c r="E15" s="10">
        <v>0.21468000000000001</v>
      </c>
      <c r="F15" s="9">
        <v>129.30239</v>
      </c>
      <c r="G15" s="10">
        <v>0.17459</v>
      </c>
      <c r="H15" s="9">
        <v>7.4779999999999999E-2</v>
      </c>
      <c r="I15" s="10">
        <v>0.1318</v>
      </c>
      <c r="J15" s="10">
        <v>15.03838</v>
      </c>
      <c r="K15" s="67">
        <v>0.10878</v>
      </c>
    </row>
    <row r="16" spans="1:11" ht="15.75" thickBot="1" x14ac:dyDescent="0.3">
      <c r="A16" s="11">
        <v>38730</v>
      </c>
      <c r="B16" s="12">
        <v>0.21417</v>
      </c>
      <c r="C16" s="13">
        <v>0.19011</v>
      </c>
      <c r="D16" s="12">
        <v>9.0719999999999995E-2</v>
      </c>
      <c r="E16" s="13">
        <v>0.21432999999999999</v>
      </c>
      <c r="F16" s="12">
        <v>128.36661000000001</v>
      </c>
      <c r="G16" s="13">
        <v>0.17541000000000001</v>
      </c>
      <c r="H16" s="12">
        <v>7.4819999999999998E-2</v>
      </c>
      <c r="I16" s="13">
        <v>0.1318</v>
      </c>
      <c r="J16" s="13">
        <v>15.05486</v>
      </c>
      <c r="K16" s="68">
        <v>0.1095</v>
      </c>
    </row>
    <row r="17" spans="1:11" ht="15.75" thickTop="1" x14ac:dyDescent="0.25">
      <c r="A17" s="14" t="s">
        <v>11</v>
      </c>
      <c r="B17" s="15">
        <f t="shared" ref="B17:K17" si="2">SUM(B12:B16)</f>
        <v>1.06653</v>
      </c>
      <c r="C17" s="16">
        <f t="shared" si="2"/>
        <v>0.95106000000000002</v>
      </c>
      <c r="D17" s="15">
        <f t="shared" si="2"/>
        <v>0.45482</v>
      </c>
      <c r="E17" s="16">
        <f t="shared" si="2"/>
        <v>1.07616</v>
      </c>
      <c r="F17" s="15">
        <f t="shared" si="2"/>
        <v>646.39339000000007</v>
      </c>
      <c r="G17" s="16">
        <f t="shared" si="2"/>
        <v>0.8765400000000001</v>
      </c>
      <c r="H17" s="15">
        <f t="shared" si="2"/>
        <v>0.37347999999999998</v>
      </c>
      <c r="I17" s="16">
        <f t="shared" si="2"/>
        <v>0.65910000000000002</v>
      </c>
      <c r="J17" s="16">
        <f t="shared" si="2"/>
        <v>75.391170000000002</v>
      </c>
      <c r="K17" s="69">
        <f t="shared" si="2"/>
        <v>0.54529000000000005</v>
      </c>
    </row>
    <row r="18" spans="1:11" ht="15.75" thickBot="1" x14ac:dyDescent="0.3">
      <c r="A18" s="17" t="s">
        <v>12</v>
      </c>
      <c r="B18" s="18">
        <f>B17/5</f>
        <v>0.213306</v>
      </c>
      <c r="C18" s="19">
        <f>C17/5</f>
        <v>0.19021199999999999</v>
      </c>
      <c r="D18" s="19">
        <f t="shared" ref="D18:K18" si="3">D17/5</f>
        <v>9.0964000000000003E-2</v>
      </c>
      <c r="E18" s="19">
        <f t="shared" si="3"/>
        <v>0.21523200000000001</v>
      </c>
      <c r="F18" s="19">
        <f t="shared" si="3"/>
        <v>129.27867800000001</v>
      </c>
      <c r="G18" s="19">
        <f t="shared" si="3"/>
        <v>0.17530800000000002</v>
      </c>
      <c r="H18" s="19">
        <f t="shared" si="3"/>
        <v>7.4695999999999999E-2</v>
      </c>
      <c r="I18" s="19">
        <f t="shared" si="3"/>
        <v>0.13181999999999999</v>
      </c>
      <c r="J18" s="19">
        <f t="shared" si="3"/>
        <v>15.078234</v>
      </c>
      <c r="K18" s="19">
        <f t="shared" si="3"/>
        <v>0.10905800000000002</v>
      </c>
    </row>
    <row r="19" spans="1:11" ht="15.75" thickTop="1" x14ac:dyDescent="0.25">
      <c r="A19" s="8">
        <v>38733</v>
      </c>
      <c r="B19" s="9">
        <v>0.21321999999999999</v>
      </c>
      <c r="C19" s="10">
        <v>0.18911</v>
      </c>
      <c r="D19" s="9">
        <v>9.1039999999999996E-2</v>
      </c>
      <c r="E19" s="10">
        <v>0.21468000000000001</v>
      </c>
      <c r="F19" s="9">
        <v>130.14920000000001</v>
      </c>
      <c r="G19" s="10">
        <v>0.17507</v>
      </c>
      <c r="H19" s="9">
        <v>7.442E-2</v>
      </c>
      <c r="I19" s="10">
        <v>0.1318</v>
      </c>
      <c r="J19" s="10">
        <v>15.07924</v>
      </c>
      <c r="K19" s="67">
        <v>0.10902000000000001</v>
      </c>
    </row>
    <row r="20" spans="1:11" x14ac:dyDescent="0.25">
      <c r="A20" s="8">
        <v>38734</v>
      </c>
      <c r="B20" s="9">
        <v>0.21284</v>
      </c>
      <c r="C20" s="10">
        <v>0.18898999999999999</v>
      </c>
      <c r="D20" s="9">
        <v>9.0829999999999994E-2</v>
      </c>
      <c r="E20" s="10">
        <v>0.215</v>
      </c>
      <c r="F20" s="9">
        <v>129.80652000000001</v>
      </c>
      <c r="G20" s="10">
        <v>0.17488999999999999</v>
      </c>
      <c r="H20" s="9">
        <v>7.4490000000000001E-2</v>
      </c>
      <c r="I20" s="10">
        <v>0.1318</v>
      </c>
      <c r="J20" s="10">
        <v>15.11482</v>
      </c>
      <c r="K20" s="67">
        <v>0.10882</v>
      </c>
    </row>
    <row r="21" spans="1:11" x14ac:dyDescent="0.25">
      <c r="A21" s="8">
        <v>38735</v>
      </c>
      <c r="B21" s="9">
        <v>0.21357000000000001</v>
      </c>
      <c r="C21" s="10">
        <v>0.191</v>
      </c>
      <c r="D21" s="9">
        <v>9.1109999999999997E-2</v>
      </c>
      <c r="E21" s="10">
        <v>0.21557999999999999</v>
      </c>
      <c r="F21" s="9">
        <v>130.3535</v>
      </c>
      <c r="G21" s="10">
        <v>0.17538000000000001</v>
      </c>
      <c r="H21" s="9">
        <v>7.4840000000000004E-2</v>
      </c>
      <c r="I21" s="10">
        <v>0.1318</v>
      </c>
      <c r="J21" s="10">
        <v>15.267709999999999</v>
      </c>
      <c r="K21" s="67">
        <v>0.10920000000000001</v>
      </c>
    </row>
    <row r="22" spans="1:11" x14ac:dyDescent="0.25">
      <c r="A22" s="8">
        <v>38736</v>
      </c>
      <c r="B22" s="9">
        <v>0.21318999999999999</v>
      </c>
      <c r="C22" s="10">
        <v>0.19184999999999999</v>
      </c>
      <c r="D22" s="9">
        <v>9.0939999999999993E-2</v>
      </c>
      <c r="E22" s="10">
        <v>0.21475</v>
      </c>
      <c r="F22" s="9">
        <v>130.74889999999999</v>
      </c>
      <c r="G22" s="10">
        <v>0.17607</v>
      </c>
      <c r="H22" s="9">
        <v>7.4779999999999999E-2</v>
      </c>
      <c r="I22" s="10">
        <v>0.1318</v>
      </c>
      <c r="J22" s="10">
        <v>15.196540000000001</v>
      </c>
      <c r="K22" s="67">
        <v>0.109</v>
      </c>
    </row>
    <row r="23" spans="1:11" ht="15.75" thickBot="1" x14ac:dyDescent="0.3">
      <c r="A23" s="11">
        <v>38737</v>
      </c>
      <c r="B23" s="12">
        <v>0.21282000000000001</v>
      </c>
      <c r="C23" s="13">
        <v>0.1943</v>
      </c>
      <c r="D23" s="12">
        <v>9.1120000000000007E-2</v>
      </c>
      <c r="E23" s="13">
        <v>0.21476000000000001</v>
      </c>
      <c r="F23" s="12">
        <v>129.55940000000001</v>
      </c>
      <c r="G23" s="13">
        <v>0.17649000000000001</v>
      </c>
      <c r="H23" s="12">
        <v>7.4800000000000005E-2</v>
      </c>
      <c r="I23" s="13">
        <v>0.1318</v>
      </c>
      <c r="J23" s="13">
        <v>15.164910000000001</v>
      </c>
      <c r="K23" s="68">
        <v>0.10881</v>
      </c>
    </row>
    <row r="24" spans="1:11" ht="15.75" thickTop="1" x14ac:dyDescent="0.25">
      <c r="A24" s="14" t="s">
        <v>11</v>
      </c>
      <c r="B24" s="15">
        <f t="shared" ref="B24:K24" si="4">SUM(B19:B23)</f>
        <v>1.0656400000000001</v>
      </c>
      <c r="C24" s="16">
        <f t="shared" si="4"/>
        <v>0.95524999999999993</v>
      </c>
      <c r="D24" s="15">
        <f t="shared" si="4"/>
        <v>0.45504</v>
      </c>
      <c r="E24" s="16">
        <f t="shared" si="4"/>
        <v>1.07477</v>
      </c>
      <c r="F24" s="15">
        <f t="shared" si="4"/>
        <v>650.61752000000001</v>
      </c>
      <c r="G24" s="16">
        <f t="shared" si="4"/>
        <v>0.87790000000000012</v>
      </c>
      <c r="H24" s="15">
        <f t="shared" si="4"/>
        <v>0.37333000000000005</v>
      </c>
      <c r="I24" s="16">
        <f t="shared" si="4"/>
        <v>0.65900000000000003</v>
      </c>
      <c r="J24" s="16">
        <f t="shared" si="4"/>
        <v>75.823220000000006</v>
      </c>
      <c r="K24" s="69">
        <f t="shared" si="4"/>
        <v>0.54484999999999995</v>
      </c>
    </row>
    <row r="25" spans="1:11" ht="15.75" thickBot="1" x14ac:dyDescent="0.3">
      <c r="A25" s="17" t="s">
        <v>12</v>
      </c>
      <c r="B25" s="18">
        <f>B24/5</f>
        <v>0.21312800000000004</v>
      </c>
      <c r="C25" s="19">
        <f>C24/5</f>
        <v>0.19105</v>
      </c>
      <c r="D25" s="19">
        <f t="shared" ref="D25:K25" si="5">D24/5</f>
        <v>9.1008000000000006E-2</v>
      </c>
      <c r="E25" s="19">
        <f t="shared" si="5"/>
        <v>0.21495400000000001</v>
      </c>
      <c r="F25" s="19">
        <f t="shared" si="5"/>
        <v>130.123504</v>
      </c>
      <c r="G25" s="19">
        <f t="shared" si="5"/>
        <v>0.17558000000000001</v>
      </c>
      <c r="H25" s="19">
        <f t="shared" si="5"/>
        <v>7.466600000000001E-2</v>
      </c>
      <c r="I25" s="19">
        <f t="shared" si="5"/>
        <v>0.1318</v>
      </c>
      <c r="J25" s="19">
        <f t="shared" si="5"/>
        <v>15.164644000000001</v>
      </c>
      <c r="K25" s="19">
        <f t="shared" si="5"/>
        <v>0.10896999999999998</v>
      </c>
    </row>
    <row r="26" spans="1:11" ht="15.75" thickTop="1" x14ac:dyDescent="0.25">
      <c r="A26" s="8">
        <v>38740</v>
      </c>
      <c r="B26" s="9">
        <v>0.21307000000000001</v>
      </c>
      <c r="C26" s="10">
        <v>0.19424</v>
      </c>
      <c r="D26" s="9">
        <v>9.1109999999999997E-2</v>
      </c>
      <c r="E26" s="10">
        <v>0.21443000000000001</v>
      </c>
      <c r="F26" s="9">
        <v>130.04047</v>
      </c>
      <c r="G26" s="10">
        <v>0.17635999999999999</v>
      </c>
      <c r="H26" s="9">
        <v>7.4690000000000006E-2</v>
      </c>
      <c r="I26" s="10">
        <v>0.1318</v>
      </c>
      <c r="J26" s="10">
        <v>15.205769999999999</v>
      </c>
      <c r="K26" s="67">
        <v>0.10894</v>
      </c>
    </row>
    <row r="27" spans="1:11" x14ac:dyDescent="0.25">
      <c r="A27" s="8">
        <v>38741</v>
      </c>
      <c r="B27" s="9">
        <v>0.20993000000000001</v>
      </c>
      <c r="C27" s="10">
        <v>0.19270000000000001</v>
      </c>
      <c r="D27" s="9">
        <v>9.0440000000000006E-2</v>
      </c>
      <c r="E27" s="10">
        <v>0.21360000000000001</v>
      </c>
      <c r="F27" s="9">
        <v>129.35511</v>
      </c>
      <c r="G27" s="10">
        <v>0.17516999999999999</v>
      </c>
      <c r="H27" s="9">
        <v>7.3849999999999999E-2</v>
      </c>
      <c r="I27" s="10">
        <v>0.1318</v>
      </c>
      <c r="J27" s="10">
        <v>15.11087</v>
      </c>
      <c r="K27" s="67">
        <v>0.10732999999999999</v>
      </c>
    </row>
    <row r="28" spans="1:11" x14ac:dyDescent="0.25">
      <c r="A28" s="8">
        <v>38742</v>
      </c>
      <c r="B28" s="9">
        <v>0.20988999999999999</v>
      </c>
      <c r="C28" s="10">
        <v>0.19350000000000001</v>
      </c>
      <c r="D28" s="9">
        <v>9.0490000000000001E-2</v>
      </c>
      <c r="E28" s="10">
        <v>0.21375</v>
      </c>
      <c r="F28" s="9">
        <v>128.24798999999999</v>
      </c>
      <c r="G28" s="10">
        <v>0.17549999999999999</v>
      </c>
      <c r="H28" s="9">
        <v>7.3770000000000002E-2</v>
      </c>
      <c r="I28" s="10">
        <v>0.1318</v>
      </c>
      <c r="J28" s="10">
        <v>15.103619999999999</v>
      </c>
      <c r="K28" s="67">
        <v>0.10732</v>
      </c>
    </row>
    <row r="29" spans="1:11" x14ac:dyDescent="0.25">
      <c r="A29" s="8">
        <v>38743</v>
      </c>
      <c r="B29" s="9">
        <v>0.21029999999999999</v>
      </c>
      <c r="C29" s="10">
        <v>0.1925</v>
      </c>
      <c r="D29" s="9">
        <v>9.0300000000000005E-2</v>
      </c>
      <c r="E29" s="10">
        <v>0.21360000000000001</v>
      </c>
      <c r="F29" s="9">
        <v>127.6615</v>
      </c>
      <c r="G29" s="10">
        <v>0.17510000000000001</v>
      </c>
      <c r="H29" s="9">
        <v>7.3700000000000002E-2</v>
      </c>
      <c r="I29" s="10">
        <v>0.1318</v>
      </c>
      <c r="J29" s="10">
        <v>15.2559</v>
      </c>
      <c r="K29" s="67">
        <v>0.1075</v>
      </c>
    </row>
    <row r="30" spans="1:11" ht="15.75" thickBot="1" x14ac:dyDescent="0.3">
      <c r="A30" s="11">
        <v>38744</v>
      </c>
      <c r="B30" s="12">
        <v>0.21046999999999999</v>
      </c>
      <c r="C30" s="13">
        <v>0.19228000000000001</v>
      </c>
      <c r="D30" s="12">
        <v>9.0560000000000002E-2</v>
      </c>
      <c r="E30" s="13">
        <v>0.21382999999999999</v>
      </c>
      <c r="F30" s="12">
        <v>127.60413</v>
      </c>
      <c r="G30" s="13">
        <v>0.17471</v>
      </c>
      <c r="H30" s="12">
        <v>7.3789999999999994E-2</v>
      </c>
      <c r="I30" s="13">
        <v>0.13170000000000001</v>
      </c>
      <c r="J30" s="13">
        <v>15.30288</v>
      </c>
      <c r="K30" s="68">
        <v>0.10761</v>
      </c>
    </row>
    <row r="31" spans="1:11" ht="15.75" thickTop="1" x14ac:dyDescent="0.25">
      <c r="A31" s="14" t="s">
        <v>11</v>
      </c>
      <c r="B31" s="15">
        <f t="shared" ref="B31:K31" si="6">SUM(B26:B30)</f>
        <v>1.05366</v>
      </c>
      <c r="C31" s="16">
        <f t="shared" si="6"/>
        <v>0.96522000000000008</v>
      </c>
      <c r="D31" s="15">
        <f t="shared" si="6"/>
        <v>0.45289999999999997</v>
      </c>
      <c r="E31" s="16">
        <f t="shared" si="6"/>
        <v>1.06921</v>
      </c>
      <c r="F31" s="15">
        <f t="shared" si="6"/>
        <v>642.90920000000006</v>
      </c>
      <c r="G31" s="16">
        <f t="shared" si="6"/>
        <v>0.87684000000000006</v>
      </c>
      <c r="H31" s="15">
        <f t="shared" si="6"/>
        <v>0.36980000000000002</v>
      </c>
      <c r="I31" s="16">
        <f t="shared" si="6"/>
        <v>0.65890000000000004</v>
      </c>
      <c r="J31" s="16">
        <f t="shared" si="6"/>
        <v>75.979039999999998</v>
      </c>
      <c r="K31" s="69">
        <f t="shared" si="6"/>
        <v>0.53869999999999996</v>
      </c>
    </row>
    <row r="32" spans="1:11" ht="15.75" thickBot="1" x14ac:dyDescent="0.3">
      <c r="A32" s="17" t="s">
        <v>12</v>
      </c>
      <c r="B32" s="18">
        <f>B31/5</f>
        <v>0.210732</v>
      </c>
      <c r="C32" s="19">
        <f>C31/5</f>
        <v>0.19304400000000002</v>
      </c>
      <c r="D32" s="19">
        <f t="shared" ref="D32:K32" si="7">D31/5</f>
        <v>9.0579999999999994E-2</v>
      </c>
      <c r="E32" s="19">
        <f t="shared" si="7"/>
        <v>0.213842</v>
      </c>
      <c r="F32" s="19">
        <f t="shared" si="7"/>
        <v>128.58184</v>
      </c>
      <c r="G32" s="19">
        <f t="shared" si="7"/>
        <v>0.17536800000000002</v>
      </c>
      <c r="H32" s="19">
        <f t="shared" si="7"/>
        <v>7.3959999999999998E-2</v>
      </c>
      <c r="I32" s="19">
        <f t="shared" si="7"/>
        <v>0.13178000000000001</v>
      </c>
      <c r="J32" s="19">
        <f t="shared" si="7"/>
        <v>15.195808</v>
      </c>
      <c r="K32" s="19">
        <f t="shared" si="7"/>
        <v>0.10773999999999999</v>
      </c>
    </row>
    <row r="33" spans="1:11" ht="15.75" thickTop="1" x14ac:dyDescent="0.25">
      <c r="A33" s="8">
        <v>38747</v>
      </c>
      <c r="B33" s="9">
        <v>0.21231</v>
      </c>
      <c r="C33" s="10">
        <v>0.19263</v>
      </c>
      <c r="D33" s="9">
        <v>9.0889999999999999E-2</v>
      </c>
      <c r="E33" s="10">
        <v>0.21399000000000001</v>
      </c>
      <c r="F33" s="9">
        <v>127.83461</v>
      </c>
      <c r="G33" s="10">
        <v>0.17527000000000001</v>
      </c>
      <c r="H33" s="9">
        <v>7.4279999999999999E-2</v>
      </c>
      <c r="I33" s="10">
        <v>0.13170000000000001</v>
      </c>
      <c r="J33" s="10">
        <v>15.41812</v>
      </c>
      <c r="K33" s="67">
        <v>0.10854999999999999</v>
      </c>
    </row>
    <row r="34" spans="1:11" x14ac:dyDescent="0.25">
      <c r="A34" s="8">
        <v>38748</v>
      </c>
      <c r="B34" s="9">
        <v>0.21310999999999999</v>
      </c>
      <c r="C34" s="10">
        <v>0.19324</v>
      </c>
      <c r="D34" s="9">
        <v>9.1230000000000006E-2</v>
      </c>
      <c r="E34" s="10">
        <v>0.21468000000000001</v>
      </c>
      <c r="F34" s="9">
        <v>127.83461</v>
      </c>
      <c r="G34" s="10">
        <v>0.17580000000000001</v>
      </c>
      <c r="H34" s="9">
        <v>7.4469999999999995E-2</v>
      </c>
      <c r="I34" s="10">
        <v>0.13170000000000001</v>
      </c>
      <c r="J34" s="10">
        <v>15.485799999999999</v>
      </c>
      <c r="K34" s="67">
        <v>0.10896</v>
      </c>
    </row>
    <row r="35" spans="1:11" ht="15.75" thickBot="1" x14ac:dyDescent="0.3">
      <c r="A35" s="11"/>
      <c r="B35" s="12"/>
      <c r="C35" s="13"/>
      <c r="D35" s="12"/>
      <c r="E35" s="13"/>
      <c r="F35" s="12"/>
      <c r="G35" s="13"/>
      <c r="H35" s="12"/>
      <c r="I35" s="13"/>
      <c r="J35" s="13"/>
      <c r="K35" s="68"/>
    </row>
    <row r="36" spans="1:11" ht="15.75" thickTop="1" x14ac:dyDescent="0.25">
      <c r="A36" s="14" t="s">
        <v>11</v>
      </c>
      <c r="B36" s="15">
        <f t="shared" ref="B36:K36" si="8">SUM(B33:B35)</f>
        <v>0.42542000000000002</v>
      </c>
      <c r="C36" s="16">
        <f t="shared" si="8"/>
        <v>0.38586999999999999</v>
      </c>
      <c r="D36" s="15">
        <f t="shared" si="8"/>
        <v>0.18212</v>
      </c>
      <c r="E36" s="16">
        <f t="shared" si="8"/>
        <v>0.42867</v>
      </c>
      <c r="F36" s="15">
        <f t="shared" si="8"/>
        <v>255.66922</v>
      </c>
      <c r="G36" s="16">
        <f t="shared" si="8"/>
        <v>0.35106999999999999</v>
      </c>
      <c r="H36" s="15">
        <f t="shared" si="8"/>
        <v>0.14874999999999999</v>
      </c>
      <c r="I36" s="16">
        <f t="shared" si="8"/>
        <v>0.26340000000000002</v>
      </c>
      <c r="J36" s="16">
        <f t="shared" si="8"/>
        <v>30.903919999999999</v>
      </c>
      <c r="K36" s="69">
        <f t="shared" si="8"/>
        <v>0.21750999999999998</v>
      </c>
    </row>
    <row r="37" spans="1:11" ht="15.75" thickBot="1" x14ac:dyDescent="0.3">
      <c r="A37" s="17" t="s">
        <v>12</v>
      </c>
      <c r="B37" s="18">
        <f>B36/2</f>
        <v>0.21271000000000001</v>
      </c>
      <c r="C37" s="19">
        <f>C36/2</f>
        <v>0.192935</v>
      </c>
      <c r="D37" s="19">
        <f t="shared" ref="D37:K37" si="9">D36/2</f>
        <v>9.1060000000000002E-2</v>
      </c>
      <c r="E37" s="19">
        <f t="shared" si="9"/>
        <v>0.214335</v>
      </c>
      <c r="F37" s="19">
        <f t="shared" si="9"/>
        <v>127.83461</v>
      </c>
      <c r="G37" s="19">
        <f t="shared" si="9"/>
        <v>0.175535</v>
      </c>
      <c r="H37" s="19">
        <f t="shared" si="9"/>
        <v>7.4374999999999997E-2</v>
      </c>
      <c r="I37" s="19">
        <f t="shared" si="9"/>
        <v>0.13170000000000001</v>
      </c>
      <c r="J37" s="19">
        <f t="shared" si="9"/>
        <v>15.45196</v>
      </c>
      <c r="K37" s="19">
        <f t="shared" si="9"/>
        <v>0.10875499999999999</v>
      </c>
    </row>
    <row r="38" spans="1:11" ht="21.75" thickTop="1" thickBot="1" x14ac:dyDescent="0.35">
      <c r="A38" s="20"/>
      <c r="B38" s="9"/>
      <c r="C38" s="70"/>
      <c r="D38" s="21"/>
      <c r="E38" s="22" t="s">
        <v>13</v>
      </c>
      <c r="F38" s="9"/>
      <c r="G38" s="10"/>
      <c r="H38" s="9"/>
      <c r="I38" s="10"/>
      <c r="J38" s="10"/>
      <c r="K38" s="67"/>
    </row>
    <row r="39" spans="1:11" x14ac:dyDescent="0.25">
      <c r="A39" s="80" t="s">
        <v>14</v>
      </c>
      <c r="B39" s="81">
        <f>SUM(B6:B9,B12:B16,B19:B23,B26:B30,B33:B34)</f>
        <v>4.4718500000000017</v>
      </c>
      <c r="C39" s="37">
        <f>SUM(C6:C9,C12:C16,C19:C23,C26:C30,C33:C34)</f>
        <v>4.0284899999999997</v>
      </c>
      <c r="D39" s="37">
        <f>SUM(D6:D9,D12:D16,D19:D23,D26:D30,D33:D34)</f>
        <v>1.9119700000000002</v>
      </c>
      <c r="E39" s="37">
        <f>SUM(E6:E9,E12:E16,E19:E23,E26:E30,E33:E34)</f>
        <v>4.5206100000000005</v>
      </c>
      <c r="F39" s="37">
        <f>SUM(F6:F9,F12:F16,F19:F23,F26:F30,F33:F34)</f>
        <v>2723.7927000000004</v>
      </c>
      <c r="G39" s="37">
        <f>SUM(G6:G9,G12:G16,G19:G23,G26:G30,G33:G34)</f>
        <v>3.6945100000000002</v>
      </c>
      <c r="H39" s="37">
        <f>SUM(H6:H9,H12:H16,H19:H23,H26:H30,H33:H34)</f>
        <v>1.5681699999999998</v>
      </c>
      <c r="I39" s="37">
        <f>SUM(I6:I9,I12:I16,I19:I23,I26:I30,I33:I34)</f>
        <v>2.7681999999999998</v>
      </c>
      <c r="J39" s="37">
        <f>SUM(J6:J9,J12:J16,J19:J23,J26:J30,J33:J34)</f>
        <v>319.67720999999995</v>
      </c>
      <c r="K39" s="37">
        <f>SUM(K6:K9,K12:K16,K19:K23,K26:K30,K33:K34)</f>
        <v>2.2863700000000002</v>
      </c>
    </row>
    <row r="40" spans="1:11" x14ac:dyDescent="0.25">
      <c r="A40" s="26" t="s">
        <v>15</v>
      </c>
      <c r="B40" s="58">
        <f>B39/21</f>
        <v>0.21294523809523819</v>
      </c>
      <c r="C40" s="59">
        <f>C39/21</f>
        <v>0.19183285714285714</v>
      </c>
      <c r="D40" s="59">
        <f t="shared" ref="D40:K40" si="10">D39/21</f>
        <v>9.1046190476190489E-2</v>
      </c>
      <c r="E40" s="59">
        <f t="shared" si="10"/>
        <v>0.21526714285714288</v>
      </c>
      <c r="F40" s="59">
        <f t="shared" si="10"/>
        <v>129.70441428571431</v>
      </c>
      <c r="G40" s="59">
        <f t="shared" si="10"/>
        <v>0.17592904761904762</v>
      </c>
      <c r="H40" s="59">
        <f t="shared" si="10"/>
        <v>7.4674761904761897E-2</v>
      </c>
      <c r="I40" s="59">
        <f t="shared" si="10"/>
        <v>0.13181904761904761</v>
      </c>
      <c r="J40" s="59">
        <f t="shared" si="10"/>
        <v>15.222724285714284</v>
      </c>
      <c r="K40" s="59">
        <f t="shared" si="10"/>
        <v>0.10887476190476192</v>
      </c>
    </row>
    <row r="41" spans="1:11" x14ac:dyDescent="0.25">
      <c r="A41" s="26" t="s">
        <v>16</v>
      </c>
      <c r="B41" s="27">
        <f>1/B40</f>
        <v>4.6960430246989482</v>
      </c>
      <c r="C41" s="28">
        <f>1/C40</f>
        <v>5.2128713239948468</v>
      </c>
      <c r="D41" s="28">
        <f>1/D40</f>
        <v>10.983435932572162</v>
      </c>
      <c r="E41" s="28">
        <f>1000/E40</f>
        <v>4645.3907769084253</v>
      </c>
      <c r="F41" s="28">
        <f t="shared" ref="F41:J41" si="11">1/F40</f>
        <v>7.7098378301696732E-3</v>
      </c>
      <c r="G41" s="28">
        <f t="shared" si="11"/>
        <v>5.6841096654224783</v>
      </c>
      <c r="H41" s="28">
        <f t="shared" si="11"/>
        <v>13.391405268561446</v>
      </c>
      <c r="I41" s="28">
        <f t="shared" si="11"/>
        <v>7.586157069575898</v>
      </c>
      <c r="J41" s="28">
        <f t="shared" si="11"/>
        <v>6.5691264009717809E-2</v>
      </c>
      <c r="K41" s="28">
        <f>100/K40</f>
        <v>918.48650918267811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7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0" workbookViewId="0">
      <selection activeCell="A9" sqref="A9:A10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19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38749</v>
      </c>
      <c r="B6" s="9">
        <v>0.21201</v>
      </c>
      <c r="C6" s="10">
        <v>0.19214000000000001</v>
      </c>
      <c r="D6" s="9">
        <v>9.1120000000000007E-2</v>
      </c>
      <c r="E6" s="10">
        <v>0.21367</v>
      </c>
      <c r="F6" s="9">
        <v>126.66576999999999</v>
      </c>
      <c r="G6" s="10">
        <v>0.17399999999999999</v>
      </c>
      <c r="H6" s="9">
        <v>7.3999999999999996E-2</v>
      </c>
      <c r="I6" s="10">
        <v>0.13170000000000001</v>
      </c>
      <c r="J6" s="10">
        <v>15.406269999999999</v>
      </c>
      <c r="K6" s="67">
        <v>0.1084</v>
      </c>
    </row>
    <row r="7" spans="1:11" x14ac:dyDescent="0.25">
      <c r="A7" s="8">
        <v>38750</v>
      </c>
      <c r="B7" s="9">
        <v>0.21295</v>
      </c>
      <c r="C7" s="10">
        <v>0.19189999999999999</v>
      </c>
      <c r="D7" s="9">
        <v>9.1130000000000003E-2</v>
      </c>
      <c r="E7" s="10">
        <v>0.21435000000000001</v>
      </c>
      <c r="F7" s="9">
        <v>126.70199</v>
      </c>
      <c r="G7" s="10">
        <v>0.17449000000000001</v>
      </c>
      <c r="H7" s="9">
        <v>7.4039999999999995E-2</v>
      </c>
      <c r="I7" s="10">
        <v>0.13170000000000001</v>
      </c>
      <c r="J7" s="10">
        <v>15.51624</v>
      </c>
      <c r="K7" s="67">
        <v>0.10886999999999999</v>
      </c>
    </row>
    <row r="8" spans="1:11" ht="15.75" thickBot="1" x14ac:dyDescent="0.3">
      <c r="A8" s="11">
        <v>38751</v>
      </c>
      <c r="B8" s="12">
        <v>0.21299999999999999</v>
      </c>
      <c r="C8" s="13">
        <v>0.19112999999999999</v>
      </c>
      <c r="D8" s="12">
        <v>9.1340000000000005E-2</v>
      </c>
      <c r="E8" s="13">
        <v>0.21498999999999999</v>
      </c>
      <c r="F8" s="12">
        <v>128.03545</v>
      </c>
      <c r="G8" s="13">
        <v>0.17458000000000001</v>
      </c>
      <c r="H8" s="12">
        <v>7.3999999999999996E-2</v>
      </c>
      <c r="I8" s="13">
        <v>0.13170000000000001</v>
      </c>
      <c r="J8" s="13">
        <v>15.586040000000001</v>
      </c>
      <c r="K8" s="68">
        <v>0.10891000000000001</v>
      </c>
    </row>
    <row r="9" spans="1:11" ht="15.75" thickTop="1" x14ac:dyDescent="0.25">
      <c r="A9" s="14" t="s">
        <v>11</v>
      </c>
      <c r="B9" s="15">
        <f t="shared" ref="B9:K9" si="0">SUM(B6:B8)</f>
        <v>0.63795999999999997</v>
      </c>
      <c r="C9" s="16">
        <f t="shared" si="0"/>
        <v>0.57516999999999996</v>
      </c>
      <c r="D9" s="15">
        <f t="shared" si="0"/>
        <v>0.27359</v>
      </c>
      <c r="E9" s="16">
        <f t="shared" si="0"/>
        <v>0.64300999999999997</v>
      </c>
      <c r="F9" s="15">
        <f t="shared" si="0"/>
        <v>381.40320999999994</v>
      </c>
      <c r="G9" s="16">
        <f t="shared" si="0"/>
        <v>0.52306999999999992</v>
      </c>
      <c r="H9" s="15">
        <f t="shared" si="0"/>
        <v>0.22204000000000002</v>
      </c>
      <c r="I9" s="16">
        <f t="shared" si="0"/>
        <v>0.39510000000000001</v>
      </c>
      <c r="J9" s="16">
        <f t="shared" si="0"/>
        <v>46.50855</v>
      </c>
      <c r="K9" s="69">
        <f t="shared" si="0"/>
        <v>0.32618000000000003</v>
      </c>
    </row>
    <row r="10" spans="1:11" ht="15.75" thickBot="1" x14ac:dyDescent="0.3">
      <c r="A10" s="17" t="s">
        <v>12</v>
      </c>
      <c r="B10" s="18">
        <f>B9/3</f>
        <v>0.21265333333333333</v>
      </c>
      <c r="C10" s="19">
        <f>C9/3</f>
        <v>0.19172333333333333</v>
      </c>
      <c r="D10" s="19">
        <f t="shared" ref="D10:K10" si="1">D9/3</f>
        <v>9.1196666666666662E-2</v>
      </c>
      <c r="E10" s="19">
        <f t="shared" si="1"/>
        <v>0.21433666666666665</v>
      </c>
      <c r="F10" s="19">
        <f t="shared" si="1"/>
        <v>127.13440333333331</v>
      </c>
      <c r="G10" s="19">
        <f t="shared" si="1"/>
        <v>0.17435666666666663</v>
      </c>
      <c r="H10" s="19">
        <f t="shared" si="1"/>
        <v>7.4013333333333334E-2</v>
      </c>
      <c r="I10" s="19">
        <f t="shared" si="1"/>
        <v>0.13170000000000001</v>
      </c>
      <c r="J10" s="19">
        <f t="shared" si="1"/>
        <v>15.50285</v>
      </c>
      <c r="K10" s="19">
        <f t="shared" si="1"/>
        <v>0.10872666666666668</v>
      </c>
    </row>
    <row r="11" spans="1:11" ht="15.75" thickTop="1" x14ac:dyDescent="0.25">
      <c r="A11" s="8">
        <v>38754</v>
      </c>
      <c r="B11" s="9">
        <v>0.21445</v>
      </c>
      <c r="C11" s="10">
        <v>0.19178999999999999</v>
      </c>
      <c r="D11" s="9">
        <v>9.1319999999999998E-2</v>
      </c>
      <c r="E11" s="10">
        <v>0.21540999999999999</v>
      </c>
      <c r="F11" s="9">
        <v>127.75229</v>
      </c>
      <c r="G11" s="10">
        <v>0.17594000000000001</v>
      </c>
      <c r="H11" s="9">
        <v>7.4770000000000003E-2</v>
      </c>
      <c r="I11" s="10">
        <v>0.13170000000000001</v>
      </c>
      <c r="J11" s="10">
        <v>15.678229999999999</v>
      </c>
      <c r="K11" s="67">
        <v>0.10965</v>
      </c>
    </row>
    <row r="12" spans="1:11" x14ac:dyDescent="0.25">
      <c r="A12" s="8">
        <v>38755</v>
      </c>
      <c r="B12" s="9">
        <v>0.21509</v>
      </c>
      <c r="C12" s="10">
        <v>0.19314000000000001</v>
      </c>
      <c r="D12" s="9">
        <v>9.171E-2</v>
      </c>
      <c r="E12" s="10">
        <v>0.21437</v>
      </c>
      <c r="F12" s="9">
        <v>126.83369</v>
      </c>
      <c r="G12" s="10">
        <v>0.17727999999999999</v>
      </c>
      <c r="H12" s="9">
        <v>7.5319999999999998E-2</v>
      </c>
      <c r="I12" s="10">
        <v>0.13170000000000001</v>
      </c>
      <c r="J12" s="10">
        <v>15.65584</v>
      </c>
      <c r="K12" s="67">
        <v>0.10997</v>
      </c>
    </row>
    <row r="13" spans="1:11" x14ac:dyDescent="0.25">
      <c r="A13" s="8">
        <v>38756</v>
      </c>
      <c r="B13" s="9">
        <v>0.21529999999999999</v>
      </c>
      <c r="C13" s="10">
        <v>0.19328000000000001</v>
      </c>
      <c r="D13" s="9">
        <v>9.1649999999999995E-2</v>
      </c>
      <c r="E13" s="10">
        <v>0.21437</v>
      </c>
      <c r="F13" s="9">
        <v>127.45596999999999</v>
      </c>
      <c r="G13" s="10">
        <v>0.1739</v>
      </c>
      <c r="H13" s="9">
        <v>7.5569999999999998E-2</v>
      </c>
      <c r="I13" s="10">
        <v>0.13170000000000001</v>
      </c>
      <c r="J13" s="10">
        <v>15.543229999999999</v>
      </c>
      <c r="K13" s="67">
        <v>0.11008</v>
      </c>
    </row>
    <row r="14" spans="1:11" x14ac:dyDescent="0.25">
      <c r="A14" s="8">
        <v>38757</v>
      </c>
      <c r="B14" s="9">
        <v>0.21553</v>
      </c>
      <c r="C14" s="10">
        <v>0.19419</v>
      </c>
      <c r="D14" s="9">
        <v>9.1670000000000001E-2</v>
      </c>
      <c r="E14" s="10">
        <v>0.21484</v>
      </c>
      <c r="F14" s="9">
        <v>127.78689</v>
      </c>
      <c r="G14" s="10">
        <v>0.17801</v>
      </c>
      <c r="H14" s="9">
        <v>7.5590000000000004E-2</v>
      </c>
      <c r="I14" s="10">
        <v>0.13159999999999999</v>
      </c>
      <c r="J14" s="10">
        <v>15.613020000000001</v>
      </c>
      <c r="K14" s="67">
        <v>0.11019</v>
      </c>
    </row>
    <row r="15" spans="1:11" ht="15.75" thickBot="1" x14ac:dyDescent="0.3">
      <c r="A15" s="11">
        <v>38758</v>
      </c>
      <c r="B15" s="12">
        <v>0.21525</v>
      </c>
      <c r="C15" s="13">
        <v>0.19428000000000001</v>
      </c>
      <c r="D15" s="12">
        <v>9.1619999999999993E-2</v>
      </c>
      <c r="E15" s="13">
        <v>0.21432999999999999</v>
      </c>
      <c r="F15" s="12">
        <v>127.97771</v>
      </c>
      <c r="G15" s="13">
        <v>0.17793</v>
      </c>
      <c r="H15" s="12">
        <v>7.5630000000000003E-2</v>
      </c>
      <c r="I15" s="13">
        <v>0.13159999999999999</v>
      </c>
      <c r="J15" s="13">
        <v>15.609730000000001</v>
      </c>
      <c r="K15" s="68">
        <v>0.11006000000000001</v>
      </c>
    </row>
    <row r="16" spans="1:11" ht="15.75" thickTop="1" x14ac:dyDescent="0.25">
      <c r="A16" s="14" t="s">
        <v>11</v>
      </c>
      <c r="B16" s="15">
        <f t="shared" ref="B16:K16" si="2">SUM(B11:B15)</f>
        <v>1.07562</v>
      </c>
      <c r="C16" s="16">
        <f t="shared" si="2"/>
        <v>0.96667999999999998</v>
      </c>
      <c r="D16" s="15">
        <f t="shared" si="2"/>
        <v>0.45796999999999993</v>
      </c>
      <c r="E16" s="16">
        <f t="shared" si="2"/>
        <v>1.0733200000000001</v>
      </c>
      <c r="F16" s="15">
        <f t="shared" si="2"/>
        <v>637.80655000000002</v>
      </c>
      <c r="G16" s="16">
        <f t="shared" si="2"/>
        <v>0.88306000000000007</v>
      </c>
      <c r="H16" s="15">
        <f t="shared" si="2"/>
        <v>0.37687999999999999</v>
      </c>
      <c r="I16" s="16">
        <f t="shared" si="2"/>
        <v>0.65829999999999989</v>
      </c>
      <c r="J16" s="16">
        <f t="shared" si="2"/>
        <v>78.100049999999996</v>
      </c>
      <c r="K16" s="69">
        <f t="shared" si="2"/>
        <v>0.54995000000000005</v>
      </c>
    </row>
    <row r="17" spans="1:11" ht="15.75" thickBot="1" x14ac:dyDescent="0.3">
      <c r="A17" s="17" t="s">
        <v>12</v>
      </c>
      <c r="B17" s="18">
        <f>B16/5</f>
        <v>0.21512400000000001</v>
      </c>
      <c r="C17" s="19">
        <f>C16/5</f>
        <v>0.19333600000000001</v>
      </c>
      <c r="D17" s="19">
        <f t="shared" ref="D17:K17" si="3">D16/5</f>
        <v>9.1593999999999981E-2</v>
      </c>
      <c r="E17" s="19">
        <f t="shared" si="3"/>
        <v>0.21466400000000002</v>
      </c>
      <c r="F17" s="19">
        <f t="shared" si="3"/>
        <v>127.56131000000001</v>
      </c>
      <c r="G17" s="19">
        <f t="shared" si="3"/>
        <v>0.17661200000000002</v>
      </c>
      <c r="H17" s="19">
        <f t="shared" si="3"/>
        <v>7.5375999999999999E-2</v>
      </c>
      <c r="I17" s="19">
        <f t="shared" si="3"/>
        <v>0.13165999999999997</v>
      </c>
      <c r="J17" s="19">
        <f t="shared" si="3"/>
        <v>15.620009999999999</v>
      </c>
      <c r="K17" s="19">
        <f t="shared" si="3"/>
        <v>0.10999</v>
      </c>
    </row>
    <row r="18" spans="1:11" ht="15.75" thickTop="1" x14ac:dyDescent="0.25">
      <c r="A18" s="8">
        <v>38761</v>
      </c>
      <c r="B18" s="9">
        <v>0.216</v>
      </c>
      <c r="C18" s="10">
        <v>0.19375999999999999</v>
      </c>
      <c r="D18" s="9">
        <v>9.1550000000000006E-2</v>
      </c>
      <c r="E18" s="10">
        <v>0.21390999999999999</v>
      </c>
      <c r="F18" s="9">
        <v>127.34932000000001</v>
      </c>
      <c r="G18" s="10">
        <v>0.17832999999999999</v>
      </c>
      <c r="H18" s="9">
        <v>7.5410000000000005E-2</v>
      </c>
      <c r="I18" s="10">
        <v>0.13159999999999999</v>
      </c>
      <c r="J18" s="10">
        <v>15.48208</v>
      </c>
      <c r="K18" s="67">
        <v>0.11044</v>
      </c>
    </row>
    <row r="19" spans="1:11" x14ac:dyDescent="0.25">
      <c r="A19" s="8">
        <v>38762</v>
      </c>
      <c r="B19" s="9">
        <v>0.2162</v>
      </c>
      <c r="C19" s="10">
        <v>0.19356999999999999</v>
      </c>
      <c r="D19" s="9">
        <v>9.1880000000000003E-2</v>
      </c>
      <c r="E19" s="10">
        <v>0.21429999999999999</v>
      </c>
      <c r="F19" s="9">
        <v>128.51069000000001</v>
      </c>
      <c r="G19" s="10">
        <v>0.17791000000000001</v>
      </c>
      <c r="H19" s="9">
        <v>7.5490000000000002E-2</v>
      </c>
      <c r="I19" s="10">
        <v>0.13159999999999999</v>
      </c>
      <c r="J19" s="10">
        <v>15.491949999999999</v>
      </c>
      <c r="K19" s="67">
        <v>0.11054</v>
      </c>
    </row>
    <row r="20" spans="1:11" x14ac:dyDescent="0.25">
      <c r="A20" s="8">
        <v>38763</v>
      </c>
      <c r="B20" s="9">
        <v>0.21676999999999999</v>
      </c>
      <c r="C20" s="10">
        <v>0.19556000000000001</v>
      </c>
      <c r="D20" s="9">
        <v>9.1889999999999999E-2</v>
      </c>
      <c r="E20" s="10">
        <v>0.21445</v>
      </c>
      <c r="F20" s="9">
        <v>127.64364</v>
      </c>
      <c r="G20" s="10">
        <v>0.17832000000000001</v>
      </c>
      <c r="H20" s="9">
        <v>7.6060000000000003E-2</v>
      </c>
      <c r="I20" s="10">
        <v>0.13170000000000001</v>
      </c>
      <c r="J20" s="10">
        <v>15.468170000000001</v>
      </c>
      <c r="K20" s="67">
        <v>0.11083</v>
      </c>
    </row>
    <row r="21" spans="1:11" x14ac:dyDescent="0.25">
      <c r="A21" s="8">
        <v>38764</v>
      </c>
      <c r="B21" s="9">
        <v>0.21661</v>
      </c>
      <c r="C21" s="10">
        <v>0.19466</v>
      </c>
      <c r="D21" s="9">
        <v>9.1859999999999997E-2</v>
      </c>
      <c r="E21" s="10">
        <v>0.21440999999999999</v>
      </c>
      <c r="F21" s="9">
        <v>128.17703</v>
      </c>
      <c r="G21" s="10">
        <v>0.17771999999999999</v>
      </c>
      <c r="H21" s="9">
        <v>7.5600000000000001E-2</v>
      </c>
      <c r="I21" s="10">
        <v>0.13170000000000001</v>
      </c>
      <c r="J21" s="10">
        <v>15.501749999999999</v>
      </c>
      <c r="K21" s="67">
        <v>0.11075</v>
      </c>
    </row>
    <row r="22" spans="1:11" ht="15.75" thickBot="1" x14ac:dyDescent="0.3">
      <c r="A22" s="11">
        <v>38765</v>
      </c>
      <c r="B22" s="12">
        <v>0.21676999999999999</v>
      </c>
      <c r="C22" s="13">
        <v>0.19700999999999999</v>
      </c>
      <c r="D22" s="12">
        <v>9.2030000000000001E-2</v>
      </c>
      <c r="E22" s="13">
        <v>0.21535000000000001</v>
      </c>
      <c r="F22" s="12">
        <v>128.3186</v>
      </c>
      <c r="G22" s="13">
        <v>0.17854</v>
      </c>
      <c r="H22" s="12">
        <v>7.5889999999999999E-2</v>
      </c>
      <c r="I22" s="13">
        <v>0.13170000000000001</v>
      </c>
      <c r="J22" s="13">
        <v>15.524800000000001</v>
      </c>
      <c r="K22" s="68">
        <v>0.11083</v>
      </c>
    </row>
    <row r="23" spans="1:11" ht="15.75" thickTop="1" x14ac:dyDescent="0.25">
      <c r="A23" s="14" t="s">
        <v>11</v>
      </c>
      <c r="B23" s="15">
        <f t="shared" ref="B23:K23" si="4">SUM(B18:B22)</f>
        <v>1.0823499999999999</v>
      </c>
      <c r="C23" s="16">
        <f t="shared" si="4"/>
        <v>0.97455999999999998</v>
      </c>
      <c r="D23" s="15">
        <f t="shared" si="4"/>
        <v>0.45921000000000001</v>
      </c>
      <c r="E23" s="16">
        <f t="shared" si="4"/>
        <v>1.0724199999999999</v>
      </c>
      <c r="F23" s="15">
        <f t="shared" si="4"/>
        <v>639.99928</v>
      </c>
      <c r="G23" s="16">
        <f t="shared" si="4"/>
        <v>0.89082000000000006</v>
      </c>
      <c r="H23" s="15">
        <f t="shared" si="4"/>
        <v>0.37845000000000001</v>
      </c>
      <c r="I23" s="16">
        <f t="shared" si="4"/>
        <v>0.65830000000000011</v>
      </c>
      <c r="J23" s="16">
        <f t="shared" si="4"/>
        <v>77.46875</v>
      </c>
      <c r="K23" s="69">
        <f t="shared" si="4"/>
        <v>0.55339000000000005</v>
      </c>
    </row>
    <row r="24" spans="1:11" ht="15.75" thickBot="1" x14ac:dyDescent="0.3">
      <c r="A24" s="17" t="s">
        <v>12</v>
      </c>
      <c r="B24" s="18">
        <f>B23/5</f>
        <v>0.21647</v>
      </c>
      <c r="C24" s="19">
        <f>C23/5</f>
        <v>0.194912</v>
      </c>
      <c r="D24" s="19">
        <f t="shared" ref="D24:K24" si="5">D23/5</f>
        <v>9.1842000000000007E-2</v>
      </c>
      <c r="E24" s="19">
        <f t="shared" si="5"/>
        <v>0.21448399999999998</v>
      </c>
      <c r="F24" s="19">
        <f t="shared" si="5"/>
        <v>127.99985599999999</v>
      </c>
      <c r="G24" s="19">
        <f t="shared" si="5"/>
        <v>0.17816400000000002</v>
      </c>
      <c r="H24" s="19">
        <f t="shared" si="5"/>
        <v>7.5690000000000007E-2</v>
      </c>
      <c r="I24" s="19">
        <f t="shared" si="5"/>
        <v>0.13166000000000003</v>
      </c>
      <c r="J24" s="19">
        <f t="shared" si="5"/>
        <v>15.49375</v>
      </c>
      <c r="K24" s="19">
        <f t="shared" si="5"/>
        <v>0.11067800000000001</v>
      </c>
    </row>
    <row r="25" spans="1:11" ht="15.75" thickTop="1" x14ac:dyDescent="0.25">
      <c r="A25" s="8">
        <v>38768</v>
      </c>
      <c r="B25" s="9">
        <v>0.21622</v>
      </c>
      <c r="C25" s="10">
        <v>0.19744</v>
      </c>
      <c r="D25" s="9">
        <v>9.2069999999999999E-2</v>
      </c>
      <c r="E25" s="10">
        <v>0.21517</v>
      </c>
      <c r="F25" s="9">
        <v>128.08484000000001</v>
      </c>
      <c r="G25" s="10">
        <v>0.17838000000000001</v>
      </c>
      <c r="H25" s="9">
        <v>7.5670000000000001E-2</v>
      </c>
      <c r="I25" s="10">
        <v>0.13170000000000001</v>
      </c>
      <c r="J25" s="10">
        <v>15.599209999999999</v>
      </c>
      <c r="K25" s="67">
        <v>0.11055</v>
      </c>
    </row>
    <row r="26" spans="1:11" x14ac:dyDescent="0.25">
      <c r="A26" s="8">
        <v>38769</v>
      </c>
      <c r="B26" s="9">
        <v>0.21598000000000001</v>
      </c>
      <c r="C26" s="10">
        <v>0.19699</v>
      </c>
      <c r="D26" s="9">
        <v>9.1810000000000003E-2</v>
      </c>
      <c r="E26" s="10">
        <v>0.21482000000000001</v>
      </c>
      <c r="F26" s="9">
        <v>127.75229</v>
      </c>
      <c r="G26" s="10">
        <v>0.17796999999999999</v>
      </c>
      <c r="H26" s="9">
        <v>7.5579999999999994E-2</v>
      </c>
      <c r="I26" s="10">
        <v>0.13170000000000001</v>
      </c>
      <c r="J26" s="10">
        <v>15.5867</v>
      </c>
      <c r="K26" s="67">
        <v>0.11043</v>
      </c>
    </row>
    <row r="27" spans="1:11" x14ac:dyDescent="0.25">
      <c r="A27" s="8">
        <v>38770</v>
      </c>
      <c r="B27" s="9">
        <v>0.21642</v>
      </c>
      <c r="C27" s="10">
        <v>0.19897000000000001</v>
      </c>
      <c r="D27" s="9">
        <v>9.1939999999999994E-2</v>
      </c>
      <c r="E27" s="10">
        <v>0.21476999999999999</v>
      </c>
      <c r="F27" s="9">
        <v>127.54816</v>
      </c>
      <c r="G27" s="10">
        <v>0.17815</v>
      </c>
      <c r="H27" s="9">
        <v>7.553E-2</v>
      </c>
      <c r="I27" s="10">
        <v>0.13170000000000001</v>
      </c>
      <c r="J27" s="10">
        <v>15.659789999999999</v>
      </c>
      <c r="K27" s="67">
        <v>0.11062</v>
      </c>
    </row>
    <row r="28" spans="1:11" x14ac:dyDescent="0.25">
      <c r="A28" s="8">
        <v>38771</v>
      </c>
      <c r="B28" s="9">
        <v>0.21661</v>
      </c>
      <c r="C28" s="10">
        <v>0.20011000000000001</v>
      </c>
      <c r="D28" s="9">
        <v>9.2030000000000001E-2</v>
      </c>
      <c r="E28" s="10">
        <v>0.21490999999999999</v>
      </c>
      <c r="F28" s="9">
        <v>128.3219</v>
      </c>
      <c r="G28" s="10">
        <v>0.17899999999999999</v>
      </c>
      <c r="H28" s="9">
        <v>7.5630000000000003E-2</v>
      </c>
      <c r="I28" s="10">
        <v>0.13170000000000001</v>
      </c>
      <c r="J28" s="10">
        <v>15.61304</v>
      </c>
      <c r="K28" s="67">
        <v>0.11075</v>
      </c>
    </row>
    <row r="29" spans="1:11" ht="15.75" thickBot="1" x14ac:dyDescent="0.3">
      <c r="A29" s="11">
        <v>38772</v>
      </c>
      <c r="B29" s="12">
        <v>0.21604999999999999</v>
      </c>
      <c r="C29" s="13">
        <v>0.19919999999999999</v>
      </c>
      <c r="D29" s="12">
        <v>9.1609999999999997E-2</v>
      </c>
      <c r="E29" s="13">
        <v>0.214</v>
      </c>
      <c r="F29" s="12">
        <v>127.39341</v>
      </c>
      <c r="G29" s="13">
        <v>0.17813000000000001</v>
      </c>
      <c r="H29" s="12">
        <v>7.5190000000000007E-2</v>
      </c>
      <c r="I29" s="13">
        <v>0.13170000000000001</v>
      </c>
      <c r="J29" s="13">
        <v>15.41746</v>
      </c>
      <c r="K29" s="68">
        <v>0.11047</v>
      </c>
    </row>
    <row r="30" spans="1:11" ht="15.75" thickTop="1" x14ac:dyDescent="0.25">
      <c r="A30" s="14" t="s">
        <v>11</v>
      </c>
      <c r="B30" s="15">
        <f t="shared" ref="B30:K30" si="6">SUM(B25:B29)</f>
        <v>1.08128</v>
      </c>
      <c r="C30" s="16">
        <f t="shared" si="6"/>
        <v>0.99270999999999998</v>
      </c>
      <c r="D30" s="15">
        <f t="shared" si="6"/>
        <v>0.45945999999999998</v>
      </c>
      <c r="E30" s="16">
        <f t="shared" si="6"/>
        <v>1.0736699999999999</v>
      </c>
      <c r="F30" s="15">
        <f t="shared" si="6"/>
        <v>639.10059999999999</v>
      </c>
      <c r="G30" s="16">
        <f t="shared" si="6"/>
        <v>0.89163000000000003</v>
      </c>
      <c r="H30" s="15">
        <f t="shared" si="6"/>
        <v>0.37759999999999994</v>
      </c>
      <c r="I30" s="16">
        <f t="shared" si="6"/>
        <v>0.65850000000000009</v>
      </c>
      <c r="J30" s="16">
        <f t="shared" si="6"/>
        <v>77.876199999999997</v>
      </c>
      <c r="K30" s="69">
        <f t="shared" si="6"/>
        <v>0.55281999999999998</v>
      </c>
    </row>
    <row r="31" spans="1:11" ht="15.75" thickBot="1" x14ac:dyDescent="0.3">
      <c r="A31" s="17" t="s">
        <v>12</v>
      </c>
      <c r="B31" s="18">
        <f>B30/5</f>
        <v>0.216256</v>
      </c>
      <c r="C31" s="19">
        <f>C30/5</f>
        <v>0.198542</v>
      </c>
      <c r="D31" s="19">
        <f t="shared" ref="D31:K31" si="7">D30/5</f>
        <v>9.1892000000000001E-2</v>
      </c>
      <c r="E31" s="19">
        <f t="shared" si="7"/>
        <v>0.21473399999999998</v>
      </c>
      <c r="F31" s="19">
        <f t="shared" si="7"/>
        <v>127.82012</v>
      </c>
      <c r="G31" s="19">
        <f t="shared" si="7"/>
        <v>0.17832600000000001</v>
      </c>
      <c r="H31" s="19">
        <f t="shared" si="7"/>
        <v>7.551999999999999E-2</v>
      </c>
      <c r="I31" s="19">
        <f t="shared" si="7"/>
        <v>0.13170000000000001</v>
      </c>
      <c r="J31" s="19">
        <f t="shared" si="7"/>
        <v>15.575239999999999</v>
      </c>
      <c r="K31" s="19">
        <f t="shared" si="7"/>
        <v>0.110564</v>
      </c>
    </row>
    <row r="32" spans="1:11" ht="15.75" thickTop="1" x14ac:dyDescent="0.25">
      <c r="A32" s="8">
        <v>38775</v>
      </c>
      <c r="B32" s="9">
        <v>0.21692</v>
      </c>
      <c r="C32" s="10">
        <v>0.19875999999999999</v>
      </c>
      <c r="D32" s="9">
        <v>9.1740000000000002E-2</v>
      </c>
      <c r="E32" s="10">
        <v>0.21390000000000001</v>
      </c>
      <c r="F32" s="9">
        <v>127.26828999999999</v>
      </c>
      <c r="G32" s="10">
        <v>0.17807000000000001</v>
      </c>
      <c r="H32" s="9">
        <v>7.5490000000000002E-2</v>
      </c>
      <c r="I32" s="10">
        <v>0.13170000000000001</v>
      </c>
      <c r="J32" s="10">
        <v>15.392440000000001</v>
      </c>
      <c r="K32" s="67">
        <v>0.11090999999999999</v>
      </c>
    </row>
    <row r="33" spans="1:11" x14ac:dyDescent="0.25">
      <c r="A33" s="8">
        <v>38776</v>
      </c>
      <c r="B33" s="9">
        <v>0.21722</v>
      </c>
      <c r="C33" s="10">
        <v>0.19922999999999999</v>
      </c>
      <c r="D33" s="9">
        <v>9.1869999999999993E-2</v>
      </c>
      <c r="E33" s="10">
        <v>0.21360999999999999</v>
      </c>
      <c r="F33" s="9">
        <v>127.56791</v>
      </c>
      <c r="G33" s="10">
        <v>0.17835999999999999</v>
      </c>
      <c r="H33" s="9">
        <v>7.5679999999999997E-2</v>
      </c>
      <c r="I33" s="10">
        <v>0.13170000000000001</v>
      </c>
      <c r="J33" s="10">
        <v>15.276540000000001</v>
      </c>
      <c r="K33" s="67">
        <v>0.11106000000000001</v>
      </c>
    </row>
    <row r="34" spans="1:11" ht="15.75" thickBot="1" x14ac:dyDescent="0.3">
      <c r="A34" s="11"/>
      <c r="B34" s="12"/>
      <c r="C34" s="13"/>
      <c r="D34" s="12"/>
      <c r="E34" s="13"/>
      <c r="F34" s="12"/>
      <c r="G34" s="13"/>
      <c r="H34" s="12"/>
      <c r="I34" s="13"/>
      <c r="J34" s="13"/>
      <c r="K34" s="68"/>
    </row>
    <row r="35" spans="1:11" ht="15.75" thickTop="1" x14ac:dyDescent="0.25">
      <c r="A35" s="14" t="s">
        <v>11</v>
      </c>
      <c r="B35" s="15">
        <f t="shared" ref="B35:K35" si="8">SUM(B32:B34)</f>
        <v>0.43413999999999997</v>
      </c>
      <c r="C35" s="16">
        <f t="shared" si="8"/>
        <v>0.39798999999999995</v>
      </c>
      <c r="D35" s="15">
        <f t="shared" si="8"/>
        <v>0.18361</v>
      </c>
      <c r="E35" s="16">
        <f t="shared" si="8"/>
        <v>0.42751</v>
      </c>
      <c r="F35" s="15">
        <f t="shared" si="8"/>
        <v>254.83619999999999</v>
      </c>
      <c r="G35" s="16">
        <f t="shared" si="8"/>
        <v>0.35643000000000002</v>
      </c>
      <c r="H35" s="15">
        <f t="shared" si="8"/>
        <v>0.15117</v>
      </c>
      <c r="I35" s="16">
        <f t="shared" si="8"/>
        <v>0.26340000000000002</v>
      </c>
      <c r="J35" s="16">
        <f t="shared" si="8"/>
        <v>30.668980000000001</v>
      </c>
      <c r="K35" s="69">
        <f t="shared" si="8"/>
        <v>0.22197</v>
      </c>
    </row>
    <row r="36" spans="1:11" ht="15.75" thickBot="1" x14ac:dyDescent="0.3">
      <c r="A36" s="17" t="s">
        <v>12</v>
      </c>
      <c r="B36" s="18">
        <f>B35/2</f>
        <v>0.21706999999999999</v>
      </c>
      <c r="C36" s="19">
        <f>C35/2</f>
        <v>0.19899499999999998</v>
      </c>
      <c r="D36" s="19">
        <f t="shared" ref="D36:K36" si="9">D35/2</f>
        <v>9.1804999999999998E-2</v>
      </c>
      <c r="E36" s="19">
        <f t="shared" si="9"/>
        <v>0.213755</v>
      </c>
      <c r="F36" s="19">
        <f t="shared" si="9"/>
        <v>127.4181</v>
      </c>
      <c r="G36" s="19">
        <f t="shared" si="9"/>
        <v>0.17821500000000001</v>
      </c>
      <c r="H36" s="19">
        <f t="shared" si="9"/>
        <v>7.5584999999999999E-2</v>
      </c>
      <c r="I36" s="19">
        <f t="shared" si="9"/>
        <v>0.13170000000000001</v>
      </c>
      <c r="J36" s="19">
        <f t="shared" si="9"/>
        <v>15.334490000000001</v>
      </c>
      <c r="K36" s="19">
        <f t="shared" si="9"/>
        <v>0.110985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67"/>
    </row>
    <row r="38" spans="1:11" ht="20.25" x14ac:dyDescent="0.3">
      <c r="A38" s="20"/>
      <c r="B38" s="9"/>
      <c r="C38" s="72"/>
      <c r="D38" s="9"/>
      <c r="E38" s="22" t="s">
        <v>13</v>
      </c>
      <c r="F38" s="9"/>
      <c r="G38" s="10"/>
      <c r="H38" s="9"/>
      <c r="I38" s="10"/>
      <c r="J38" s="10"/>
      <c r="K38" s="67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71"/>
    </row>
    <row r="40" spans="1:11" x14ac:dyDescent="0.25">
      <c r="A40" s="26" t="s">
        <v>14</v>
      </c>
      <c r="B40" s="27">
        <f t="shared" ref="B40:K40" si="10">SUM(B6:B8,B11:B15,B18:B22,B25:B29,B32:B33)</f>
        <v>4.31135</v>
      </c>
      <c r="C40" s="28">
        <f t="shared" si="10"/>
        <v>3.9071099999999999</v>
      </c>
      <c r="D40" s="28">
        <f t="shared" si="10"/>
        <v>1.8338399999999999</v>
      </c>
      <c r="E40" s="28">
        <f t="shared" si="10"/>
        <v>4.28993</v>
      </c>
      <c r="F40" s="28">
        <f t="shared" si="10"/>
        <v>2553.1458400000006</v>
      </c>
      <c r="G40" s="28">
        <f t="shared" si="10"/>
        <v>3.54501</v>
      </c>
      <c r="H40" s="28">
        <f t="shared" si="10"/>
        <v>1.5061400000000003</v>
      </c>
      <c r="I40" s="28">
        <f t="shared" si="10"/>
        <v>2.6335999999999995</v>
      </c>
      <c r="J40" s="28">
        <f t="shared" si="10"/>
        <v>310.62252999999998</v>
      </c>
      <c r="K40" s="28">
        <f t="shared" si="10"/>
        <v>2.20431</v>
      </c>
    </row>
    <row r="41" spans="1:11" x14ac:dyDescent="0.25">
      <c r="A41" s="26" t="s">
        <v>15</v>
      </c>
      <c r="B41" s="27">
        <f>B40/20</f>
        <v>0.2155675</v>
      </c>
      <c r="C41" s="28">
        <f>C40/20</f>
        <v>0.19535549999999999</v>
      </c>
      <c r="D41" s="28">
        <f t="shared" ref="D41:K41" si="11">D40/20</f>
        <v>9.1691999999999996E-2</v>
      </c>
      <c r="E41" s="28">
        <f t="shared" si="11"/>
        <v>0.21449650000000001</v>
      </c>
      <c r="F41" s="28">
        <f t="shared" si="11"/>
        <v>127.65729200000003</v>
      </c>
      <c r="G41" s="28">
        <f t="shared" si="11"/>
        <v>0.17725050000000001</v>
      </c>
      <c r="H41" s="28">
        <f t="shared" si="11"/>
        <v>7.5307000000000013E-2</v>
      </c>
      <c r="I41" s="28">
        <f t="shared" si="11"/>
        <v>0.13167999999999996</v>
      </c>
      <c r="J41" s="28">
        <f t="shared" si="11"/>
        <v>15.531126499999999</v>
      </c>
      <c r="K41" s="28">
        <f t="shared" si="11"/>
        <v>0.11021549999999999</v>
      </c>
    </row>
    <row r="42" spans="1:11" x14ac:dyDescent="0.25">
      <c r="A42" s="26" t="s">
        <v>16</v>
      </c>
      <c r="B42" s="27">
        <f>1/B41</f>
        <v>4.6389182042747636</v>
      </c>
      <c r="C42" s="28">
        <f>1/C41</f>
        <v>5.1188730289139546</v>
      </c>
      <c r="D42" s="28">
        <f>1/D41</f>
        <v>10.906076866029752</v>
      </c>
      <c r="E42" s="28">
        <f>1000/E41</f>
        <v>4662.0807332520571</v>
      </c>
      <c r="F42" s="28">
        <f t="shared" ref="F42:J42" si="12">1/F41</f>
        <v>7.8334733906152403E-3</v>
      </c>
      <c r="G42" s="28">
        <f t="shared" si="12"/>
        <v>5.6417330275514033</v>
      </c>
      <c r="H42" s="28">
        <f t="shared" si="12"/>
        <v>13.278978049849281</v>
      </c>
      <c r="I42" s="28">
        <f t="shared" si="12"/>
        <v>7.5941676792223589</v>
      </c>
      <c r="J42" s="28">
        <f t="shared" si="12"/>
        <v>6.4386829892860639E-2</v>
      </c>
      <c r="K42" s="28">
        <f>100/K41</f>
        <v>907.31339965794291</v>
      </c>
    </row>
    <row r="43" spans="1:11" ht="15.75" thickBot="1" x14ac:dyDescent="0.3">
      <c r="A43" s="29"/>
      <c r="B43" s="30"/>
      <c r="C43" s="31"/>
      <c r="D43" s="30"/>
      <c r="E43" s="31"/>
      <c r="F43" s="30"/>
      <c r="G43" s="31"/>
      <c r="H43" s="30"/>
      <c r="I43" s="31"/>
      <c r="J43" s="31"/>
      <c r="K43" s="57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6" workbookViewId="0">
      <selection activeCell="B42" sqref="B42"/>
    </sheetView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</cols>
  <sheetData>
    <row r="1" spans="1:11" ht="22.5" x14ac:dyDescent="0.3">
      <c r="A1" s="1"/>
      <c r="B1" s="1"/>
      <c r="C1" s="2" t="s">
        <v>20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65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66" t="s">
        <v>3</v>
      </c>
    </row>
    <row r="5" spans="1:11" x14ac:dyDescent="0.25">
      <c r="A5" s="8">
        <v>38777</v>
      </c>
      <c r="B5" s="9">
        <v>0.21603</v>
      </c>
      <c r="C5" s="10">
        <v>0.19875000000000001</v>
      </c>
      <c r="D5" s="9">
        <v>9.178E-2</v>
      </c>
      <c r="E5" s="10">
        <v>0.21351000000000001</v>
      </c>
      <c r="F5" s="9">
        <v>127.87412</v>
      </c>
      <c r="G5" s="10">
        <v>0.17727000000000001</v>
      </c>
      <c r="H5" s="9">
        <v>7.5149999999999995E-2</v>
      </c>
      <c r="I5" s="10">
        <v>0.13170000000000001</v>
      </c>
      <c r="J5" s="32">
        <v>15.253489999999999</v>
      </c>
      <c r="K5" s="67">
        <v>0.11045000000000001</v>
      </c>
    </row>
    <row r="6" spans="1:11" x14ac:dyDescent="0.25">
      <c r="A6" s="8">
        <v>38778</v>
      </c>
      <c r="B6" s="9">
        <v>0.21618000000000001</v>
      </c>
      <c r="C6" s="10">
        <v>0.19833999999999999</v>
      </c>
      <c r="D6" s="9">
        <v>9.1569999999999999E-2</v>
      </c>
      <c r="E6" s="10">
        <v>0.21312999999999999</v>
      </c>
      <c r="F6" s="9">
        <v>127.68644</v>
      </c>
      <c r="G6" s="10">
        <v>0.17709</v>
      </c>
      <c r="H6" s="9">
        <v>7.5249999999999997E-2</v>
      </c>
      <c r="I6" s="10">
        <v>0.13170000000000001</v>
      </c>
      <c r="J6" s="32">
        <v>15.28708</v>
      </c>
      <c r="K6" s="67">
        <v>0.11053</v>
      </c>
    </row>
    <row r="7" spans="1:11" ht="15.75" thickBot="1" x14ac:dyDescent="0.3">
      <c r="A7" s="11">
        <v>38779</v>
      </c>
      <c r="B7" s="12">
        <v>0.21478</v>
      </c>
      <c r="C7" s="13">
        <v>0.19782</v>
      </c>
      <c r="D7" s="12">
        <v>9.1619999999999993E-2</v>
      </c>
      <c r="E7" s="13">
        <v>0.21263000000000001</v>
      </c>
      <c r="F7" s="12">
        <v>127.61072</v>
      </c>
      <c r="G7" s="13">
        <v>0.17649000000000001</v>
      </c>
      <c r="H7" s="12">
        <v>7.535E-2</v>
      </c>
      <c r="I7" s="13">
        <v>0.13170000000000001</v>
      </c>
      <c r="J7" s="33">
        <v>15.291029999999999</v>
      </c>
      <c r="K7" s="68">
        <v>0.10981</v>
      </c>
    </row>
    <row r="8" spans="1:11" ht="15.75" thickTop="1" x14ac:dyDescent="0.25">
      <c r="A8" s="14" t="s">
        <v>11</v>
      </c>
      <c r="B8" s="15">
        <f t="shared" ref="B8:K8" si="0">SUM(B5:B7)</f>
        <v>0.64698999999999995</v>
      </c>
      <c r="C8" s="16">
        <f t="shared" si="0"/>
        <v>0.59491000000000005</v>
      </c>
      <c r="D8" s="15">
        <f t="shared" si="0"/>
        <v>0.27496999999999999</v>
      </c>
      <c r="E8" s="16">
        <f t="shared" si="0"/>
        <v>0.63927</v>
      </c>
      <c r="F8" s="15">
        <f t="shared" si="0"/>
        <v>383.17128000000002</v>
      </c>
      <c r="G8" s="16">
        <f t="shared" si="0"/>
        <v>0.53085000000000004</v>
      </c>
      <c r="H8" s="15">
        <f t="shared" si="0"/>
        <v>0.22574999999999998</v>
      </c>
      <c r="I8" s="16">
        <f t="shared" si="0"/>
        <v>0.39510000000000001</v>
      </c>
      <c r="J8" s="16">
        <f t="shared" si="0"/>
        <v>45.831599999999995</v>
      </c>
      <c r="K8" s="69">
        <f t="shared" si="0"/>
        <v>0.33079000000000003</v>
      </c>
    </row>
    <row r="9" spans="1:11" ht="15.75" thickBot="1" x14ac:dyDescent="0.3">
      <c r="A9" s="17" t="s">
        <v>12</v>
      </c>
      <c r="B9" s="18">
        <f>B8/3</f>
        <v>0.21566333333333332</v>
      </c>
      <c r="C9" s="19">
        <f>C8/3</f>
        <v>0.19830333333333336</v>
      </c>
      <c r="D9" s="19">
        <f t="shared" ref="D9:K9" si="1">D8/3</f>
        <v>9.1656666666666664E-2</v>
      </c>
      <c r="E9" s="19">
        <f t="shared" si="1"/>
        <v>0.21309</v>
      </c>
      <c r="F9" s="19">
        <f t="shared" si="1"/>
        <v>127.72376000000001</v>
      </c>
      <c r="G9" s="19">
        <f t="shared" si="1"/>
        <v>0.17695000000000002</v>
      </c>
      <c r="H9" s="19">
        <f t="shared" si="1"/>
        <v>7.5249999999999997E-2</v>
      </c>
      <c r="I9" s="19">
        <f t="shared" si="1"/>
        <v>0.13170000000000001</v>
      </c>
      <c r="J9" s="19">
        <f t="shared" si="1"/>
        <v>15.277199999999999</v>
      </c>
      <c r="K9" s="19">
        <f t="shared" si="1"/>
        <v>0.11026333333333334</v>
      </c>
    </row>
    <row r="10" spans="1:11" ht="15.75" thickTop="1" x14ac:dyDescent="0.25">
      <c r="A10" s="8">
        <v>38782</v>
      </c>
      <c r="B10" s="9">
        <v>0.21431</v>
      </c>
      <c r="C10" s="10">
        <v>0.19786999999999999</v>
      </c>
      <c r="D10" s="9">
        <v>9.1370000000000007E-2</v>
      </c>
      <c r="E10" s="10">
        <v>0.21346999999999999</v>
      </c>
      <c r="F10" s="9">
        <v>127.90375</v>
      </c>
      <c r="G10" s="10">
        <v>0.17705000000000001</v>
      </c>
      <c r="H10" s="9">
        <v>7.5160000000000005E-2</v>
      </c>
      <c r="I10" s="10">
        <v>0.13170000000000001</v>
      </c>
      <c r="J10" s="32">
        <v>15.34305</v>
      </c>
      <c r="K10" s="67">
        <v>0.10957</v>
      </c>
    </row>
    <row r="11" spans="1:11" x14ac:dyDescent="0.25">
      <c r="A11" s="8">
        <v>38783</v>
      </c>
      <c r="B11" s="9">
        <v>0.21456</v>
      </c>
      <c r="C11" s="10">
        <v>0.20016999999999999</v>
      </c>
      <c r="D11" s="9">
        <v>9.1399999999999995E-2</v>
      </c>
      <c r="E11" s="10">
        <v>0.21440999999999999</v>
      </c>
      <c r="F11" s="9">
        <v>128.38115999999999</v>
      </c>
      <c r="G11" s="10">
        <v>0.17760000000000001</v>
      </c>
      <c r="H11" s="9">
        <v>7.5249999999999997E-2</v>
      </c>
      <c r="I11" s="10">
        <v>0.13170000000000001</v>
      </c>
      <c r="J11" s="32">
        <v>15.472770000000001</v>
      </c>
      <c r="K11" s="67">
        <v>0.10970000000000001</v>
      </c>
    </row>
    <row r="12" spans="1:11" x14ac:dyDescent="0.25">
      <c r="A12" s="8">
        <v>38784</v>
      </c>
      <c r="B12" s="9">
        <v>0.21654999999999999</v>
      </c>
      <c r="C12" s="10">
        <v>0.20277000000000001</v>
      </c>
      <c r="D12" s="9">
        <v>9.1850000000000001E-2</v>
      </c>
      <c r="E12" s="10">
        <v>0.21475</v>
      </c>
      <c r="F12" s="9">
        <v>128.51069000000001</v>
      </c>
      <c r="G12" s="10">
        <v>0.17923</v>
      </c>
      <c r="H12" s="9">
        <v>7.5819999999999999E-2</v>
      </c>
      <c r="I12" s="10">
        <v>0.13159999999999999</v>
      </c>
      <c r="J12" s="32">
        <v>15.498530000000001</v>
      </c>
      <c r="K12" s="67">
        <v>0.11071</v>
      </c>
    </row>
    <row r="13" spans="1:11" x14ac:dyDescent="0.25">
      <c r="A13" s="8">
        <v>38785</v>
      </c>
      <c r="B13" s="9">
        <v>0.21598000000000001</v>
      </c>
      <c r="C13" s="10">
        <v>0.20272999999999999</v>
      </c>
      <c r="D13" s="9">
        <v>9.1819999999999999E-2</v>
      </c>
      <c r="E13" s="10">
        <v>0.21462000000000001</v>
      </c>
      <c r="F13" s="9">
        <v>129.2312</v>
      </c>
      <c r="G13" s="10">
        <v>0.17956</v>
      </c>
      <c r="H13" s="9">
        <v>7.5819999999999999E-2</v>
      </c>
      <c r="I13" s="10">
        <v>0.13159999999999999</v>
      </c>
      <c r="J13" s="32">
        <v>15.513669999999999</v>
      </c>
      <c r="K13" s="67">
        <v>0.11043</v>
      </c>
    </row>
    <row r="14" spans="1:11" ht="15.75" thickBot="1" x14ac:dyDescent="0.3">
      <c r="A14" s="11">
        <v>38786</v>
      </c>
      <c r="B14" s="12">
        <v>0.21592</v>
      </c>
      <c r="C14" s="13">
        <v>0.20286999999999999</v>
      </c>
      <c r="D14" s="12">
        <v>9.171E-2</v>
      </c>
      <c r="E14" s="13">
        <v>0.21435999999999999</v>
      </c>
      <c r="F14" s="12">
        <v>129.22791000000001</v>
      </c>
      <c r="G14" s="13">
        <v>0.17893000000000001</v>
      </c>
      <c r="H14" s="12">
        <v>7.5770000000000004E-2</v>
      </c>
      <c r="I14" s="13">
        <v>0.13159999999999999</v>
      </c>
      <c r="J14" s="33">
        <v>15.50051</v>
      </c>
      <c r="K14" s="68">
        <v>0.11039</v>
      </c>
    </row>
    <row r="15" spans="1:11" ht="15.75" thickTop="1" x14ac:dyDescent="0.25">
      <c r="A15" s="14" t="s">
        <v>11</v>
      </c>
      <c r="B15" s="15">
        <f t="shared" ref="B15:K15" si="2">SUM(B10:B14)</f>
        <v>1.0773199999999998</v>
      </c>
      <c r="C15" s="16">
        <f t="shared" si="2"/>
        <v>1.0064099999999998</v>
      </c>
      <c r="D15" s="15">
        <f t="shared" si="2"/>
        <v>0.45815</v>
      </c>
      <c r="E15" s="16">
        <f t="shared" si="2"/>
        <v>1.0716100000000002</v>
      </c>
      <c r="F15" s="15">
        <f t="shared" si="2"/>
        <v>643.25470999999993</v>
      </c>
      <c r="G15" s="16">
        <f t="shared" si="2"/>
        <v>0.89237000000000011</v>
      </c>
      <c r="H15" s="15">
        <f t="shared" si="2"/>
        <v>0.37781999999999999</v>
      </c>
      <c r="I15" s="16">
        <f t="shared" si="2"/>
        <v>0.6581999999999999</v>
      </c>
      <c r="J15" s="16">
        <f t="shared" si="2"/>
        <v>77.328530000000001</v>
      </c>
      <c r="K15" s="69">
        <f t="shared" si="2"/>
        <v>0.55080000000000007</v>
      </c>
    </row>
    <row r="16" spans="1:11" ht="15.75" thickBot="1" x14ac:dyDescent="0.3">
      <c r="A16" s="17" t="s">
        <v>12</v>
      </c>
      <c r="B16" s="18">
        <f>B15/5</f>
        <v>0.21546399999999996</v>
      </c>
      <c r="C16" s="19">
        <f>C15/5</f>
        <v>0.20128199999999996</v>
      </c>
      <c r="D16" s="19">
        <f t="shared" ref="D16:K16" si="3">D15/5</f>
        <v>9.1630000000000003E-2</v>
      </c>
      <c r="E16" s="19">
        <f t="shared" si="3"/>
        <v>0.21432200000000004</v>
      </c>
      <c r="F16" s="19">
        <f t="shared" si="3"/>
        <v>128.65094199999999</v>
      </c>
      <c r="G16" s="19">
        <f t="shared" si="3"/>
        <v>0.17847400000000002</v>
      </c>
      <c r="H16" s="19">
        <f t="shared" si="3"/>
        <v>7.5563999999999992E-2</v>
      </c>
      <c r="I16" s="19">
        <f t="shared" si="3"/>
        <v>0.13163999999999998</v>
      </c>
      <c r="J16" s="19">
        <f t="shared" si="3"/>
        <v>15.465706000000001</v>
      </c>
      <c r="K16" s="19">
        <f t="shared" si="3"/>
        <v>0.11016000000000001</v>
      </c>
    </row>
    <row r="17" spans="1:11" ht="15.75" thickTop="1" x14ac:dyDescent="0.25">
      <c r="A17" s="8">
        <v>38789</v>
      </c>
      <c r="B17" s="9">
        <v>0.21659</v>
      </c>
      <c r="C17" s="10">
        <v>0.20537</v>
      </c>
      <c r="D17" s="9">
        <v>9.1829999999999995E-2</v>
      </c>
      <c r="E17" s="10">
        <v>0.21432000000000001</v>
      </c>
      <c r="F17" s="9">
        <v>128.97129000000001</v>
      </c>
      <c r="G17" s="10">
        <v>0.18006</v>
      </c>
      <c r="H17" s="9">
        <v>7.6258000000000006E-2</v>
      </c>
      <c r="I17" s="10">
        <v>0.13159999999999999</v>
      </c>
      <c r="J17" s="32">
        <v>15.67224</v>
      </c>
      <c r="K17" s="67">
        <v>0.11074000000000001</v>
      </c>
    </row>
    <row r="18" spans="1:11" x14ac:dyDescent="0.25">
      <c r="A18" s="8">
        <v>38790</v>
      </c>
      <c r="B18" s="9">
        <v>0.21568000000000001</v>
      </c>
      <c r="C18" s="10">
        <v>0.20533999999999999</v>
      </c>
      <c r="D18" s="9">
        <v>9.1929999999999998E-2</v>
      </c>
      <c r="E18" s="10">
        <v>0.21410000000000001</v>
      </c>
      <c r="F18" s="9">
        <v>129.04366999999999</v>
      </c>
      <c r="G18" s="10">
        <v>0.1797</v>
      </c>
      <c r="H18" s="9">
        <v>7.6060000000000003E-2</v>
      </c>
      <c r="I18" s="10">
        <v>0.13159999999999999</v>
      </c>
      <c r="J18" s="32">
        <v>15.67159</v>
      </c>
      <c r="K18" s="67">
        <v>0.11027000000000001</v>
      </c>
    </row>
    <row r="19" spans="1:11" x14ac:dyDescent="0.25">
      <c r="A19" s="8">
        <v>38791</v>
      </c>
      <c r="B19" s="9">
        <v>0.21410999999999999</v>
      </c>
      <c r="C19" s="10">
        <v>0.20599999999999999</v>
      </c>
      <c r="D19" s="9">
        <v>9.1759999999999994E-2</v>
      </c>
      <c r="E19" s="10">
        <v>0.21345</v>
      </c>
      <c r="F19" s="9">
        <v>128.55674999999999</v>
      </c>
      <c r="G19" s="10">
        <v>0.17879</v>
      </c>
      <c r="H19" s="9">
        <v>7.535E-2</v>
      </c>
      <c r="I19" s="10">
        <v>0.13159999999999999</v>
      </c>
      <c r="J19" s="32">
        <v>15.45181</v>
      </c>
      <c r="K19" s="67">
        <v>0.10947</v>
      </c>
    </row>
    <row r="20" spans="1:11" x14ac:dyDescent="0.25">
      <c r="A20" s="8">
        <v>38792</v>
      </c>
      <c r="B20" s="9">
        <v>0.21379000000000001</v>
      </c>
      <c r="C20" s="10">
        <v>0.20408000000000001</v>
      </c>
      <c r="D20" s="9">
        <v>9.1429999999999997E-2</v>
      </c>
      <c r="E20" s="10">
        <v>0.21307000000000001</v>
      </c>
      <c r="F20" s="9">
        <v>128.26723000000001</v>
      </c>
      <c r="G20" s="10">
        <v>0.17829999999999999</v>
      </c>
      <c r="H20" s="9">
        <v>7.5399999999999995E-2</v>
      </c>
      <c r="I20" s="10">
        <v>0.13159999999999999</v>
      </c>
      <c r="J20" s="32">
        <v>15.45247</v>
      </c>
      <c r="K20" s="67">
        <v>0.10931</v>
      </c>
    </row>
    <row r="21" spans="1:11" ht="15.75" thickBot="1" x14ac:dyDescent="0.3">
      <c r="A21" s="11">
        <v>38793</v>
      </c>
      <c r="B21" s="12">
        <v>0.21179000000000001</v>
      </c>
      <c r="C21" s="13">
        <v>0.20658000000000001</v>
      </c>
      <c r="D21" s="12">
        <v>9.1319999999999998E-2</v>
      </c>
      <c r="E21" s="13">
        <v>0.21293000000000001</v>
      </c>
      <c r="F21" s="12">
        <v>128.30341999999999</v>
      </c>
      <c r="G21" s="13">
        <v>0.17912</v>
      </c>
      <c r="H21" s="12">
        <v>7.4990000000000001E-2</v>
      </c>
      <c r="I21" s="13">
        <v>0.13159999999999999</v>
      </c>
      <c r="J21" s="33">
        <v>15.413650000000001</v>
      </c>
      <c r="K21" s="68">
        <v>0.10829</v>
      </c>
    </row>
    <row r="22" spans="1:11" ht="15.75" thickTop="1" x14ac:dyDescent="0.25">
      <c r="A22" s="14" t="s">
        <v>11</v>
      </c>
      <c r="B22" s="15">
        <f t="shared" ref="B22:K22" si="4">SUM(B17:B21)</f>
        <v>1.07196</v>
      </c>
      <c r="C22" s="16">
        <f t="shared" si="4"/>
        <v>1.0273700000000001</v>
      </c>
      <c r="D22" s="15">
        <f t="shared" si="4"/>
        <v>0.45827000000000001</v>
      </c>
      <c r="E22" s="16">
        <f t="shared" si="4"/>
        <v>1.0678700000000001</v>
      </c>
      <c r="F22" s="15">
        <f t="shared" si="4"/>
        <v>643.14235999999994</v>
      </c>
      <c r="G22" s="16">
        <f t="shared" si="4"/>
        <v>0.89596999999999993</v>
      </c>
      <c r="H22" s="15">
        <f t="shared" si="4"/>
        <v>0.37805800000000001</v>
      </c>
      <c r="I22" s="16">
        <f t="shared" si="4"/>
        <v>0.65799999999999992</v>
      </c>
      <c r="J22" s="16">
        <f t="shared" si="4"/>
        <v>77.661760000000001</v>
      </c>
      <c r="K22" s="69">
        <f t="shared" si="4"/>
        <v>0.54808000000000001</v>
      </c>
    </row>
    <row r="23" spans="1:11" ht="15.75" thickBot="1" x14ac:dyDescent="0.3">
      <c r="A23" s="17" t="s">
        <v>12</v>
      </c>
      <c r="B23" s="18">
        <f>B22/5</f>
        <v>0.214392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5.75" thickTop="1" x14ac:dyDescent="0.25">
      <c r="A24" s="8">
        <v>38796</v>
      </c>
      <c r="B24" s="9">
        <v>0.21126</v>
      </c>
      <c r="C24" s="10">
        <v>0.20755000000000001</v>
      </c>
      <c r="D24" s="9">
        <v>8.6470000000000005E-2</v>
      </c>
      <c r="E24" s="10">
        <v>0.21285999999999999</v>
      </c>
      <c r="F24" s="9">
        <v>127.79018000000001</v>
      </c>
      <c r="G24" s="10">
        <v>0.18067</v>
      </c>
      <c r="H24" s="9">
        <v>7.4980000000000005E-2</v>
      </c>
      <c r="I24" s="10">
        <v>0.13159999999999999</v>
      </c>
      <c r="J24" s="32">
        <v>15.267569999999999</v>
      </c>
      <c r="K24" s="67">
        <v>0.10800999999999999</v>
      </c>
    </row>
    <row r="25" spans="1:11" x14ac:dyDescent="0.25">
      <c r="A25" s="8">
        <v>38797</v>
      </c>
      <c r="B25" s="9">
        <v>0.21148</v>
      </c>
      <c r="C25" s="10">
        <v>0.21060999999999999</v>
      </c>
      <c r="D25" s="9">
        <v>9.0910000000000005E-2</v>
      </c>
      <c r="E25" s="10">
        <v>0.21246999999999999</v>
      </c>
      <c r="F25" s="9">
        <v>127.24404</v>
      </c>
      <c r="G25" s="10">
        <v>0.18223</v>
      </c>
      <c r="H25" s="9">
        <v>7.4950000000000003E-2</v>
      </c>
      <c r="I25" s="10">
        <v>0.13159999999999999</v>
      </c>
      <c r="J25" s="32">
        <v>15.30179</v>
      </c>
      <c r="K25" s="67">
        <v>0.10813</v>
      </c>
    </row>
    <row r="26" spans="1:11" x14ac:dyDescent="0.25">
      <c r="A26" s="8">
        <v>38798</v>
      </c>
      <c r="B26" s="9">
        <v>0.21296999999999999</v>
      </c>
      <c r="C26" s="10">
        <v>0.21143999999999999</v>
      </c>
      <c r="D26" s="9">
        <v>9.1050000000000006E-2</v>
      </c>
      <c r="E26" s="10">
        <v>0.21315000000000001</v>
      </c>
      <c r="F26" s="9">
        <v>127.4217</v>
      </c>
      <c r="G26" s="10">
        <v>0.18386</v>
      </c>
      <c r="H26" s="9">
        <v>7.5340000000000004E-2</v>
      </c>
      <c r="I26" s="10">
        <v>0.13159999999999999</v>
      </c>
      <c r="J26" s="32">
        <v>15.41431</v>
      </c>
      <c r="K26" s="67">
        <v>0.10889</v>
      </c>
    </row>
    <row r="27" spans="1:11" x14ac:dyDescent="0.25">
      <c r="A27" s="8">
        <v>38799</v>
      </c>
      <c r="B27" s="9">
        <v>0.21288000000000001</v>
      </c>
      <c r="C27" s="10">
        <v>0.20993999999999999</v>
      </c>
      <c r="D27" s="9">
        <v>9.1259999999999994E-2</v>
      </c>
      <c r="E27" s="10">
        <v>0.21263000000000001</v>
      </c>
      <c r="F27" s="9">
        <v>128.10602</v>
      </c>
      <c r="G27" s="10">
        <v>0.18282000000000001</v>
      </c>
      <c r="H27" s="9">
        <v>7.5310000000000002E-2</v>
      </c>
      <c r="I27" s="10">
        <v>0.13159999999999999</v>
      </c>
      <c r="J27" s="32">
        <v>15.37022</v>
      </c>
      <c r="K27" s="67">
        <v>0.10884000000000001</v>
      </c>
    </row>
    <row r="28" spans="1:11" ht="15.75" thickBot="1" x14ac:dyDescent="0.3">
      <c r="A28" s="11">
        <v>38800</v>
      </c>
      <c r="B28" s="12">
        <v>0.21478</v>
      </c>
      <c r="C28" s="13">
        <v>0.21107000000000001</v>
      </c>
      <c r="D28" s="12">
        <v>9.1350000000000001E-2</v>
      </c>
      <c r="E28" s="13">
        <v>0.21306</v>
      </c>
      <c r="F28" s="12">
        <v>128.33960999999999</v>
      </c>
      <c r="G28" s="13">
        <v>0.18425</v>
      </c>
      <c r="H28" s="12">
        <v>7.5819999999999999E-2</v>
      </c>
      <c r="I28" s="13">
        <v>0.13159999999999999</v>
      </c>
      <c r="J28" s="33">
        <v>15.48208</v>
      </c>
      <c r="K28" s="68">
        <v>0.10981</v>
      </c>
    </row>
    <row r="29" spans="1:11" ht="15.75" thickTop="1" x14ac:dyDescent="0.25">
      <c r="A29" s="14" t="s">
        <v>11</v>
      </c>
      <c r="B29" s="15">
        <f t="shared" ref="B29:K29" si="5">SUM(B24:B28)</f>
        <v>1.0633699999999999</v>
      </c>
      <c r="C29" s="16">
        <f t="shared" si="5"/>
        <v>1.05061</v>
      </c>
      <c r="D29" s="15">
        <f t="shared" si="5"/>
        <v>0.45104</v>
      </c>
      <c r="E29" s="16">
        <f t="shared" si="5"/>
        <v>1.0641699999999998</v>
      </c>
      <c r="F29" s="15">
        <f t="shared" si="5"/>
        <v>638.90155000000004</v>
      </c>
      <c r="G29" s="16">
        <f t="shared" si="5"/>
        <v>0.91383000000000003</v>
      </c>
      <c r="H29" s="15">
        <f t="shared" si="5"/>
        <v>0.37640000000000001</v>
      </c>
      <c r="I29" s="16">
        <f t="shared" si="5"/>
        <v>0.65799999999999992</v>
      </c>
      <c r="J29" s="16">
        <f t="shared" si="5"/>
        <v>76.835970000000003</v>
      </c>
      <c r="K29" s="69">
        <f t="shared" si="5"/>
        <v>0.54367999999999994</v>
      </c>
    </row>
    <row r="30" spans="1:11" ht="15.75" thickBot="1" x14ac:dyDescent="0.3">
      <c r="A30" s="17" t="s">
        <v>12</v>
      </c>
      <c r="B30" s="18">
        <f>B29/5</f>
        <v>0.21267399999999997</v>
      </c>
      <c r="C30" s="19">
        <f>C29/5</f>
        <v>0.210122</v>
      </c>
      <c r="D30" s="19">
        <f t="shared" ref="D30:K30" si="6">D29/5</f>
        <v>9.0207999999999997E-2</v>
      </c>
      <c r="E30" s="19">
        <f t="shared" si="6"/>
        <v>0.21283399999999997</v>
      </c>
      <c r="F30" s="19">
        <f t="shared" si="6"/>
        <v>127.78031000000001</v>
      </c>
      <c r="G30" s="19">
        <f t="shared" si="6"/>
        <v>0.18276600000000001</v>
      </c>
      <c r="H30" s="19">
        <f t="shared" si="6"/>
        <v>7.528E-2</v>
      </c>
      <c r="I30" s="19">
        <f t="shared" si="6"/>
        <v>0.13159999999999999</v>
      </c>
      <c r="J30" s="19">
        <f t="shared" si="6"/>
        <v>15.367194000000001</v>
      </c>
      <c r="K30" s="19">
        <f t="shared" si="6"/>
        <v>0.10873599999999999</v>
      </c>
    </row>
    <row r="31" spans="1:11" ht="15.75" thickTop="1" x14ac:dyDescent="0.25">
      <c r="A31" s="8">
        <v>38803</v>
      </c>
      <c r="B31" s="9">
        <v>0.21407000000000001</v>
      </c>
      <c r="C31" s="10">
        <v>0.21503</v>
      </c>
      <c r="D31" s="9">
        <v>9.1730000000000006E-2</v>
      </c>
      <c r="E31" s="10">
        <v>0.2132</v>
      </c>
      <c r="F31" s="9">
        <v>128.88246000000001</v>
      </c>
      <c r="G31" s="10">
        <v>0.18518000000000001</v>
      </c>
      <c r="H31" s="9">
        <v>7.5550000000000006E-2</v>
      </c>
      <c r="I31" s="10">
        <v>0.13159999999999999</v>
      </c>
      <c r="J31" s="32">
        <v>15.47748</v>
      </c>
      <c r="K31" s="67">
        <v>0.10945000000000001</v>
      </c>
    </row>
    <row r="32" spans="1:11" x14ac:dyDescent="0.25">
      <c r="A32" s="8">
        <v>38804</v>
      </c>
      <c r="B32" s="9">
        <v>0.21410000000000001</v>
      </c>
      <c r="C32" s="10">
        <v>0.21709000000000001</v>
      </c>
      <c r="D32" s="9">
        <v>9.1370000000000007E-2</v>
      </c>
      <c r="E32" s="10">
        <v>0.21298</v>
      </c>
      <c r="F32" s="9">
        <v>128.37908999999999</v>
      </c>
      <c r="G32" s="10">
        <v>0.18645999999999999</v>
      </c>
      <c r="H32" s="9">
        <v>7.5310000000000002E-2</v>
      </c>
      <c r="I32" s="10">
        <v>0.13159999999999999</v>
      </c>
      <c r="J32" s="32">
        <v>15.33995</v>
      </c>
      <c r="K32" s="67">
        <v>0.10946</v>
      </c>
    </row>
    <row r="33" spans="1:11" x14ac:dyDescent="0.25">
      <c r="A33" s="8">
        <v>38805</v>
      </c>
      <c r="B33" s="9">
        <v>0.21301999999999999</v>
      </c>
      <c r="C33" s="10">
        <v>0.21737999999999999</v>
      </c>
      <c r="D33" s="9">
        <v>9.128E-2</v>
      </c>
      <c r="E33" s="10">
        <v>0.21296999999999999</v>
      </c>
      <c r="F33" s="9">
        <v>128.44159999999999</v>
      </c>
      <c r="G33" s="10">
        <v>0.18562999999999999</v>
      </c>
      <c r="H33" s="9">
        <v>7.5190000000000007E-2</v>
      </c>
      <c r="I33" s="10">
        <v>0.13159999999999999</v>
      </c>
      <c r="J33" s="32">
        <v>15.39786</v>
      </c>
      <c r="K33" s="67">
        <v>0.10892</v>
      </c>
    </row>
    <row r="34" spans="1:11" x14ac:dyDescent="0.25">
      <c r="A34" s="8">
        <v>38806</v>
      </c>
      <c r="B34" s="9">
        <v>0.21423</v>
      </c>
      <c r="C34" s="10">
        <v>0.21829999999999999</v>
      </c>
      <c r="D34" s="9">
        <v>9.153E-2</v>
      </c>
      <c r="E34" s="10">
        <v>0.21337</v>
      </c>
      <c r="F34" s="9">
        <v>128.31328999999999</v>
      </c>
      <c r="G34" s="10">
        <v>0.18672</v>
      </c>
      <c r="H34" s="9">
        <v>7.5870000000000007E-2</v>
      </c>
      <c r="I34" s="10">
        <v>0.13159999999999999</v>
      </c>
      <c r="J34" s="32">
        <v>15.522220000000001</v>
      </c>
      <c r="K34" s="67">
        <v>0.10953</v>
      </c>
    </row>
    <row r="35" spans="1:11" ht="15.75" thickBot="1" x14ac:dyDescent="0.3">
      <c r="A35" s="11">
        <v>38807</v>
      </c>
      <c r="B35" s="12">
        <v>0.21206</v>
      </c>
      <c r="C35" s="13">
        <v>0.21546000000000001</v>
      </c>
      <c r="D35" s="12">
        <v>9.1350000000000001E-2</v>
      </c>
      <c r="E35" s="13">
        <v>0.21290000000000001</v>
      </c>
      <c r="F35" s="12">
        <v>128.42843999999999</v>
      </c>
      <c r="G35" s="13">
        <v>0.18431</v>
      </c>
      <c r="H35" s="12">
        <v>7.5399999999999995E-2</v>
      </c>
      <c r="I35" s="13">
        <v>0.13159999999999999</v>
      </c>
      <c r="J35" s="33">
        <v>15.438650000000001</v>
      </c>
      <c r="K35" s="68">
        <v>0.10842</v>
      </c>
    </row>
    <row r="36" spans="1:11" ht="15.75" thickTop="1" x14ac:dyDescent="0.25">
      <c r="A36" s="14" t="s">
        <v>11</v>
      </c>
      <c r="B36" s="15">
        <f t="shared" ref="B36:K36" si="7">SUM(B31:B35)</f>
        <v>1.06748</v>
      </c>
      <c r="C36" s="16">
        <f t="shared" si="7"/>
        <v>1.0832599999999999</v>
      </c>
      <c r="D36" s="15">
        <f t="shared" si="7"/>
        <v>0.45726</v>
      </c>
      <c r="E36" s="16">
        <f t="shared" si="7"/>
        <v>1.06542</v>
      </c>
      <c r="F36" s="15">
        <f t="shared" si="7"/>
        <v>642.44488000000001</v>
      </c>
      <c r="G36" s="16">
        <f t="shared" si="7"/>
        <v>0.9282999999999999</v>
      </c>
      <c r="H36" s="15">
        <f t="shared" si="7"/>
        <v>0.37731999999999999</v>
      </c>
      <c r="I36" s="16">
        <f t="shared" si="7"/>
        <v>0.65799999999999992</v>
      </c>
      <c r="J36" s="16">
        <f t="shared" si="7"/>
        <v>77.176159999999996</v>
      </c>
      <c r="K36" s="69">
        <f t="shared" si="7"/>
        <v>0.54578000000000004</v>
      </c>
    </row>
    <row r="37" spans="1:11" ht="15.75" thickBot="1" x14ac:dyDescent="0.3">
      <c r="A37" s="17" t="s">
        <v>12</v>
      </c>
      <c r="B37" s="18">
        <f>B36/5</f>
        <v>0.21349599999999999</v>
      </c>
      <c r="C37" s="19">
        <f>C36/5</f>
        <v>0.21665199999999998</v>
      </c>
      <c r="D37" s="19">
        <f t="shared" ref="D37:K37" si="8">D36/5</f>
        <v>9.1452000000000006E-2</v>
      </c>
      <c r="E37" s="19">
        <f t="shared" si="8"/>
        <v>0.213084</v>
      </c>
      <c r="F37" s="19">
        <f t="shared" si="8"/>
        <v>128.48897600000001</v>
      </c>
      <c r="G37" s="19">
        <f t="shared" si="8"/>
        <v>0.18565999999999999</v>
      </c>
      <c r="H37" s="19">
        <f t="shared" si="8"/>
        <v>7.5464000000000003E-2</v>
      </c>
      <c r="I37" s="19">
        <f t="shared" si="8"/>
        <v>0.13159999999999999</v>
      </c>
      <c r="J37" s="19">
        <f t="shared" si="8"/>
        <v>15.435231999999999</v>
      </c>
      <c r="K37" s="19">
        <f t="shared" si="8"/>
        <v>0.109156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32"/>
      <c r="K38" s="67"/>
    </row>
    <row r="39" spans="1:11" ht="20.25" x14ac:dyDescent="0.3">
      <c r="A39" s="20"/>
      <c r="B39" s="9"/>
      <c r="C39" s="72"/>
      <c r="D39" s="9"/>
      <c r="E39" s="22" t="s">
        <v>13</v>
      </c>
      <c r="F39" s="9"/>
      <c r="G39" s="10"/>
      <c r="H39" s="9"/>
      <c r="I39" s="10"/>
      <c r="J39" s="32"/>
      <c r="K39" s="67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36"/>
      <c r="K40" s="71"/>
    </row>
    <row r="41" spans="1:11" x14ac:dyDescent="0.25">
      <c r="A41" s="26" t="s">
        <v>14</v>
      </c>
      <c r="B41" s="27">
        <f>SUM(B5:B7,B10:B14,B17:B21,B24:B28,B31:B35)</f>
        <v>4.9271200000000004</v>
      </c>
      <c r="C41" s="37">
        <f>SUM(C5:C7,C10:C14,C17:C21,C24:C28,C31:C35)</f>
        <v>4.7625600000000006</v>
      </c>
      <c r="D41" s="37">
        <f t="shared" ref="D41:K41" si="9">SUM(D5:D7,D10:D14,D17:D21,D24:D28,D31:D35)</f>
        <v>2.0996899999999998</v>
      </c>
      <c r="E41" s="37">
        <f t="shared" si="9"/>
        <v>4.9083400000000008</v>
      </c>
      <c r="F41" s="37">
        <f t="shared" si="9"/>
        <v>2950.9147800000001</v>
      </c>
      <c r="G41" s="37">
        <f t="shared" si="9"/>
        <v>4.1613199999999999</v>
      </c>
      <c r="H41" s="37">
        <f t="shared" si="9"/>
        <v>1.7353480000000003</v>
      </c>
      <c r="I41" s="37">
        <f t="shared" si="9"/>
        <v>3.0273000000000008</v>
      </c>
      <c r="J41" s="37">
        <f t="shared" si="9"/>
        <v>354.83402000000001</v>
      </c>
      <c r="K41" s="37">
        <f t="shared" si="9"/>
        <v>2.5191299999999996</v>
      </c>
    </row>
    <row r="42" spans="1:11" x14ac:dyDescent="0.25">
      <c r="A42" s="26" t="s">
        <v>15</v>
      </c>
      <c r="B42" s="27">
        <f>B41/23</f>
        <v>0.21422260869565218</v>
      </c>
      <c r="C42" s="28">
        <f>C41/23</f>
        <v>0.20706782608695654</v>
      </c>
      <c r="D42" s="28">
        <f t="shared" ref="D42:K42" si="10">D41/23</f>
        <v>9.1290869565217383E-2</v>
      </c>
      <c r="E42" s="28">
        <f t="shared" si="10"/>
        <v>0.21340608695652177</v>
      </c>
      <c r="F42" s="28">
        <f t="shared" si="10"/>
        <v>128.30064260869565</v>
      </c>
      <c r="G42" s="28">
        <f t="shared" si="10"/>
        <v>0.18092695652173912</v>
      </c>
      <c r="H42" s="28">
        <f t="shared" si="10"/>
        <v>7.544991304347827E-2</v>
      </c>
      <c r="I42" s="28">
        <f t="shared" si="10"/>
        <v>0.13162173913043482</v>
      </c>
      <c r="J42" s="28">
        <f t="shared" si="10"/>
        <v>15.427566086956523</v>
      </c>
      <c r="K42" s="28">
        <f t="shared" si="10"/>
        <v>0.10952739130434781</v>
      </c>
    </row>
    <row r="43" spans="1:11" x14ac:dyDescent="0.25">
      <c r="A43" s="26" t="s">
        <v>16</v>
      </c>
      <c r="B43" s="27">
        <f>1/B42</f>
        <v>4.6680413710240467</v>
      </c>
      <c r="C43" s="28">
        <f>1/C42</f>
        <v>4.8293354834374789</v>
      </c>
      <c r="D43" s="28">
        <f t="shared" ref="D43:K43" si="11">1/D42</f>
        <v>10.953997971129072</v>
      </c>
      <c r="E43" s="28">
        <f t="shared" si="11"/>
        <v>4.6859019546323193</v>
      </c>
      <c r="F43" s="28">
        <f t="shared" si="11"/>
        <v>7.7941932298024545E-3</v>
      </c>
      <c r="G43" s="28">
        <f t="shared" si="11"/>
        <v>5.5270923649226686</v>
      </c>
      <c r="H43" s="28">
        <f t="shared" si="11"/>
        <v>13.253825745614135</v>
      </c>
      <c r="I43" s="28">
        <f t="shared" si="11"/>
        <v>7.5975291513890246</v>
      </c>
      <c r="J43" s="28">
        <f t="shared" si="11"/>
        <v>6.4819038490165057E-2</v>
      </c>
      <c r="K43" s="28">
        <f t="shared" si="11"/>
        <v>9.1301361978143252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7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A11" sqref="A11:A12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21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38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38810</v>
      </c>
      <c r="B6" s="9">
        <v>0.21235999999999999</v>
      </c>
      <c r="C6" s="10">
        <v>0.21439</v>
      </c>
      <c r="D6" s="9">
        <v>9.1329999999999995E-2</v>
      </c>
      <c r="E6" s="10">
        <v>0.21276</v>
      </c>
      <c r="F6" s="9">
        <v>127.85269</v>
      </c>
      <c r="G6" s="10">
        <v>0.18412000000000001</v>
      </c>
      <c r="H6" s="9">
        <v>7.5770000000000004E-2</v>
      </c>
      <c r="I6" s="10">
        <v>0.13159999999999999</v>
      </c>
      <c r="J6" s="10">
        <v>15.492610000000001</v>
      </c>
      <c r="K6" s="67">
        <v>0.10858</v>
      </c>
    </row>
    <row r="7" spans="1:11" x14ac:dyDescent="0.25">
      <c r="A7" s="8">
        <v>38811</v>
      </c>
      <c r="B7" s="9">
        <v>0.21238000000000001</v>
      </c>
      <c r="C7" s="10">
        <v>0.21414</v>
      </c>
      <c r="D7" s="9">
        <v>9.1520000000000004E-2</v>
      </c>
      <c r="E7" s="10">
        <v>0.21263000000000001</v>
      </c>
      <c r="F7" s="9">
        <v>127.73096</v>
      </c>
      <c r="G7" s="10">
        <v>0.18335000000000001</v>
      </c>
      <c r="H7" s="9">
        <v>7.5719999999999996E-2</v>
      </c>
      <c r="I7" s="10">
        <v>0.13159999999999999</v>
      </c>
      <c r="J7" s="10">
        <v>15.515639999999999</v>
      </c>
      <c r="K7" s="67">
        <v>0.10859000000000001</v>
      </c>
    </row>
    <row r="8" spans="1:11" x14ac:dyDescent="0.25">
      <c r="A8" s="8">
        <v>38812</v>
      </c>
      <c r="B8" s="9" t="s">
        <v>22</v>
      </c>
      <c r="C8" s="10" t="s">
        <v>23</v>
      </c>
      <c r="D8" s="9" t="s">
        <v>24</v>
      </c>
      <c r="E8" s="10" t="s">
        <v>25</v>
      </c>
      <c r="F8" s="9" t="s">
        <v>26</v>
      </c>
      <c r="G8" s="10" t="s">
        <v>27</v>
      </c>
      <c r="H8" s="9" t="s">
        <v>28</v>
      </c>
      <c r="I8" s="10" t="s">
        <v>29</v>
      </c>
      <c r="J8" s="10" t="s">
        <v>30</v>
      </c>
      <c r="K8" s="67" t="s">
        <v>31</v>
      </c>
    </row>
    <row r="9" spans="1:11" x14ac:dyDescent="0.25">
      <c r="A9" s="8">
        <v>38813</v>
      </c>
      <c r="B9" s="9">
        <v>0.20976</v>
      </c>
      <c r="C9" s="10">
        <v>0.21440000000000001</v>
      </c>
      <c r="D9" s="9">
        <v>9.0800000000000006E-2</v>
      </c>
      <c r="E9" s="10">
        <v>0.21157000000000001</v>
      </c>
      <c r="F9" s="9">
        <v>125.97081</v>
      </c>
      <c r="G9" s="10">
        <v>0.18109</v>
      </c>
      <c r="H9" s="9">
        <v>7.5219999999999995E-2</v>
      </c>
      <c r="I9" s="10">
        <v>0.13159999999999999</v>
      </c>
      <c r="J9" s="10">
        <v>15.47879</v>
      </c>
      <c r="K9" s="67">
        <v>0.10724</v>
      </c>
    </row>
    <row r="10" spans="1:11" ht="15.75" thickBot="1" x14ac:dyDescent="0.3">
      <c r="A10" s="11">
        <v>38814</v>
      </c>
      <c r="B10" s="12">
        <v>0.21059</v>
      </c>
      <c r="C10" s="13">
        <v>0.21398</v>
      </c>
      <c r="D10" s="12">
        <v>9.0639999999999998E-2</v>
      </c>
      <c r="E10" s="13">
        <v>0.21143999999999999</v>
      </c>
      <c r="F10" s="12">
        <v>125.45428</v>
      </c>
      <c r="G10" s="13">
        <v>0.17992</v>
      </c>
      <c r="H10" s="12">
        <v>7.5149999999999995E-2</v>
      </c>
      <c r="I10" s="13">
        <v>0.13159999999999999</v>
      </c>
      <c r="J10" s="13">
        <v>15.491949999999999</v>
      </c>
      <c r="K10" s="68">
        <v>0.10767</v>
      </c>
    </row>
    <row r="11" spans="1:11" ht="15.75" thickTop="1" x14ac:dyDescent="0.25">
      <c r="A11" s="14" t="s">
        <v>11</v>
      </c>
      <c r="B11" s="15">
        <f t="shared" ref="B11:K11" si="0">SUM(B6:B10)</f>
        <v>0.84509000000000012</v>
      </c>
      <c r="C11" s="16">
        <f t="shared" si="0"/>
        <v>0.85691000000000006</v>
      </c>
      <c r="D11" s="15">
        <f t="shared" si="0"/>
        <v>0.36429</v>
      </c>
      <c r="E11" s="16">
        <f t="shared" si="0"/>
        <v>0.84840000000000004</v>
      </c>
      <c r="F11" s="15">
        <f t="shared" si="0"/>
        <v>507.00873999999993</v>
      </c>
      <c r="G11" s="16">
        <f t="shared" si="0"/>
        <v>0.72848000000000002</v>
      </c>
      <c r="H11" s="15">
        <f t="shared" si="0"/>
        <v>0.30186000000000002</v>
      </c>
      <c r="I11" s="16">
        <f t="shared" si="0"/>
        <v>0.52639999999999998</v>
      </c>
      <c r="J11" s="16">
        <f t="shared" si="0"/>
        <v>61.978989999999996</v>
      </c>
      <c r="K11" s="69">
        <f t="shared" si="0"/>
        <v>0.43207999999999996</v>
      </c>
    </row>
    <row r="12" spans="1:11" ht="15.75" thickBot="1" x14ac:dyDescent="0.3">
      <c r="A12" s="17" t="s">
        <v>12</v>
      </c>
      <c r="B12" s="18">
        <f>B11/4</f>
        <v>0.21127250000000003</v>
      </c>
      <c r="C12" s="19">
        <f>C11/4</f>
        <v>0.21422750000000002</v>
      </c>
      <c r="D12" s="19">
        <f t="shared" ref="D12:K12" si="1">D11/4</f>
        <v>9.1072500000000001E-2</v>
      </c>
      <c r="E12" s="19">
        <f t="shared" si="1"/>
        <v>0.21210000000000001</v>
      </c>
      <c r="F12" s="19">
        <f t="shared" si="1"/>
        <v>126.75218499999998</v>
      </c>
      <c r="G12" s="19">
        <f t="shared" si="1"/>
        <v>0.18212</v>
      </c>
      <c r="H12" s="19">
        <f t="shared" si="1"/>
        <v>7.5465000000000004E-2</v>
      </c>
      <c r="I12" s="19">
        <f t="shared" si="1"/>
        <v>0.13159999999999999</v>
      </c>
      <c r="J12" s="19">
        <f t="shared" si="1"/>
        <v>15.494747499999999</v>
      </c>
      <c r="K12" s="19">
        <f t="shared" si="1"/>
        <v>0.10801999999999999</v>
      </c>
    </row>
    <row r="13" spans="1:11" ht="15.75" thickTop="1" x14ac:dyDescent="0.25">
      <c r="A13" s="8">
        <v>38817</v>
      </c>
      <c r="B13" s="9">
        <v>0.21251999999999999</v>
      </c>
      <c r="C13" s="10">
        <v>0.21573999999999999</v>
      </c>
      <c r="D13" s="9">
        <v>9.103E-2</v>
      </c>
      <c r="E13" s="10">
        <v>0.21140999999999999</v>
      </c>
      <c r="F13" s="9">
        <v>125.40164</v>
      </c>
      <c r="G13" s="10">
        <v>0.18071999999999999</v>
      </c>
      <c r="H13" s="9">
        <v>7.5579999999999994E-2</v>
      </c>
      <c r="I13" s="10">
        <v>0.13159999999999999</v>
      </c>
      <c r="J13" s="10">
        <v>15.551170000000001</v>
      </c>
      <c r="K13" s="67">
        <v>0.10866000000000001</v>
      </c>
    </row>
    <row r="14" spans="1:11" x14ac:dyDescent="0.25">
      <c r="A14" s="8">
        <v>38818</v>
      </c>
      <c r="B14" s="9">
        <v>0.21274999999999999</v>
      </c>
      <c r="C14" s="10">
        <v>0.21636</v>
      </c>
      <c r="D14" s="9">
        <v>9.1289999999999996E-2</v>
      </c>
      <c r="E14" s="10">
        <v>0.21156</v>
      </c>
      <c r="F14" s="9">
        <v>125.57272</v>
      </c>
      <c r="G14" s="10">
        <v>0.18060999999999999</v>
      </c>
      <c r="H14" s="9">
        <v>7.5539999999999996E-2</v>
      </c>
      <c r="I14" s="10">
        <v>0.13159999999999999</v>
      </c>
      <c r="J14" s="10">
        <v>15.59592</v>
      </c>
      <c r="K14" s="67">
        <v>0.10878</v>
      </c>
    </row>
    <row r="15" spans="1:11" x14ac:dyDescent="0.25">
      <c r="A15" s="8">
        <v>38819</v>
      </c>
      <c r="B15" s="9">
        <v>0.21226999999999999</v>
      </c>
      <c r="C15" s="10">
        <v>0.21551000000000001</v>
      </c>
      <c r="D15" s="9">
        <v>9.1329999999999995E-2</v>
      </c>
      <c r="E15" s="10">
        <v>0.21257000000000001</v>
      </c>
      <c r="F15" s="9">
        <v>125.63852</v>
      </c>
      <c r="G15" s="10">
        <v>0.17956</v>
      </c>
      <c r="H15" s="9">
        <v>7.5340000000000004E-2</v>
      </c>
      <c r="I15" s="10">
        <v>0.13159999999999999</v>
      </c>
      <c r="J15" s="10">
        <v>15.609080000000001</v>
      </c>
      <c r="K15" s="67">
        <v>0.10853</v>
      </c>
    </row>
    <row r="16" spans="1:11" x14ac:dyDescent="0.25">
      <c r="A16" s="8">
        <v>38820</v>
      </c>
      <c r="B16" s="9">
        <v>0.21257000000000001</v>
      </c>
      <c r="C16" s="10">
        <v>0.21379000000000001</v>
      </c>
      <c r="D16" s="9">
        <v>9.1130000000000003E-2</v>
      </c>
      <c r="E16" s="10">
        <v>0.21210999999999999</v>
      </c>
      <c r="F16" s="9">
        <v>126.41495999999999</v>
      </c>
      <c r="G16" s="10">
        <v>0.17988999999999999</v>
      </c>
      <c r="H16" s="9">
        <v>7.5160000000000005E-2</v>
      </c>
      <c r="I16" s="10">
        <v>0.13159999999999999</v>
      </c>
      <c r="J16" s="10">
        <v>15.58539</v>
      </c>
      <c r="K16" s="67">
        <v>0.10868</v>
      </c>
    </row>
    <row r="17" spans="1:11" ht="15.75" thickBot="1" x14ac:dyDescent="0.3">
      <c r="A17" s="11">
        <v>38821</v>
      </c>
      <c r="B17" s="12" t="s">
        <v>22</v>
      </c>
      <c r="C17" s="13" t="s">
        <v>23</v>
      </c>
      <c r="D17" s="12" t="s">
        <v>24</v>
      </c>
      <c r="E17" s="13" t="s">
        <v>25</v>
      </c>
      <c r="F17" s="12" t="s">
        <v>26</v>
      </c>
      <c r="G17" s="13" t="s">
        <v>27</v>
      </c>
      <c r="H17" s="12" t="s">
        <v>28</v>
      </c>
      <c r="I17" s="13" t="s">
        <v>29</v>
      </c>
      <c r="J17" s="13" t="s">
        <v>32</v>
      </c>
      <c r="K17" s="68" t="s">
        <v>33</v>
      </c>
    </row>
    <row r="18" spans="1:11" ht="15.75" thickTop="1" x14ac:dyDescent="0.25">
      <c r="A18" s="14" t="s">
        <v>11</v>
      </c>
      <c r="B18" s="15">
        <f t="shared" ref="B18:K18" si="2">SUM(B13:B17)</f>
        <v>0.85011000000000003</v>
      </c>
      <c r="C18" s="16">
        <f t="shared" si="2"/>
        <v>0.86140000000000005</v>
      </c>
      <c r="D18" s="15">
        <f t="shared" si="2"/>
        <v>0.36477999999999994</v>
      </c>
      <c r="E18" s="16">
        <f t="shared" si="2"/>
        <v>0.84765000000000001</v>
      </c>
      <c r="F18" s="15">
        <f t="shared" si="2"/>
        <v>503.02784000000003</v>
      </c>
      <c r="G18" s="16">
        <f t="shared" si="2"/>
        <v>0.72077999999999998</v>
      </c>
      <c r="H18" s="15">
        <f t="shared" si="2"/>
        <v>0.30162</v>
      </c>
      <c r="I18" s="16">
        <f t="shared" si="2"/>
        <v>0.52639999999999998</v>
      </c>
      <c r="J18" s="16">
        <f t="shared" si="2"/>
        <v>62.341560000000001</v>
      </c>
      <c r="K18" s="69">
        <f t="shared" si="2"/>
        <v>0.43465000000000004</v>
      </c>
    </row>
    <row r="19" spans="1:11" ht="15.75" thickBot="1" x14ac:dyDescent="0.3">
      <c r="A19" s="17" t="s">
        <v>12</v>
      </c>
      <c r="B19" s="18">
        <f>B18/4</f>
        <v>0.21252750000000001</v>
      </c>
      <c r="C19" s="19">
        <f>C18/4</f>
        <v>0.21535000000000001</v>
      </c>
      <c r="D19" s="19">
        <f t="shared" ref="D19:K19" si="3">D18/4</f>
        <v>9.1194999999999984E-2</v>
      </c>
      <c r="E19" s="19">
        <f t="shared" si="3"/>
        <v>0.2119125</v>
      </c>
      <c r="F19" s="19">
        <f t="shared" si="3"/>
        <v>125.75696000000001</v>
      </c>
      <c r="G19" s="19">
        <f t="shared" si="3"/>
        <v>0.18019499999999999</v>
      </c>
      <c r="H19" s="19">
        <f t="shared" si="3"/>
        <v>7.5405E-2</v>
      </c>
      <c r="I19" s="19">
        <f t="shared" si="3"/>
        <v>0.13159999999999999</v>
      </c>
      <c r="J19" s="19">
        <f t="shared" si="3"/>
        <v>15.58539</v>
      </c>
      <c r="K19" s="19">
        <f t="shared" si="3"/>
        <v>0.10866250000000001</v>
      </c>
    </row>
    <row r="20" spans="1:11" ht="15.75" thickTop="1" x14ac:dyDescent="0.25">
      <c r="A20" s="8">
        <v>38824</v>
      </c>
      <c r="B20" s="9" t="s">
        <v>34</v>
      </c>
      <c r="C20" s="10" t="s">
        <v>23</v>
      </c>
      <c r="D20" s="9" t="s">
        <v>24</v>
      </c>
      <c r="E20" s="10" t="s">
        <v>25</v>
      </c>
      <c r="F20" s="9" t="s">
        <v>26</v>
      </c>
      <c r="G20" s="10" t="s">
        <v>27</v>
      </c>
      <c r="H20" s="9" t="s">
        <v>28</v>
      </c>
      <c r="I20" s="10" t="s">
        <v>29</v>
      </c>
      <c r="J20" s="10" t="s">
        <v>35</v>
      </c>
      <c r="K20" s="67" t="s">
        <v>36</v>
      </c>
    </row>
    <row r="21" spans="1:11" x14ac:dyDescent="0.25">
      <c r="A21" s="8">
        <v>38825</v>
      </c>
      <c r="B21" s="9">
        <v>0.21137</v>
      </c>
      <c r="C21" s="10">
        <v>0.21173</v>
      </c>
      <c r="D21" s="9">
        <v>9.1300000000000006E-2</v>
      </c>
      <c r="E21" s="10">
        <v>0.21121000000000001</v>
      </c>
      <c r="F21" s="9">
        <v>126.1386</v>
      </c>
      <c r="G21" s="10">
        <v>0.1799</v>
      </c>
      <c r="H21" s="9">
        <v>7.4700000000000003E-2</v>
      </c>
      <c r="I21" s="10">
        <v>0.13159999999999999</v>
      </c>
      <c r="J21" s="10">
        <v>15.53538</v>
      </c>
      <c r="K21" s="67">
        <v>0.10807</v>
      </c>
    </row>
    <row r="22" spans="1:11" x14ac:dyDescent="0.25">
      <c r="A22" s="8">
        <v>38826</v>
      </c>
      <c r="B22" s="9">
        <v>0.20963000000000001</v>
      </c>
      <c r="C22" s="10">
        <v>0.20959</v>
      </c>
      <c r="D22" s="9">
        <v>9.0719999999999995E-2</v>
      </c>
      <c r="E22" s="10">
        <v>0.21071000000000001</v>
      </c>
      <c r="F22" s="9">
        <v>126.1386</v>
      </c>
      <c r="G22" s="10">
        <v>0.17829999999999999</v>
      </c>
      <c r="H22" s="9">
        <v>7.4060000000000001E-2</v>
      </c>
      <c r="I22" s="10">
        <v>0.13159999999999999</v>
      </c>
      <c r="J22" s="10">
        <v>15.487349999999999</v>
      </c>
      <c r="K22" s="67">
        <v>0.10718</v>
      </c>
    </row>
    <row r="23" spans="1:11" x14ac:dyDescent="0.25">
      <c r="A23" s="8">
        <v>38827</v>
      </c>
      <c r="B23" s="9">
        <v>0.20863999999999999</v>
      </c>
      <c r="C23" s="10">
        <v>0.20762</v>
      </c>
      <c r="D23" s="9">
        <v>9.035E-2</v>
      </c>
      <c r="E23" s="10">
        <v>0.21032999999999999</v>
      </c>
      <c r="F23" s="9">
        <v>124.41135</v>
      </c>
      <c r="G23" s="10">
        <v>0.17641000000000001</v>
      </c>
      <c r="H23" s="9">
        <v>7.3550000000000004E-2</v>
      </c>
      <c r="I23" s="10">
        <v>0.13159999999999999</v>
      </c>
      <c r="J23" s="10">
        <v>15.489319999999999</v>
      </c>
      <c r="K23" s="67">
        <v>0.10664999999999999</v>
      </c>
    </row>
    <row r="24" spans="1:11" ht="15.75" thickBot="1" x14ac:dyDescent="0.3">
      <c r="A24" s="11">
        <v>38828</v>
      </c>
      <c r="B24" s="12">
        <v>0.20899000000000001</v>
      </c>
      <c r="C24" s="13">
        <v>0.21018999999999999</v>
      </c>
      <c r="D24" s="12">
        <v>9.0480000000000005E-2</v>
      </c>
      <c r="E24" s="13">
        <v>0.21024999999999999</v>
      </c>
      <c r="F24" s="12">
        <v>124.80286</v>
      </c>
      <c r="G24" s="13">
        <v>0.17851</v>
      </c>
      <c r="H24" s="12">
        <v>7.3999999999999996E-2</v>
      </c>
      <c r="I24" s="13">
        <v>0.13159999999999999</v>
      </c>
      <c r="J24" s="13">
        <v>15.465630000000001</v>
      </c>
      <c r="K24" s="68">
        <v>0.10685</v>
      </c>
    </row>
    <row r="25" spans="1:11" ht="15.75" thickTop="1" x14ac:dyDescent="0.25">
      <c r="A25" s="14" t="s">
        <v>11</v>
      </c>
      <c r="B25" s="15">
        <f t="shared" ref="B25:K25" si="4">SUM(B21:B24)</f>
        <v>0.83862999999999999</v>
      </c>
      <c r="C25" s="16">
        <f t="shared" si="4"/>
        <v>0.83913000000000004</v>
      </c>
      <c r="D25" s="15">
        <f t="shared" si="4"/>
        <v>0.36285000000000001</v>
      </c>
      <c r="E25" s="16">
        <f t="shared" si="4"/>
        <v>0.84250000000000003</v>
      </c>
      <c r="F25" s="15">
        <f t="shared" si="4"/>
        <v>501.49140999999997</v>
      </c>
      <c r="G25" s="16">
        <f t="shared" si="4"/>
        <v>0.71311999999999998</v>
      </c>
      <c r="H25" s="15">
        <f t="shared" si="4"/>
        <v>0.29631000000000002</v>
      </c>
      <c r="I25" s="16">
        <f t="shared" si="4"/>
        <v>0.52639999999999998</v>
      </c>
      <c r="J25" s="16">
        <f t="shared" si="4"/>
        <v>61.977680000000007</v>
      </c>
      <c r="K25" s="69">
        <f t="shared" si="4"/>
        <v>0.42874999999999996</v>
      </c>
    </row>
    <row r="26" spans="1:11" ht="15.75" thickBot="1" x14ac:dyDescent="0.3">
      <c r="A26" s="17" t="s">
        <v>12</v>
      </c>
      <c r="B26" s="18">
        <f>B25/4</f>
        <v>0.2096575</v>
      </c>
      <c r="C26" s="19">
        <f>C25/4</f>
        <v>0.20978250000000001</v>
      </c>
      <c r="D26" s="19">
        <f t="shared" ref="D26:K26" si="5">D25/4</f>
        <v>9.0712500000000001E-2</v>
      </c>
      <c r="E26" s="19">
        <f t="shared" si="5"/>
        <v>0.21062500000000001</v>
      </c>
      <c r="F26" s="19">
        <f t="shared" si="5"/>
        <v>125.37285249999999</v>
      </c>
      <c r="G26" s="19">
        <f t="shared" si="5"/>
        <v>0.17827999999999999</v>
      </c>
      <c r="H26" s="19">
        <f t="shared" si="5"/>
        <v>7.4077500000000004E-2</v>
      </c>
      <c r="I26" s="19">
        <f t="shared" si="5"/>
        <v>0.13159999999999999</v>
      </c>
      <c r="J26" s="19">
        <f t="shared" si="5"/>
        <v>15.494420000000002</v>
      </c>
      <c r="K26" s="19">
        <f t="shared" si="5"/>
        <v>0.10718749999999999</v>
      </c>
    </row>
    <row r="27" spans="1:11" ht="15.75" thickTop="1" x14ac:dyDescent="0.25">
      <c r="A27" s="8">
        <v>38831</v>
      </c>
      <c r="B27" s="9">
        <v>0.20860000000000001</v>
      </c>
      <c r="C27" s="10">
        <v>0.2077</v>
      </c>
      <c r="D27" s="9">
        <v>9.0480000000000005E-2</v>
      </c>
      <c r="E27" s="10">
        <v>0.21009</v>
      </c>
      <c r="F27" s="9">
        <v>124.7897</v>
      </c>
      <c r="G27" s="10">
        <v>0.17680000000000001</v>
      </c>
      <c r="H27" s="9">
        <v>7.3849999999999999E-2</v>
      </c>
      <c r="I27" s="10">
        <v>0.13159999999999999</v>
      </c>
      <c r="J27" s="10">
        <v>15.38733</v>
      </c>
      <c r="K27" s="67">
        <v>0.10666</v>
      </c>
    </row>
    <row r="28" spans="1:11" x14ac:dyDescent="0.25">
      <c r="A28" s="8">
        <v>38832</v>
      </c>
      <c r="B28" s="9">
        <v>0.20807999999999999</v>
      </c>
      <c r="C28" s="10">
        <v>0.20843999999999999</v>
      </c>
      <c r="D28" s="9">
        <v>9.0079999999999993E-2</v>
      </c>
      <c r="E28" s="10">
        <v>0.20881</v>
      </c>
      <c r="F28" s="9">
        <v>123.65794</v>
      </c>
      <c r="G28" s="10">
        <v>0.17688999999999999</v>
      </c>
      <c r="H28" s="9">
        <v>7.3800000000000004E-2</v>
      </c>
      <c r="I28" s="10">
        <v>0.13159999999999999</v>
      </c>
      <c r="J28" s="10">
        <v>15.126760000000001</v>
      </c>
      <c r="K28" s="67">
        <v>0.10639</v>
      </c>
    </row>
    <row r="29" spans="1:11" x14ac:dyDescent="0.25">
      <c r="A29" s="8">
        <v>38833</v>
      </c>
      <c r="B29" s="9">
        <v>0.20741999999999999</v>
      </c>
      <c r="C29" s="10">
        <v>0.21057999999999999</v>
      </c>
      <c r="D29" s="9">
        <v>9.0039999999999995E-2</v>
      </c>
      <c r="E29" s="10">
        <v>0.20907999999999999</v>
      </c>
      <c r="F29" s="9">
        <v>124.36199999999999</v>
      </c>
      <c r="G29" s="10">
        <v>0.17646999999999999</v>
      </c>
      <c r="H29" s="9">
        <v>7.3609999999999995E-2</v>
      </c>
      <c r="I29" s="10">
        <v>0.13159999999999999</v>
      </c>
      <c r="J29" s="10">
        <v>15.10834</v>
      </c>
      <c r="K29" s="67">
        <v>0.10605000000000001</v>
      </c>
    </row>
    <row r="30" spans="1:11" x14ac:dyDescent="0.25">
      <c r="A30" s="8">
        <v>38834</v>
      </c>
      <c r="B30" s="9">
        <v>0.20669000000000001</v>
      </c>
      <c r="C30" s="10">
        <v>0.20807999999999999</v>
      </c>
      <c r="D30" s="9">
        <v>9.0050000000000005E-2</v>
      </c>
      <c r="E30" s="10">
        <v>0.20888000000000001</v>
      </c>
      <c r="F30" s="9">
        <v>124.55611</v>
      </c>
      <c r="G30" s="10">
        <v>0.17474000000000001</v>
      </c>
      <c r="H30" s="9">
        <v>7.3580000000000007E-2</v>
      </c>
      <c r="I30" s="10">
        <v>0.13159999999999999</v>
      </c>
      <c r="J30" s="10">
        <v>15.10834</v>
      </c>
      <c r="K30" s="67">
        <v>0.10568</v>
      </c>
    </row>
    <row r="31" spans="1:11" ht="15.75" thickBot="1" x14ac:dyDescent="0.3">
      <c r="A31" s="11">
        <v>38835</v>
      </c>
      <c r="B31" s="12">
        <v>0.20538000000000001</v>
      </c>
      <c r="C31" s="13">
        <v>0.20787</v>
      </c>
      <c r="D31" s="12">
        <v>8.9940000000000006E-2</v>
      </c>
      <c r="E31" s="13">
        <v>0.20838000000000001</v>
      </c>
      <c r="F31" s="12">
        <v>124.3291</v>
      </c>
      <c r="G31" s="13">
        <v>0.17388000000000001</v>
      </c>
      <c r="H31" s="12">
        <v>7.3020000000000002E-2</v>
      </c>
      <c r="I31" s="13">
        <v>0.13159999999999999</v>
      </c>
      <c r="J31" s="13">
        <v>15.00306</v>
      </c>
      <c r="K31" s="68">
        <v>0.10501000000000001</v>
      </c>
    </row>
    <row r="32" spans="1:11" ht="15.75" thickTop="1" x14ac:dyDescent="0.25">
      <c r="A32" s="14" t="s">
        <v>11</v>
      </c>
      <c r="B32" s="15">
        <f t="shared" ref="B32:K32" si="6">SUM(B27:B31)</f>
        <v>1.03617</v>
      </c>
      <c r="C32" s="16">
        <f t="shared" si="6"/>
        <v>1.04267</v>
      </c>
      <c r="D32" s="15">
        <f t="shared" si="6"/>
        <v>0.45059000000000005</v>
      </c>
      <c r="E32" s="16">
        <f t="shared" si="6"/>
        <v>1.0452399999999999</v>
      </c>
      <c r="F32" s="15">
        <f t="shared" si="6"/>
        <v>621.69484999999997</v>
      </c>
      <c r="G32" s="16">
        <f t="shared" si="6"/>
        <v>0.87878000000000001</v>
      </c>
      <c r="H32" s="15">
        <f t="shared" si="6"/>
        <v>0.36785999999999996</v>
      </c>
      <c r="I32" s="16">
        <f t="shared" si="6"/>
        <v>0.65799999999999992</v>
      </c>
      <c r="J32" s="16">
        <f t="shared" si="6"/>
        <v>75.733829999999998</v>
      </c>
      <c r="K32" s="69">
        <f t="shared" si="6"/>
        <v>0.52979000000000009</v>
      </c>
    </row>
    <row r="33" spans="1:11" ht="15.75" thickBot="1" x14ac:dyDescent="0.3">
      <c r="A33" s="17" t="s">
        <v>12</v>
      </c>
      <c r="B33" s="18">
        <f>B32/5</f>
        <v>0.207234</v>
      </c>
      <c r="C33" s="19">
        <f>C32/5</f>
        <v>0.208534</v>
      </c>
      <c r="D33" s="19">
        <f t="shared" ref="D33:K33" si="7">D32/5</f>
        <v>9.0118000000000004E-2</v>
      </c>
      <c r="E33" s="19">
        <f t="shared" si="7"/>
        <v>0.20904799999999998</v>
      </c>
      <c r="F33" s="19">
        <f t="shared" si="7"/>
        <v>124.33896999999999</v>
      </c>
      <c r="G33" s="19">
        <f t="shared" si="7"/>
        <v>0.175756</v>
      </c>
      <c r="H33" s="19">
        <f t="shared" si="7"/>
        <v>7.3571999999999999E-2</v>
      </c>
      <c r="I33" s="19">
        <f t="shared" si="7"/>
        <v>0.13159999999999999</v>
      </c>
      <c r="J33" s="19">
        <f t="shared" si="7"/>
        <v>15.146766</v>
      </c>
      <c r="K33" s="19">
        <f t="shared" si="7"/>
        <v>0.10595800000000002</v>
      </c>
    </row>
    <row r="34" spans="1:11" ht="15.75" thickTop="1" x14ac:dyDescent="0.25">
      <c r="A34" s="20"/>
      <c r="B34" s="9"/>
      <c r="C34" s="10"/>
      <c r="D34" s="9"/>
      <c r="E34" s="10"/>
      <c r="F34" s="9"/>
      <c r="G34" s="10"/>
      <c r="H34" s="9"/>
      <c r="I34" s="10"/>
      <c r="J34" s="10"/>
      <c r="K34" s="67"/>
    </row>
    <row r="35" spans="1:11" ht="20.25" x14ac:dyDescent="0.3">
      <c r="A35" s="20"/>
      <c r="B35" s="9"/>
      <c r="C35" s="72"/>
      <c r="D35" s="9"/>
      <c r="E35" s="22" t="s">
        <v>13</v>
      </c>
      <c r="F35" s="9"/>
      <c r="G35" s="10"/>
      <c r="H35" s="9"/>
      <c r="I35" s="10"/>
      <c r="J35" s="10"/>
      <c r="K35" s="67"/>
    </row>
    <row r="36" spans="1:11" ht="15.75" thickBot="1" x14ac:dyDescent="0.3">
      <c r="A36" s="23"/>
      <c r="B36" s="24"/>
      <c r="C36" s="25"/>
      <c r="D36" s="24"/>
      <c r="E36" s="25"/>
      <c r="F36" s="24"/>
      <c r="G36" s="25"/>
      <c r="H36" s="24"/>
      <c r="I36" s="25"/>
      <c r="J36" s="25"/>
      <c r="K36" s="71"/>
    </row>
    <row r="37" spans="1:11" x14ac:dyDescent="0.25">
      <c r="A37" s="26" t="s">
        <v>14</v>
      </c>
      <c r="B37" s="27">
        <f>SUM(B6:B10,B13:B16,B21:B24,B27:B31)</f>
        <v>3.57</v>
      </c>
      <c r="C37" s="37">
        <f>SUM(C6:C10,C13:C16,C21:C24,C27:C31)</f>
        <v>3.6001099999999999</v>
      </c>
      <c r="D37" s="37">
        <f t="shared" ref="D37:K37" si="8">SUM(D6:D10,D13:D16,D21:D24,D27:D31)</f>
        <v>1.5425099999999996</v>
      </c>
      <c r="E37" s="37">
        <f t="shared" si="8"/>
        <v>3.5837900000000005</v>
      </c>
      <c r="F37" s="37">
        <f t="shared" si="8"/>
        <v>2133.2228399999999</v>
      </c>
      <c r="G37" s="37">
        <f t="shared" si="8"/>
        <v>3.0411600000000001</v>
      </c>
      <c r="H37" s="37">
        <f t="shared" si="8"/>
        <v>1.2676499999999999</v>
      </c>
      <c r="I37" s="37">
        <f t="shared" si="8"/>
        <v>2.2371999999999996</v>
      </c>
      <c r="J37" s="37">
        <f t="shared" si="8"/>
        <v>262.03205999999994</v>
      </c>
      <c r="K37" s="37">
        <f t="shared" si="8"/>
        <v>1.8252699999999999</v>
      </c>
    </row>
    <row r="38" spans="1:11" x14ac:dyDescent="0.25">
      <c r="A38" s="26" t="s">
        <v>15</v>
      </c>
      <c r="B38" s="27">
        <f>B37/17</f>
        <v>0.21</v>
      </c>
      <c r="C38" s="28">
        <f>C37/17</f>
        <v>0.21177117647058824</v>
      </c>
      <c r="D38" s="28">
        <f t="shared" ref="D38:K38" si="9">D37/17</f>
        <v>9.0735882352941152E-2</v>
      </c>
      <c r="E38" s="28">
        <f t="shared" si="9"/>
        <v>0.21081117647058825</v>
      </c>
      <c r="F38" s="28">
        <f t="shared" si="9"/>
        <v>125.48369647058823</v>
      </c>
      <c r="G38" s="28">
        <f t="shared" si="9"/>
        <v>0.17889176470588236</v>
      </c>
      <c r="H38" s="28">
        <f t="shared" si="9"/>
        <v>7.456764705882353E-2</v>
      </c>
      <c r="I38" s="28">
        <f t="shared" si="9"/>
        <v>0.13159999999999997</v>
      </c>
      <c r="J38" s="28">
        <f t="shared" si="9"/>
        <v>15.41365058823529</v>
      </c>
      <c r="K38" s="28">
        <f t="shared" si="9"/>
        <v>0.10736882352941177</v>
      </c>
    </row>
    <row r="39" spans="1:11" x14ac:dyDescent="0.25">
      <c r="A39" s="26" t="s">
        <v>16</v>
      </c>
      <c r="B39" s="27">
        <f>1/B38</f>
        <v>4.7619047619047619</v>
      </c>
      <c r="C39" s="28">
        <f>1/C38</f>
        <v>4.7220779365074952</v>
      </c>
      <c r="D39" s="28">
        <f t="shared" ref="D39:K39" si="10">1/D38</f>
        <v>11.020998243123223</v>
      </c>
      <c r="E39" s="28">
        <f t="shared" si="10"/>
        <v>4.7435815156580041</v>
      </c>
      <c r="F39" s="28">
        <f t="shared" si="10"/>
        <v>7.9691627528233298E-3</v>
      </c>
      <c r="G39" s="28">
        <f t="shared" si="10"/>
        <v>5.5899722474319011</v>
      </c>
      <c r="H39" s="28">
        <f t="shared" si="10"/>
        <v>13.410641738650257</v>
      </c>
      <c r="I39" s="28">
        <f t="shared" si="10"/>
        <v>7.5987841945288777</v>
      </c>
      <c r="J39" s="28">
        <f t="shared" si="10"/>
        <v>6.4877557349280093E-2</v>
      </c>
      <c r="K39" s="28">
        <f t="shared" si="10"/>
        <v>9.313690577284456</v>
      </c>
    </row>
    <row r="40" spans="1:11" ht="15.75" thickBot="1" x14ac:dyDescent="0.3">
      <c r="A40" s="29"/>
      <c r="B40" s="30"/>
      <c r="C40" s="31"/>
      <c r="D40" s="30"/>
      <c r="E40" s="31"/>
      <c r="F40" s="30"/>
      <c r="G40" s="31"/>
      <c r="H40" s="30"/>
      <c r="I40" s="31"/>
      <c r="J40" s="30"/>
      <c r="K40" s="3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5" workbookViewId="0">
      <selection activeCell="C41" sqref="C41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37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38838</v>
      </c>
      <c r="B6" s="9">
        <v>0.20411000000000001</v>
      </c>
      <c r="C6" s="10">
        <v>0.20679</v>
      </c>
      <c r="D6" s="9">
        <v>9.4600000000000004E-2</v>
      </c>
      <c r="E6" s="10">
        <v>0.20810999999999999</v>
      </c>
      <c r="F6" s="9">
        <v>124.0988</v>
      </c>
      <c r="G6" s="10">
        <v>0.17337</v>
      </c>
      <c r="H6" s="9">
        <v>7.2309999999999999E-2</v>
      </c>
      <c r="I6" s="10">
        <v>0.13159999999999999</v>
      </c>
      <c r="J6" s="10">
        <v>15.0024</v>
      </c>
      <c r="K6" s="67">
        <v>0.10435999999999999</v>
      </c>
    </row>
    <row r="7" spans="1:11" x14ac:dyDescent="0.25">
      <c r="A7" s="8">
        <v>38839</v>
      </c>
      <c r="B7" s="9">
        <v>0.20426</v>
      </c>
      <c r="C7" s="10">
        <v>0.2064</v>
      </c>
      <c r="D7" s="9">
        <v>8.9459999999999998E-2</v>
      </c>
      <c r="E7" s="10">
        <v>0.20793</v>
      </c>
      <c r="F7" s="9">
        <v>124.09222</v>
      </c>
      <c r="G7" s="10">
        <v>0.17322000000000001</v>
      </c>
      <c r="H7" s="9">
        <v>7.2179999999999994E-2</v>
      </c>
      <c r="I7" s="10">
        <v>0.13159999999999999</v>
      </c>
      <c r="J7" s="10">
        <v>14.954370000000001</v>
      </c>
      <c r="K7" s="67">
        <v>0.10443</v>
      </c>
    </row>
    <row r="8" spans="1:11" x14ac:dyDescent="0.25">
      <c r="A8" s="8">
        <v>38840</v>
      </c>
      <c r="B8" s="9">
        <v>0.20358999999999999</v>
      </c>
      <c r="C8" s="10">
        <v>0.20541999999999999</v>
      </c>
      <c r="D8" s="9">
        <v>8.9050000000000004E-2</v>
      </c>
      <c r="E8" s="10">
        <v>0.20769000000000001</v>
      </c>
      <c r="F8" s="9">
        <v>123.68755</v>
      </c>
      <c r="G8" s="10">
        <v>0.17252000000000001</v>
      </c>
      <c r="H8" s="9">
        <v>7.1540000000000006E-2</v>
      </c>
      <c r="I8" s="10">
        <v>0.13159999999999999</v>
      </c>
      <c r="J8" s="10">
        <v>14.902380000000001</v>
      </c>
      <c r="K8" s="67">
        <v>0.10409</v>
      </c>
    </row>
    <row r="9" spans="1:11" x14ac:dyDescent="0.25">
      <c r="A9" s="8">
        <v>38841</v>
      </c>
      <c r="B9" s="9">
        <v>0.20388999999999999</v>
      </c>
      <c r="C9" s="10">
        <v>0.20524000000000001</v>
      </c>
      <c r="D9" s="9">
        <v>8.9029999999999998E-2</v>
      </c>
      <c r="E9" s="10">
        <v>0.20696999999999999</v>
      </c>
      <c r="F9" s="9">
        <v>122.93414</v>
      </c>
      <c r="G9" s="10">
        <v>0.17083999999999999</v>
      </c>
      <c r="H9" s="9">
        <v>7.1429999999999993E-2</v>
      </c>
      <c r="I9" s="10">
        <v>0.13159999999999999</v>
      </c>
      <c r="J9" s="10">
        <v>14.94121</v>
      </c>
      <c r="K9" s="67">
        <v>0.10425</v>
      </c>
    </row>
    <row r="10" spans="1:11" ht="15.75" thickBot="1" x14ac:dyDescent="0.3">
      <c r="A10" s="11">
        <v>38842</v>
      </c>
      <c r="B10" s="12">
        <v>0.20277999999999999</v>
      </c>
      <c r="C10" s="13">
        <v>0.20465</v>
      </c>
      <c r="D10" s="12">
        <v>8.9149999999999993E-2</v>
      </c>
      <c r="E10" s="13">
        <v>0.20746999999999999</v>
      </c>
      <c r="F10" s="12">
        <v>123.6382</v>
      </c>
      <c r="G10" s="13">
        <v>0.17038</v>
      </c>
      <c r="H10" s="12">
        <v>7.1190000000000003E-2</v>
      </c>
      <c r="I10" s="13">
        <v>0.13159999999999999</v>
      </c>
      <c r="J10" s="13">
        <v>14.93594</v>
      </c>
      <c r="K10" s="68">
        <v>0.10373</v>
      </c>
    </row>
    <row r="11" spans="1:11" ht="15.75" thickTop="1" x14ac:dyDescent="0.25">
      <c r="A11" s="14" t="s">
        <v>11</v>
      </c>
      <c r="B11" s="15">
        <f t="shared" ref="B11:K11" si="0">SUM(B6:B10)</f>
        <v>1.0186300000000001</v>
      </c>
      <c r="C11" s="16">
        <f t="shared" si="0"/>
        <v>1.0285</v>
      </c>
      <c r="D11" s="15">
        <f t="shared" si="0"/>
        <v>0.45129000000000002</v>
      </c>
      <c r="E11" s="16">
        <f t="shared" si="0"/>
        <v>1.03817</v>
      </c>
      <c r="F11" s="15">
        <f t="shared" si="0"/>
        <v>618.45091000000002</v>
      </c>
      <c r="G11" s="16">
        <f t="shared" si="0"/>
        <v>0.86032999999999993</v>
      </c>
      <c r="H11" s="15">
        <f t="shared" si="0"/>
        <v>0.35865000000000002</v>
      </c>
      <c r="I11" s="16">
        <f t="shared" si="0"/>
        <v>0.65799999999999992</v>
      </c>
      <c r="J11" s="16">
        <f t="shared" si="0"/>
        <v>74.7363</v>
      </c>
      <c r="K11" s="69">
        <f t="shared" si="0"/>
        <v>0.52085999999999999</v>
      </c>
    </row>
    <row r="12" spans="1:11" ht="15.75" thickBot="1" x14ac:dyDescent="0.3">
      <c r="A12" s="17" t="s">
        <v>12</v>
      </c>
      <c r="B12" s="18">
        <f>B11/5</f>
        <v>0.20372600000000002</v>
      </c>
      <c r="C12" s="19">
        <f>C11/5</f>
        <v>0.20569999999999999</v>
      </c>
      <c r="D12" s="19">
        <f t="shared" ref="D12:K12" si="1">D11/5</f>
        <v>9.0258000000000005E-2</v>
      </c>
      <c r="E12" s="19">
        <f t="shared" si="1"/>
        <v>0.20763400000000001</v>
      </c>
      <c r="F12" s="19">
        <f t="shared" si="1"/>
        <v>123.69018200000001</v>
      </c>
      <c r="G12" s="19">
        <f t="shared" si="1"/>
        <v>0.172066</v>
      </c>
      <c r="H12" s="19">
        <f t="shared" si="1"/>
        <v>7.1730000000000002E-2</v>
      </c>
      <c r="I12" s="19">
        <f t="shared" si="1"/>
        <v>0.13159999999999999</v>
      </c>
      <c r="J12" s="19">
        <f t="shared" si="1"/>
        <v>14.94726</v>
      </c>
      <c r="K12" s="19">
        <f t="shared" si="1"/>
        <v>0.104172</v>
      </c>
    </row>
    <row r="13" spans="1:11" ht="15.75" thickTop="1" x14ac:dyDescent="0.25">
      <c r="A13" s="8">
        <v>38845</v>
      </c>
      <c r="B13" s="9">
        <v>0.20197999999999999</v>
      </c>
      <c r="C13" s="10">
        <v>0.20497000000000001</v>
      </c>
      <c r="D13" s="9">
        <v>8.8889999999999997E-2</v>
      </c>
      <c r="E13" s="10">
        <v>0.20710999999999999</v>
      </c>
      <c r="F13" s="9">
        <v>123.6382</v>
      </c>
      <c r="G13" s="10">
        <v>0.17052999999999999</v>
      </c>
      <c r="H13" s="9">
        <v>7.0989999999999998E-2</v>
      </c>
      <c r="I13" s="10">
        <v>0.13159999999999999</v>
      </c>
      <c r="J13" s="10">
        <v>14.86027</v>
      </c>
      <c r="K13" s="67">
        <v>0.10352</v>
      </c>
    </row>
    <row r="14" spans="1:11" x14ac:dyDescent="0.25">
      <c r="A14" s="8">
        <v>38846</v>
      </c>
      <c r="B14" s="9">
        <v>0.20236000000000001</v>
      </c>
      <c r="C14" s="10">
        <v>0.20791999999999999</v>
      </c>
      <c r="D14" s="9">
        <v>8.838E-2</v>
      </c>
      <c r="E14" s="10">
        <v>0.20627000000000001</v>
      </c>
      <c r="F14" s="9">
        <v>122.07216</v>
      </c>
      <c r="G14" s="10">
        <v>0.17104</v>
      </c>
      <c r="H14" s="9">
        <v>7.0809999999999998E-2</v>
      </c>
      <c r="I14" s="10">
        <v>0.13159999999999999</v>
      </c>
      <c r="J14" s="10">
        <v>14.674720000000001</v>
      </c>
      <c r="K14" s="67">
        <v>0.10347000000000001</v>
      </c>
    </row>
    <row r="15" spans="1:11" x14ac:dyDescent="0.25">
      <c r="A15" s="8">
        <v>38847</v>
      </c>
      <c r="B15" s="9">
        <v>0.20165</v>
      </c>
      <c r="C15" s="10">
        <v>0.20937</v>
      </c>
      <c r="D15" s="9">
        <v>8.6400000000000005E-2</v>
      </c>
      <c r="E15" s="10">
        <v>0.20626</v>
      </c>
      <c r="F15" s="9">
        <v>122.62488</v>
      </c>
      <c r="G15" s="10">
        <v>0.17030000000000001</v>
      </c>
      <c r="H15" s="9">
        <v>7.059E-2</v>
      </c>
      <c r="I15" s="10">
        <v>0.13159999999999999</v>
      </c>
      <c r="J15" s="10">
        <v>14.63655</v>
      </c>
      <c r="K15" s="67">
        <v>0.10317999999999999</v>
      </c>
    </row>
    <row r="16" spans="1:11" x14ac:dyDescent="0.25">
      <c r="A16" s="8">
        <v>38848</v>
      </c>
      <c r="B16" s="9">
        <v>0.2011</v>
      </c>
      <c r="C16" s="10">
        <v>0.20987</v>
      </c>
      <c r="D16" s="9">
        <v>8.8260000000000005E-2</v>
      </c>
      <c r="E16" s="10">
        <v>0.20577999999999999</v>
      </c>
      <c r="F16" s="9">
        <v>122.2564</v>
      </c>
      <c r="G16" s="10">
        <v>0.16963</v>
      </c>
      <c r="H16" s="9">
        <v>7.059E-2</v>
      </c>
      <c r="I16" s="10">
        <v>0.13159999999999999</v>
      </c>
      <c r="J16" s="10">
        <v>14.55035</v>
      </c>
      <c r="K16" s="67">
        <v>0.10281999999999999</v>
      </c>
    </row>
    <row r="17" spans="1:11" ht="15.75" thickBot="1" x14ac:dyDescent="0.3">
      <c r="A17" s="11">
        <v>38849</v>
      </c>
      <c r="B17" s="12">
        <v>0.20033000000000001</v>
      </c>
      <c r="C17" s="13">
        <v>0.20838000000000001</v>
      </c>
      <c r="D17" s="12">
        <v>8.8419999999999999E-2</v>
      </c>
      <c r="E17" s="13">
        <v>0.20562</v>
      </c>
      <c r="F17" s="12">
        <v>123.0051</v>
      </c>
      <c r="G17" s="13">
        <v>0.16918</v>
      </c>
      <c r="H17" s="12">
        <v>6.9879999999999998E-2</v>
      </c>
      <c r="I17" s="13">
        <v>0.13150000000000001</v>
      </c>
      <c r="J17" s="13">
        <v>14.52746</v>
      </c>
      <c r="K17" s="68">
        <v>0.10242999999999999</v>
      </c>
    </row>
    <row r="18" spans="1:11" ht="15.75" thickTop="1" x14ac:dyDescent="0.25">
      <c r="A18" s="14" t="s">
        <v>11</v>
      </c>
      <c r="B18" s="15">
        <f t="shared" ref="B18:K18" si="2">SUM(B13:B17)</f>
        <v>1.0074200000000002</v>
      </c>
      <c r="C18" s="16">
        <f t="shared" si="2"/>
        <v>1.04051</v>
      </c>
      <c r="D18" s="15">
        <f t="shared" si="2"/>
        <v>0.44034999999999996</v>
      </c>
      <c r="E18" s="16">
        <f t="shared" si="2"/>
        <v>1.03104</v>
      </c>
      <c r="F18" s="15">
        <f t="shared" si="2"/>
        <v>613.59673999999995</v>
      </c>
      <c r="G18" s="16">
        <f t="shared" si="2"/>
        <v>0.85067999999999999</v>
      </c>
      <c r="H18" s="15">
        <f t="shared" si="2"/>
        <v>0.35285999999999995</v>
      </c>
      <c r="I18" s="16">
        <f t="shared" si="2"/>
        <v>0.65789999999999993</v>
      </c>
      <c r="J18" s="16">
        <f t="shared" si="2"/>
        <v>73.249350000000007</v>
      </c>
      <c r="K18" s="69">
        <f t="shared" si="2"/>
        <v>0.51541999999999999</v>
      </c>
    </row>
    <row r="19" spans="1:11" ht="15.75" thickBot="1" x14ac:dyDescent="0.3">
      <c r="A19" s="17" t="s">
        <v>12</v>
      </c>
      <c r="B19" s="18">
        <f>B18/5</f>
        <v>0.20148400000000005</v>
      </c>
      <c r="C19" s="19">
        <f>C18/5</f>
        <v>0.20810200000000001</v>
      </c>
      <c r="D19" s="19">
        <f t="shared" ref="D19:K19" si="3">D18/5</f>
        <v>8.8069999999999996E-2</v>
      </c>
      <c r="E19" s="19">
        <f t="shared" si="3"/>
        <v>0.206208</v>
      </c>
      <c r="F19" s="19">
        <f t="shared" si="3"/>
        <v>122.719348</v>
      </c>
      <c r="G19" s="19">
        <f t="shared" si="3"/>
        <v>0.17013600000000001</v>
      </c>
      <c r="H19" s="19">
        <f t="shared" si="3"/>
        <v>7.0571999999999996E-2</v>
      </c>
      <c r="I19" s="19">
        <f t="shared" si="3"/>
        <v>0.13157999999999997</v>
      </c>
      <c r="J19" s="19">
        <f t="shared" si="3"/>
        <v>14.649870000000002</v>
      </c>
      <c r="K19" s="19">
        <f t="shared" si="3"/>
        <v>0.103084</v>
      </c>
    </row>
    <row r="20" spans="1:11" ht="15.75" thickTop="1" x14ac:dyDescent="0.25">
      <c r="A20" s="8">
        <v>38852</v>
      </c>
      <c r="B20" s="9">
        <v>0.1996</v>
      </c>
      <c r="C20" s="10">
        <v>0.20882999999999999</v>
      </c>
      <c r="D20" s="9">
        <v>8.7609999999999993E-2</v>
      </c>
      <c r="E20" s="10">
        <v>0.20618</v>
      </c>
      <c r="F20" s="9">
        <v>122.66451000000001</v>
      </c>
      <c r="G20" s="10">
        <v>0.16997999999999999</v>
      </c>
      <c r="H20" s="9">
        <v>6.9550000000000001E-2</v>
      </c>
      <c r="I20" s="10">
        <v>0.13150000000000001</v>
      </c>
      <c r="J20" s="10">
        <v>14.52746</v>
      </c>
      <c r="K20" s="67">
        <v>0.10206</v>
      </c>
    </row>
    <row r="21" spans="1:11" x14ac:dyDescent="0.25">
      <c r="A21" s="8">
        <v>38853</v>
      </c>
      <c r="B21" s="9">
        <v>0.20047000000000001</v>
      </c>
      <c r="C21" s="10">
        <v>0.21143000000000001</v>
      </c>
      <c r="D21" s="9">
        <v>8.8050000000000003E-2</v>
      </c>
      <c r="E21" s="10">
        <v>0.20805000000000001</v>
      </c>
      <c r="F21" s="9">
        <v>124.05052999999999</v>
      </c>
      <c r="G21" s="10">
        <v>0.17230000000000001</v>
      </c>
      <c r="H21" s="9">
        <v>6.9839999999999999E-2</v>
      </c>
      <c r="I21" s="10">
        <v>0.13150000000000001</v>
      </c>
      <c r="J21" s="10">
        <v>14.495900000000001</v>
      </c>
      <c r="K21" s="67">
        <v>0.10249999999999999</v>
      </c>
    </row>
    <row r="22" spans="1:11" x14ac:dyDescent="0.25">
      <c r="A22" s="8">
        <v>38854</v>
      </c>
      <c r="B22" s="9">
        <v>0.20041</v>
      </c>
      <c r="C22" s="10">
        <v>0.21052999999999999</v>
      </c>
      <c r="D22" s="9">
        <v>8.8020000000000001E-2</v>
      </c>
      <c r="E22" s="10">
        <v>0.20738000000000001</v>
      </c>
      <c r="F22" s="9">
        <v>124.25435</v>
      </c>
      <c r="G22" s="10">
        <v>0.17154</v>
      </c>
      <c r="H22" s="9">
        <v>6.9809999999999997E-2</v>
      </c>
      <c r="I22" s="10">
        <v>0.13150000000000001</v>
      </c>
      <c r="J22" s="10">
        <v>14.47486</v>
      </c>
      <c r="K22" s="67">
        <v>0.10247000000000001</v>
      </c>
    </row>
    <row r="23" spans="1:11" x14ac:dyDescent="0.25">
      <c r="A23" s="8">
        <v>38855</v>
      </c>
      <c r="B23" s="9">
        <v>0.20164000000000001</v>
      </c>
      <c r="C23" s="10">
        <v>0.21204999999999999</v>
      </c>
      <c r="D23" s="9">
        <v>8.7650000000000006E-2</v>
      </c>
      <c r="E23" s="10">
        <v>0.2069</v>
      </c>
      <c r="F23" s="9">
        <v>123.19906</v>
      </c>
      <c r="G23" s="10">
        <v>0.17269999999999999</v>
      </c>
      <c r="H23" s="9">
        <v>6.9800000000000001E-2</v>
      </c>
      <c r="I23" s="10">
        <v>0.13150000000000001</v>
      </c>
      <c r="J23" s="10">
        <v>14.491300000000001</v>
      </c>
      <c r="K23" s="67">
        <v>0.1031</v>
      </c>
    </row>
    <row r="24" spans="1:11" ht="15.75" thickBot="1" x14ac:dyDescent="0.3">
      <c r="A24" s="11">
        <v>38856</v>
      </c>
      <c r="B24" s="12">
        <v>0.20086000000000001</v>
      </c>
      <c r="C24" s="13">
        <v>0.21096000000000001</v>
      </c>
      <c r="D24" s="12">
        <v>8.8139999999999996E-2</v>
      </c>
      <c r="E24" s="13">
        <v>0.20748</v>
      </c>
      <c r="F24" s="12">
        <v>124.5042</v>
      </c>
      <c r="G24" s="13">
        <v>0.17168</v>
      </c>
      <c r="H24" s="12">
        <v>6.9599999999999995E-2</v>
      </c>
      <c r="I24" s="13">
        <v>0.13150000000000001</v>
      </c>
      <c r="J24" s="13">
        <v>14.56363</v>
      </c>
      <c r="K24" s="68">
        <v>0.1027</v>
      </c>
    </row>
    <row r="25" spans="1:11" ht="15.75" thickTop="1" x14ac:dyDescent="0.25">
      <c r="A25" s="14" t="s">
        <v>11</v>
      </c>
      <c r="B25" s="15">
        <f t="shared" ref="B25:K25" si="4">SUM(B20:B24)</f>
        <v>1.00298</v>
      </c>
      <c r="C25" s="16">
        <f t="shared" si="4"/>
        <v>1.0537999999999998</v>
      </c>
      <c r="D25" s="15">
        <f t="shared" si="4"/>
        <v>0.43946999999999997</v>
      </c>
      <c r="E25" s="16">
        <f t="shared" si="4"/>
        <v>1.03599</v>
      </c>
      <c r="F25" s="15">
        <f t="shared" si="4"/>
        <v>618.67264999999998</v>
      </c>
      <c r="G25" s="16">
        <f t="shared" si="4"/>
        <v>0.85820000000000007</v>
      </c>
      <c r="H25" s="15">
        <f t="shared" si="4"/>
        <v>0.34860000000000002</v>
      </c>
      <c r="I25" s="16">
        <f t="shared" si="4"/>
        <v>0.65749999999999997</v>
      </c>
      <c r="J25" s="16">
        <f t="shared" si="4"/>
        <v>72.553150000000002</v>
      </c>
      <c r="K25" s="69">
        <f t="shared" si="4"/>
        <v>0.51283000000000001</v>
      </c>
    </row>
    <row r="26" spans="1:11" ht="15.75" thickBot="1" x14ac:dyDescent="0.3">
      <c r="A26" s="17" t="s">
        <v>12</v>
      </c>
      <c r="B26" s="18">
        <f>B25/5</f>
        <v>0.200596</v>
      </c>
      <c r="C26" s="19">
        <f>C25/5</f>
        <v>0.21075999999999998</v>
      </c>
      <c r="D26" s="19">
        <f t="shared" ref="D26:K26" si="5">D25/5</f>
        <v>8.7894E-2</v>
      </c>
      <c r="E26" s="19">
        <f t="shared" si="5"/>
        <v>0.20719799999999999</v>
      </c>
      <c r="F26" s="19">
        <f t="shared" si="5"/>
        <v>123.73452999999999</v>
      </c>
      <c r="G26" s="19">
        <f t="shared" si="5"/>
        <v>0.17164000000000001</v>
      </c>
      <c r="H26" s="19">
        <f t="shared" si="5"/>
        <v>6.9720000000000004E-2</v>
      </c>
      <c r="I26" s="19">
        <f t="shared" si="5"/>
        <v>0.13150000000000001</v>
      </c>
      <c r="J26" s="19">
        <f t="shared" si="5"/>
        <v>14.510630000000001</v>
      </c>
      <c r="K26" s="19">
        <f t="shared" si="5"/>
        <v>0.102566</v>
      </c>
    </row>
    <row r="27" spans="1:11" ht="15.75" thickTop="1" x14ac:dyDescent="0.25">
      <c r="A27" s="8">
        <v>38859</v>
      </c>
      <c r="B27" s="9">
        <v>0.20205999999999999</v>
      </c>
      <c r="C27" s="10">
        <v>0.21212</v>
      </c>
      <c r="D27" s="9">
        <v>8.8300000000000003E-2</v>
      </c>
      <c r="E27" s="10">
        <v>0.20831</v>
      </c>
      <c r="F27" s="9">
        <v>124.41544</v>
      </c>
      <c r="G27" s="10">
        <v>0.17402999999999999</v>
      </c>
      <c r="H27" s="9">
        <v>7.0199999999999999E-2</v>
      </c>
      <c r="I27" s="10">
        <v>0.13150000000000001</v>
      </c>
      <c r="J27" s="10">
        <v>14.72143</v>
      </c>
      <c r="K27" s="67">
        <v>0.10332</v>
      </c>
    </row>
    <row r="28" spans="1:11" x14ac:dyDescent="0.25">
      <c r="A28" s="8">
        <v>38860</v>
      </c>
      <c r="B28" s="9">
        <v>0.20041999999999999</v>
      </c>
      <c r="C28" s="10">
        <v>0.21293999999999999</v>
      </c>
      <c r="D28" s="9">
        <v>8.8330000000000006E-2</v>
      </c>
      <c r="E28" s="10">
        <v>0.20855000000000001</v>
      </c>
      <c r="F28" s="9">
        <v>125.18143000000001</v>
      </c>
      <c r="G28" s="10">
        <v>0.17516999999999999</v>
      </c>
      <c r="H28" s="9">
        <v>6.9819999999999993E-2</v>
      </c>
      <c r="I28" s="10">
        <v>0.13150000000000001</v>
      </c>
      <c r="J28" s="10">
        <v>14.71091</v>
      </c>
      <c r="K28" s="67">
        <v>0.10247000000000001</v>
      </c>
    </row>
    <row r="29" spans="1:11" x14ac:dyDescent="0.25">
      <c r="A29" s="8">
        <v>38861</v>
      </c>
      <c r="B29" s="9">
        <v>0.20019999999999999</v>
      </c>
      <c r="C29" s="10">
        <v>0.21079999999999999</v>
      </c>
      <c r="D29" s="9">
        <v>8.8029999999999997E-2</v>
      </c>
      <c r="E29" s="10">
        <v>0.20741999999999999</v>
      </c>
      <c r="F29" s="9">
        <v>124.1623</v>
      </c>
      <c r="G29" s="10">
        <v>0.17419999999999999</v>
      </c>
      <c r="H29" s="9">
        <v>6.9879999999999998E-2</v>
      </c>
      <c r="I29" s="10">
        <v>0.13150000000000001</v>
      </c>
      <c r="J29" s="10">
        <v>14.638579999999999</v>
      </c>
      <c r="K29" s="67">
        <v>0.10236000000000001</v>
      </c>
    </row>
    <row r="30" spans="1:11" x14ac:dyDescent="0.25">
      <c r="A30" s="8">
        <v>38862</v>
      </c>
      <c r="B30" s="9">
        <v>0.20164000000000001</v>
      </c>
      <c r="C30" s="10">
        <v>0.20891000000000001</v>
      </c>
      <c r="D30" s="9">
        <v>8.7999999999999995E-2</v>
      </c>
      <c r="E30" s="10">
        <v>0.20910000000000001</v>
      </c>
      <c r="F30" s="9">
        <v>124.84610000000001</v>
      </c>
      <c r="G30" s="10">
        <v>0.17487</v>
      </c>
      <c r="H30" s="9">
        <v>7.041E-2</v>
      </c>
      <c r="I30" s="10">
        <v>0.13150000000000001</v>
      </c>
      <c r="J30" s="10">
        <v>14.824</v>
      </c>
      <c r="K30" s="67">
        <v>0.1031</v>
      </c>
    </row>
    <row r="31" spans="1:11" ht="15.75" thickBot="1" x14ac:dyDescent="0.3">
      <c r="A31" s="11">
        <v>38863</v>
      </c>
      <c r="B31" s="12">
        <v>0.20125999999999999</v>
      </c>
      <c r="C31" s="13">
        <v>0.20616000000000001</v>
      </c>
      <c r="D31" s="12">
        <v>8.8349999999999998E-2</v>
      </c>
      <c r="E31" s="13">
        <v>0.20763000000000001</v>
      </c>
      <c r="F31" s="12">
        <v>124.78364000000001</v>
      </c>
      <c r="G31" s="13">
        <v>0.17362</v>
      </c>
      <c r="H31" s="12">
        <v>7.0269999999999999E-2</v>
      </c>
      <c r="I31" s="13">
        <v>0.13150000000000001</v>
      </c>
      <c r="J31" s="13">
        <v>14.71945</v>
      </c>
      <c r="K31" s="68">
        <v>0.10291</v>
      </c>
    </row>
    <row r="32" spans="1:11" ht="15.75" thickTop="1" x14ac:dyDescent="0.25">
      <c r="A32" s="14" t="s">
        <v>11</v>
      </c>
      <c r="B32" s="15">
        <f t="shared" ref="B32:K32" si="6">SUM(B27:B31)</f>
        <v>1.0055799999999999</v>
      </c>
      <c r="C32" s="16">
        <f t="shared" si="6"/>
        <v>1.0509300000000001</v>
      </c>
      <c r="D32" s="15">
        <f t="shared" si="6"/>
        <v>0.44100999999999996</v>
      </c>
      <c r="E32" s="16">
        <f t="shared" si="6"/>
        <v>1.04101</v>
      </c>
      <c r="F32" s="15">
        <f t="shared" si="6"/>
        <v>623.38891000000001</v>
      </c>
      <c r="G32" s="16">
        <f t="shared" si="6"/>
        <v>0.87188999999999994</v>
      </c>
      <c r="H32" s="15">
        <f t="shared" si="6"/>
        <v>0.35057999999999995</v>
      </c>
      <c r="I32" s="16">
        <f t="shared" si="6"/>
        <v>0.65749999999999997</v>
      </c>
      <c r="J32" s="16">
        <f t="shared" si="6"/>
        <v>73.614369999999994</v>
      </c>
      <c r="K32" s="69">
        <f t="shared" si="6"/>
        <v>0.51415999999999995</v>
      </c>
    </row>
    <row r="33" spans="1:11" ht="15.75" thickBot="1" x14ac:dyDescent="0.3">
      <c r="A33" s="17" t="s">
        <v>12</v>
      </c>
      <c r="B33" s="18">
        <f>B32/5</f>
        <v>0.20111599999999999</v>
      </c>
      <c r="C33" s="19">
        <f>C32/5</f>
        <v>0.21018600000000004</v>
      </c>
      <c r="D33" s="19">
        <f t="shared" ref="D33:K33" si="7">D32/5</f>
        <v>8.8201999999999989E-2</v>
      </c>
      <c r="E33" s="19">
        <f t="shared" si="7"/>
        <v>0.208202</v>
      </c>
      <c r="F33" s="19">
        <f t="shared" si="7"/>
        <v>124.67778200000001</v>
      </c>
      <c r="G33" s="19">
        <f t="shared" si="7"/>
        <v>0.17437799999999998</v>
      </c>
      <c r="H33" s="19">
        <f t="shared" si="7"/>
        <v>7.0115999999999984E-2</v>
      </c>
      <c r="I33" s="19">
        <f t="shared" si="7"/>
        <v>0.13150000000000001</v>
      </c>
      <c r="J33" s="19">
        <f t="shared" si="7"/>
        <v>14.722873999999999</v>
      </c>
      <c r="K33" s="19">
        <f t="shared" si="7"/>
        <v>0.10283199999999999</v>
      </c>
    </row>
    <row r="34" spans="1:11" ht="15.75" thickTop="1" x14ac:dyDescent="0.25">
      <c r="A34" s="8">
        <v>38866</v>
      </c>
      <c r="B34" s="9">
        <v>0.20202999999999999</v>
      </c>
      <c r="C34" s="10">
        <v>0.20710000000000001</v>
      </c>
      <c r="D34" s="9">
        <v>8.8209999999999997E-2</v>
      </c>
      <c r="E34" s="10">
        <v>0.20807</v>
      </c>
      <c r="F34" s="9">
        <v>124.3201</v>
      </c>
      <c r="G34" s="10">
        <v>0.17369999999999999</v>
      </c>
      <c r="H34" s="9">
        <v>7.0860000000000006E-2</v>
      </c>
      <c r="I34" s="10">
        <v>0.13150000000000001</v>
      </c>
      <c r="J34" s="10">
        <v>14.806900000000001</v>
      </c>
      <c r="K34" s="67">
        <v>0.1033</v>
      </c>
    </row>
    <row r="35" spans="1:11" x14ac:dyDescent="0.25">
      <c r="A35" s="8">
        <v>38867</v>
      </c>
      <c r="B35" s="9">
        <v>0.20202999999999999</v>
      </c>
      <c r="C35" s="10">
        <v>0.20771000000000001</v>
      </c>
      <c r="D35" s="9">
        <v>8.8209999999999997E-2</v>
      </c>
      <c r="E35" s="10">
        <v>0.20807</v>
      </c>
      <c r="F35" s="9">
        <v>124.3201</v>
      </c>
      <c r="G35" s="10">
        <v>0.17369999999999999</v>
      </c>
      <c r="H35" s="9">
        <v>7.0860000000000006E-2</v>
      </c>
      <c r="I35" s="10">
        <v>0.13150000000000001</v>
      </c>
      <c r="J35" s="10">
        <v>14.806900000000001</v>
      </c>
      <c r="K35" s="67">
        <v>0.1033</v>
      </c>
    </row>
    <row r="36" spans="1:11" x14ac:dyDescent="0.25">
      <c r="A36" s="8">
        <v>38868</v>
      </c>
      <c r="B36" s="9">
        <v>0.19971</v>
      </c>
      <c r="C36" s="10">
        <v>0.20549000000000001</v>
      </c>
      <c r="D36" s="9">
        <v>8.8039999999999993E-2</v>
      </c>
      <c r="E36" s="10">
        <v>0.20707999999999999</v>
      </c>
      <c r="F36" s="9">
        <v>124.33983000000001</v>
      </c>
      <c r="G36" s="10">
        <v>0.17246</v>
      </c>
      <c r="H36" s="9">
        <v>6.9800000000000001E-2</v>
      </c>
      <c r="I36" s="10">
        <v>0.13150000000000001</v>
      </c>
      <c r="J36" s="10">
        <v>14.734579999999999</v>
      </c>
      <c r="K36" s="67">
        <v>0.10211000000000001</v>
      </c>
    </row>
    <row r="37" spans="1:11" x14ac:dyDescent="0.25">
      <c r="A37" s="8"/>
      <c r="B37" s="9"/>
      <c r="C37" s="10"/>
      <c r="D37" s="9"/>
      <c r="E37" s="10"/>
      <c r="F37" s="9"/>
      <c r="G37" s="10"/>
      <c r="H37" s="9"/>
      <c r="I37" s="10"/>
      <c r="J37" s="10"/>
      <c r="K37" s="67"/>
    </row>
    <row r="38" spans="1:11" ht="20.25" x14ac:dyDescent="0.3">
      <c r="A38" s="20"/>
      <c r="B38" s="9"/>
      <c r="C38" s="72"/>
      <c r="D38" s="9"/>
      <c r="E38" s="22" t="s">
        <v>13</v>
      </c>
      <c r="F38" s="9"/>
      <c r="G38" s="10"/>
      <c r="H38" s="9"/>
      <c r="I38" s="10"/>
      <c r="J38" s="10"/>
      <c r="K38" s="67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71"/>
    </row>
    <row r="40" spans="1:11" x14ac:dyDescent="0.25">
      <c r="A40" s="26" t="s">
        <v>14</v>
      </c>
      <c r="B40" s="27">
        <f>SUM(B6:B10,B13:B17,B20:B24,B27:B31,B34:B36)</f>
        <v>4.6383799999999988</v>
      </c>
      <c r="C40" s="37">
        <f>SUM(C6:C10,C13:C17,C20:C24,C27:C31,C34:C36)</f>
        <v>4.7940399999999999</v>
      </c>
      <c r="D40" s="37">
        <f t="shared" ref="D40:K40" si="8">SUM(D6:D10,D13:D17,D20:D24,D27:D31,D34:D36)</f>
        <v>2.0365799999999998</v>
      </c>
      <c r="E40" s="37">
        <f t="shared" si="8"/>
        <v>4.7694300000000007</v>
      </c>
      <c r="F40" s="37">
        <f t="shared" si="8"/>
        <v>2847.0892400000002</v>
      </c>
      <c r="G40" s="37">
        <f t="shared" si="8"/>
        <v>3.96096</v>
      </c>
      <c r="H40" s="37">
        <f t="shared" si="8"/>
        <v>1.6222100000000002</v>
      </c>
      <c r="I40" s="37">
        <f t="shared" si="8"/>
        <v>3.025399999999999</v>
      </c>
      <c r="J40" s="37">
        <f t="shared" si="8"/>
        <v>338.50154999999995</v>
      </c>
      <c r="K40" s="37">
        <f t="shared" si="8"/>
        <v>2.3719800000000002</v>
      </c>
    </row>
    <row r="41" spans="1:11" x14ac:dyDescent="0.25">
      <c r="A41" s="26" t="s">
        <v>15</v>
      </c>
      <c r="B41" s="27">
        <f>B40/23</f>
        <v>0.20166869565217385</v>
      </c>
      <c r="C41" s="28">
        <f>C40/23</f>
        <v>0.20843652173913044</v>
      </c>
      <c r="D41" s="28">
        <f t="shared" ref="D41:K41" si="9">D40/23</f>
        <v>8.854695652173912E-2</v>
      </c>
      <c r="E41" s="28">
        <f t="shared" si="9"/>
        <v>0.20736652173913048</v>
      </c>
      <c r="F41" s="28">
        <f t="shared" si="9"/>
        <v>123.78648869565218</v>
      </c>
      <c r="G41" s="28">
        <f t="shared" si="9"/>
        <v>0.17221565217391305</v>
      </c>
      <c r="H41" s="28">
        <f t="shared" si="9"/>
        <v>7.0530869565217397E-2</v>
      </c>
      <c r="I41" s="28">
        <f t="shared" si="9"/>
        <v>0.13153913043478258</v>
      </c>
      <c r="J41" s="28">
        <f t="shared" si="9"/>
        <v>14.717458695652171</v>
      </c>
      <c r="K41" s="28">
        <f t="shared" si="9"/>
        <v>0.10312956521739132</v>
      </c>
    </row>
    <row r="42" spans="1:11" x14ac:dyDescent="0.25">
      <c r="A42" s="26" t="s">
        <v>16</v>
      </c>
      <c r="B42" s="27">
        <f>1/B41</f>
        <v>4.9586277967738752</v>
      </c>
      <c r="C42" s="28">
        <f>1/C41</f>
        <v>4.7976237161141748</v>
      </c>
      <c r="D42" s="28">
        <f t="shared" ref="D42:K42" si="10">1/D41</f>
        <v>11.29344292883167</v>
      </c>
      <c r="E42" s="28">
        <f t="shared" si="10"/>
        <v>4.8223791941594687</v>
      </c>
      <c r="F42" s="28">
        <f t="shared" si="10"/>
        <v>8.0784260910627438E-3</v>
      </c>
      <c r="G42" s="28">
        <f t="shared" si="10"/>
        <v>5.8066731297463239</v>
      </c>
      <c r="H42" s="28">
        <f t="shared" si="10"/>
        <v>14.178189013752842</v>
      </c>
      <c r="I42" s="28">
        <f t="shared" si="10"/>
        <v>7.6023005222449944</v>
      </c>
      <c r="J42" s="28">
        <f t="shared" si="10"/>
        <v>6.7946513095730299E-2</v>
      </c>
      <c r="K42" s="28">
        <f t="shared" si="10"/>
        <v>9.6965404430054196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B40" sqref="B4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39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38869</v>
      </c>
      <c r="B6" s="9">
        <v>0.20033999999999999</v>
      </c>
      <c r="C6" s="10">
        <v>0.20665</v>
      </c>
      <c r="D6" s="9">
        <v>8.8010000000000005E-2</v>
      </c>
      <c r="E6" s="10">
        <v>0.20721000000000001</v>
      </c>
      <c r="F6" s="9">
        <v>124.33325000000001</v>
      </c>
      <c r="G6" s="10">
        <v>0.17468</v>
      </c>
      <c r="H6" s="9">
        <v>7.0239999999999997E-2</v>
      </c>
      <c r="I6" s="10">
        <v>0.13150000000000001</v>
      </c>
      <c r="J6" s="10">
        <v>14.752330000000001</v>
      </c>
      <c r="K6" s="67">
        <v>0.10242999999999999</v>
      </c>
    </row>
    <row r="7" spans="1:11" ht="15.75" thickBot="1" x14ac:dyDescent="0.3">
      <c r="A7" s="11">
        <v>38870</v>
      </c>
      <c r="B7" s="12">
        <v>0.20055999999999999</v>
      </c>
      <c r="C7" s="13">
        <v>0.20815</v>
      </c>
      <c r="D7" s="12">
        <v>8.8480000000000003E-2</v>
      </c>
      <c r="E7" s="13">
        <v>0.20795</v>
      </c>
      <c r="F7" s="12">
        <v>124.54036000000001</v>
      </c>
      <c r="G7" s="13">
        <v>0.17585999999999999</v>
      </c>
      <c r="H7" s="12">
        <v>7.0379999999999998E-2</v>
      </c>
      <c r="I7" s="13">
        <v>0.13150000000000001</v>
      </c>
      <c r="J7" s="13">
        <v>14.78257</v>
      </c>
      <c r="K7" s="68">
        <v>0.10256999999999999</v>
      </c>
    </row>
    <row r="8" spans="1:11" ht="15.75" thickTop="1" x14ac:dyDescent="0.25">
      <c r="A8" s="14" t="s">
        <v>11</v>
      </c>
      <c r="B8" s="15">
        <f t="shared" ref="B8:K8" si="0">SUM(B6:B7)</f>
        <v>0.40089999999999998</v>
      </c>
      <c r="C8" s="16">
        <f t="shared" si="0"/>
        <v>0.4148</v>
      </c>
      <c r="D8" s="15">
        <f t="shared" si="0"/>
        <v>0.17649000000000001</v>
      </c>
      <c r="E8" s="16">
        <f t="shared" si="0"/>
        <v>0.41515999999999997</v>
      </c>
      <c r="F8" s="15">
        <f t="shared" si="0"/>
        <v>248.87361000000001</v>
      </c>
      <c r="G8" s="16">
        <f t="shared" si="0"/>
        <v>0.35053999999999996</v>
      </c>
      <c r="H8" s="15">
        <f t="shared" si="0"/>
        <v>0.14061999999999999</v>
      </c>
      <c r="I8" s="16">
        <f t="shared" si="0"/>
        <v>0.26300000000000001</v>
      </c>
      <c r="J8" s="16">
        <f t="shared" si="0"/>
        <v>29.5349</v>
      </c>
      <c r="K8" s="69">
        <f t="shared" si="0"/>
        <v>0.20499999999999999</v>
      </c>
    </row>
    <row r="9" spans="1:11" ht="15.75" thickBot="1" x14ac:dyDescent="0.3">
      <c r="A9" s="17" t="s">
        <v>12</v>
      </c>
      <c r="B9" s="18">
        <f>B8/2</f>
        <v>0.20044999999999999</v>
      </c>
      <c r="C9" s="19">
        <f>C8/2</f>
        <v>0.2074</v>
      </c>
      <c r="D9" s="19">
        <f t="shared" ref="D9:K9" si="1">D8/2</f>
        <v>8.8245000000000004E-2</v>
      </c>
      <c r="E9" s="19">
        <f t="shared" si="1"/>
        <v>0.20757999999999999</v>
      </c>
      <c r="F9" s="19">
        <f t="shared" si="1"/>
        <v>124.43680500000001</v>
      </c>
      <c r="G9" s="19">
        <f t="shared" si="1"/>
        <v>0.17526999999999998</v>
      </c>
      <c r="H9" s="19">
        <f t="shared" si="1"/>
        <v>7.0309999999999997E-2</v>
      </c>
      <c r="I9" s="19">
        <f t="shared" si="1"/>
        <v>0.13150000000000001</v>
      </c>
      <c r="J9" s="19">
        <f t="shared" si="1"/>
        <v>14.76745</v>
      </c>
      <c r="K9" s="19">
        <f t="shared" si="1"/>
        <v>0.10249999999999999</v>
      </c>
    </row>
    <row r="10" spans="1:11" ht="15.75" thickTop="1" x14ac:dyDescent="0.25">
      <c r="A10" s="8">
        <v>38874</v>
      </c>
      <c r="B10" s="9">
        <v>0.1986</v>
      </c>
      <c r="C10" s="10">
        <v>0.20780000000000001</v>
      </c>
      <c r="D10" s="9">
        <v>8.7800000000000003E-2</v>
      </c>
      <c r="E10" s="10">
        <v>0.20710000000000001</v>
      </c>
      <c r="F10" s="9">
        <v>124</v>
      </c>
      <c r="G10" s="10">
        <v>0.17480000000000001</v>
      </c>
      <c r="H10" s="9">
        <v>7.0000000000000007E-2</v>
      </c>
      <c r="I10" s="10">
        <v>0.13150000000000001</v>
      </c>
      <c r="J10" s="10">
        <v>14.7</v>
      </c>
      <c r="K10" s="67">
        <v>0.1016</v>
      </c>
    </row>
    <row r="11" spans="1:11" x14ac:dyDescent="0.25">
      <c r="A11" s="8">
        <v>38875</v>
      </c>
      <c r="B11" s="9">
        <v>0.2006</v>
      </c>
      <c r="C11" s="10">
        <v>0.2092</v>
      </c>
      <c r="D11" s="9">
        <v>8.8109999999999994E-2</v>
      </c>
      <c r="E11" s="10">
        <v>0.20810000000000001</v>
      </c>
      <c r="F11" s="9">
        <v>124</v>
      </c>
      <c r="G11" s="10">
        <v>0.17710000000000001</v>
      </c>
      <c r="H11" s="9">
        <v>7.0690000000000003E-2</v>
      </c>
      <c r="I11" s="10">
        <v>0.13150000000000001</v>
      </c>
      <c r="J11" s="10">
        <v>14.91</v>
      </c>
      <c r="K11" s="67">
        <v>0.1026</v>
      </c>
    </row>
    <row r="12" spans="1:11" x14ac:dyDescent="0.25">
      <c r="A12" s="8">
        <v>38876</v>
      </c>
      <c r="B12" s="9">
        <v>0.2011</v>
      </c>
      <c r="C12" s="10">
        <v>0.2102</v>
      </c>
      <c r="D12" s="9">
        <v>8.838E-2</v>
      </c>
      <c r="E12" s="10">
        <v>0.2084</v>
      </c>
      <c r="F12" s="9">
        <v>124.7</v>
      </c>
      <c r="G12" s="10">
        <v>0.1774</v>
      </c>
      <c r="H12" s="9">
        <v>7.0830000000000004E-2</v>
      </c>
      <c r="I12" s="10">
        <v>0.13150000000000001</v>
      </c>
      <c r="J12" s="10">
        <v>14.93</v>
      </c>
      <c r="K12" s="67">
        <v>0.1028</v>
      </c>
    </row>
    <row r="13" spans="1:11" ht="15.75" thickBot="1" x14ac:dyDescent="0.3">
      <c r="A13" s="11">
        <v>38877</v>
      </c>
      <c r="B13" s="12">
        <v>0.2034</v>
      </c>
      <c r="C13" s="13">
        <v>0.21</v>
      </c>
      <c r="D13" s="12">
        <v>8.8620000000000004E-2</v>
      </c>
      <c r="E13" s="13">
        <v>0.21</v>
      </c>
      <c r="F13" s="12">
        <v>125.4</v>
      </c>
      <c r="G13" s="13">
        <v>0.17699999999999999</v>
      </c>
      <c r="H13" s="12">
        <v>7.1440000000000003E-2</v>
      </c>
      <c r="I13" s="13">
        <v>0.13150000000000001</v>
      </c>
      <c r="J13" s="13">
        <v>15.03</v>
      </c>
      <c r="K13" s="68">
        <v>0.104</v>
      </c>
    </row>
    <row r="14" spans="1:11" ht="15.75" thickTop="1" x14ac:dyDescent="0.25">
      <c r="A14" s="14" t="s">
        <v>11</v>
      </c>
      <c r="B14" s="15">
        <f t="shared" ref="B14:K14" si="2">SUM(B10:B13)</f>
        <v>0.80370000000000008</v>
      </c>
      <c r="C14" s="16">
        <f t="shared" si="2"/>
        <v>0.83719999999999994</v>
      </c>
      <c r="D14" s="15">
        <f t="shared" si="2"/>
        <v>0.35291000000000006</v>
      </c>
      <c r="E14" s="16">
        <f t="shared" si="2"/>
        <v>0.83360000000000001</v>
      </c>
      <c r="F14" s="15">
        <f t="shared" si="2"/>
        <v>498.1</v>
      </c>
      <c r="G14" s="16">
        <f t="shared" si="2"/>
        <v>0.70629999999999993</v>
      </c>
      <c r="H14" s="15">
        <f t="shared" si="2"/>
        <v>0.28295999999999999</v>
      </c>
      <c r="I14" s="16">
        <f t="shared" si="2"/>
        <v>0.52600000000000002</v>
      </c>
      <c r="J14" s="16">
        <f t="shared" si="2"/>
        <v>59.57</v>
      </c>
      <c r="K14" s="69">
        <f t="shared" si="2"/>
        <v>0.41099999999999998</v>
      </c>
    </row>
    <row r="15" spans="1:11" ht="15.75" thickBot="1" x14ac:dyDescent="0.3">
      <c r="A15" s="17" t="s">
        <v>12</v>
      </c>
      <c r="B15" s="18">
        <f>B14/4</f>
        <v>0.20092500000000002</v>
      </c>
      <c r="C15" s="19">
        <f>C14/4</f>
        <v>0.20929999999999999</v>
      </c>
      <c r="D15" s="19">
        <f t="shared" ref="D15:K15" si="3">D14/4</f>
        <v>8.8227500000000014E-2</v>
      </c>
      <c r="E15" s="19">
        <f t="shared" si="3"/>
        <v>0.2084</v>
      </c>
      <c r="F15" s="19">
        <f t="shared" si="3"/>
        <v>124.52500000000001</v>
      </c>
      <c r="G15" s="19">
        <f t="shared" si="3"/>
        <v>0.17657499999999998</v>
      </c>
      <c r="H15" s="19">
        <f t="shared" si="3"/>
        <v>7.0739999999999997E-2</v>
      </c>
      <c r="I15" s="19">
        <f t="shared" si="3"/>
        <v>0.13150000000000001</v>
      </c>
      <c r="J15" s="19">
        <f t="shared" si="3"/>
        <v>14.8925</v>
      </c>
      <c r="K15" s="19">
        <f t="shared" si="3"/>
        <v>0.10274999999999999</v>
      </c>
    </row>
    <row r="16" spans="1:11" ht="15.75" thickTop="1" x14ac:dyDescent="0.25">
      <c r="A16" s="8">
        <v>38880</v>
      </c>
      <c r="B16" s="9">
        <v>0.20344999999999999</v>
      </c>
      <c r="C16" s="10">
        <v>0.20757999999999999</v>
      </c>
      <c r="D16" s="9">
        <v>8.8929999999999995E-2</v>
      </c>
      <c r="E16" s="10">
        <v>0.20957000000000001</v>
      </c>
      <c r="F16" s="9">
        <v>125.49703</v>
      </c>
      <c r="G16" s="10">
        <v>0.17535000000000001</v>
      </c>
      <c r="H16" s="9">
        <v>7.1360000000000007E-2</v>
      </c>
      <c r="I16" s="10">
        <v>0.13150000000000001</v>
      </c>
      <c r="J16" s="10">
        <v>14.97128</v>
      </c>
      <c r="K16" s="67">
        <v>0.10403</v>
      </c>
    </row>
    <row r="17" spans="1:11" x14ac:dyDescent="0.25">
      <c r="A17" s="8">
        <v>38881</v>
      </c>
      <c r="B17" s="9">
        <v>0.20435</v>
      </c>
      <c r="C17" s="10">
        <v>0.20857999999999999</v>
      </c>
      <c r="D17" s="9">
        <v>8.9090000000000003E-2</v>
      </c>
      <c r="E17" s="10">
        <v>0.20966000000000001</v>
      </c>
      <c r="F17" s="9">
        <v>125.80605</v>
      </c>
      <c r="G17" s="10">
        <v>0.17602999999999999</v>
      </c>
      <c r="H17" s="9">
        <v>7.1349999999999997E-2</v>
      </c>
      <c r="I17" s="10">
        <v>0.13150000000000001</v>
      </c>
      <c r="J17" s="10">
        <v>15.02782</v>
      </c>
      <c r="K17" s="67">
        <v>0.10449</v>
      </c>
    </row>
    <row r="18" spans="1:11" x14ac:dyDescent="0.25">
      <c r="A18" s="8">
        <v>38882</v>
      </c>
      <c r="B18" s="9">
        <v>0.20479</v>
      </c>
      <c r="C18" s="10">
        <v>0.21127000000000001</v>
      </c>
      <c r="D18" s="9">
        <v>8.924E-2</v>
      </c>
      <c r="E18" s="10">
        <v>0.21032000000000001</v>
      </c>
      <c r="F18" s="9">
        <v>126.53668999999999</v>
      </c>
      <c r="G18" s="10">
        <v>0.17774000000000001</v>
      </c>
      <c r="H18" s="9">
        <v>7.1590000000000001E-2</v>
      </c>
      <c r="I18" s="10">
        <v>0.13159999999999999</v>
      </c>
      <c r="J18" s="10">
        <v>15.151109999999999</v>
      </c>
      <c r="K18" s="67">
        <v>0.10471</v>
      </c>
    </row>
    <row r="19" spans="1:11" x14ac:dyDescent="0.25">
      <c r="A19" s="8">
        <v>38883</v>
      </c>
      <c r="B19" s="9">
        <v>0.20387</v>
      </c>
      <c r="C19" s="10">
        <v>0.21078</v>
      </c>
      <c r="D19" s="9">
        <v>8.9300000000000004E-2</v>
      </c>
      <c r="E19" s="10">
        <v>0.20982000000000001</v>
      </c>
      <c r="F19" s="9">
        <v>126.59262</v>
      </c>
      <c r="G19" s="10">
        <v>0.17798</v>
      </c>
      <c r="H19" s="9">
        <v>7.1220000000000006E-2</v>
      </c>
      <c r="I19" s="10">
        <v>0.13159999999999999</v>
      </c>
      <c r="J19" s="10">
        <v>15.1136</v>
      </c>
      <c r="K19" s="67">
        <v>0.10424</v>
      </c>
    </row>
    <row r="20" spans="1:11" ht="15.75" thickBot="1" x14ac:dyDescent="0.3">
      <c r="A20" s="11"/>
      <c r="B20" s="12"/>
      <c r="C20" s="13"/>
      <c r="D20" s="12"/>
      <c r="E20" s="13"/>
      <c r="F20" s="12"/>
      <c r="G20" s="13"/>
      <c r="H20" s="12"/>
      <c r="I20" s="13"/>
      <c r="J20" s="13"/>
      <c r="K20" s="68"/>
    </row>
    <row r="21" spans="1:11" ht="15.75" thickTop="1" x14ac:dyDescent="0.25">
      <c r="A21" s="14" t="s">
        <v>11</v>
      </c>
      <c r="B21" s="15">
        <f t="shared" ref="B21:K21" si="4">SUM(B16:B20)</f>
        <v>0.81645999999999996</v>
      </c>
      <c r="C21" s="16">
        <f t="shared" si="4"/>
        <v>0.8382099999999999</v>
      </c>
      <c r="D21" s="15">
        <f t="shared" si="4"/>
        <v>0.35655999999999999</v>
      </c>
      <c r="E21" s="16">
        <f t="shared" si="4"/>
        <v>0.83937000000000006</v>
      </c>
      <c r="F21" s="15">
        <f t="shared" si="4"/>
        <v>504.43239</v>
      </c>
      <c r="G21" s="16">
        <f t="shared" si="4"/>
        <v>0.70710000000000006</v>
      </c>
      <c r="H21" s="15">
        <f t="shared" si="4"/>
        <v>0.28552</v>
      </c>
      <c r="I21" s="16">
        <f t="shared" si="4"/>
        <v>0.5262</v>
      </c>
      <c r="J21" s="16">
        <f t="shared" si="4"/>
        <v>60.263809999999999</v>
      </c>
      <c r="K21" s="69">
        <f t="shared" si="4"/>
        <v>0.41747000000000001</v>
      </c>
    </row>
    <row r="22" spans="1:11" ht="15.75" thickBot="1" x14ac:dyDescent="0.3">
      <c r="A22" s="17" t="s">
        <v>12</v>
      </c>
      <c r="B22" s="18">
        <f>B21/4</f>
        <v>0.20411499999999999</v>
      </c>
      <c r="C22" s="19">
        <f>C21/4</f>
        <v>0.20955249999999997</v>
      </c>
      <c r="D22" s="19">
        <f t="shared" ref="D22:K22" si="5">D21/4</f>
        <v>8.9139999999999997E-2</v>
      </c>
      <c r="E22" s="19">
        <f t="shared" si="5"/>
        <v>0.20984250000000002</v>
      </c>
      <c r="F22" s="19">
        <f t="shared" si="5"/>
        <v>126.1080975</v>
      </c>
      <c r="G22" s="19">
        <f t="shared" si="5"/>
        <v>0.17677500000000002</v>
      </c>
      <c r="H22" s="19">
        <f t="shared" si="5"/>
        <v>7.1379999999999999E-2</v>
      </c>
      <c r="I22" s="19">
        <f t="shared" si="5"/>
        <v>0.13155</v>
      </c>
      <c r="J22" s="19">
        <f t="shared" si="5"/>
        <v>15.0659525</v>
      </c>
      <c r="K22" s="19">
        <f t="shared" si="5"/>
        <v>0.1043675</v>
      </c>
    </row>
    <row r="23" spans="1:11" ht="15.75" thickTop="1" x14ac:dyDescent="0.25">
      <c r="A23" s="8">
        <v>38887</v>
      </c>
      <c r="B23" s="9">
        <v>0.20376</v>
      </c>
      <c r="C23" s="10">
        <v>0.21296000000000001</v>
      </c>
      <c r="D23" s="9">
        <v>8.9020000000000002E-2</v>
      </c>
      <c r="E23" s="10">
        <v>0.20968000000000001</v>
      </c>
      <c r="F23" s="9">
        <v>125.74051</v>
      </c>
      <c r="G23" s="10">
        <v>0.17816000000000001</v>
      </c>
      <c r="H23" s="9">
        <v>7.1160000000000001E-2</v>
      </c>
      <c r="I23" s="10">
        <v>0.13159999999999999</v>
      </c>
      <c r="J23" s="10">
        <v>15.13992</v>
      </c>
      <c r="K23" s="67">
        <v>0.10417999999999999</v>
      </c>
    </row>
    <row r="24" spans="1:11" x14ac:dyDescent="0.25">
      <c r="A24" s="8">
        <v>38888</v>
      </c>
      <c r="B24" s="9">
        <v>0.20483000000000001</v>
      </c>
      <c r="C24" s="10">
        <v>0.21326000000000001</v>
      </c>
      <c r="D24" s="9">
        <v>8.9300000000000004E-2</v>
      </c>
      <c r="E24" s="10">
        <v>0.21032000000000001</v>
      </c>
      <c r="F24" s="9">
        <v>126.47747</v>
      </c>
      <c r="G24" s="10">
        <v>0.17854999999999999</v>
      </c>
      <c r="H24" s="9">
        <v>7.1559999999999999E-2</v>
      </c>
      <c r="I24" s="10">
        <v>0.13159999999999999</v>
      </c>
      <c r="J24" s="10">
        <v>15.182689999999999</v>
      </c>
      <c r="K24" s="67">
        <v>0.10473</v>
      </c>
    </row>
    <row r="25" spans="1:11" x14ac:dyDescent="0.25">
      <c r="A25" s="8">
        <v>38889</v>
      </c>
      <c r="B25" s="9">
        <v>0.20474999999999999</v>
      </c>
      <c r="C25" s="10">
        <v>0.21207000000000001</v>
      </c>
      <c r="D25" s="9">
        <v>8.9349999999999999E-2</v>
      </c>
      <c r="E25" s="10">
        <v>0.20979</v>
      </c>
      <c r="F25" s="9">
        <v>125.88527000000001</v>
      </c>
      <c r="G25" s="10">
        <v>0.17845</v>
      </c>
      <c r="H25" s="9">
        <v>7.1489999999999998E-2</v>
      </c>
      <c r="I25" s="10">
        <v>0.13159999999999999</v>
      </c>
      <c r="J25" s="10">
        <v>15.13203</v>
      </c>
      <c r="K25" s="67">
        <v>0.10469000000000001</v>
      </c>
    </row>
    <row r="26" spans="1:11" x14ac:dyDescent="0.25">
      <c r="A26" s="8">
        <v>38890</v>
      </c>
      <c r="B26" s="9">
        <v>0.2034</v>
      </c>
      <c r="C26" s="10">
        <v>0.21248</v>
      </c>
      <c r="D26" s="9">
        <v>8.9160000000000003E-2</v>
      </c>
      <c r="E26" s="10">
        <v>0.2094</v>
      </c>
      <c r="F26" s="9">
        <v>125.77012000000001</v>
      </c>
      <c r="G26" s="10">
        <v>0.17877999999999999</v>
      </c>
      <c r="H26" s="9">
        <v>7.1340000000000001E-2</v>
      </c>
      <c r="I26" s="10">
        <v>0.13159999999999999</v>
      </c>
      <c r="J26" s="10">
        <v>15.11623</v>
      </c>
      <c r="K26" s="67">
        <v>0.104</v>
      </c>
    </row>
    <row r="27" spans="1:11" ht="15.75" thickBot="1" x14ac:dyDescent="0.3">
      <c r="A27" s="11">
        <v>38891</v>
      </c>
      <c r="B27" s="12">
        <v>0.20463000000000001</v>
      </c>
      <c r="C27" s="13">
        <v>0.21542</v>
      </c>
      <c r="D27" s="12">
        <v>8.9340000000000003E-2</v>
      </c>
      <c r="E27" s="13">
        <v>0.21010000000000001</v>
      </c>
      <c r="F27" s="12">
        <v>125.69116</v>
      </c>
      <c r="G27" s="13">
        <v>0.17921999999999999</v>
      </c>
      <c r="H27" s="12">
        <v>7.1929999999999994E-2</v>
      </c>
      <c r="I27" s="13">
        <v>0.13159999999999999</v>
      </c>
      <c r="J27" s="13">
        <v>15.24718</v>
      </c>
      <c r="K27" s="68">
        <v>0.10463</v>
      </c>
    </row>
    <row r="28" spans="1:11" ht="15.75" thickTop="1" x14ac:dyDescent="0.25">
      <c r="A28" s="14" t="s">
        <v>11</v>
      </c>
      <c r="B28" s="15">
        <f t="shared" ref="B28:K28" si="6">SUM(B23:B27)</f>
        <v>1.0213700000000001</v>
      </c>
      <c r="C28" s="16">
        <f t="shared" si="6"/>
        <v>1.06619</v>
      </c>
      <c r="D28" s="15">
        <f t="shared" si="6"/>
        <v>0.44617000000000007</v>
      </c>
      <c r="E28" s="16">
        <f t="shared" si="6"/>
        <v>1.0492900000000001</v>
      </c>
      <c r="F28" s="15">
        <f t="shared" si="6"/>
        <v>629.56452999999999</v>
      </c>
      <c r="G28" s="16">
        <f t="shared" si="6"/>
        <v>0.89315999999999995</v>
      </c>
      <c r="H28" s="15">
        <f t="shared" si="6"/>
        <v>0.35748000000000002</v>
      </c>
      <c r="I28" s="16">
        <f t="shared" si="6"/>
        <v>0.65799999999999992</v>
      </c>
      <c r="J28" s="16">
        <f t="shared" si="6"/>
        <v>75.818049999999999</v>
      </c>
      <c r="K28" s="69">
        <f t="shared" si="6"/>
        <v>0.52222999999999997</v>
      </c>
    </row>
    <row r="29" spans="1:11" ht="15.75" thickBot="1" x14ac:dyDescent="0.3">
      <c r="A29" s="17" t="s">
        <v>12</v>
      </c>
      <c r="B29" s="18">
        <f>B28/5</f>
        <v>0.20427400000000001</v>
      </c>
      <c r="C29" s="19">
        <f>C28/5</f>
        <v>0.21323799999999998</v>
      </c>
      <c r="D29" s="19">
        <f t="shared" ref="D29:K29" si="7">D28/5</f>
        <v>8.9234000000000008E-2</v>
      </c>
      <c r="E29" s="19">
        <f t="shared" si="7"/>
        <v>0.20985800000000002</v>
      </c>
      <c r="F29" s="19">
        <f t="shared" si="7"/>
        <v>125.91290599999999</v>
      </c>
      <c r="G29" s="19">
        <f t="shared" si="7"/>
        <v>0.17863199999999999</v>
      </c>
      <c r="H29" s="19">
        <f t="shared" si="7"/>
        <v>7.1496000000000004E-2</v>
      </c>
      <c r="I29" s="19">
        <f t="shared" si="7"/>
        <v>0.13159999999999999</v>
      </c>
      <c r="J29" s="19">
        <f t="shared" si="7"/>
        <v>15.16361</v>
      </c>
      <c r="K29" s="19">
        <f t="shared" si="7"/>
        <v>0.104446</v>
      </c>
    </row>
    <row r="30" spans="1:11" ht="15.75" thickTop="1" x14ac:dyDescent="0.25">
      <c r="A30" s="14">
        <v>38894</v>
      </c>
      <c r="B30" s="38">
        <v>0.20558999999999999</v>
      </c>
      <c r="C30" s="34">
        <v>0.21714</v>
      </c>
      <c r="D30" s="38">
        <v>8.9580000000000007E-2</v>
      </c>
      <c r="E30" s="34">
        <v>0.21024000000000001</v>
      </c>
      <c r="F30" s="38">
        <v>125.79973</v>
      </c>
      <c r="G30" s="34">
        <v>0.17982000000000001</v>
      </c>
      <c r="H30" s="38">
        <v>7.2319999999999995E-2</v>
      </c>
      <c r="I30" s="34">
        <v>0.13159999999999999</v>
      </c>
      <c r="J30" s="34">
        <v>15.295870000000001</v>
      </c>
      <c r="K30" s="73">
        <v>0.10512000000000001</v>
      </c>
    </row>
    <row r="31" spans="1:11" x14ac:dyDescent="0.25">
      <c r="A31" s="14">
        <v>38895</v>
      </c>
      <c r="B31" s="38">
        <v>0.20504</v>
      </c>
      <c r="C31" s="34">
        <v>0.21792</v>
      </c>
      <c r="D31" s="38">
        <v>8.9510000000000006E-2</v>
      </c>
      <c r="E31" s="34">
        <v>0.21067</v>
      </c>
      <c r="F31" s="38">
        <v>126.25046</v>
      </c>
      <c r="G31" s="34">
        <v>0.18021000000000001</v>
      </c>
      <c r="H31" s="38">
        <v>7.2370000000000004E-2</v>
      </c>
      <c r="I31" s="34">
        <v>0.13159999999999999</v>
      </c>
      <c r="J31" s="34">
        <v>15.31363</v>
      </c>
      <c r="K31" s="73">
        <v>0.10484</v>
      </c>
    </row>
    <row r="32" spans="1:11" x14ac:dyDescent="0.25">
      <c r="A32" s="14">
        <v>38896</v>
      </c>
      <c r="B32" s="38">
        <v>0.20438999999999999</v>
      </c>
      <c r="C32" s="34">
        <v>0.21714</v>
      </c>
      <c r="D32" s="38">
        <v>8.9539999999999995E-2</v>
      </c>
      <c r="E32" s="34">
        <v>0.20998</v>
      </c>
      <c r="F32" s="38">
        <v>126.16492</v>
      </c>
      <c r="G32" s="34">
        <v>0.17929999999999999</v>
      </c>
      <c r="H32" s="38">
        <v>7.2160000000000002E-2</v>
      </c>
      <c r="I32" s="34">
        <v>0.13159999999999999</v>
      </c>
      <c r="J32" s="34">
        <v>15.295210000000001</v>
      </c>
      <c r="K32" s="73">
        <v>0.10451000000000001</v>
      </c>
    </row>
    <row r="33" spans="1:11" x14ac:dyDescent="0.25">
      <c r="A33" s="14">
        <v>38897</v>
      </c>
      <c r="B33" s="38">
        <v>0.2054</v>
      </c>
      <c r="C33" s="34">
        <v>0.22123000000000001</v>
      </c>
      <c r="D33" s="38">
        <v>8.9529999999999998E-2</v>
      </c>
      <c r="E33" s="34">
        <v>0.21038999999999999</v>
      </c>
      <c r="F33" s="38">
        <v>126.02016</v>
      </c>
      <c r="G33" s="34">
        <v>0.18065000000000001</v>
      </c>
      <c r="H33" s="38">
        <v>7.2459999999999997E-2</v>
      </c>
      <c r="I33" s="34">
        <v>0.13159999999999999</v>
      </c>
      <c r="J33" s="34">
        <v>15.31298</v>
      </c>
      <c r="K33" s="73">
        <v>0.10502</v>
      </c>
    </row>
    <row r="34" spans="1:11" ht="15.75" thickBot="1" x14ac:dyDescent="0.3">
      <c r="A34" s="17">
        <v>38898</v>
      </c>
      <c r="B34" s="60">
        <v>0.20532</v>
      </c>
      <c r="C34" s="35">
        <v>0.22076999999999999</v>
      </c>
      <c r="D34" s="60">
        <v>8.9690000000000006E-2</v>
      </c>
      <c r="E34" s="35">
        <v>0.21004</v>
      </c>
      <c r="F34" s="60">
        <v>126.40179999999999</v>
      </c>
      <c r="G34" s="35">
        <v>0.17992</v>
      </c>
      <c r="H34" s="60">
        <v>7.2639999999999996E-2</v>
      </c>
      <c r="I34" s="35">
        <v>0.13159999999999999</v>
      </c>
      <c r="J34" s="35">
        <v>15.28234</v>
      </c>
      <c r="K34" s="74">
        <v>0.10498</v>
      </c>
    </row>
    <row r="35" spans="1:11" ht="15.75" thickTop="1" x14ac:dyDescent="0.25">
      <c r="A35" s="14" t="s">
        <v>11</v>
      </c>
      <c r="B35" s="15">
        <f t="shared" ref="B35:K35" si="8">SUM(B30:B34)</f>
        <v>1.0257400000000001</v>
      </c>
      <c r="C35" s="16">
        <f t="shared" si="8"/>
        <v>1.0942000000000001</v>
      </c>
      <c r="D35" s="15">
        <f t="shared" si="8"/>
        <v>0.44785000000000003</v>
      </c>
      <c r="E35" s="16">
        <f t="shared" si="8"/>
        <v>1.05132</v>
      </c>
      <c r="F35" s="15">
        <f t="shared" si="8"/>
        <v>630.63706999999999</v>
      </c>
      <c r="G35" s="16">
        <f t="shared" si="8"/>
        <v>0.89989999999999992</v>
      </c>
      <c r="H35" s="15">
        <f t="shared" si="8"/>
        <v>0.36194999999999994</v>
      </c>
      <c r="I35" s="16">
        <f t="shared" si="8"/>
        <v>0.65799999999999992</v>
      </c>
      <c r="J35" s="16">
        <f t="shared" si="8"/>
        <v>76.50003000000001</v>
      </c>
      <c r="K35" s="69">
        <f t="shared" si="8"/>
        <v>0.52446999999999999</v>
      </c>
    </row>
    <row r="36" spans="1:11" ht="15.75" thickBot="1" x14ac:dyDescent="0.3">
      <c r="A36" s="17" t="s">
        <v>12</v>
      </c>
      <c r="B36" s="18">
        <f>B35/5</f>
        <v>0.20514800000000002</v>
      </c>
      <c r="C36" s="19">
        <f>C35/5</f>
        <v>0.21884000000000001</v>
      </c>
      <c r="D36" s="19">
        <f t="shared" ref="D36:K36" si="9">D35/5</f>
        <v>8.9570000000000011E-2</v>
      </c>
      <c r="E36" s="19">
        <f t="shared" si="9"/>
        <v>0.21026400000000001</v>
      </c>
      <c r="F36" s="19">
        <f t="shared" si="9"/>
        <v>126.127414</v>
      </c>
      <c r="G36" s="19">
        <f t="shared" si="9"/>
        <v>0.17997999999999997</v>
      </c>
      <c r="H36" s="19">
        <f t="shared" si="9"/>
        <v>7.2389999999999982E-2</v>
      </c>
      <c r="I36" s="19">
        <f t="shared" si="9"/>
        <v>0.13159999999999999</v>
      </c>
      <c r="J36" s="19">
        <f t="shared" si="9"/>
        <v>15.300006000000002</v>
      </c>
      <c r="K36" s="19">
        <f t="shared" si="9"/>
        <v>0.104894</v>
      </c>
    </row>
    <row r="37" spans="1:11" ht="21" thickTop="1" x14ac:dyDescent="0.3">
      <c r="A37" s="20"/>
      <c r="B37" s="9"/>
      <c r="C37" s="61"/>
      <c r="D37" s="9"/>
      <c r="E37" s="22" t="s">
        <v>13</v>
      </c>
      <c r="F37" s="9"/>
      <c r="G37" s="10"/>
      <c r="H37" s="9"/>
      <c r="I37" s="10"/>
      <c r="J37" s="10"/>
      <c r="K37" s="67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71"/>
    </row>
    <row r="39" spans="1:11" x14ac:dyDescent="0.25">
      <c r="A39" s="26" t="s">
        <v>14</v>
      </c>
      <c r="B39" s="27">
        <f>SUM(B6:B7,B10:B13,B16:B19,B23:B27,B30:B34)</f>
        <v>4.0681699999999994</v>
      </c>
      <c r="C39" s="37">
        <f>SUM(C6:C7,C10:C13,C16:C19,C23:C27,C30:C34)</f>
        <v>4.2505999999999995</v>
      </c>
      <c r="D39" s="37">
        <f t="shared" ref="D39:K39" si="10">SUM(D6:D7,D10:D13,D16:D19,D23:D27,D30:D34)</f>
        <v>1.7799800000000001</v>
      </c>
      <c r="E39" s="37">
        <f t="shared" si="10"/>
        <v>4.1887400000000001</v>
      </c>
      <c r="F39" s="37">
        <f t="shared" si="10"/>
        <v>2511.6076000000003</v>
      </c>
      <c r="G39" s="37">
        <f t="shared" si="10"/>
        <v>3.5570000000000004</v>
      </c>
      <c r="H39" s="37">
        <f t="shared" si="10"/>
        <v>1.4285300000000001</v>
      </c>
      <c r="I39" s="37">
        <f t="shared" si="10"/>
        <v>2.6312000000000002</v>
      </c>
      <c r="J39" s="37">
        <f t="shared" si="10"/>
        <v>301.68678999999997</v>
      </c>
      <c r="K39" s="37">
        <f t="shared" si="10"/>
        <v>2.0801699999999999</v>
      </c>
    </row>
    <row r="40" spans="1:11" x14ac:dyDescent="0.25">
      <c r="A40" s="26" t="s">
        <v>15</v>
      </c>
      <c r="B40" s="27">
        <f>B39/20</f>
        <v>0.20340849999999996</v>
      </c>
      <c r="C40" s="28">
        <f>C39/20</f>
        <v>0.21252999999999997</v>
      </c>
      <c r="D40" s="28">
        <f t="shared" ref="D40:K40" si="11">D39/20</f>
        <v>8.8999000000000009E-2</v>
      </c>
      <c r="E40" s="28">
        <f t="shared" si="11"/>
        <v>0.20943700000000001</v>
      </c>
      <c r="F40" s="28">
        <f t="shared" si="11"/>
        <v>125.58038000000002</v>
      </c>
      <c r="G40" s="28">
        <f t="shared" si="11"/>
        <v>0.17785000000000001</v>
      </c>
      <c r="H40" s="28">
        <f t="shared" si="11"/>
        <v>7.1426500000000004E-2</v>
      </c>
      <c r="I40" s="28">
        <f t="shared" si="11"/>
        <v>0.13156000000000001</v>
      </c>
      <c r="J40" s="28">
        <f t="shared" si="11"/>
        <v>15.084339499999999</v>
      </c>
      <c r="K40" s="28">
        <f t="shared" si="11"/>
        <v>0.10400849999999999</v>
      </c>
    </row>
    <row r="41" spans="1:11" x14ac:dyDescent="0.25">
      <c r="A41" s="26" t="s">
        <v>16</v>
      </c>
      <c r="B41" s="27">
        <f>1/B40</f>
        <v>4.9162153990614952</v>
      </c>
      <c r="C41" s="28">
        <f>1/C40</f>
        <v>4.7052180868583262</v>
      </c>
      <c r="D41" s="28">
        <f t="shared" ref="D41:K41" si="12">1/D40</f>
        <v>11.236081304284317</v>
      </c>
      <c r="E41" s="28">
        <f t="shared" si="12"/>
        <v>4.7747055200370516</v>
      </c>
      <c r="F41" s="28">
        <f t="shared" si="12"/>
        <v>7.9630273455136846E-3</v>
      </c>
      <c r="G41" s="28">
        <f t="shared" si="12"/>
        <v>5.6227157717177398</v>
      </c>
      <c r="H41" s="28">
        <f t="shared" si="12"/>
        <v>14.000406011774341</v>
      </c>
      <c r="I41" s="28">
        <f t="shared" si="12"/>
        <v>7.601094557616296</v>
      </c>
      <c r="J41" s="28">
        <f t="shared" si="12"/>
        <v>6.6293920260810893E-2</v>
      </c>
      <c r="K41" s="28">
        <f t="shared" si="12"/>
        <v>9.6145988068282886</v>
      </c>
    </row>
    <row r="42" spans="1:11" ht="15.75" thickBot="1" x14ac:dyDescent="0.3">
      <c r="A42" s="29"/>
      <c r="B42" s="30"/>
      <c r="C42" s="31"/>
      <c r="D42" s="30"/>
      <c r="E42" s="31"/>
      <c r="F42" s="31"/>
      <c r="G42" s="30"/>
      <c r="H42" s="31"/>
      <c r="I42" s="30"/>
      <c r="J42" s="31"/>
      <c r="K42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5" sqref="B5:K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40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8">
        <v>38901</v>
      </c>
      <c r="B6" s="9">
        <v>0.20335</v>
      </c>
      <c r="C6" s="10">
        <v>0.21811</v>
      </c>
      <c r="D6" s="9">
        <v>8.9319999999999997E-2</v>
      </c>
      <c r="E6" s="10">
        <v>0.20921999999999999</v>
      </c>
      <c r="F6" s="9">
        <v>125.61878</v>
      </c>
      <c r="G6" s="10">
        <v>0.17862</v>
      </c>
      <c r="H6" s="9">
        <v>7.1889999999999996E-2</v>
      </c>
      <c r="I6" s="10">
        <v>0.13159999999999999</v>
      </c>
      <c r="J6" s="10">
        <v>15.17611</v>
      </c>
      <c r="K6" s="67">
        <v>0.10397000000000001</v>
      </c>
    </row>
    <row r="7" spans="1:11" x14ac:dyDescent="0.25">
      <c r="A7" s="8">
        <v>38902</v>
      </c>
      <c r="B7" s="9">
        <v>0.20111000000000001</v>
      </c>
      <c r="C7" s="10">
        <v>0.21651999999999999</v>
      </c>
      <c r="D7" s="9">
        <v>8.8719999999999993E-2</v>
      </c>
      <c r="E7" s="10">
        <v>0.20849000000000001</v>
      </c>
      <c r="F7" s="9">
        <v>124.31923</v>
      </c>
      <c r="G7" s="10">
        <v>0.17693999999999999</v>
      </c>
      <c r="H7" s="9">
        <v>7.1419999999999997E-2</v>
      </c>
      <c r="I7" s="10">
        <v>0.13159999999999999</v>
      </c>
      <c r="J7" s="10">
        <v>15.11097</v>
      </c>
      <c r="K7" s="67">
        <v>0.10283</v>
      </c>
    </row>
    <row r="8" spans="1:11" x14ac:dyDescent="0.25">
      <c r="A8" s="8">
        <v>38903</v>
      </c>
      <c r="B8" s="9">
        <v>0.20115</v>
      </c>
      <c r="C8" s="10">
        <v>0.21587999999999999</v>
      </c>
      <c r="D8" s="9">
        <v>8.8690000000000005E-2</v>
      </c>
      <c r="E8" s="10">
        <v>0.20816000000000001</v>
      </c>
      <c r="F8" s="9">
        <v>124.22382</v>
      </c>
      <c r="G8" s="10">
        <v>0.17660999999999999</v>
      </c>
      <c r="H8" s="9">
        <v>7.1370000000000003E-2</v>
      </c>
      <c r="I8" s="10">
        <v>0.13159999999999999</v>
      </c>
      <c r="J8" s="10">
        <v>15.103070000000001</v>
      </c>
      <c r="K8" s="67">
        <v>0.10284</v>
      </c>
    </row>
    <row r="9" spans="1:11" ht="15.75" thickBot="1" x14ac:dyDescent="0.3">
      <c r="A9" s="11">
        <v>38904</v>
      </c>
      <c r="B9" s="12">
        <v>0.20232</v>
      </c>
      <c r="C9" s="13">
        <v>0.2177</v>
      </c>
      <c r="D9" s="12">
        <v>8.8760000000000006E-2</v>
      </c>
      <c r="E9" s="13">
        <v>0.20874000000000001</v>
      </c>
      <c r="F9" s="12">
        <v>124.58571999999999</v>
      </c>
      <c r="G9" s="13">
        <v>0.17768</v>
      </c>
      <c r="H9" s="12">
        <v>7.177E-2</v>
      </c>
      <c r="I9" s="13">
        <v>0.13159999999999999</v>
      </c>
      <c r="J9" s="13">
        <v>15.22415</v>
      </c>
      <c r="K9" s="68">
        <v>0.10345</v>
      </c>
    </row>
    <row r="10" spans="1:11" ht="15.75" thickTop="1" x14ac:dyDescent="0.25">
      <c r="A10" s="14" t="s">
        <v>11</v>
      </c>
      <c r="B10" s="15">
        <f t="shared" ref="B10:K10" si="0">SUM(B6:B9)</f>
        <v>0.80793000000000004</v>
      </c>
      <c r="C10" s="16">
        <f t="shared" si="0"/>
        <v>0.86820999999999993</v>
      </c>
      <c r="D10" s="15">
        <f t="shared" si="0"/>
        <v>0.35548999999999997</v>
      </c>
      <c r="E10" s="16">
        <f t="shared" si="0"/>
        <v>0.83461000000000007</v>
      </c>
      <c r="F10" s="15">
        <f t="shared" si="0"/>
        <v>498.74754999999999</v>
      </c>
      <c r="G10" s="16">
        <f t="shared" si="0"/>
        <v>0.70985000000000009</v>
      </c>
      <c r="H10" s="15">
        <f t="shared" si="0"/>
        <v>0.28644999999999998</v>
      </c>
      <c r="I10" s="16">
        <f t="shared" si="0"/>
        <v>0.52639999999999998</v>
      </c>
      <c r="J10" s="16">
        <f t="shared" si="0"/>
        <v>60.6143</v>
      </c>
      <c r="K10" s="69">
        <f t="shared" si="0"/>
        <v>0.41309000000000001</v>
      </c>
    </row>
    <row r="11" spans="1:11" ht="15.75" thickBot="1" x14ac:dyDescent="0.3">
      <c r="A11" s="17" t="s">
        <v>12</v>
      </c>
      <c r="B11" s="18">
        <f>B10/4</f>
        <v>0.20198250000000001</v>
      </c>
      <c r="C11" s="19">
        <f>C10/4</f>
        <v>0.21705249999999998</v>
      </c>
      <c r="D11" s="19">
        <f t="shared" ref="D11:K11" si="1">D10/4</f>
        <v>8.8872499999999993E-2</v>
      </c>
      <c r="E11" s="19">
        <f t="shared" si="1"/>
        <v>0.20865250000000002</v>
      </c>
      <c r="F11" s="19">
        <f t="shared" si="1"/>
        <v>124.6868875</v>
      </c>
      <c r="G11" s="19">
        <f t="shared" si="1"/>
        <v>0.17746250000000002</v>
      </c>
      <c r="H11" s="19">
        <f t="shared" si="1"/>
        <v>7.1612499999999996E-2</v>
      </c>
      <c r="I11" s="19">
        <f t="shared" si="1"/>
        <v>0.13159999999999999</v>
      </c>
      <c r="J11" s="19">
        <f t="shared" si="1"/>
        <v>15.153575</v>
      </c>
      <c r="K11" s="19">
        <f t="shared" si="1"/>
        <v>0.1032725</v>
      </c>
    </row>
    <row r="12" spans="1:11" ht="15.75" thickTop="1" x14ac:dyDescent="0.25">
      <c r="A12" s="8">
        <v>38908</v>
      </c>
      <c r="B12" s="9">
        <v>0.20072999999999999</v>
      </c>
      <c r="C12" s="10">
        <v>0.21568000000000001</v>
      </c>
      <c r="D12" s="9">
        <v>8.8779999999999998E-2</v>
      </c>
      <c r="E12" s="10">
        <v>0.20723</v>
      </c>
      <c r="F12" s="9">
        <v>124.7239</v>
      </c>
      <c r="G12" s="10">
        <v>0.17505999999999999</v>
      </c>
      <c r="H12" s="9">
        <v>7.1099999999999997E-2</v>
      </c>
      <c r="I12" s="10">
        <v>0.13159999999999999</v>
      </c>
      <c r="J12" s="10">
        <v>15.00043</v>
      </c>
      <c r="K12" s="67">
        <v>0.10264</v>
      </c>
    </row>
    <row r="13" spans="1:11" x14ac:dyDescent="0.25">
      <c r="A13" s="8">
        <v>38909</v>
      </c>
      <c r="B13" s="9">
        <v>0.20194999999999999</v>
      </c>
      <c r="C13" s="10">
        <v>0.21540000000000001</v>
      </c>
      <c r="D13" s="9">
        <v>8.8690000000000005E-2</v>
      </c>
      <c r="E13" s="10">
        <v>0.20718</v>
      </c>
      <c r="F13" s="9">
        <v>123.94088000000001</v>
      </c>
      <c r="G13" s="10">
        <v>0.17588000000000001</v>
      </c>
      <c r="H13" s="9">
        <v>7.1459999999999996E-2</v>
      </c>
      <c r="I13" s="10">
        <v>0.13159999999999999</v>
      </c>
      <c r="J13" s="10">
        <v>15.006349999999999</v>
      </c>
      <c r="K13" s="67">
        <v>0.10326</v>
      </c>
    </row>
    <row r="14" spans="1:11" x14ac:dyDescent="0.25">
      <c r="A14" s="8">
        <v>38910</v>
      </c>
      <c r="B14" s="9">
        <v>0.20183999999999999</v>
      </c>
      <c r="C14" s="10">
        <v>0.21412</v>
      </c>
      <c r="D14" s="9">
        <v>8.8849999999999998E-2</v>
      </c>
      <c r="E14" s="10">
        <v>0.20774000000000001</v>
      </c>
      <c r="F14" s="9">
        <v>124.58243</v>
      </c>
      <c r="G14" s="10">
        <v>0.17494000000000001</v>
      </c>
      <c r="H14" s="9">
        <v>7.1419999999999997E-2</v>
      </c>
      <c r="I14" s="10">
        <v>0.13159999999999999</v>
      </c>
      <c r="J14" s="10">
        <v>15.03004</v>
      </c>
      <c r="K14" s="67">
        <v>0.1032</v>
      </c>
    </row>
    <row r="15" spans="1:11" x14ac:dyDescent="0.25">
      <c r="A15" s="8">
        <v>38911</v>
      </c>
      <c r="B15" s="9">
        <v>0.20272000000000001</v>
      </c>
      <c r="C15" s="10">
        <v>0.21396999999999999</v>
      </c>
      <c r="D15" s="9">
        <v>8.8889999999999997E-2</v>
      </c>
      <c r="E15" s="10">
        <v>0.20849000000000001</v>
      </c>
      <c r="F15" s="9">
        <v>124.83905</v>
      </c>
      <c r="G15" s="10">
        <v>0.17477999999999999</v>
      </c>
      <c r="H15" s="9">
        <v>7.1779999999999997E-2</v>
      </c>
      <c r="I15" s="10">
        <v>0.13159999999999999</v>
      </c>
      <c r="J15" s="10">
        <v>15.1998</v>
      </c>
      <c r="K15" s="67">
        <v>0.10365000000000001</v>
      </c>
    </row>
    <row r="16" spans="1:11" ht="15.75" thickBot="1" x14ac:dyDescent="0.3">
      <c r="A16" s="11">
        <v>38912</v>
      </c>
      <c r="B16" s="12">
        <v>0.20294000000000001</v>
      </c>
      <c r="C16" s="13">
        <v>0.21265000000000001</v>
      </c>
      <c r="D16" s="12">
        <v>8.906E-2</v>
      </c>
      <c r="E16" s="13">
        <v>0.20821999999999999</v>
      </c>
      <c r="F16" s="12">
        <v>124.90814</v>
      </c>
      <c r="G16" s="13">
        <v>0.17444000000000001</v>
      </c>
      <c r="H16" s="12">
        <v>7.1470000000000006E-2</v>
      </c>
      <c r="I16" s="13">
        <v>0.13159999999999999</v>
      </c>
      <c r="J16" s="13">
        <v>15.180059999999999</v>
      </c>
      <c r="K16" s="68">
        <v>0.10376000000000001</v>
      </c>
    </row>
    <row r="17" spans="1:11" ht="15.75" thickTop="1" x14ac:dyDescent="0.25">
      <c r="A17" s="14" t="s">
        <v>11</v>
      </c>
      <c r="B17" s="15">
        <f t="shared" ref="B17:K17" si="2">SUM(B12:B16)</f>
        <v>1.0101800000000001</v>
      </c>
      <c r="C17" s="16">
        <f t="shared" si="2"/>
        <v>1.07182</v>
      </c>
      <c r="D17" s="15">
        <f t="shared" si="2"/>
        <v>0.44427000000000005</v>
      </c>
      <c r="E17" s="16">
        <f t="shared" si="2"/>
        <v>1.0388600000000001</v>
      </c>
      <c r="F17" s="15">
        <f t="shared" si="2"/>
        <v>622.99440000000004</v>
      </c>
      <c r="G17" s="16">
        <f t="shared" si="2"/>
        <v>0.8751000000000001</v>
      </c>
      <c r="H17" s="15">
        <f t="shared" si="2"/>
        <v>0.35723000000000005</v>
      </c>
      <c r="I17" s="16">
        <f t="shared" si="2"/>
        <v>0.65799999999999992</v>
      </c>
      <c r="J17" s="16">
        <f t="shared" si="2"/>
        <v>75.416679999999999</v>
      </c>
      <c r="K17" s="69">
        <f t="shared" si="2"/>
        <v>0.51651000000000002</v>
      </c>
    </row>
    <row r="18" spans="1:11" ht="15.75" thickBot="1" x14ac:dyDescent="0.3">
      <c r="A18" s="17" t="s">
        <v>12</v>
      </c>
      <c r="B18" s="18">
        <f>B17/5</f>
        <v>0.20203600000000002</v>
      </c>
      <c r="C18" s="19">
        <f>C17/5</f>
        <v>0.214364</v>
      </c>
      <c r="D18" s="19">
        <f t="shared" ref="D18:K18" si="3">D17/5</f>
        <v>8.8854000000000016E-2</v>
      </c>
      <c r="E18" s="19">
        <f t="shared" si="3"/>
        <v>0.20777200000000001</v>
      </c>
      <c r="F18" s="19">
        <f t="shared" si="3"/>
        <v>124.59888000000001</v>
      </c>
      <c r="G18" s="19">
        <f t="shared" si="3"/>
        <v>0.17502000000000001</v>
      </c>
      <c r="H18" s="19">
        <f t="shared" si="3"/>
        <v>7.1446000000000009E-2</v>
      </c>
      <c r="I18" s="19">
        <f t="shared" si="3"/>
        <v>0.13159999999999999</v>
      </c>
      <c r="J18" s="19">
        <f t="shared" si="3"/>
        <v>15.083335999999999</v>
      </c>
      <c r="K18" s="19">
        <f t="shared" si="3"/>
        <v>0.103302</v>
      </c>
    </row>
    <row r="19" spans="1:11" ht="15" customHeight="1" thickTop="1" x14ac:dyDescent="0.25">
      <c r="A19" s="8">
        <v>38915</v>
      </c>
      <c r="B19" s="9">
        <v>0.20365</v>
      </c>
      <c r="C19" s="10">
        <v>0.21224000000000001</v>
      </c>
      <c r="D19" s="9">
        <v>8.9130000000000001E-2</v>
      </c>
      <c r="E19" s="10">
        <v>0.20910999999999999</v>
      </c>
      <c r="F19" s="9">
        <v>125.51679</v>
      </c>
      <c r="G19" s="10">
        <v>0.17463999999999999</v>
      </c>
      <c r="H19" s="9">
        <v>7.17E-2</v>
      </c>
      <c r="I19" s="10">
        <v>0.13159999999999999</v>
      </c>
      <c r="J19" s="10">
        <v>15.31232</v>
      </c>
      <c r="K19" s="67">
        <v>0.10413</v>
      </c>
    </row>
    <row r="20" spans="1:11" x14ac:dyDescent="0.25">
      <c r="A20" s="8">
        <v>38916</v>
      </c>
      <c r="B20" s="9">
        <v>0.20551</v>
      </c>
      <c r="C20" s="10">
        <v>0.21168000000000001</v>
      </c>
      <c r="D20" s="9">
        <v>8.9690000000000006E-2</v>
      </c>
      <c r="E20" s="10">
        <v>0.20988999999999999</v>
      </c>
      <c r="F20" s="9">
        <v>125.50363</v>
      </c>
      <c r="G20" s="10">
        <v>0.17576</v>
      </c>
      <c r="H20" s="9">
        <v>7.2319999999999995E-2</v>
      </c>
      <c r="I20" s="10">
        <v>0.13159999999999999</v>
      </c>
      <c r="J20" s="10">
        <v>15.411020000000001</v>
      </c>
      <c r="K20" s="67">
        <v>0.10508000000000001</v>
      </c>
    </row>
    <row r="21" spans="1:11" x14ac:dyDescent="0.25">
      <c r="A21" s="8">
        <v>38917</v>
      </c>
      <c r="B21" s="9">
        <v>0.20598</v>
      </c>
      <c r="C21" s="10">
        <v>0.21013999999999999</v>
      </c>
      <c r="D21" s="9">
        <v>8.9620000000000005E-2</v>
      </c>
      <c r="E21" s="10">
        <v>0.20968999999999999</v>
      </c>
      <c r="F21" s="9">
        <v>126.13531</v>
      </c>
      <c r="G21" s="10">
        <v>0.17615</v>
      </c>
      <c r="H21" s="9">
        <v>7.2059999999999999E-2</v>
      </c>
      <c r="I21" s="10">
        <v>0.13159999999999999</v>
      </c>
      <c r="J21" s="10">
        <v>15.44852</v>
      </c>
      <c r="K21" s="67">
        <v>0.10532</v>
      </c>
    </row>
    <row r="22" spans="1:11" x14ac:dyDescent="0.25">
      <c r="A22" s="8">
        <v>38918</v>
      </c>
      <c r="B22" s="9">
        <v>0.20488000000000001</v>
      </c>
      <c r="C22" s="10">
        <v>0.21127000000000001</v>
      </c>
      <c r="D22" s="9">
        <v>8.9770000000000003E-2</v>
      </c>
      <c r="E22" s="10">
        <v>0.20924000000000001</v>
      </c>
      <c r="F22" s="9">
        <v>126.0399</v>
      </c>
      <c r="G22" s="10">
        <v>0.17584</v>
      </c>
      <c r="H22" s="9">
        <v>7.1569999999999995E-2</v>
      </c>
      <c r="I22" s="10">
        <v>0.13159999999999999</v>
      </c>
      <c r="J22" s="10">
        <v>15.407069999999999</v>
      </c>
      <c r="K22" s="67">
        <v>0.10475</v>
      </c>
    </row>
    <row r="23" spans="1:11" ht="15.75" thickBot="1" x14ac:dyDescent="0.3">
      <c r="A23" s="11">
        <v>38919</v>
      </c>
      <c r="B23" s="12">
        <v>0.2036</v>
      </c>
      <c r="C23" s="13">
        <v>0.21129999999999999</v>
      </c>
      <c r="D23" s="12">
        <v>8.9270000000000002E-2</v>
      </c>
      <c r="E23" s="13">
        <v>0.20860000000000001</v>
      </c>
      <c r="F23" s="12">
        <v>125.3</v>
      </c>
      <c r="G23" s="13">
        <v>0.17499999999999999</v>
      </c>
      <c r="H23" s="12">
        <v>7.1120000000000003E-2</v>
      </c>
      <c r="I23" s="13">
        <v>0.13159999999999999</v>
      </c>
      <c r="J23" s="13">
        <v>15.37</v>
      </c>
      <c r="K23" s="68">
        <v>0.1041</v>
      </c>
    </row>
    <row r="24" spans="1:11" ht="15.75" thickTop="1" x14ac:dyDescent="0.25">
      <c r="A24" s="14" t="s">
        <v>11</v>
      </c>
      <c r="B24" s="15">
        <f t="shared" ref="B24:K24" si="4">SUM(B19:B23)</f>
        <v>1.02362</v>
      </c>
      <c r="C24" s="16">
        <f t="shared" si="4"/>
        <v>1.0566300000000002</v>
      </c>
      <c r="D24" s="15">
        <f t="shared" si="4"/>
        <v>0.44748000000000004</v>
      </c>
      <c r="E24" s="16">
        <f t="shared" si="4"/>
        <v>1.04653</v>
      </c>
      <c r="F24" s="15">
        <f t="shared" si="4"/>
        <v>628.49563000000001</v>
      </c>
      <c r="G24" s="16">
        <f t="shared" si="4"/>
        <v>0.87738999999999989</v>
      </c>
      <c r="H24" s="15">
        <f t="shared" si="4"/>
        <v>0.35876999999999998</v>
      </c>
      <c r="I24" s="16">
        <f t="shared" si="4"/>
        <v>0.65799999999999992</v>
      </c>
      <c r="J24" s="16">
        <f t="shared" si="4"/>
        <v>76.948930000000004</v>
      </c>
      <c r="K24" s="69">
        <f t="shared" si="4"/>
        <v>0.52337999999999996</v>
      </c>
    </row>
    <row r="25" spans="1:11" ht="15.75" thickBot="1" x14ac:dyDescent="0.3">
      <c r="A25" s="17" t="s">
        <v>12</v>
      </c>
      <c r="B25" s="18">
        <f>B24/5</f>
        <v>0.20472399999999999</v>
      </c>
      <c r="C25" s="19">
        <f>C24/5</f>
        <v>0.21132600000000004</v>
      </c>
      <c r="D25" s="19">
        <f t="shared" ref="D25:K25" si="5">D24/5</f>
        <v>8.9496000000000006E-2</v>
      </c>
      <c r="E25" s="19">
        <f t="shared" si="5"/>
        <v>0.20930599999999999</v>
      </c>
      <c r="F25" s="19">
        <f t="shared" si="5"/>
        <v>125.69912600000001</v>
      </c>
      <c r="G25" s="19">
        <f t="shared" si="5"/>
        <v>0.17547799999999997</v>
      </c>
      <c r="H25" s="19">
        <f t="shared" si="5"/>
        <v>7.1753999999999998E-2</v>
      </c>
      <c r="I25" s="19">
        <f t="shared" si="5"/>
        <v>0.13159999999999999</v>
      </c>
      <c r="J25" s="19">
        <f t="shared" si="5"/>
        <v>15.389786000000001</v>
      </c>
      <c r="K25" s="19">
        <f t="shared" si="5"/>
        <v>0.10467599999999999</v>
      </c>
    </row>
    <row r="26" spans="1:11" ht="15.75" thickTop="1" x14ac:dyDescent="0.25">
      <c r="A26" s="8">
        <v>38922</v>
      </c>
      <c r="B26" s="9">
        <v>0.2029</v>
      </c>
      <c r="C26" s="10">
        <v>0.21046000000000001</v>
      </c>
      <c r="D26" s="9">
        <v>8.9029999999999998E-2</v>
      </c>
      <c r="E26" s="10">
        <v>0.20818999999999999</v>
      </c>
      <c r="F26" s="9">
        <v>124.99697</v>
      </c>
      <c r="G26" s="10">
        <v>0.17469999999999999</v>
      </c>
      <c r="H26" s="9">
        <v>7.0800000000000002E-2</v>
      </c>
      <c r="I26" s="10">
        <v>0.13159999999999999</v>
      </c>
      <c r="J26" s="10">
        <v>15.295210000000001</v>
      </c>
      <c r="K26" s="67">
        <v>0.10374</v>
      </c>
    </row>
    <row r="27" spans="1:11" x14ac:dyDescent="0.25">
      <c r="A27" s="8">
        <v>38923</v>
      </c>
      <c r="B27" s="9">
        <v>0.20382</v>
      </c>
      <c r="C27" s="10">
        <v>0.21129000000000001</v>
      </c>
      <c r="D27" s="9">
        <v>8.9249999999999996E-2</v>
      </c>
      <c r="E27" s="10">
        <v>0.20882000000000001</v>
      </c>
      <c r="F27" s="9">
        <v>125.27661999999999</v>
      </c>
      <c r="G27" s="10">
        <v>0.17466000000000001</v>
      </c>
      <c r="H27" s="9">
        <v>7.1150000000000005E-2</v>
      </c>
      <c r="I27" s="10">
        <v>0.13159999999999999</v>
      </c>
      <c r="J27" s="10">
        <v>15.356400000000001</v>
      </c>
      <c r="K27" s="67">
        <v>0.10421999999999999</v>
      </c>
    </row>
    <row r="28" spans="1:11" x14ac:dyDescent="0.25">
      <c r="A28" s="8">
        <v>38924</v>
      </c>
      <c r="B28" s="9">
        <v>0.20426</v>
      </c>
      <c r="C28" s="10">
        <v>0.21031</v>
      </c>
      <c r="D28" s="9">
        <v>8.9200000000000002E-2</v>
      </c>
      <c r="E28" s="10">
        <v>0.20881</v>
      </c>
      <c r="F28" s="9">
        <v>125.31281</v>
      </c>
      <c r="G28" s="10">
        <v>0.17451</v>
      </c>
      <c r="H28" s="9">
        <v>7.1370000000000003E-2</v>
      </c>
      <c r="I28" s="10">
        <v>0.13159999999999999</v>
      </c>
      <c r="J28" s="10">
        <v>15.408390000000001</v>
      </c>
      <c r="K28" s="67">
        <v>0.10444000000000001</v>
      </c>
    </row>
    <row r="29" spans="1:11" x14ac:dyDescent="0.25">
      <c r="A29" s="8">
        <v>38925</v>
      </c>
      <c r="B29" s="9">
        <v>0.20391000000000001</v>
      </c>
      <c r="C29" s="10">
        <v>0.21065999999999999</v>
      </c>
      <c r="D29" s="9">
        <v>8.9399999999999993E-2</v>
      </c>
      <c r="E29" s="10">
        <v>0.20821999999999999</v>
      </c>
      <c r="F29" s="9">
        <v>125.60232999999999</v>
      </c>
      <c r="G29" s="10">
        <v>0.17332</v>
      </c>
      <c r="H29" s="9">
        <v>7.1239999999999998E-2</v>
      </c>
      <c r="I29" s="10">
        <v>0.13159999999999999</v>
      </c>
      <c r="J29" s="10">
        <v>15.377459999999999</v>
      </c>
      <c r="K29" s="67">
        <v>0.10426000000000001</v>
      </c>
    </row>
    <row r="30" spans="1:11" ht="15.75" thickBot="1" x14ac:dyDescent="0.3">
      <c r="A30" s="11">
        <v>38926</v>
      </c>
      <c r="B30" s="12">
        <v>0.20213999999999999</v>
      </c>
      <c r="C30" s="13">
        <v>0.21207000000000001</v>
      </c>
      <c r="D30" s="12">
        <v>8.8789999999999994E-2</v>
      </c>
      <c r="E30" s="13">
        <v>0.2077</v>
      </c>
      <c r="F30" s="12">
        <v>125.30294000000001</v>
      </c>
      <c r="G30" s="13">
        <v>0.17218</v>
      </c>
      <c r="H30" s="12">
        <v>7.0620000000000002E-2</v>
      </c>
      <c r="I30" s="13">
        <v>0.13159999999999999</v>
      </c>
      <c r="J30" s="13">
        <v>15.204409999999999</v>
      </c>
      <c r="K30" s="68">
        <v>0.10335</v>
      </c>
    </row>
    <row r="31" spans="1:11" ht="15.75" thickTop="1" x14ac:dyDescent="0.25">
      <c r="A31" s="14" t="s">
        <v>11</v>
      </c>
      <c r="B31" s="15">
        <f t="shared" ref="B31:K31" si="6">SUM(B26:B30)</f>
        <v>1.0170300000000001</v>
      </c>
      <c r="C31" s="16">
        <f t="shared" si="6"/>
        <v>1.0547900000000001</v>
      </c>
      <c r="D31" s="15">
        <f t="shared" si="6"/>
        <v>0.44566999999999996</v>
      </c>
      <c r="E31" s="16">
        <f t="shared" si="6"/>
        <v>1.0417399999999999</v>
      </c>
      <c r="F31" s="15">
        <f t="shared" si="6"/>
        <v>626.49167</v>
      </c>
      <c r="G31" s="16">
        <f t="shared" si="6"/>
        <v>0.86937000000000009</v>
      </c>
      <c r="H31" s="15">
        <f t="shared" si="6"/>
        <v>0.35518000000000005</v>
      </c>
      <c r="I31" s="16">
        <f t="shared" si="6"/>
        <v>0.65799999999999992</v>
      </c>
      <c r="J31" s="16">
        <f t="shared" si="6"/>
        <v>76.641869999999997</v>
      </c>
      <c r="K31" s="69">
        <f t="shared" si="6"/>
        <v>0.52001000000000008</v>
      </c>
    </row>
    <row r="32" spans="1:11" ht="15.75" thickBot="1" x14ac:dyDescent="0.3">
      <c r="A32" s="17" t="s">
        <v>12</v>
      </c>
      <c r="B32" s="18">
        <f>B31/5</f>
        <v>0.20340600000000003</v>
      </c>
      <c r="C32" s="19">
        <f>C31/5</f>
        <v>0.21095800000000003</v>
      </c>
      <c r="D32" s="19">
        <f t="shared" ref="D32:K32" si="7">D31/5</f>
        <v>8.9133999999999991E-2</v>
      </c>
      <c r="E32" s="19">
        <f t="shared" si="7"/>
        <v>0.20834799999999998</v>
      </c>
      <c r="F32" s="19">
        <f t="shared" si="7"/>
        <v>125.298334</v>
      </c>
      <c r="G32" s="19">
        <f t="shared" si="7"/>
        <v>0.17387400000000003</v>
      </c>
      <c r="H32" s="19">
        <f t="shared" si="7"/>
        <v>7.1036000000000016E-2</v>
      </c>
      <c r="I32" s="19">
        <f t="shared" si="7"/>
        <v>0.13159999999999999</v>
      </c>
      <c r="J32" s="19">
        <f t="shared" si="7"/>
        <v>15.328374</v>
      </c>
      <c r="K32" s="19">
        <f t="shared" si="7"/>
        <v>0.10400200000000001</v>
      </c>
    </row>
    <row r="33" spans="1:11" ht="15.75" thickTop="1" x14ac:dyDescent="0.25">
      <c r="A33" s="8">
        <v>38929</v>
      </c>
      <c r="B33" s="9">
        <v>0.20175999999999999</v>
      </c>
      <c r="C33" s="10">
        <v>0.21317</v>
      </c>
      <c r="D33" s="9">
        <v>8.9020000000000002E-2</v>
      </c>
      <c r="E33" s="10">
        <v>0.20784</v>
      </c>
      <c r="F33" s="9">
        <v>125.50857000000001</v>
      </c>
      <c r="G33" s="10">
        <v>0.17169000000000001</v>
      </c>
      <c r="H33" s="9">
        <v>7.0559999999999998E-2</v>
      </c>
      <c r="I33" s="10">
        <v>0.13159999999999999</v>
      </c>
      <c r="J33" s="10">
        <v>15.097810000000001</v>
      </c>
      <c r="K33" s="67">
        <v>0.10316</v>
      </c>
    </row>
    <row r="34" spans="1:11" ht="15.75" thickBot="1" x14ac:dyDescent="0.3">
      <c r="A34" s="11"/>
      <c r="B34" s="12"/>
      <c r="C34" s="13"/>
      <c r="D34" s="12"/>
      <c r="E34" s="13"/>
      <c r="F34" s="12"/>
      <c r="G34" s="13"/>
      <c r="H34" s="12"/>
      <c r="I34" s="13"/>
      <c r="J34" s="13"/>
      <c r="K34" s="68"/>
    </row>
    <row r="35" spans="1:11" ht="15.75" thickTop="1" x14ac:dyDescent="0.25">
      <c r="A35" s="14" t="s">
        <v>11</v>
      </c>
      <c r="B35" s="15">
        <f t="shared" ref="B35:K35" si="8">SUM(B33:B34)</f>
        <v>0.20175999999999999</v>
      </c>
      <c r="C35" s="16">
        <f t="shared" si="8"/>
        <v>0.21317</v>
      </c>
      <c r="D35" s="15">
        <f t="shared" si="8"/>
        <v>8.9020000000000002E-2</v>
      </c>
      <c r="E35" s="16">
        <f t="shared" si="8"/>
        <v>0.20784</v>
      </c>
      <c r="F35" s="15">
        <f t="shared" si="8"/>
        <v>125.50857000000001</v>
      </c>
      <c r="G35" s="16">
        <f t="shared" si="8"/>
        <v>0.17169000000000001</v>
      </c>
      <c r="H35" s="15">
        <f t="shared" si="8"/>
        <v>7.0559999999999998E-2</v>
      </c>
      <c r="I35" s="16">
        <f t="shared" si="8"/>
        <v>0.13159999999999999</v>
      </c>
      <c r="J35" s="16">
        <f t="shared" si="8"/>
        <v>15.097810000000001</v>
      </c>
      <c r="K35" s="69">
        <f t="shared" si="8"/>
        <v>0.10316</v>
      </c>
    </row>
    <row r="36" spans="1:11" ht="15.75" thickBot="1" x14ac:dyDescent="0.3">
      <c r="A36" s="17" t="s">
        <v>12</v>
      </c>
      <c r="B36" s="18">
        <f>B35/1</f>
        <v>0.20175999999999999</v>
      </c>
      <c r="C36" s="19">
        <f>C35/1</f>
        <v>0.21317</v>
      </c>
      <c r="D36" s="19">
        <f t="shared" ref="D36:K36" si="9">D35/1</f>
        <v>8.9020000000000002E-2</v>
      </c>
      <c r="E36" s="19">
        <f t="shared" si="9"/>
        <v>0.20784</v>
      </c>
      <c r="F36" s="19">
        <f t="shared" si="9"/>
        <v>125.50857000000001</v>
      </c>
      <c r="G36" s="19">
        <f t="shared" si="9"/>
        <v>0.17169000000000001</v>
      </c>
      <c r="H36" s="19">
        <f t="shared" si="9"/>
        <v>7.0559999999999998E-2</v>
      </c>
      <c r="I36" s="19">
        <f t="shared" si="9"/>
        <v>0.13159999999999999</v>
      </c>
      <c r="J36" s="19">
        <f t="shared" si="9"/>
        <v>15.097810000000001</v>
      </c>
      <c r="K36" s="19">
        <f t="shared" si="9"/>
        <v>0.10316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67"/>
    </row>
    <row r="38" spans="1:11" ht="20.25" x14ac:dyDescent="0.3">
      <c r="A38" s="20"/>
      <c r="B38" s="9"/>
      <c r="C38" s="72"/>
      <c r="D38" s="9"/>
      <c r="E38" s="22" t="s">
        <v>13</v>
      </c>
      <c r="F38" s="9"/>
      <c r="G38" s="10"/>
      <c r="H38" s="9"/>
      <c r="I38" s="10"/>
      <c r="J38" s="10"/>
      <c r="K38" s="67"/>
    </row>
    <row r="39" spans="1:11" ht="15.75" thickBot="1" x14ac:dyDescent="0.3">
      <c r="A39" s="23"/>
      <c r="B39" s="24"/>
      <c r="C39" s="25"/>
      <c r="D39" s="24"/>
      <c r="E39" s="25"/>
      <c r="F39" s="24"/>
      <c r="G39" s="25"/>
      <c r="H39" s="24"/>
      <c r="I39" s="25"/>
      <c r="J39" s="25"/>
      <c r="K39" s="71"/>
    </row>
    <row r="40" spans="1:11" x14ac:dyDescent="0.25">
      <c r="A40" s="26" t="s">
        <v>14</v>
      </c>
      <c r="B40" s="27">
        <f t="shared" ref="B40:K40" si="10">SUM(B6:B9,B12:B16,B19:B23,B26:B30,B33)</f>
        <v>4.0605200000000004</v>
      </c>
      <c r="C40" s="37">
        <f t="shared" si="10"/>
        <v>4.264619999999999</v>
      </c>
      <c r="D40" s="37">
        <f t="shared" si="10"/>
        <v>1.7819299999999998</v>
      </c>
      <c r="E40" s="37">
        <f t="shared" si="10"/>
        <v>4.1695799999999998</v>
      </c>
      <c r="F40" s="37">
        <f t="shared" si="10"/>
        <v>2502.2378200000003</v>
      </c>
      <c r="G40" s="37">
        <f t="shared" si="10"/>
        <v>3.5033999999999996</v>
      </c>
      <c r="H40" s="37">
        <f t="shared" si="10"/>
        <v>1.4281899999999998</v>
      </c>
      <c r="I40" s="37">
        <f t="shared" si="10"/>
        <v>2.6320000000000001</v>
      </c>
      <c r="J40" s="37">
        <f t="shared" si="10"/>
        <v>304.71958999999998</v>
      </c>
      <c r="K40" s="37">
        <f t="shared" si="10"/>
        <v>2.0761500000000002</v>
      </c>
    </row>
    <row r="41" spans="1:11" x14ac:dyDescent="0.25">
      <c r="A41" s="26" t="s">
        <v>15</v>
      </c>
      <c r="B41" s="27">
        <f>B40/20</f>
        <v>0.20302600000000001</v>
      </c>
      <c r="C41" s="28">
        <f>C40/20</f>
        <v>0.21323099999999995</v>
      </c>
      <c r="D41" s="28">
        <f t="shared" ref="D41:K41" si="11">D40/20</f>
        <v>8.9096499999999995E-2</v>
      </c>
      <c r="E41" s="28">
        <f t="shared" si="11"/>
        <v>0.208479</v>
      </c>
      <c r="F41" s="28">
        <f t="shared" si="11"/>
        <v>125.11189100000001</v>
      </c>
      <c r="G41" s="28">
        <f t="shared" si="11"/>
        <v>0.17516999999999999</v>
      </c>
      <c r="H41" s="28">
        <f t="shared" si="11"/>
        <v>7.1409499999999987E-2</v>
      </c>
      <c r="I41" s="28">
        <f t="shared" si="11"/>
        <v>0.13159999999999999</v>
      </c>
      <c r="J41" s="28">
        <f t="shared" si="11"/>
        <v>15.235979499999999</v>
      </c>
      <c r="K41" s="28">
        <f t="shared" si="11"/>
        <v>0.10380750000000001</v>
      </c>
    </row>
    <row r="42" spans="1:11" x14ac:dyDescent="0.25">
      <c r="A42" s="26" t="s">
        <v>16</v>
      </c>
      <c r="B42" s="27">
        <f>1/B41</f>
        <v>4.9254775250460527</v>
      </c>
      <c r="C42" s="28">
        <f>1/C41</f>
        <v>4.689749614268095</v>
      </c>
      <c r="D42" s="28">
        <f t="shared" ref="D42:K42" si="12">1/D41</f>
        <v>11.223785446117413</v>
      </c>
      <c r="E42" s="28">
        <f t="shared" si="12"/>
        <v>4.7966461849874564</v>
      </c>
      <c r="F42" s="28">
        <f t="shared" si="12"/>
        <v>7.9928453803004215E-3</v>
      </c>
      <c r="G42" s="28">
        <f t="shared" si="12"/>
        <v>5.7087400810641098</v>
      </c>
      <c r="H42" s="28">
        <f t="shared" si="12"/>
        <v>14.003738998312553</v>
      </c>
      <c r="I42" s="28">
        <f t="shared" si="12"/>
        <v>7.5987841945288759</v>
      </c>
      <c r="J42" s="28">
        <f t="shared" si="12"/>
        <v>6.5634112988928614E-2</v>
      </c>
      <c r="K42" s="28">
        <f t="shared" si="12"/>
        <v>9.6332153264455833</v>
      </c>
    </row>
    <row r="43" spans="1:11" ht="15.75" thickBot="1" x14ac:dyDescent="0.3">
      <c r="A43" s="29"/>
      <c r="B43" s="30"/>
      <c r="C43" s="31"/>
      <c r="D43" s="30"/>
      <c r="E43" s="31"/>
      <c r="F43" s="31"/>
      <c r="G43" s="30"/>
      <c r="H43" s="31"/>
      <c r="I43" s="30"/>
      <c r="J43" s="31"/>
      <c r="K43" s="5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13" workbookViewId="0">
      <selection activeCell="E29" sqref="E29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41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39">
        <v>38930</v>
      </c>
      <c r="B6" s="40">
        <v>0.20169999999999999</v>
      </c>
      <c r="C6" s="41">
        <v>0.2135</v>
      </c>
      <c r="D6" s="40">
        <v>8.8700000000000001E-2</v>
      </c>
      <c r="E6" s="41">
        <v>0.20760000000000001</v>
      </c>
      <c r="F6" s="40">
        <v>125.7175</v>
      </c>
      <c r="G6" s="41">
        <v>0.17169999999999999</v>
      </c>
      <c r="H6" s="40">
        <v>7.0499999999999993E-2</v>
      </c>
      <c r="I6" s="41">
        <v>0.13159999999999999</v>
      </c>
      <c r="J6" s="41">
        <v>15.061</v>
      </c>
      <c r="K6" s="75">
        <v>0.1031</v>
      </c>
    </row>
    <row r="7" spans="1:11" x14ac:dyDescent="0.25">
      <c r="A7" s="8">
        <v>38931</v>
      </c>
      <c r="B7" s="9">
        <v>0.20169999999999999</v>
      </c>
      <c r="C7" s="10">
        <v>0.21279999999999999</v>
      </c>
      <c r="D7" s="9">
        <v>8.8700000000000001E-2</v>
      </c>
      <c r="E7" s="10">
        <v>0.20810000000000001</v>
      </c>
      <c r="F7" s="9">
        <v>125.78660000000001</v>
      </c>
      <c r="G7" s="10">
        <v>0.1726</v>
      </c>
      <c r="H7" s="9">
        <v>7.0400000000000004E-2</v>
      </c>
      <c r="I7" s="10">
        <v>0.13159999999999999</v>
      </c>
      <c r="J7" s="10">
        <v>15.1419</v>
      </c>
      <c r="K7" s="67">
        <v>0.1031</v>
      </c>
    </row>
    <row r="8" spans="1:11" x14ac:dyDescent="0.25">
      <c r="A8" s="8">
        <v>38932</v>
      </c>
      <c r="B8" s="9">
        <v>0.20100000000000001</v>
      </c>
      <c r="C8" s="10">
        <v>0.21210000000000001</v>
      </c>
      <c r="D8" s="9">
        <v>8.8499999999999995E-2</v>
      </c>
      <c r="E8" s="10">
        <v>0.20810000000000001</v>
      </c>
      <c r="F8" s="9">
        <v>126.6157</v>
      </c>
      <c r="G8" s="10">
        <v>0.1721</v>
      </c>
      <c r="H8" s="9">
        <v>7.0099999999999996E-2</v>
      </c>
      <c r="I8" s="10">
        <v>0.13159999999999999</v>
      </c>
      <c r="J8" s="10">
        <v>15.0768</v>
      </c>
      <c r="K8" s="67">
        <v>0.1028</v>
      </c>
    </row>
    <row r="9" spans="1:11" ht="15.75" thickBot="1" x14ac:dyDescent="0.3">
      <c r="A9" s="11">
        <v>38933</v>
      </c>
      <c r="B9" s="12">
        <v>0.20130000000000001</v>
      </c>
      <c r="C9" s="13">
        <v>0.21260000000000001</v>
      </c>
      <c r="D9" s="12">
        <v>8.8700000000000001E-2</v>
      </c>
      <c r="E9" s="13">
        <v>0.20780000000000001</v>
      </c>
      <c r="F9" s="12">
        <v>127.0697</v>
      </c>
      <c r="G9" s="13">
        <v>0.1731</v>
      </c>
      <c r="H9" s="12">
        <v>6.9800000000000001E-2</v>
      </c>
      <c r="I9" s="13">
        <v>0.13159999999999999</v>
      </c>
      <c r="J9" s="13">
        <v>15.1564</v>
      </c>
      <c r="K9" s="68">
        <v>0.10290000000000001</v>
      </c>
    </row>
    <row r="10" spans="1:11" ht="15.75" thickTop="1" x14ac:dyDescent="0.25">
      <c r="A10" s="14" t="s">
        <v>11</v>
      </c>
      <c r="B10" s="15">
        <f t="shared" ref="B10:K10" si="0">SUM(B6:B9)</f>
        <v>0.80570000000000008</v>
      </c>
      <c r="C10" s="16">
        <f t="shared" si="0"/>
        <v>0.85100000000000009</v>
      </c>
      <c r="D10" s="15">
        <f t="shared" si="0"/>
        <v>0.35460000000000003</v>
      </c>
      <c r="E10" s="16">
        <f t="shared" si="0"/>
        <v>0.83160000000000001</v>
      </c>
      <c r="F10" s="15">
        <f t="shared" si="0"/>
        <v>505.18950000000001</v>
      </c>
      <c r="G10" s="16">
        <f t="shared" si="0"/>
        <v>0.6895</v>
      </c>
      <c r="H10" s="15">
        <f t="shared" si="0"/>
        <v>0.28079999999999999</v>
      </c>
      <c r="I10" s="16">
        <f t="shared" si="0"/>
        <v>0.52639999999999998</v>
      </c>
      <c r="J10" s="16">
        <f t="shared" si="0"/>
        <v>60.436099999999996</v>
      </c>
      <c r="K10" s="69">
        <f t="shared" si="0"/>
        <v>0.41189999999999999</v>
      </c>
    </row>
    <row r="11" spans="1:11" ht="15.75" thickBot="1" x14ac:dyDescent="0.3">
      <c r="A11" s="17" t="s">
        <v>12</v>
      </c>
      <c r="B11" s="18">
        <f>B10/4</f>
        <v>0.20142500000000002</v>
      </c>
      <c r="C11" s="19">
        <f>C10/4</f>
        <v>0.21275000000000002</v>
      </c>
      <c r="D11" s="19">
        <f t="shared" ref="D11:K11" si="1">D10/4</f>
        <v>8.8650000000000007E-2</v>
      </c>
      <c r="E11" s="19">
        <f t="shared" si="1"/>
        <v>0.2079</v>
      </c>
      <c r="F11" s="19">
        <f t="shared" si="1"/>
        <v>126.297375</v>
      </c>
      <c r="G11" s="19">
        <f t="shared" si="1"/>
        <v>0.172375</v>
      </c>
      <c r="H11" s="19">
        <f t="shared" si="1"/>
        <v>7.0199999999999999E-2</v>
      </c>
      <c r="I11" s="19">
        <f t="shared" si="1"/>
        <v>0.13159999999999999</v>
      </c>
      <c r="J11" s="19">
        <f t="shared" si="1"/>
        <v>15.109024999999999</v>
      </c>
      <c r="K11" s="19">
        <f t="shared" si="1"/>
        <v>0.102975</v>
      </c>
    </row>
    <row r="12" spans="1:11" ht="15.75" thickTop="1" x14ac:dyDescent="0.25">
      <c r="A12" s="8">
        <v>38936</v>
      </c>
      <c r="B12" s="9">
        <v>0.1996</v>
      </c>
      <c r="C12" s="10">
        <v>0.21049999999999999</v>
      </c>
      <c r="D12" s="9">
        <v>8.8499999999999995E-2</v>
      </c>
      <c r="E12" s="10">
        <v>0.20699999999999999</v>
      </c>
      <c r="F12" s="9">
        <v>126.9512</v>
      </c>
      <c r="G12" s="10">
        <v>0.1719</v>
      </c>
      <c r="H12" s="9">
        <v>6.8900000000000003E-2</v>
      </c>
      <c r="I12" s="10">
        <v>0.13159999999999999</v>
      </c>
      <c r="J12" s="10">
        <v>15.0307</v>
      </c>
      <c r="K12" s="67">
        <v>0.1021</v>
      </c>
    </row>
    <row r="13" spans="1:11" x14ac:dyDescent="0.25">
      <c r="A13" s="8">
        <v>38937</v>
      </c>
      <c r="B13" s="9">
        <v>0.2001</v>
      </c>
      <c r="C13" s="10">
        <v>0.21096999999999999</v>
      </c>
      <c r="D13" s="9">
        <v>8.8190000000000004E-2</v>
      </c>
      <c r="E13" s="10">
        <v>0.20696000000000001</v>
      </c>
      <c r="F13" s="9">
        <v>126.65842000000001</v>
      </c>
      <c r="G13" s="10">
        <v>0.17224</v>
      </c>
      <c r="H13" s="9">
        <v>6.8900000000000003E-2</v>
      </c>
      <c r="I13" s="10">
        <v>0.13159999999999999</v>
      </c>
      <c r="J13" s="10">
        <v>15.124129999999999</v>
      </c>
      <c r="K13" s="67">
        <v>0.1023</v>
      </c>
    </row>
    <row r="14" spans="1:11" x14ac:dyDescent="0.25">
      <c r="A14" s="8">
        <v>38938</v>
      </c>
      <c r="B14" s="9">
        <v>0.20050000000000001</v>
      </c>
      <c r="C14" s="10">
        <v>0.21010000000000001</v>
      </c>
      <c r="D14" s="9">
        <v>8.8300000000000003E-2</v>
      </c>
      <c r="E14" s="10">
        <v>0.20710000000000001</v>
      </c>
      <c r="F14" s="9">
        <v>126.79989999999999</v>
      </c>
      <c r="G14" s="10">
        <v>0.17299999999999999</v>
      </c>
      <c r="H14" s="9">
        <v>6.9000000000000006E-2</v>
      </c>
      <c r="I14" s="10">
        <v>0.13159999999999999</v>
      </c>
      <c r="J14" s="10">
        <v>15.139900000000001</v>
      </c>
      <c r="K14" s="67">
        <v>0.10249999999999999</v>
      </c>
    </row>
    <row r="15" spans="1:11" x14ac:dyDescent="0.25">
      <c r="A15" s="8">
        <v>38939</v>
      </c>
      <c r="B15" s="9">
        <v>0.1996</v>
      </c>
      <c r="C15" s="10">
        <v>0.20860000000000001</v>
      </c>
      <c r="D15" s="9">
        <v>8.8099999999999998E-2</v>
      </c>
      <c r="E15" s="10">
        <v>0.20680000000000001</v>
      </c>
      <c r="F15" s="9">
        <v>126.15779999999999</v>
      </c>
      <c r="G15" s="10">
        <v>0.1716</v>
      </c>
      <c r="H15" s="9">
        <v>6.8900000000000003E-2</v>
      </c>
      <c r="I15" s="10">
        <v>0.13150000000000001</v>
      </c>
      <c r="J15" s="10">
        <v>15.142899999999999</v>
      </c>
      <c r="K15" s="67">
        <v>0.1021</v>
      </c>
    </row>
    <row r="16" spans="1:11" ht="15.75" thickBot="1" x14ac:dyDescent="0.3">
      <c r="A16" s="11">
        <v>38940</v>
      </c>
      <c r="B16" s="12">
        <v>0.2014</v>
      </c>
      <c r="C16" s="13">
        <v>0.20749999999999999</v>
      </c>
      <c r="D16" s="12">
        <v>8.8200000000000001E-2</v>
      </c>
      <c r="E16" s="13">
        <v>0.20669999999999999</v>
      </c>
      <c r="F16" s="12">
        <v>125.9408</v>
      </c>
      <c r="G16" s="13">
        <v>0.17180000000000001</v>
      </c>
      <c r="H16" s="12">
        <v>6.9599999999999995E-2</v>
      </c>
      <c r="I16" s="13">
        <v>0.13150000000000001</v>
      </c>
      <c r="J16" s="13">
        <v>15.1883</v>
      </c>
      <c r="K16" s="68">
        <v>0.10299999999999999</v>
      </c>
    </row>
    <row r="17" spans="1:11" ht="15.75" thickTop="1" x14ac:dyDescent="0.25">
      <c r="A17" s="14" t="s">
        <v>11</v>
      </c>
      <c r="B17" s="15">
        <f t="shared" ref="B17:K17" si="2">SUM(B12:B16)</f>
        <v>1.0012000000000001</v>
      </c>
      <c r="C17" s="16">
        <f t="shared" si="2"/>
        <v>1.0476699999999999</v>
      </c>
      <c r="D17" s="15">
        <f t="shared" si="2"/>
        <v>0.44129000000000002</v>
      </c>
      <c r="E17" s="16">
        <f t="shared" si="2"/>
        <v>1.0345599999999999</v>
      </c>
      <c r="F17" s="15">
        <f t="shared" si="2"/>
        <v>632.50811999999996</v>
      </c>
      <c r="G17" s="16">
        <f t="shared" si="2"/>
        <v>0.86053999999999986</v>
      </c>
      <c r="H17" s="15">
        <f t="shared" si="2"/>
        <v>0.3453</v>
      </c>
      <c r="I17" s="16">
        <f t="shared" si="2"/>
        <v>0.65779999999999994</v>
      </c>
      <c r="J17" s="16">
        <f t="shared" si="2"/>
        <v>75.625929999999997</v>
      </c>
      <c r="K17" s="69">
        <f t="shared" si="2"/>
        <v>0.51200000000000001</v>
      </c>
    </row>
    <row r="18" spans="1:11" ht="15.75" thickBot="1" x14ac:dyDescent="0.3">
      <c r="A18" s="17" t="s">
        <v>12</v>
      </c>
      <c r="B18" s="18">
        <f>B17/5</f>
        <v>0.20024000000000003</v>
      </c>
      <c r="C18" s="19">
        <f>C17/5</f>
        <v>0.20953399999999997</v>
      </c>
      <c r="D18" s="19">
        <f t="shared" ref="D18:K18" si="3">D17/5</f>
        <v>8.8258000000000003E-2</v>
      </c>
      <c r="E18" s="19">
        <f t="shared" si="3"/>
        <v>0.20691199999999998</v>
      </c>
      <c r="F18" s="19">
        <f t="shared" si="3"/>
        <v>126.50162399999999</v>
      </c>
      <c r="G18" s="19">
        <f t="shared" si="3"/>
        <v>0.17210799999999998</v>
      </c>
      <c r="H18" s="19">
        <f t="shared" si="3"/>
        <v>6.9059999999999996E-2</v>
      </c>
      <c r="I18" s="19">
        <f t="shared" si="3"/>
        <v>0.13155999999999998</v>
      </c>
      <c r="J18" s="19">
        <f t="shared" si="3"/>
        <v>15.125185999999999</v>
      </c>
      <c r="K18" s="19">
        <f t="shared" si="3"/>
        <v>0.1024</v>
      </c>
    </row>
    <row r="19" spans="1:11" ht="15" customHeight="1" thickTop="1" x14ac:dyDescent="0.25">
      <c r="A19" s="8">
        <v>38943</v>
      </c>
      <c r="B19" s="9">
        <v>0.20150000000000001</v>
      </c>
      <c r="C19" s="10">
        <v>0.20699999999999999</v>
      </c>
      <c r="D19" s="9">
        <v>8.8499999999999995E-2</v>
      </c>
      <c r="E19" s="10">
        <v>0.20760000000000001</v>
      </c>
      <c r="F19" s="9">
        <v>126.44710000000001</v>
      </c>
      <c r="G19" s="10">
        <v>0.17130000000000001</v>
      </c>
      <c r="H19" s="9">
        <v>6.9400000000000003E-2</v>
      </c>
      <c r="I19" s="10">
        <v>0.13150000000000001</v>
      </c>
      <c r="J19" s="10">
        <v>15.2704</v>
      </c>
      <c r="K19" s="67">
        <v>0.10299999999999999</v>
      </c>
    </row>
    <row r="20" spans="1:11" x14ac:dyDescent="0.25">
      <c r="A20" s="8">
        <v>38944</v>
      </c>
      <c r="B20" s="9">
        <v>0.20188999999999999</v>
      </c>
      <c r="C20" s="10">
        <v>0.20816999999999999</v>
      </c>
      <c r="D20" s="9">
        <v>8.8719999999999993E-2</v>
      </c>
      <c r="E20" s="10">
        <v>0.20771000000000001</v>
      </c>
      <c r="F20" s="9">
        <v>126.98626</v>
      </c>
      <c r="G20" s="10">
        <v>0.17294000000000001</v>
      </c>
      <c r="H20" s="9">
        <v>6.9529999999999995E-2</v>
      </c>
      <c r="I20" s="10">
        <v>0.13150000000000001</v>
      </c>
      <c r="J20" s="10">
        <v>15.318440000000001</v>
      </c>
      <c r="K20" s="67">
        <v>0.10322000000000001</v>
      </c>
    </row>
    <row r="21" spans="1:11" x14ac:dyDescent="0.25">
      <c r="A21" s="8">
        <v>38945</v>
      </c>
      <c r="B21" s="9">
        <v>0.20111999999999999</v>
      </c>
      <c r="C21" s="10">
        <v>0.20724999999999999</v>
      </c>
      <c r="D21" s="9">
        <v>8.8739999999999999E-2</v>
      </c>
      <c r="E21" s="10">
        <v>0.20744000000000001</v>
      </c>
      <c r="F21" s="9">
        <v>126.9764</v>
      </c>
      <c r="G21" s="10">
        <v>0.17191999999999999</v>
      </c>
      <c r="H21" s="9">
        <v>6.9389999999999993E-2</v>
      </c>
      <c r="I21" s="10">
        <v>0.13150000000000001</v>
      </c>
      <c r="J21" s="10">
        <v>15.252689999999999</v>
      </c>
      <c r="K21" s="67">
        <v>0.10283</v>
      </c>
    </row>
    <row r="22" spans="1:11" x14ac:dyDescent="0.25">
      <c r="A22" s="8">
        <v>38946</v>
      </c>
      <c r="B22" s="9">
        <v>0.20019999999999999</v>
      </c>
      <c r="C22" s="10">
        <v>0.20480999999999999</v>
      </c>
      <c r="D22" s="9">
        <v>8.856E-2</v>
      </c>
      <c r="E22" s="10">
        <v>0.20685999999999999</v>
      </c>
      <c r="F22" s="9">
        <v>126.90079</v>
      </c>
      <c r="G22" s="10">
        <v>0.17091000000000001</v>
      </c>
      <c r="H22" s="9">
        <v>6.9209999999999994E-2</v>
      </c>
      <c r="I22" s="10">
        <v>0.13150000000000001</v>
      </c>
      <c r="J22" s="10">
        <v>15.220470000000001</v>
      </c>
      <c r="K22" s="67">
        <v>0.10227</v>
      </c>
    </row>
    <row r="23" spans="1:11" ht="15.75" thickBot="1" x14ac:dyDescent="0.3">
      <c r="A23" s="11">
        <v>38947</v>
      </c>
      <c r="B23" s="12">
        <v>0.19989999999999999</v>
      </c>
      <c r="C23" s="13">
        <v>0.20469999999999999</v>
      </c>
      <c r="D23" s="12">
        <v>8.8230000000000003E-2</v>
      </c>
      <c r="E23" s="13">
        <v>0.20680000000000001</v>
      </c>
      <c r="F23" s="12">
        <v>126.33862999999999</v>
      </c>
      <c r="G23" s="13">
        <v>0.17219000000000001</v>
      </c>
      <c r="H23" s="12">
        <v>6.9449999999999998E-2</v>
      </c>
      <c r="I23" s="13">
        <v>0.13150000000000001</v>
      </c>
      <c r="J23" s="13">
        <v>15.18628</v>
      </c>
      <c r="K23" s="68">
        <v>0.10221</v>
      </c>
    </row>
    <row r="24" spans="1:11" ht="15.75" thickTop="1" x14ac:dyDescent="0.25">
      <c r="A24" s="14" t="s">
        <v>11</v>
      </c>
      <c r="B24" s="15">
        <f t="shared" ref="B24:K24" si="4">SUM(B19:B23)</f>
        <v>1.00461</v>
      </c>
      <c r="C24" s="16">
        <f t="shared" si="4"/>
        <v>1.03193</v>
      </c>
      <c r="D24" s="15">
        <f t="shared" si="4"/>
        <v>0.44274999999999998</v>
      </c>
      <c r="E24" s="16">
        <f t="shared" si="4"/>
        <v>1.0364100000000001</v>
      </c>
      <c r="F24" s="15">
        <f t="shared" si="4"/>
        <v>633.64918</v>
      </c>
      <c r="G24" s="16">
        <f t="shared" si="4"/>
        <v>0.85925999999999991</v>
      </c>
      <c r="H24" s="15">
        <f t="shared" si="4"/>
        <v>0.34698000000000001</v>
      </c>
      <c r="I24" s="16">
        <f t="shared" si="4"/>
        <v>0.65749999999999997</v>
      </c>
      <c r="J24" s="16">
        <f t="shared" si="4"/>
        <v>76.248279999999994</v>
      </c>
      <c r="K24" s="69">
        <f t="shared" si="4"/>
        <v>0.51353000000000004</v>
      </c>
    </row>
    <row r="25" spans="1:11" ht="15.75" thickBot="1" x14ac:dyDescent="0.3">
      <c r="A25" s="17" t="s">
        <v>12</v>
      </c>
      <c r="B25" s="18">
        <f>B24/5</f>
        <v>0.20092199999999999</v>
      </c>
      <c r="C25" s="19">
        <f>C24/5</f>
        <v>0.20638600000000001</v>
      </c>
      <c r="D25" s="19">
        <f t="shared" ref="D25:K25" si="5">D24/5</f>
        <v>8.854999999999999E-2</v>
      </c>
      <c r="E25" s="19">
        <f t="shared" si="5"/>
        <v>0.20728200000000002</v>
      </c>
      <c r="F25" s="19">
        <f t="shared" si="5"/>
        <v>126.72983600000001</v>
      </c>
      <c r="G25" s="19">
        <f t="shared" si="5"/>
        <v>0.17185199999999998</v>
      </c>
      <c r="H25" s="19">
        <f t="shared" si="5"/>
        <v>6.9395999999999999E-2</v>
      </c>
      <c r="I25" s="19">
        <f t="shared" si="5"/>
        <v>0.13150000000000001</v>
      </c>
      <c r="J25" s="19">
        <f t="shared" si="5"/>
        <v>15.249655999999998</v>
      </c>
      <c r="K25" s="19">
        <f t="shared" si="5"/>
        <v>0.10270600000000001</v>
      </c>
    </row>
    <row r="26" spans="1:11" ht="15.75" thickTop="1" x14ac:dyDescent="0.25">
      <c r="A26" s="8">
        <v>38950</v>
      </c>
      <c r="B26" s="9">
        <v>0.20052</v>
      </c>
      <c r="C26" s="10">
        <v>0.20583000000000001</v>
      </c>
      <c r="D26" s="9">
        <v>8.838E-2</v>
      </c>
      <c r="E26" s="10">
        <v>0.20674000000000001</v>
      </c>
      <c r="F26" s="9">
        <v>125.94033</v>
      </c>
      <c r="G26" s="10">
        <v>0.17332</v>
      </c>
      <c r="H26" s="9">
        <v>6.9889999999999994E-2</v>
      </c>
      <c r="I26" s="10">
        <v>0.13139999999999999</v>
      </c>
      <c r="J26" s="10">
        <v>15.21152</v>
      </c>
      <c r="K26" s="67">
        <v>0.10253</v>
      </c>
    </row>
    <row r="27" spans="1:11" x14ac:dyDescent="0.25">
      <c r="A27" s="8">
        <v>38951</v>
      </c>
      <c r="B27" s="9">
        <v>0.19897000000000001</v>
      </c>
      <c r="C27" s="10">
        <v>0.20483000000000001</v>
      </c>
      <c r="D27" s="9">
        <v>8.8139999999999996E-2</v>
      </c>
      <c r="E27" s="10">
        <v>0.20644000000000001</v>
      </c>
      <c r="F27" s="9">
        <v>125.6841</v>
      </c>
      <c r="G27" s="10">
        <v>0.17202999999999999</v>
      </c>
      <c r="H27" s="9">
        <v>6.9269999999999998E-2</v>
      </c>
      <c r="I27" s="10">
        <v>0.13139999999999999</v>
      </c>
      <c r="J27" s="10">
        <v>15.224</v>
      </c>
      <c r="K27" s="67">
        <v>0.10173</v>
      </c>
    </row>
    <row r="28" spans="1:11" x14ac:dyDescent="0.25">
      <c r="A28" s="8">
        <v>38952</v>
      </c>
      <c r="B28" s="9">
        <v>0.20063</v>
      </c>
      <c r="C28" s="10">
        <v>0.20591000000000001</v>
      </c>
      <c r="D28" s="9">
        <v>8.8330000000000006E-2</v>
      </c>
      <c r="E28" s="10">
        <v>0.20684</v>
      </c>
      <c r="F28" s="9">
        <v>125.64797</v>
      </c>
      <c r="G28" s="10">
        <v>0.17230999999999999</v>
      </c>
      <c r="H28" s="9">
        <v>6.9589999999999999E-2</v>
      </c>
      <c r="I28" s="10">
        <v>0.13139999999999999</v>
      </c>
      <c r="J28" s="10">
        <v>15.3127</v>
      </c>
      <c r="K28" s="67">
        <v>0.10258</v>
      </c>
    </row>
    <row r="29" spans="1:11" x14ac:dyDescent="0.25">
      <c r="A29" s="8">
        <v>38953</v>
      </c>
      <c r="B29" s="9">
        <v>0.20086000000000001</v>
      </c>
      <c r="C29" s="10">
        <v>0.20523</v>
      </c>
      <c r="D29" s="9">
        <v>8.8400000000000006E-2</v>
      </c>
      <c r="E29" s="10">
        <v>0.20663000000000001</v>
      </c>
      <c r="F29" s="9">
        <v>125.5527</v>
      </c>
      <c r="G29" s="10">
        <v>0.17226</v>
      </c>
      <c r="H29" s="9">
        <v>6.9400000000000003E-2</v>
      </c>
      <c r="I29" s="10">
        <v>0.13139999999999999</v>
      </c>
      <c r="J29" s="10">
        <v>15.30547</v>
      </c>
      <c r="K29" s="67">
        <v>0.1027</v>
      </c>
    </row>
    <row r="30" spans="1:11" ht="15.75" thickBot="1" x14ac:dyDescent="0.3">
      <c r="A30" s="11">
        <v>38954</v>
      </c>
      <c r="B30" s="12">
        <v>0.20113</v>
      </c>
      <c r="C30" s="13">
        <v>0.20609</v>
      </c>
      <c r="D30" s="12">
        <v>8.8349999999999998E-2</v>
      </c>
      <c r="E30" s="13">
        <v>0.2072</v>
      </c>
      <c r="F30" s="12">
        <v>126.02245000000001</v>
      </c>
      <c r="G30" s="13">
        <v>0.1721</v>
      </c>
      <c r="H30" s="12">
        <v>6.9529999999999995E-2</v>
      </c>
      <c r="I30" s="13">
        <v>0.13139999999999999</v>
      </c>
      <c r="J30" s="13">
        <v>15.28839</v>
      </c>
      <c r="K30" s="68">
        <v>0.10284</v>
      </c>
    </row>
    <row r="31" spans="1:11" ht="15.75" thickTop="1" x14ac:dyDescent="0.25">
      <c r="A31" s="14" t="s">
        <v>11</v>
      </c>
      <c r="B31" s="15">
        <f t="shared" ref="B31:K31" si="6">SUM(B26:B30)</f>
        <v>1.0021100000000001</v>
      </c>
      <c r="C31" s="16">
        <f t="shared" si="6"/>
        <v>1.0278900000000002</v>
      </c>
      <c r="D31" s="15">
        <f t="shared" si="6"/>
        <v>0.44160000000000005</v>
      </c>
      <c r="E31" s="16">
        <f t="shared" si="6"/>
        <v>1.0338499999999999</v>
      </c>
      <c r="F31" s="15">
        <f t="shared" si="6"/>
        <v>628.84755000000007</v>
      </c>
      <c r="G31" s="16">
        <f t="shared" si="6"/>
        <v>0.86202000000000001</v>
      </c>
      <c r="H31" s="15">
        <f t="shared" si="6"/>
        <v>0.34767999999999999</v>
      </c>
      <c r="I31" s="16">
        <f t="shared" si="6"/>
        <v>0.65699999999999992</v>
      </c>
      <c r="J31" s="16">
        <f t="shared" si="6"/>
        <v>76.34208000000001</v>
      </c>
      <c r="K31" s="69">
        <f t="shared" si="6"/>
        <v>0.51238000000000006</v>
      </c>
    </row>
    <row r="32" spans="1:11" ht="15.75" thickBot="1" x14ac:dyDescent="0.3">
      <c r="A32" s="17" t="s">
        <v>12</v>
      </c>
      <c r="B32" s="18">
        <f>B31/5</f>
        <v>0.20042200000000002</v>
      </c>
      <c r="C32" s="19">
        <f>C31/5</f>
        <v>0.20557800000000004</v>
      </c>
      <c r="D32" s="19">
        <f t="shared" ref="D32:K32" si="7">D31/5</f>
        <v>8.832000000000001E-2</v>
      </c>
      <c r="E32" s="19">
        <f t="shared" si="7"/>
        <v>0.20676999999999998</v>
      </c>
      <c r="F32" s="19">
        <f t="shared" si="7"/>
        <v>125.76951000000001</v>
      </c>
      <c r="G32" s="19">
        <f t="shared" si="7"/>
        <v>0.172404</v>
      </c>
      <c r="H32" s="19">
        <f t="shared" si="7"/>
        <v>6.9536000000000001E-2</v>
      </c>
      <c r="I32" s="19">
        <f t="shared" si="7"/>
        <v>0.13139999999999999</v>
      </c>
      <c r="J32" s="19">
        <f t="shared" si="7"/>
        <v>15.268416000000002</v>
      </c>
      <c r="K32" s="19">
        <f t="shared" si="7"/>
        <v>0.10247600000000001</v>
      </c>
    </row>
    <row r="33" spans="1:11" ht="15.75" thickTop="1" x14ac:dyDescent="0.25">
      <c r="A33" s="8">
        <v>38957</v>
      </c>
      <c r="B33" s="9">
        <v>0.20144999999999999</v>
      </c>
      <c r="C33" s="10">
        <v>0.20666999999999999</v>
      </c>
      <c r="D33" s="9">
        <v>8.8599999999999998E-2</v>
      </c>
      <c r="E33" s="10">
        <v>0.20763000000000001</v>
      </c>
      <c r="F33" s="9">
        <v>126.39037</v>
      </c>
      <c r="G33" s="10">
        <v>0.17369000000000001</v>
      </c>
      <c r="H33" s="9">
        <v>6.9620000000000001E-2</v>
      </c>
      <c r="I33" s="10">
        <v>0.13139999999999999</v>
      </c>
      <c r="J33" s="10">
        <v>15.413880000000001</v>
      </c>
      <c r="K33" s="67">
        <v>0.10299999999999999</v>
      </c>
    </row>
    <row r="34" spans="1:11" x14ac:dyDescent="0.25">
      <c r="A34" s="8">
        <v>38958</v>
      </c>
      <c r="B34" s="9">
        <v>0.20102999999999999</v>
      </c>
      <c r="C34" s="10">
        <v>0.20573</v>
      </c>
      <c r="D34" s="9">
        <v>8.8510000000000005E-2</v>
      </c>
      <c r="E34" s="10">
        <v>0.20738999999999999</v>
      </c>
      <c r="F34" s="9">
        <v>126.63018</v>
      </c>
      <c r="G34" s="10">
        <v>0.17321</v>
      </c>
      <c r="H34" s="9">
        <v>6.9269999999999998E-2</v>
      </c>
      <c r="I34" s="10">
        <v>0.13139999999999999</v>
      </c>
      <c r="J34" s="10">
        <v>15.393509999999999</v>
      </c>
      <c r="K34" s="67">
        <v>0.10278</v>
      </c>
    </row>
    <row r="35" spans="1:11" x14ac:dyDescent="0.25">
      <c r="A35" s="8">
        <v>38959</v>
      </c>
      <c r="B35" s="9">
        <v>0.20136000000000001</v>
      </c>
      <c r="C35" s="10">
        <v>0.20491000000000001</v>
      </c>
      <c r="D35" s="9">
        <v>8.8410000000000002E-2</v>
      </c>
      <c r="E35" s="10">
        <v>0.20702999999999999</v>
      </c>
      <c r="F35" s="9">
        <v>126.26882999999999</v>
      </c>
      <c r="G35" s="10">
        <v>0.17280000000000001</v>
      </c>
      <c r="H35" s="9">
        <v>6.9440000000000002E-2</v>
      </c>
      <c r="I35" s="10">
        <v>0.13139999999999999</v>
      </c>
      <c r="J35" s="10">
        <v>15.363289999999999</v>
      </c>
      <c r="K35" s="67">
        <v>0.10295</v>
      </c>
    </row>
    <row r="36" spans="1:11" ht="15.75" thickBot="1" x14ac:dyDescent="0.3">
      <c r="A36" s="11">
        <v>38960</v>
      </c>
      <c r="B36" s="12">
        <v>0.20032</v>
      </c>
      <c r="C36" s="13">
        <v>0.20233999999999999</v>
      </c>
      <c r="D36" s="12">
        <v>8.8400000000000006E-2</v>
      </c>
      <c r="E36" s="13">
        <v>0.20683000000000001</v>
      </c>
      <c r="F36" s="12">
        <v>126.31482</v>
      </c>
      <c r="G36" s="13">
        <v>0.17186999999999999</v>
      </c>
      <c r="H36" s="12">
        <v>6.8970000000000004E-2</v>
      </c>
      <c r="I36" s="13">
        <v>0.13139999999999999</v>
      </c>
      <c r="J36" s="13">
        <v>15.381679999999999</v>
      </c>
      <c r="K36" s="68">
        <v>0.10242</v>
      </c>
    </row>
    <row r="37" spans="1:11" ht="15.75" thickTop="1" x14ac:dyDescent="0.25">
      <c r="A37" s="14" t="s">
        <v>11</v>
      </c>
      <c r="B37" s="15">
        <f t="shared" ref="B37:K37" si="8">SUM(B33:B36)</f>
        <v>0.80415999999999999</v>
      </c>
      <c r="C37" s="16">
        <f t="shared" si="8"/>
        <v>0.81964999999999999</v>
      </c>
      <c r="D37" s="15">
        <f t="shared" si="8"/>
        <v>0.35392000000000001</v>
      </c>
      <c r="E37" s="16">
        <f t="shared" si="8"/>
        <v>0.82888000000000006</v>
      </c>
      <c r="F37" s="15">
        <f t="shared" si="8"/>
        <v>505.60419999999999</v>
      </c>
      <c r="G37" s="16">
        <f t="shared" si="8"/>
        <v>0.69157000000000002</v>
      </c>
      <c r="H37" s="15">
        <f t="shared" si="8"/>
        <v>0.27729999999999999</v>
      </c>
      <c r="I37" s="16">
        <f t="shared" si="8"/>
        <v>0.52559999999999996</v>
      </c>
      <c r="J37" s="16">
        <f t="shared" si="8"/>
        <v>61.552359999999993</v>
      </c>
      <c r="K37" s="69">
        <f t="shared" si="8"/>
        <v>0.41115000000000002</v>
      </c>
    </row>
    <row r="38" spans="1:11" ht="15.75" thickBot="1" x14ac:dyDescent="0.3">
      <c r="A38" s="17" t="s">
        <v>12</v>
      </c>
      <c r="B38" s="18">
        <f>B37/4</f>
        <v>0.20104</v>
      </c>
      <c r="C38" s="19">
        <f>C37/4</f>
        <v>0.2049125</v>
      </c>
      <c r="D38" s="19">
        <f t="shared" ref="D38:K38" si="9">D37/4</f>
        <v>8.8480000000000003E-2</v>
      </c>
      <c r="E38" s="19">
        <f t="shared" si="9"/>
        <v>0.20722000000000002</v>
      </c>
      <c r="F38" s="19">
        <f t="shared" si="9"/>
        <v>126.40105</v>
      </c>
      <c r="G38" s="19">
        <f t="shared" si="9"/>
        <v>0.1728925</v>
      </c>
      <c r="H38" s="19">
        <f t="shared" si="9"/>
        <v>6.9324999999999998E-2</v>
      </c>
      <c r="I38" s="19">
        <f t="shared" si="9"/>
        <v>0.13139999999999999</v>
      </c>
      <c r="J38" s="19">
        <f t="shared" si="9"/>
        <v>15.388089999999998</v>
      </c>
      <c r="K38" s="19">
        <f t="shared" si="9"/>
        <v>0.1027875</v>
      </c>
    </row>
    <row r="39" spans="1:11" ht="15.75" thickTop="1" x14ac:dyDescent="0.25">
      <c r="A39" s="20"/>
      <c r="B39" s="9"/>
      <c r="C39" s="10"/>
      <c r="D39" s="9"/>
      <c r="E39" s="10"/>
      <c r="F39" s="9"/>
      <c r="G39" s="10"/>
      <c r="H39" s="9"/>
      <c r="I39" s="10"/>
      <c r="J39" s="10"/>
      <c r="K39" s="67"/>
    </row>
    <row r="40" spans="1:11" ht="20.25" x14ac:dyDescent="0.3">
      <c r="A40" s="20"/>
      <c r="B40" s="9"/>
      <c r="C40" s="72"/>
      <c r="D40" s="9"/>
      <c r="E40" s="22" t="s">
        <v>13</v>
      </c>
      <c r="F40" s="9"/>
      <c r="G40" s="10"/>
      <c r="H40" s="9"/>
      <c r="I40" s="10"/>
      <c r="J40" s="10"/>
      <c r="K40" s="67"/>
    </row>
    <row r="41" spans="1:11" ht="15.75" thickBot="1" x14ac:dyDescent="0.3">
      <c r="A41" s="23"/>
      <c r="B41" s="24"/>
      <c r="C41" s="25"/>
      <c r="D41" s="24"/>
      <c r="E41" s="25"/>
      <c r="F41" s="24"/>
      <c r="G41" s="25"/>
      <c r="H41" s="24"/>
      <c r="I41" s="25"/>
      <c r="J41" s="25"/>
      <c r="K41" s="71"/>
    </row>
    <row r="42" spans="1:11" x14ac:dyDescent="0.25">
      <c r="A42" s="26" t="s">
        <v>14</v>
      </c>
      <c r="B42" s="27">
        <f>SUM(B6:B9,B12:B16,B19:B23,B26:B30,B33:B36)</f>
        <v>4.6177800000000007</v>
      </c>
      <c r="C42" s="37">
        <f>SUM(C6:C9,C12:C16,C19:C23,C26:C30,C33:C36)</f>
        <v>4.7781400000000005</v>
      </c>
      <c r="D42" s="37">
        <f t="shared" ref="D42:K42" si="10">SUM(D6:D9,D12:D16,D19:D23,D26:D30,D33:D36)</f>
        <v>2.03416</v>
      </c>
      <c r="E42" s="37">
        <f t="shared" si="10"/>
        <v>4.7652999999999999</v>
      </c>
      <c r="F42" s="37">
        <f t="shared" si="10"/>
        <v>2905.79855</v>
      </c>
      <c r="G42" s="37">
        <f t="shared" si="10"/>
        <v>3.9628900000000002</v>
      </c>
      <c r="H42" s="37">
        <f t="shared" si="10"/>
        <v>1.5980599999999998</v>
      </c>
      <c r="I42" s="37">
        <f t="shared" si="10"/>
        <v>3.0243000000000007</v>
      </c>
      <c r="J42" s="37">
        <f t="shared" si="10"/>
        <v>350.20475000000005</v>
      </c>
      <c r="K42" s="37">
        <f t="shared" si="10"/>
        <v>2.3609600000000004</v>
      </c>
    </row>
    <row r="43" spans="1:11" x14ac:dyDescent="0.25">
      <c r="A43" s="26" t="s">
        <v>15</v>
      </c>
      <c r="B43" s="27">
        <f>B42/23</f>
        <v>0.20077304347826089</v>
      </c>
      <c r="C43" s="28">
        <f>C42/23</f>
        <v>0.20774521739130436</v>
      </c>
      <c r="D43" s="28">
        <f t="shared" ref="D43:K43" si="11">D42/23</f>
        <v>8.8441739130434779E-2</v>
      </c>
      <c r="E43" s="28">
        <f t="shared" si="11"/>
        <v>0.20718695652173913</v>
      </c>
      <c r="F43" s="28">
        <f t="shared" si="11"/>
        <v>126.33906739130434</v>
      </c>
      <c r="G43" s="28">
        <f t="shared" si="11"/>
        <v>0.17229956521739132</v>
      </c>
      <c r="H43" s="28">
        <f t="shared" si="11"/>
        <v>6.9480869565217387E-2</v>
      </c>
      <c r="I43" s="28">
        <f t="shared" si="11"/>
        <v>0.1314913043478261</v>
      </c>
      <c r="J43" s="28">
        <f t="shared" si="11"/>
        <v>15.226293478260871</v>
      </c>
      <c r="K43" s="28">
        <f t="shared" si="11"/>
        <v>0.10265043478260871</v>
      </c>
    </row>
    <row r="44" spans="1:11" x14ac:dyDescent="0.25">
      <c r="A44" s="26" t="s">
        <v>16</v>
      </c>
      <c r="B44" s="27">
        <f>1/B43</f>
        <v>4.9807483249526827</v>
      </c>
      <c r="C44" s="28">
        <f>1/C43</f>
        <v>4.8135885511935603</v>
      </c>
      <c r="D44" s="28">
        <f t="shared" ref="D44:K44" si="12">1/D43</f>
        <v>11.306878514964408</v>
      </c>
      <c r="E44" s="28">
        <f t="shared" si="12"/>
        <v>4.8265586636728015</v>
      </c>
      <c r="F44" s="28">
        <f t="shared" si="12"/>
        <v>7.9152080243140056E-3</v>
      </c>
      <c r="G44" s="28">
        <f t="shared" si="12"/>
        <v>5.8038451735980559</v>
      </c>
      <c r="H44" s="28">
        <f t="shared" si="12"/>
        <v>14.392450846651565</v>
      </c>
      <c r="I44" s="28">
        <f t="shared" si="12"/>
        <v>7.6050656350229797</v>
      </c>
      <c r="J44" s="28">
        <f t="shared" si="12"/>
        <v>6.5675865333065866E-2</v>
      </c>
      <c r="K44" s="28">
        <f t="shared" si="12"/>
        <v>9.7417999457847646</v>
      </c>
    </row>
    <row r="45" spans="1:11" ht="15.75" thickBot="1" x14ac:dyDescent="0.3">
      <c r="A45" s="29"/>
      <c r="B45" s="30"/>
      <c r="C45" s="31"/>
      <c r="D45" s="30"/>
      <c r="E45" s="31"/>
      <c r="F45" s="31"/>
      <c r="G45" s="30"/>
      <c r="H45" s="31"/>
      <c r="I45" s="30"/>
      <c r="J45" s="31"/>
      <c r="K45" s="5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3" workbookViewId="0">
      <selection activeCell="C42" sqref="C42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42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ht="15.75" thickBot="1" x14ac:dyDescent="0.3">
      <c r="A6" s="62">
        <v>38961</v>
      </c>
      <c r="B6" s="63">
        <v>0.20083000000000001</v>
      </c>
      <c r="C6" s="64">
        <v>0.20075000000000001</v>
      </c>
      <c r="D6" s="63">
        <v>8.8279999999999997E-2</v>
      </c>
      <c r="E6" s="64">
        <v>0.20666999999999999</v>
      </c>
      <c r="F6" s="63">
        <v>126.31482</v>
      </c>
      <c r="G6" s="64">
        <v>0.17212</v>
      </c>
      <c r="H6" s="63">
        <v>6.9080000000000003E-2</v>
      </c>
      <c r="I6" s="64">
        <v>0.13139999999999999</v>
      </c>
      <c r="J6" s="64">
        <v>15.416499999999999</v>
      </c>
      <c r="K6" s="76">
        <v>0.10267999999999999</v>
      </c>
    </row>
    <row r="7" spans="1:11" ht="15.75" thickTop="1" x14ac:dyDescent="0.25">
      <c r="A7" s="14" t="s">
        <v>11</v>
      </c>
      <c r="B7" s="15">
        <f t="shared" ref="B7:K7" si="0">SUM(B6)</f>
        <v>0.20083000000000001</v>
      </c>
      <c r="C7" s="16">
        <f t="shared" si="0"/>
        <v>0.20075000000000001</v>
      </c>
      <c r="D7" s="15">
        <f t="shared" si="0"/>
        <v>8.8279999999999997E-2</v>
      </c>
      <c r="E7" s="16">
        <f t="shared" si="0"/>
        <v>0.20666999999999999</v>
      </c>
      <c r="F7" s="15">
        <f t="shared" si="0"/>
        <v>126.31482</v>
      </c>
      <c r="G7" s="16">
        <f t="shared" si="0"/>
        <v>0.17212</v>
      </c>
      <c r="H7" s="15">
        <f t="shared" si="0"/>
        <v>6.9080000000000003E-2</v>
      </c>
      <c r="I7" s="16">
        <f t="shared" si="0"/>
        <v>0.13139999999999999</v>
      </c>
      <c r="J7" s="16">
        <f t="shared" si="0"/>
        <v>15.416499999999999</v>
      </c>
      <c r="K7" s="69">
        <f t="shared" si="0"/>
        <v>0.10267999999999999</v>
      </c>
    </row>
    <row r="8" spans="1:11" ht="15.75" thickBot="1" x14ac:dyDescent="0.3">
      <c r="A8" s="17" t="s">
        <v>12</v>
      </c>
      <c r="B8" s="18">
        <f>B7/1</f>
        <v>0.20083000000000001</v>
      </c>
      <c r="C8" s="19">
        <f>C7/1</f>
        <v>0.20075000000000001</v>
      </c>
      <c r="D8" s="19">
        <f t="shared" ref="D8:K8" si="1">D7/1</f>
        <v>8.8279999999999997E-2</v>
      </c>
      <c r="E8" s="19">
        <f t="shared" si="1"/>
        <v>0.20666999999999999</v>
      </c>
      <c r="F8" s="19">
        <f t="shared" si="1"/>
        <v>126.31482</v>
      </c>
      <c r="G8" s="19">
        <f t="shared" si="1"/>
        <v>0.17212</v>
      </c>
      <c r="H8" s="19">
        <f t="shared" si="1"/>
        <v>6.9080000000000003E-2</v>
      </c>
      <c r="I8" s="19">
        <f t="shared" si="1"/>
        <v>0.13139999999999999</v>
      </c>
      <c r="J8" s="19">
        <f t="shared" si="1"/>
        <v>15.416499999999999</v>
      </c>
      <c r="K8" s="19">
        <f t="shared" si="1"/>
        <v>0.10267999999999999</v>
      </c>
    </row>
    <row r="9" spans="1:11" ht="15.75" thickTop="1" x14ac:dyDescent="0.25">
      <c r="A9" s="8">
        <v>38964</v>
      </c>
      <c r="B9" s="9">
        <v>0.20066999999999999</v>
      </c>
      <c r="C9" s="10">
        <v>0.20075999999999999</v>
      </c>
      <c r="D9" s="9">
        <v>8.8419999999999999E-2</v>
      </c>
      <c r="E9" s="10">
        <v>0.20666999999999999</v>
      </c>
      <c r="F9" s="9">
        <v>126.19983999999999</v>
      </c>
      <c r="G9" s="10">
        <v>0.17166000000000001</v>
      </c>
      <c r="H9" s="9">
        <v>6.9010000000000002E-2</v>
      </c>
      <c r="I9" s="10">
        <v>0.13139999999999999</v>
      </c>
      <c r="J9" s="10">
        <v>15.408620000000001</v>
      </c>
      <c r="K9" s="67">
        <v>0.10249999999999999</v>
      </c>
    </row>
    <row r="10" spans="1:11" x14ac:dyDescent="0.25">
      <c r="A10" s="8">
        <v>38965</v>
      </c>
      <c r="B10" s="9">
        <v>0.20000999999999999</v>
      </c>
      <c r="C10" s="10">
        <v>0.20091999999999999</v>
      </c>
      <c r="D10" s="9">
        <v>8.1799999999999998E-2</v>
      </c>
      <c r="E10" s="10">
        <v>0.20627000000000001</v>
      </c>
      <c r="F10" s="9">
        <v>126.02574</v>
      </c>
      <c r="G10" s="10">
        <v>0.17093</v>
      </c>
      <c r="H10" s="9">
        <v>6.898E-2</v>
      </c>
      <c r="I10" s="10">
        <v>0.13139999999999999</v>
      </c>
      <c r="J10" s="10">
        <v>15.31861</v>
      </c>
      <c r="K10" s="67">
        <v>0.10227</v>
      </c>
    </row>
    <row r="11" spans="1:11" x14ac:dyDescent="0.25">
      <c r="A11" s="8">
        <v>38966</v>
      </c>
      <c r="B11" s="9">
        <v>0.20065</v>
      </c>
      <c r="C11" s="10">
        <v>0.20322000000000001</v>
      </c>
      <c r="D11" s="9">
        <v>8.8270000000000001E-2</v>
      </c>
      <c r="E11" s="10">
        <v>0.20603199999999999</v>
      </c>
      <c r="F11" s="9">
        <v>125.69396</v>
      </c>
      <c r="G11" s="10">
        <v>0.17061000000000001</v>
      </c>
      <c r="H11" s="9">
        <v>6.9430000000000006E-2</v>
      </c>
      <c r="I11" s="10">
        <v>0.13139999999999999</v>
      </c>
      <c r="J11" s="10">
        <v>15.2516</v>
      </c>
      <c r="K11" s="67">
        <v>0.10259</v>
      </c>
    </row>
    <row r="12" spans="1:11" x14ac:dyDescent="0.25">
      <c r="A12" s="8">
        <v>38967</v>
      </c>
      <c r="B12" s="9">
        <v>0.20082</v>
      </c>
      <c r="C12" s="10">
        <v>0.20250000000000001</v>
      </c>
      <c r="D12" s="9">
        <v>8.8370000000000004E-2</v>
      </c>
      <c r="E12" s="10">
        <v>0.20610999999999999</v>
      </c>
      <c r="F12" s="9">
        <v>125.65738</v>
      </c>
      <c r="G12" s="10">
        <v>0.17144999999999999</v>
      </c>
      <c r="H12" s="9">
        <v>6.9809999999999997E-2</v>
      </c>
      <c r="I12" s="10">
        <v>0.1313</v>
      </c>
      <c r="J12" s="10">
        <v>15.320080000000001</v>
      </c>
      <c r="K12" s="67">
        <v>0.10267999999999999</v>
      </c>
    </row>
    <row r="13" spans="1:11" ht="15.75" thickBot="1" x14ac:dyDescent="0.3">
      <c r="A13" s="11">
        <v>38968</v>
      </c>
      <c r="B13" s="12">
        <v>0.20149</v>
      </c>
      <c r="C13" s="13">
        <v>0.20300000000000001</v>
      </c>
      <c r="D13" s="12">
        <v>8.8499999999999995E-2</v>
      </c>
      <c r="E13" s="13">
        <v>0.20613000000000001</v>
      </c>
      <c r="F13" s="12">
        <v>125.59501</v>
      </c>
      <c r="G13" s="13">
        <v>0.17296</v>
      </c>
      <c r="H13" s="12">
        <v>7.0019999999999999E-2</v>
      </c>
      <c r="I13" s="13">
        <v>0.1313</v>
      </c>
      <c r="J13" s="13">
        <v>15.28004</v>
      </c>
      <c r="K13" s="68">
        <v>0.10302</v>
      </c>
    </row>
    <row r="14" spans="1:11" ht="15.75" thickTop="1" x14ac:dyDescent="0.25">
      <c r="A14" s="14" t="s">
        <v>11</v>
      </c>
      <c r="B14" s="15">
        <f t="shared" ref="B14:K14" si="2">SUM(B9:B13)</f>
        <v>1.0036399999999999</v>
      </c>
      <c r="C14" s="16">
        <f t="shared" si="2"/>
        <v>1.0104</v>
      </c>
      <c r="D14" s="15">
        <f t="shared" si="2"/>
        <v>0.43535999999999997</v>
      </c>
      <c r="E14" s="16">
        <f t="shared" si="2"/>
        <v>1.031212</v>
      </c>
      <c r="F14" s="15">
        <f t="shared" si="2"/>
        <v>629.17192999999997</v>
      </c>
      <c r="G14" s="16">
        <f t="shared" si="2"/>
        <v>0.85760999999999998</v>
      </c>
      <c r="H14" s="15">
        <f t="shared" si="2"/>
        <v>0.34724999999999995</v>
      </c>
      <c r="I14" s="16">
        <f t="shared" si="2"/>
        <v>0.65679999999999994</v>
      </c>
      <c r="J14" s="16">
        <f t="shared" si="2"/>
        <v>76.578950000000006</v>
      </c>
      <c r="K14" s="69">
        <f t="shared" si="2"/>
        <v>0.51306000000000007</v>
      </c>
    </row>
    <row r="15" spans="1:11" ht="15.75" thickBot="1" x14ac:dyDescent="0.3">
      <c r="A15" s="17" t="s">
        <v>12</v>
      </c>
      <c r="B15" s="18">
        <f>B14/5</f>
        <v>0.20072799999999996</v>
      </c>
      <c r="C15" s="19">
        <f>C14/5</f>
        <v>0.20207999999999998</v>
      </c>
      <c r="D15" s="19">
        <f t="shared" ref="D15:K15" si="3">D14/5</f>
        <v>8.7071999999999997E-2</v>
      </c>
      <c r="E15" s="19">
        <f t="shared" si="3"/>
        <v>0.20624239999999999</v>
      </c>
      <c r="F15" s="19">
        <f t="shared" si="3"/>
        <v>125.83438599999999</v>
      </c>
      <c r="G15" s="19">
        <f t="shared" si="3"/>
        <v>0.17152200000000001</v>
      </c>
      <c r="H15" s="19">
        <f t="shared" si="3"/>
        <v>6.9449999999999984E-2</v>
      </c>
      <c r="I15" s="19">
        <f t="shared" si="3"/>
        <v>0.13135999999999998</v>
      </c>
      <c r="J15" s="19">
        <f t="shared" si="3"/>
        <v>15.315790000000002</v>
      </c>
      <c r="K15" s="19">
        <f t="shared" si="3"/>
        <v>0.10261200000000001</v>
      </c>
    </row>
    <row r="16" spans="1:11" ht="15" customHeight="1" thickTop="1" x14ac:dyDescent="0.25">
      <c r="A16" s="8">
        <v>38971</v>
      </c>
      <c r="B16" s="9">
        <v>0.20265</v>
      </c>
      <c r="C16" s="10">
        <v>0.20602999999999999</v>
      </c>
      <c r="D16" s="9">
        <v>8.8719999999999993E-2</v>
      </c>
      <c r="E16" s="10">
        <v>0.20649000000000001</v>
      </c>
      <c r="F16" s="9">
        <v>125.60158</v>
      </c>
      <c r="G16" s="10">
        <v>0.17415</v>
      </c>
      <c r="H16" s="9">
        <v>7.0389999999999994E-2</v>
      </c>
      <c r="I16" s="10">
        <v>0.1313</v>
      </c>
      <c r="J16" s="10">
        <v>15.337809999999999</v>
      </c>
      <c r="K16" s="67">
        <v>0.10362</v>
      </c>
    </row>
    <row r="17" spans="1:11" x14ac:dyDescent="0.25">
      <c r="A17" s="8">
        <v>38972</v>
      </c>
      <c r="B17" s="9">
        <v>0.20227999999999999</v>
      </c>
      <c r="C17" s="10">
        <v>0.20532</v>
      </c>
      <c r="D17" s="9">
        <v>8.8789999999999994E-2</v>
      </c>
      <c r="E17" s="10">
        <v>0.20701</v>
      </c>
      <c r="F17" s="9">
        <v>125.7099</v>
      </c>
      <c r="G17" s="10">
        <v>0.17485999999999999</v>
      </c>
      <c r="H17" s="9">
        <v>7.0489999999999997E-2</v>
      </c>
      <c r="I17" s="10">
        <v>0.1313</v>
      </c>
      <c r="J17" s="10">
        <v>15.4481</v>
      </c>
      <c r="K17" s="67">
        <v>0.10342</v>
      </c>
    </row>
    <row r="18" spans="1:11" x14ac:dyDescent="0.25">
      <c r="A18" s="8">
        <v>38973</v>
      </c>
      <c r="B18" s="9">
        <v>0.20286999999999999</v>
      </c>
      <c r="C18" s="10">
        <v>0.20401</v>
      </c>
      <c r="D18" s="9">
        <v>8.8779999999999998E-2</v>
      </c>
      <c r="E18" s="10">
        <v>0.20702999999999999</v>
      </c>
      <c r="F18" s="9">
        <v>125.95609</v>
      </c>
      <c r="G18" s="10">
        <v>0.17432</v>
      </c>
      <c r="H18" s="9">
        <v>7.0019999999999999E-2</v>
      </c>
      <c r="I18" s="10">
        <v>0.1313</v>
      </c>
      <c r="J18" s="10">
        <v>15.466480000000001</v>
      </c>
      <c r="K18" s="67">
        <v>0.10346</v>
      </c>
    </row>
    <row r="19" spans="1:11" x14ac:dyDescent="0.25">
      <c r="A19" s="8">
        <v>38974</v>
      </c>
      <c r="B19" s="9">
        <v>0.20230999999999999</v>
      </c>
      <c r="C19" s="10">
        <v>0.20319000000000001</v>
      </c>
      <c r="D19" s="9">
        <v>8.8849999999999998E-2</v>
      </c>
      <c r="E19" s="10">
        <v>0.20691999999999999</v>
      </c>
      <c r="F19" s="9">
        <v>125.89700999999999</v>
      </c>
      <c r="G19" s="10">
        <v>0.17441999999999999</v>
      </c>
      <c r="H19" s="9">
        <v>7.0000000000000007E-2</v>
      </c>
      <c r="I19" s="10">
        <v>0.1313</v>
      </c>
      <c r="J19" s="10">
        <v>15.43694</v>
      </c>
      <c r="K19" s="67">
        <v>0.10344</v>
      </c>
    </row>
    <row r="20" spans="1:11" ht="15.75" thickBot="1" x14ac:dyDescent="0.3">
      <c r="A20" s="11">
        <v>38975</v>
      </c>
      <c r="B20" s="12">
        <v>0.20152999999999999</v>
      </c>
      <c r="C20" s="13">
        <v>0.19853000000000001</v>
      </c>
      <c r="D20" s="12">
        <v>8.72E-2</v>
      </c>
      <c r="E20" s="13">
        <v>0.20723</v>
      </c>
      <c r="F20" s="12">
        <v>125.71647</v>
      </c>
      <c r="G20" s="13">
        <v>0.17402000000000001</v>
      </c>
      <c r="H20" s="12">
        <v>6.948E-2</v>
      </c>
      <c r="I20" s="13">
        <v>0.1313</v>
      </c>
      <c r="J20" s="13">
        <v>15.41987</v>
      </c>
      <c r="K20" s="68">
        <v>0.10304000000000001</v>
      </c>
    </row>
    <row r="21" spans="1:11" ht="15.75" thickTop="1" x14ac:dyDescent="0.25">
      <c r="A21" s="14" t="s">
        <v>11</v>
      </c>
      <c r="B21" s="15">
        <f t="shared" ref="B21:K21" si="4">SUM(B16:B20)</f>
        <v>1.0116399999999999</v>
      </c>
      <c r="C21" s="16">
        <f t="shared" si="4"/>
        <v>1.01708</v>
      </c>
      <c r="D21" s="15">
        <f t="shared" si="4"/>
        <v>0.44234000000000001</v>
      </c>
      <c r="E21" s="16">
        <f t="shared" si="4"/>
        <v>1.03468</v>
      </c>
      <c r="F21" s="15">
        <f t="shared" si="4"/>
        <v>628.88104999999996</v>
      </c>
      <c r="G21" s="16">
        <f t="shared" si="4"/>
        <v>0.87176999999999993</v>
      </c>
      <c r="H21" s="15">
        <f t="shared" si="4"/>
        <v>0.35038000000000002</v>
      </c>
      <c r="I21" s="16">
        <f t="shared" si="4"/>
        <v>0.65649999999999997</v>
      </c>
      <c r="J21" s="16">
        <f t="shared" si="4"/>
        <v>77.109200000000001</v>
      </c>
      <c r="K21" s="69">
        <f t="shared" si="4"/>
        <v>0.51698</v>
      </c>
    </row>
    <row r="22" spans="1:11" ht="15.75" thickBot="1" x14ac:dyDescent="0.3">
      <c r="A22" s="17" t="s">
        <v>12</v>
      </c>
      <c r="B22" s="18">
        <f>B21/5</f>
        <v>0.20232799999999998</v>
      </c>
      <c r="C22" s="19">
        <f>C21/5</f>
        <v>0.20341599999999999</v>
      </c>
      <c r="D22" s="19">
        <f t="shared" ref="D22:K22" si="5">D21/5</f>
        <v>8.8468000000000005E-2</v>
      </c>
      <c r="E22" s="19">
        <f t="shared" si="5"/>
        <v>0.20693600000000001</v>
      </c>
      <c r="F22" s="19">
        <f t="shared" si="5"/>
        <v>125.77620999999999</v>
      </c>
      <c r="G22" s="19">
        <f t="shared" si="5"/>
        <v>0.17435399999999998</v>
      </c>
      <c r="H22" s="19">
        <f t="shared" si="5"/>
        <v>7.0075999999999999E-2</v>
      </c>
      <c r="I22" s="19">
        <f t="shared" si="5"/>
        <v>0.1313</v>
      </c>
      <c r="J22" s="19">
        <f t="shared" si="5"/>
        <v>15.42184</v>
      </c>
      <c r="K22" s="19">
        <f t="shared" si="5"/>
        <v>0.103396</v>
      </c>
    </row>
    <row r="23" spans="1:11" ht="15.75" thickTop="1" x14ac:dyDescent="0.25">
      <c r="A23" s="8">
        <v>38978</v>
      </c>
      <c r="B23" s="9">
        <v>0.20302000000000001</v>
      </c>
      <c r="C23" s="10">
        <v>0.19788</v>
      </c>
      <c r="D23" s="9">
        <v>8.881E-2</v>
      </c>
      <c r="E23" s="10">
        <v>0.20794000000000001</v>
      </c>
      <c r="F23" s="9">
        <v>125.56876</v>
      </c>
      <c r="G23" s="10">
        <v>0.17463999999999999</v>
      </c>
      <c r="H23" s="9">
        <v>6.991E-2</v>
      </c>
      <c r="I23" s="10">
        <v>0.1313</v>
      </c>
      <c r="J23" s="10">
        <v>15.4481</v>
      </c>
      <c r="K23" s="67">
        <v>0.1038</v>
      </c>
    </row>
    <row r="24" spans="1:11" x14ac:dyDescent="0.25">
      <c r="A24" s="8">
        <v>38979</v>
      </c>
      <c r="B24" s="9">
        <v>0.20255000000000001</v>
      </c>
      <c r="C24" s="10">
        <v>0.19756000000000001</v>
      </c>
      <c r="D24" s="9">
        <v>8.8959999999999997E-2</v>
      </c>
      <c r="E24" s="10">
        <v>0.20854</v>
      </c>
      <c r="F24" s="9">
        <v>125.56876</v>
      </c>
      <c r="G24" s="10">
        <v>0.17435</v>
      </c>
      <c r="H24" s="9">
        <v>6.9949999999999998E-2</v>
      </c>
      <c r="I24" s="10">
        <v>0.1313</v>
      </c>
      <c r="J24" s="10">
        <v>15.495369999999999</v>
      </c>
      <c r="K24" s="67">
        <v>0.10357</v>
      </c>
    </row>
    <row r="25" spans="1:11" x14ac:dyDescent="0.25">
      <c r="A25" s="8">
        <v>38980</v>
      </c>
      <c r="B25" s="9">
        <v>0.20232</v>
      </c>
      <c r="C25" s="10">
        <v>0.19764000000000001</v>
      </c>
      <c r="D25" s="9">
        <v>8.8880000000000001E-2</v>
      </c>
      <c r="E25" s="10">
        <v>0.20838999999999999</v>
      </c>
      <c r="F25" s="9">
        <v>125.01729</v>
      </c>
      <c r="G25" s="10">
        <v>0.17383999999999999</v>
      </c>
      <c r="H25" s="9">
        <v>6.966E-2</v>
      </c>
      <c r="I25" s="10">
        <v>0.1313</v>
      </c>
      <c r="J25" s="10">
        <v>15.413309999999999</v>
      </c>
      <c r="K25" s="67">
        <v>0.10344</v>
      </c>
    </row>
    <row r="26" spans="1:11" x14ac:dyDescent="0.25">
      <c r="A26" s="8">
        <v>38981</v>
      </c>
      <c r="B26" s="9">
        <v>0.20216999999999999</v>
      </c>
      <c r="C26" s="10">
        <v>0.19858000000000001</v>
      </c>
      <c r="D26" s="9">
        <v>8.881E-2</v>
      </c>
      <c r="E26" s="10">
        <v>0.20810000000000001</v>
      </c>
      <c r="F26" s="9">
        <v>124.83676</v>
      </c>
      <c r="G26" s="10">
        <v>0.17408000000000001</v>
      </c>
      <c r="H26" s="9">
        <v>6.9500000000000006E-2</v>
      </c>
      <c r="I26" s="10">
        <v>0.1313</v>
      </c>
      <c r="J26" s="10">
        <v>15.397550000000001</v>
      </c>
      <c r="K26" s="67">
        <v>0.10337</v>
      </c>
    </row>
    <row r="27" spans="1:11" ht="15.75" thickBot="1" x14ac:dyDescent="0.3">
      <c r="A27" s="11">
        <v>38982</v>
      </c>
      <c r="B27" s="12">
        <v>0.20179</v>
      </c>
      <c r="C27" s="13">
        <v>0.19843</v>
      </c>
      <c r="D27" s="12">
        <v>8.8520000000000001E-2</v>
      </c>
      <c r="E27" s="13">
        <v>0.20762</v>
      </c>
      <c r="F27" s="12">
        <v>123.97018</v>
      </c>
      <c r="G27" s="13">
        <v>0.17368</v>
      </c>
      <c r="H27" s="12">
        <v>6.9220000000000004E-2</v>
      </c>
      <c r="I27" s="13">
        <v>0.1313</v>
      </c>
      <c r="J27" s="13">
        <v>15.331899999999999</v>
      </c>
      <c r="K27" s="68">
        <v>0.10317999999999999</v>
      </c>
    </row>
    <row r="28" spans="1:11" ht="15.75" thickTop="1" x14ac:dyDescent="0.25">
      <c r="A28" s="14" t="s">
        <v>11</v>
      </c>
      <c r="B28" s="15">
        <f t="shared" ref="B28:K28" si="6">SUM(B23:B27)</f>
        <v>1.0118499999999999</v>
      </c>
      <c r="C28" s="16">
        <f t="shared" si="6"/>
        <v>0.99009000000000003</v>
      </c>
      <c r="D28" s="15">
        <f t="shared" si="6"/>
        <v>0.44397999999999999</v>
      </c>
      <c r="E28" s="16">
        <f t="shared" si="6"/>
        <v>1.0405899999999999</v>
      </c>
      <c r="F28" s="15">
        <f t="shared" si="6"/>
        <v>624.96175000000005</v>
      </c>
      <c r="G28" s="16">
        <f t="shared" si="6"/>
        <v>0.87058999999999997</v>
      </c>
      <c r="H28" s="15">
        <f t="shared" si="6"/>
        <v>0.34823999999999999</v>
      </c>
      <c r="I28" s="16">
        <f t="shared" si="6"/>
        <v>0.65649999999999997</v>
      </c>
      <c r="J28" s="16">
        <f t="shared" si="6"/>
        <v>77.08623</v>
      </c>
      <c r="K28" s="69">
        <f t="shared" si="6"/>
        <v>0.51736000000000004</v>
      </c>
    </row>
    <row r="29" spans="1:11" ht="15.75" thickBot="1" x14ac:dyDescent="0.3">
      <c r="A29" s="17" t="s">
        <v>12</v>
      </c>
      <c r="B29" s="18">
        <f>B28/5</f>
        <v>0.20236999999999999</v>
      </c>
      <c r="C29" s="19">
        <f>C28/5</f>
        <v>0.198018</v>
      </c>
      <c r="D29" s="19">
        <f t="shared" ref="D29:K29" si="7">D28/5</f>
        <v>8.8796E-2</v>
      </c>
      <c r="E29" s="19">
        <f t="shared" si="7"/>
        <v>0.20811799999999997</v>
      </c>
      <c r="F29" s="19">
        <f t="shared" si="7"/>
        <v>124.99235000000002</v>
      </c>
      <c r="G29" s="19">
        <f t="shared" si="7"/>
        <v>0.17411799999999999</v>
      </c>
      <c r="H29" s="19">
        <f t="shared" si="7"/>
        <v>6.9648000000000002E-2</v>
      </c>
      <c r="I29" s="19">
        <f t="shared" si="7"/>
        <v>0.1313</v>
      </c>
      <c r="J29" s="19">
        <f t="shared" si="7"/>
        <v>15.417246</v>
      </c>
      <c r="K29" s="19">
        <f t="shared" si="7"/>
        <v>0.10347200000000001</v>
      </c>
    </row>
    <row r="30" spans="1:11" ht="15.75" thickTop="1" x14ac:dyDescent="0.25">
      <c r="A30" s="8">
        <v>38985</v>
      </c>
      <c r="B30" s="9">
        <v>0.20063</v>
      </c>
      <c r="C30" s="10">
        <v>0.19928999999999999</v>
      </c>
      <c r="D30" s="9">
        <v>8.8249999999999995E-2</v>
      </c>
      <c r="E30" s="10">
        <v>0.20802999999999999</v>
      </c>
      <c r="F30" s="9">
        <v>124.30499</v>
      </c>
      <c r="G30" s="10">
        <v>0.17473</v>
      </c>
      <c r="H30" s="9">
        <v>6.9040000000000004E-2</v>
      </c>
      <c r="I30" s="10">
        <v>0.1313</v>
      </c>
      <c r="J30" s="10">
        <v>15.28529</v>
      </c>
      <c r="K30" s="67">
        <v>0.10258</v>
      </c>
    </row>
    <row r="31" spans="1:11" x14ac:dyDescent="0.25">
      <c r="A31" s="8">
        <v>38986</v>
      </c>
      <c r="B31" s="9">
        <v>0.20150999999999999</v>
      </c>
      <c r="C31" s="10">
        <v>0.19650000000000001</v>
      </c>
      <c r="D31" s="9">
        <v>8.4199999999999997E-2</v>
      </c>
      <c r="E31" s="10">
        <v>0.2082</v>
      </c>
      <c r="F31" s="9">
        <v>123.93407000000001</v>
      </c>
      <c r="G31" s="10">
        <v>0.17482</v>
      </c>
      <c r="H31" s="9">
        <v>6.9120000000000001E-2</v>
      </c>
      <c r="I31" s="10">
        <v>0.1313</v>
      </c>
      <c r="J31" s="10">
        <v>15.2912</v>
      </c>
      <c r="K31" s="67">
        <v>0.10303</v>
      </c>
    </row>
    <row r="32" spans="1:11" x14ac:dyDescent="0.25">
      <c r="A32" s="8">
        <v>38987</v>
      </c>
      <c r="B32" s="9">
        <v>0.20251</v>
      </c>
      <c r="C32" s="10">
        <v>0.19694999999999999</v>
      </c>
      <c r="D32" s="9">
        <v>8.8620000000000004E-2</v>
      </c>
      <c r="E32" s="10">
        <v>0.20860000000000001</v>
      </c>
      <c r="F32" s="9">
        <v>123.96033</v>
      </c>
      <c r="G32" s="10">
        <v>0.17476</v>
      </c>
      <c r="H32" s="9">
        <v>6.9279999999999994E-2</v>
      </c>
      <c r="I32" s="10">
        <v>0.1313</v>
      </c>
      <c r="J32" s="10">
        <v>15.37523</v>
      </c>
      <c r="K32" s="67">
        <v>0.10353999999999999</v>
      </c>
    </row>
    <row r="33" spans="1:11" x14ac:dyDescent="0.25">
      <c r="A33" s="8">
        <v>38988</v>
      </c>
      <c r="B33" s="9">
        <v>0.20213999999999999</v>
      </c>
      <c r="C33" s="10">
        <v>0.19986000000000001</v>
      </c>
      <c r="D33" s="9">
        <v>8.8700000000000001E-2</v>
      </c>
      <c r="E33" s="10">
        <v>0.20852000000000001</v>
      </c>
      <c r="F33" s="9">
        <v>123.88155</v>
      </c>
      <c r="G33" s="10">
        <v>0.17510000000000001</v>
      </c>
      <c r="H33" s="9">
        <v>6.9559999999999997E-2</v>
      </c>
      <c r="I33" s="10">
        <v>0.1313</v>
      </c>
      <c r="J33" s="10">
        <v>15.421189999999999</v>
      </c>
      <c r="K33" s="67">
        <v>0.10335</v>
      </c>
    </row>
    <row r="34" spans="1:11" ht="15.75" thickBot="1" x14ac:dyDescent="0.3">
      <c r="A34" s="11">
        <v>38989</v>
      </c>
      <c r="B34" s="12">
        <v>0.20233000000000001</v>
      </c>
      <c r="C34" s="13">
        <v>0.20008000000000001</v>
      </c>
      <c r="D34" s="12">
        <v>8.8739999999999999E-2</v>
      </c>
      <c r="E34" s="13">
        <v>0.20827000000000001</v>
      </c>
      <c r="F34" s="12">
        <v>124.03583</v>
      </c>
      <c r="G34" s="13">
        <v>0.17549000000000001</v>
      </c>
      <c r="H34" s="12">
        <v>7.0059999999999997E-2</v>
      </c>
      <c r="I34" s="13">
        <v>0.1313</v>
      </c>
      <c r="J34" s="13">
        <v>15.473050000000001</v>
      </c>
      <c r="K34" s="68">
        <v>0.10345</v>
      </c>
    </row>
    <row r="35" spans="1:11" ht="15.75" thickTop="1" x14ac:dyDescent="0.25">
      <c r="A35" s="14" t="s">
        <v>11</v>
      </c>
      <c r="B35" s="15">
        <f t="shared" ref="B35:K35" si="8">SUM(B30:B34)</f>
        <v>1.00912</v>
      </c>
      <c r="C35" s="16">
        <f t="shared" si="8"/>
        <v>0.99268000000000001</v>
      </c>
      <c r="D35" s="15">
        <f t="shared" si="8"/>
        <v>0.43851000000000001</v>
      </c>
      <c r="E35" s="16">
        <f t="shared" si="8"/>
        <v>1.04162</v>
      </c>
      <c r="F35" s="15">
        <f t="shared" si="8"/>
        <v>620.11676999999997</v>
      </c>
      <c r="G35" s="16">
        <f t="shared" si="8"/>
        <v>0.87490000000000012</v>
      </c>
      <c r="H35" s="15">
        <f t="shared" si="8"/>
        <v>0.34706000000000004</v>
      </c>
      <c r="I35" s="16">
        <f t="shared" si="8"/>
        <v>0.65649999999999997</v>
      </c>
      <c r="J35" s="16">
        <f t="shared" si="8"/>
        <v>76.845960000000005</v>
      </c>
      <c r="K35" s="69">
        <f t="shared" si="8"/>
        <v>0.51595000000000002</v>
      </c>
    </row>
    <row r="36" spans="1:11" ht="15.75" thickBot="1" x14ac:dyDescent="0.3">
      <c r="A36" s="17" t="s">
        <v>12</v>
      </c>
      <c r="B36" s="18">
        <f>B35/5</f>
        <v>0.201824</v>
      </c>
      <c r="C36" s="19">
        <f>C35/5</f>
        <v>0.19853599999999999</v>
      </c>
      <c r="D36" s="19">
        <f t="shared" ref="D36:K36" si="9">D35/5</f>
        <v>8.7702000000000002E-2</v>
      </c>
      <c r="E36" s="19">
        <f t="shared" si="9"/>
        <v>0.20832400000000001</v>
      </c>
      <c r="F36" s="19">
        <f t="shared" si="9"/>
        <v>124.023354</v>
      </c>
      <c r="G36" s="19">
        <f t="shared" si="9"/>
        <v>0.17498000000000002</v>
      </c>
      <c r="H36" s="19">
        <f t="shared" si="9"/>
        <v>6.9412000000000001E-2</v>
      </c>
      <c r="I36" s="19">
        <f t="shared" si="9"/>
        <v>0.1313</v>
      </c>
      <c r="J36" s="19">
        <f t="shared" si="9"/>
        <v>15.369192000000002</v>
      </c>
      <c r="K36" s="19">
        <f t="shared" si="9"/>
        <v>0.10319</v>
      </c>
    </row>
    <row r="37" spans="1:11" ht="15.75" thickTop="1" x14ac:dyDescent="0.25">
      <c r="A37" s="20"/>
      <c r="B37" s="9"/>
      <c r="C37" s="10"/>
      <c r="D37" s="9"/>
      <c r="E37" s="10"/>
      <c r="F37" s="9"/>
      <c r="G37" s="10"/>
      <c r="H37" s="9"/>
      <c r="I37" s="10"/>
      <c r="J37" s="10"/>
      <c r="K37" s="67"/>
    </row>
    <row r="38" spans="1:1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67"/>
    </row>
    <row r="39" spans="1:11" ht="20.25" x14ac:dyDescent="0.3">
      <c r="A39" s="20"/>
      <c r="B39" s="9"/>
      <c r="C39" s="72"/>
      <c r="D39" s="9"/>
      <c r="E39" s="22" t="s">
        <v>13</v>
      </c>
      <c r="F39" s="9"/>
      <c r="G39" s="10"/>
      <c r="H39" s="9"/>
      <c r="I39" s="10"/>
      <c r="J39" s="10"/>
      <c r="K39" s="67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71"/>
    </row>
    <row r="41" spans="1:11" x14ac:dyDescent="0.25">
      <c r="A41" s="26" t="s">
        <v>14</v>
      </c>
      <c r="B41" s="27">
        <f>SUM(B6,B9:B13,B16:B20,B23:B27,B30:B34)</f>
        <v>4.2370799999999988</v>
      </c>
      <c r="C41" s="37">
        <f>SUM(C6,C9:C13,C16:C20,C23:C27,C30:C34)</f>
        <v>4.2110000000000003</v>
      </c>
      <c r="D41" s="37">
        <f t="shared" ref="D41:K41" si="10">SUM(D6,D9:D13,D16:D20,D23:D27,D30:D34)</f>
        <v>1.8484700000000001</v>
      </c>
      <c r="E41" s="37">
        <f t="shared" si="10"/>
        <v>4.3547719999999996</v>
      </c>
      <c r="F41" s="37">
        <f t="shared" si="10"/>
        <v>2629.4463199999996</v>
      </c>
      <c r="G41" s="37">
        <f t="shared" si="10"/>
        <v>3.6469900000000002</v>
      </c>
      <c r="H41" s="37">
        <f t="shared" si="10"/>
        <v>1.46201</v>
      </c>
      <c r="I41" s="37">
        <f t="shared" si="10"/>
        <v>2.7576999999999998</v>
      </c>
      <c r="J41" s="37">
        <f t="shared" si="10"/>
        <v>323.03683999999998</v>
      </c>
      <c r="K41" s="37">
        <f t="shared" si="10"/>
        <v>2.1660300000000001</v>
      </c>
    </row>
    <row r="42" spans="1:11" x14ac:dyDescent="0.25">
      <c r="A42" s="26" t="s">
        <v>15</v>
      </c>
      <c r="B42" s="27">
        <f>B41/21</f>
        <v>0.20176571428571424</v>
      </c>
      <c r="C42" s="28">
        <f>C41/21</f>
        <v>0.20052380952380955</v>
      </c>
      <c r="D42" s="28">
        <f t="shared" ref="D42:K42" si="11">D41/21</f>
        <v>8.8022380952380949E-2</v>
      </c>
      <c r="E42" s="28">
        <f t="shared" si="11"/>
        <v>0.20737009523809521</v>
      </c>
      <c r="F42" s="28">
        <f t="shared" si="11"/>
        <v>125.21172952380951</v>
      </c>
      <c r="G42" s="28">
        <f t="shared" si="11"/>
        <v>0.17366619047619047</v>
      </c>
      <c r="H42" s="28">
        <f t="shared" si="11"/>
        <v>6.9619523809523812E-2</v>
      </c>
      <c r="I42" s="28">
        <f t="shared" si="11"/>
        <v>0.13131904761904761</v>
      </c>
      <c r="J42" s="28">
        <f t="shared" si="11"/>
        <v>15.382706666666666</v>
      </c>
      <c r="K42" s="28">
        <f t="shared" si="11"/>
        <v>0.10314428571428572</v>
      </c>
    </row>
    <row r="43" spans="1:11" x14ac:dyDescent="0.25">
      <c r="A43" s="26" t="s">
        <v>16</v>
      </c>
      <c r="B43" s="27">
        <f>1/B42</f>
        <v>4.956243450678298</v>
      </c>
      <c r="C43" s="28">
        <f>1/C42</f>
        <v>4.9869389693659461</v>
      </c>
      <c r="D43" s="28">
        <f t="shared" ref="D43:K43" si="12">1/D42</f>
        <v>11.360746996164396</v>
      </c>
      <c r="E43" s="28">
        <f t="shared" si="12"/>
        <v>4.82229609265422</v>
      </c>
      <c r="F43" s="28">
        <f t="shared" si="12"/>
        <v>7.9864722243122282E-3</v>
      </c>
      <c r="G43" s="28">
        <f t="shared" si="12"/>
        <v>5.7581731784293346</v>
      </c>
      <c r="H43" s="28">
        <f t="shared" si="12"/>
        <v>14.363786841403273</v>
      </c>
      <c r="I43" s="28">
        <f t="shared" si="12"/>
        <v>7.6150415201073365</v>
      </c>
      <c r="J43" s="28">
        <f t="shared" si="12"/>
        <v>6.5008065333972437E-2</v>
      </c>
      <c r="K43" s="28">
        <f t="shared" si="12"/>
        <v>9.6951565767787145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7" workbookViewId="0">
      <selection activeCell="F33" sqref="F33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x14ac:dyDescent="0.3">
      <c r="A2" s="1"/>
      <c r="B2" s="1"/>
      <c r="C2" s="2" t="s">
        <v>43</v>
      </c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5"/>
      <c r="C4" s="4"/>
      <c r="D4" s="5"/>
      <c r="E4" s="4"/>
      <c r="F4" s="5"/>
      <c r="G4" s="4"/>
      <c r="H4" s="5"/>
      <c r="I4" s="4"/>
      <c r="J4" s="4"/>
      <c r="K4" s="65"/>
    </row>
    <row r="5" spans="1:11" ht="15.75" thickBot="1" x14ac:dyDescent="0.3">
      <c r="A5" s="6" t="s">
        <v>0</v>
      </c>
      <c r="B5" s="7" t="s">
        <v>2</v>
      </c>
      <c r="C5" s="6" t="s">
        <v>5</v>
      </c>
      <c r="D5" s="7" t="s">
        <v>6</v>
      </c>
      <c r="E5" s="6" t="s">
        <v>7</v>
      </c>
      <c r="F5" s="7" t="s">
        <v>4</v>
      </c>
      <c r="G5" s="6" t="s">
        <v>1</v>
      </c>
      <c r="H5" s="7" t="s">
        <v>8</v>
      </c>
      <c r="I5" s="6" t="s">
        <v>9</v>
      </c>
      <c r="J5" s="6" t="s">
        <v>10</v>
      </c>
      <c r="K5" s="66" t="s">
        <v>3</v>
      </c>
    </row>
    <row r="6" spans="1:11" x14ac:dyDescent="0.25">
      <c r="A6" s="39">
        <v>38992</v>
      </c>
      <c r="B6" s="40">
        <v>0.20241999999999999</v>
      </c>
      <c r="C6" s="41">
        <v>0.20091999999999999</v>
      </c>
      <c r="D6" s="40">
        <v>8.8870000000000005E-2</v>
      </c>
      <c r="E6" s="41">
        <v>0.20805000000000001</v>
      </c>
      <c r="F6" s="40">
        <v>124.148</v>
      </c>
      <c r="G6" s="41">
        <v>0.17580000000000001</v>
      </c>
      <c r="H6" s="40">
        <v>7.016E-2</v>
      </c>
      <c r="I6" s="41">
        <v>0.13120000000000001</v>
      </c>
      <c r="J6" s="41">
        <v>15.48685</v>
      </c>
      <c r="K6" s="75">
        <v>0.10349</v>
      </c>
    </row>
    <row r="7" spans="1:11" x14ac:dyDescent="0.25">
      <c r="A7" s="8">
        <v>38993</v>
      </c>
      <c r="B7" s="9">
        <v>0.20135</v>
      </c>
      <c r="C7" s="10">
        <v>0.19985</v>
      </c>
      <c r="D7" s="9">
        <v>8.881E-2</v>
      </c>
      <c r="E7" s="10">
        <v>0.20788000000000001</v>
      </c>
      <c r="F7" s="9">
        <v>124.35136</v>
      </c>
      <c r="G7" s="10">
        <v>0.17541000000000001</v>
      </c>
      <c r="H7" s="9">
        <v>6.9580000000000003E-2</v>
      </c>
      <c r="I7" s="10">
        <v>0.13120000000000001</v>
      </c>
      <c r="J7" s="10">
        <v>15.44158</v>
      </c>
      <c r="K7" s="67">
        <v>0.10295</v>
      </c>
    </row>
    <row r="8" spans="1:11" x14ac:dyDescent="0.25">
      <c r="A8" s="8">
        <v>38994</v>
      </c>
      <c r="B8" s="9">
        <v>0.20152</v>
      </c>
      <c r="C8" s="10">
        <v>0.1988</v>
      </c>
      <c r="D8" s="9">
        <v>8.856E-2</v>
      </c>
      <c r="E8" s="10">
        <v>0.20752000000000001</v>
      </c>
      <c r="F8" s="9">
        <v>124.34808</v>
      </c>
      <c r="G8" s="10">
        <v>0.17624000000000001</v>
      </c>
      <c r="H8" s="9">
        <v>6.948E-2</v>
      </c>
      <c r="I8" s="10">
        <v>0.13120000000000001</v>
      </c>
      <c r="J8" s="10">
        <v>15.463889999999999</v>
      </c>
      <c r="K8" s="67">
        <v>0.10304000000000001</v>
      </c>
    </row>
    <row r="9" spans="1:11" x14ac:dyDescent="0.25">
      <c r="A9" s="8">
        <v>38995</v>
      </c>
      <c r="B9" s="9">
        <v>0.20222000000000001</v>
      </c>
      <c r="C9" s="10">
        <v>0.19819000000000001</v>
      </c>
      <c r="D9" s="9">
        <v>8.8819999999999996E-2</v>
      </c>
      <c r="E9" s="10">
        <v>0.2079</v>
      </c>
      <c r="F9" s="9">
        <v>124.51536</v>
      </c>
      <c r="G9" s="10">
        <v>0.17638999999999999</v>
      </c>
      <c r="H9" s="9">
        <v>6.9639999999999994E-2</v>
      </c>
      <c r="I9" s="10">
        <v>0.13120000000000001</v>
      </c>
      <c r="J9" s="10">
        <v>15.4816</v>
      </c>
      <c r="K9" s="67">
        <v>0.10341</v>
      </c>
    </row>
    <row r="10" spans="1:11" ht="15.75" thickBot="1" x14ac:dyDescent="0.3">
      <c r="A10" s="11">
        <v>38996</v>
      </c>
      <c r="B10" s="12">
        <v>0.20224</v>
      </c>
      <c r="C10" s="13">
        <v>0.19758999999999999</v>
      </c>
      <c r="D10" s="12">
        <v>8.8660000000000003E-2</v>
      </c>
      <c r="E10" s="13">
        <v>0.20782999999999999</v>
      </c>
      <c r="F10" s="12">
        <v>124.53504</v>
      </c>
      <c r="G10" s="13">
        <v>0.17602000000000001</v>
      </c>
      <c r="H10" s="12">
        <v>6.9900000000000004E-2</v>
      </c>
      <c r="I10" s="13">
        <v>0.13120000000000001</v>
      </c>
      <c r="J10" s="13">
        <v>15.44093</v>
      </c>
      <c r="K10" s="68">
        <v>0.10340000000000001</v>
      </c>
    </row>
    <row r="11" spans="1:11" ht="15.75" thickTop="1" x14ac:dyDescent="0.25">
      <c r="A11" s="14" t="s">
        <v>11</v>
      </c>
      <c r="B11" s="15">
        <f t="shared" ref="B11:K11" si="0">SUM(B6:B10)</f>
        <v>1.0097499999999999</v>
      </c>
      <c r="C11" s="16">
        <f t="shared" si="0"/>
        <v>0.99534999999999996</v>
      </c>
      <c r="D11" s="15">
        <f t="shared" si="0"/>
        <v>0.44372000000000006</v>
      </c>
      <c r="E11" s="16">
        <f t="shared" si="0"/>
        <v>1.03918</v>
      </c>
      <c r="F11" s="15">
        <f t="shared" si="0"/>
        <v>621.89783999999997</v>
      </c>
      <c r="G11" s="16">
        <f t="shared" si="0"/>
        <v>0.87986000000000009</v>
      </c>
      <c r="H11" s="15">
        <f t="shared" si="0"/>
        <v>0.34876000000000001</v>
      </c>
      <c r="I11" s="16">
        <f t="shared" si="0"/>
        <v>0.65600000000000003</v>
      </c>
      <c r="J11" s="16">
        <f t="shared" si="0"/>
        <v>77.314849999999993</v>
      </c>
      <c r="K11" s="69">
        <f t="shared" si="0"/>
        <v>0.51629000000000003</v>
      </c>
    </row>
    <row r="12" spans="1:11" ht="15.75" thickBot="1" x14ac:dyDescent="0.3">
      <c r="A12" s="17" t="s">
        <v>12</v>
      </c>
      <c r="B12" s="18">
        <f>B11/5</f>
        <v>0.20194999999999999</v>
      </c>
      <c r="C12" s="19">
        <f>C11/5</f>
        <v>0.19907</v>
      </c>
      <c r="D12" s="19">
        <f t="shared" ref="D12:K12" si="1">D11/5</f>
        <v>8.8744000000000017E-2</v>
      </c>
      <c r="E12" s="19">
        <f t="shared" si="1"/>
        <v>0.20783599999999999</v>
      </c>
      <c r="F12" s="19">
        <f t="shared" si="1"/>
        <v>124.37956799999999</v>
      </c>
      <c r="G12" s="19">
        <f t="shared" si="1"/>
        <v>0.17597200000000002</v>
      </c>
      <c r="H12" s="19">
        <f t="shared" si="1"/>
        <v>6.9752000000000008E-2</v>
      </c>
      <c r="I12" s="19">
        <f t="shared" si="1"/>
        <v>0.13120000000000001</v>
      </c>
      <c r="J12" s="19">
        <f t="shared" si="1"/>
        <v>15.462969999999999</v>
      </c>
      <c r="K12" s="19">
        <f t="shared" si="1"/>
        <v>0.103258</v>
      </c>
    </row>
    <row r="13" spans="1:11" ht="15.75" thickTop="1" x14ac:dyDescent="0.25">
      <c r="A13" s="8">
        <v>38999</v>
      </c>
      <c r="B13" s="9">
        <v>0.20377000000000001</v>
      </c>
      <c r="C13" s="10">
        <v>0.19907</v>
      </c>
      <c r="D13" s="9">
        <v>8.8819999999999996E-2</v>
      </c>
      <c r="E13" s="10">
        <v>0.20856</v>
      </c>
      <c r="F13" s="9">
        <v>124.51208</v>
      </c>
      <c r="G13" s="10">
        <v>0.17662</v>
      </c>
      <c r="H13" s="9">
        <v>7.0139999999999994E-2</v>
      </c>
      <c r="I13" s="10">
        <v>0.13120000000000001</v>
      </c>
      <c r="J13" s="10">
        <v>15.60493</v>
      </c>
      <c r="K13" s="67">
        <v>0.10417999999999999</v>
      </c>
    </row>
    <row r="14" spans="1:11" x14ac:dyDescent="0.25">
      <c r="A14" s="8">
        <v>39000</v>
      </c>
      <c r="B14" s="9">
        <v>0.20365</v>
      </c>
      <c r="C14" s="10">
        <v>0.19938</v>
      </c>
      <c r="D14" s="9">
        <v>8.9120000000000005E-2</v>
      </c>
      <c r="E14" s="10">
        <v>0.20866000000000001</v>
      </c>
      <c r="F14" s="9">
        <v>125.4764</v>
      </c>
      <c r="G14" s="10">
        <v>0.1764</v>
      </c>
      <c r="H14" s="9">
        <v>7.0230000000000001E-2</v>
      </c>
      <c r="I14" s="10">
        <v>0.13120000000000001</v>
      </c>
      <c r="J14" s="10">
        <v>15.61346</v>
      </c>
      <c r="K14" s="67">
        <v>0.10412</v>
      </c>
    </row>
    <row r="15" spans="1:11" x14ac:dyDescent="0.25">
      <c r="A15" s="8">
        <v>39001</v>
      </c>
      <c r="B15" s="9">
        <v>0.20448</v>
      </c>
      <c r="C15" s="10">
        <v>0.19874</v>
      </c>
      <c r="D15" s="9">
        <v>8.9260000000000006E-2</v>
      </c>
      <c r="E15" s="10">
        <v>0.20849000000000001</v>
      </c>
      <c r="F15" s="9">
        <v>125.78062</v>
      </c>
      <c r="G15" s="10">
        <v>0.17621999999999999</v>
      </c>
      <c r="H15" s="9">
        <v>7.0660000000000001E-2</v>
      </c>
      <c r="I15" s="10">
        <v>0.13109999999999999</v>
      </c>
      <c r="J15" s="10">
        <v>15.688079999999999</v>
      </c>
      <c r="K15" s="67">
        <v>0.10455</v>
      </c>
    </row>
    <row r="16" spans="1:11" x14ac:dyDescent="0.25">
      <c r="A16" s="8">
        <v>39002</v>
      </c>
      <c r="B16" s="9">
        <v>0.20435</v>
      </c>
      <c r="C16" s="10">
        <v>0.19828000000000001</v>
      </c>
      <c r="D16" s="9">
        <v>8.9289999999999994E-2</v>
      </c>
      <c r="E16" s="10">
        <v>0.20821000000000001</v>
      </c>
      <c r="F16" s="9">
        <v>125.60363</v>
      </c>
      <c r="G16" s="10">
        <v>0.17605999999999999</v>
      </c>
      <c r="H16" s="9">
        <v>7.0610000000000006E-2</v>
      </c>
      <c r="I16" s="10">
        <v>0.13109999999999999</v>
      </c>
      <c r="J16" s="10">
        <v>15.67169</v>
      </c>
      <c r="K16" s="67">
        <v>0.10448</v>
      </c>
    </row>
    <row r="17" spans="1:11" ht="15.75" thickBot="1" x14ac:dyDescent="0.3">
      <c r="A17" s="11">
        <v>39003</v>
      </c>
      <c r="B17" s="12">
        <v>0.20452999999999999</v>
      </c>
      <c r="C17" s="13">
        <v>0.19847000000000001</v>
      </c>
      <c r="D17" s="12">
        <v>8.9340000000000003E-2</v>
      </c>
      <c r="E17" s="13">
        <v>0.20782999999999999</v>
      </c>
      <c r="F17" s="12">
        <v>125.56103</v>
      </c>
      <c r="G17" s="13">
        <v>0.17471</v>
      </c>
      <c r="H17" s="12">
        <v>7.0629999999999998E-2</v>
      </c>
      <c r="I17" s="13">
        <v>0.13109999999999999</v>
      </c>
      <c r="J17" s="13">
        <v>15.66907</v>
      </c>
      <c r="K17" s="68">
        <v>0.10457</v>
      </c>
    </row>
    <row r="18" spans="1:11" ht="15.75" thickTop="1" x14ac:dyDescent="0.25">
      <c r="A18" s="14" t="s">
        <v>11</v>
      </c>
      <c r="B18" s="15">
        <f t="shared" ref="B18:K18" si="2">SUM(B13:B17)</f>
        <v>1.02078</v>
      </c>
      <c r="C18" s="16">
        <f t="shared" si="2"/>
        <v>0.99394000000000005</v>
      </c>
      <c r="D18" s="15">
        <f t="shared" si="2"/>
        <v>0.44582999999999995</v>
      </c>
      <c r="E18" s="16">
        <f t="shared" si="2"/>
        <v>1.04175</v>
      </c>
      <c r="F18" s="15">
        <f t="shared" si="2"/>
        <v>626.93376000000001</v>
      </c>
      <c r="G18" s="16">
        <f t="shared" si="2"/>
        <v>0.88000999999999996</v>
      </c>
      <c r="H18" s="15">
        <f t="shared" si="2"/>
        <v>0.35226999999999997</v>
      </c>
      <c r="I18" s="16">
        <f t="shared" si="2"/>
        <v>0.65569999999999995</v>
      </c>
      <c r="J18" s="16">
        <f t="shared" si="2"/>
        <v>78.247230000000002</v>
      </c>
      <c r="K18" s="69">
        <f t="shared" si="2"/>
        <v>0.52190000000000003</v>
      </c>
    </row>
    <row r="19" spans="1:11" ht="15.75" thickBot="1" x14ac:dyDescent="0.3">
      <c r="A19" s="17" t="s">
        <v>12</v>
      </c>
      <c r="B19" s="18">
        <f>B18/5</f>
        <v>0.204156</v>
      </c>
      <c r="C19" s="19">
        <f>C18/5</f>
        <v>0.19878800000000002</v>
      </c>
      <c r="D19" s="19">
        <f t="shared" ref="D19:K19" si="3">D18/5</f>
        <v>8.9165999999999995E-2</v>
      </c>
      <c r="E19" s="19">
        <f t="shared" si="3"/>
        <v>0.20834999999999998</v>
      </c>
      <c r="F19" s="19">
        <f t="shared" si="3"/>
        <v>125.386752</v>
      </c>
      <c r="G19" s="19">
        <f t="shared" si="3"/>
        <v>0.17600199999999999</v>
      </c>
      <c r="H19" s="19">
        <f t="shared" si="3"/>
        <v>7.0453999999999989E-2</v>
      </c>
      <c r="I19" s="19">
        <f t="shared" si="3"/>
        <v>0.13113999999999998</v>
      </c>
      <c r="J19" s="19">
        <f t="shared" si="3"/>
        <v>15.649446000000001</v>
      </c>
      <c r="K19" s="19">
        <f t="shared" si="3"/>
        <v>0.10438</v>
      </c>
    </row>
    <row r="20" spans="1:11" ht="15" customHeight="1" thickTop="1" x14ac:dyDescent="0.25">
      <c r="A20" s="8">
        <v>39006</v>
      </c>
      <c r="B20" s="9">
        <v>0.20516999999999999</v>
      </c>
      <c r="C20" s="10">
        <v>0.19955999999999999</v>
      </c>
      <c r="D20" s="9">
        <v>8.9270000000000002E-2</v>
      </c>
      <c r="E20" s="10">
        <v>0.20810000000000001</v>
      </c>
      <c r="F20" s="9">
        <v>125.13822999999999</v>
      </c>
      <c r="G20" s="10">
        <v>0.17471</v>
      </c>
      <c r="H20" s="9">
        <v>7.0660000000000001E-2</v>
      </c>
      <c r="I20" s="10">
        <v>0.13109999999999999</v>
      </c>
      <c r="J20" s="10">
        <v>15.71102</v>
      </c>
      <c r="K20" s="67">
        <v>0.10489999999999999</v>
      </c>
    </row>
    <row r="21" spans="1:11" x14ac:dyDescent="0.25">
      <c r="A21" s="8">
        <v>39007</v>
      </c>
      <c r="B21" s="9">
        <v>0.20487</v>
      </c>
      <c r="C21" s="10">
        <v>0.19916</v>
      </c>
      <c r="D21" s="9">
        <v>8.9349999999999999E-2</v>
      </c>
      <c r="E21" s="10">
        <v>0.20771000000000001</v>
      </c>
      <c r="F21" s="9">
        <v>125.24311</v>
      </c>
      <c r="G21" s="10">
        <v>0.1739</v>
      </c>
      <c r="H21" s="9">
        <v>7.0470000000000005E-2</v>
      </c>
      <c r="I21" s="10">
        <v>0.13109999999999999</v>
      </c>
      <c r="J21" s="10">
        <v>15.63368</v>
      </c>
      <c r="K21" s="67">
        <v>0.10474</v>
      </c>
    </row>
    <row r="22" spans="1:11" x14ac:dyDescent="0.25">
      <c r="A22" s="8">
        <v>39008</v>
      </c>
      <c r="B22" s="9">
        <v>0.20429</v>
      </c>
      <c r="C22" s="10">
        <v>0.19725999999999999</v>
      </c>
      <c r="D22" s="9">
        <v>8.9230000000000004E-2</v>
      </c>
      <c r="E22" s="10">
        <v>0.20698</v>
      </c>
      <c r="F22" s="9">
        <v>125.10545</v>
      </c>
      <c r="G22" s="10">
        <v>0.17397000000000001</v>
      </c>
      <c r="H22" s="9">
        <v>7.0059999999999997E-2</v>
      </c>
      <c r="I22" s="10">
        <v>0.13109999999999999</v>
      </c>
      <c r="J22" s="10">
        <v>15.556979999999999</v>
      </c>
      <c r="K22" s="67">
        <v>0.1045</v>
      </c>
    </row>
    <row r="23" spans="1:11" x14ac:dyDescent="0.25">
      <c r="A23" s="8">
        <v>39009</v>
      </c>
      <c r="B23" s="9">
        <v>0.20488000000000001</v>
      </c>
      <c r="C23" s="10">
        <v>0.19758999999999999</v>
      </c>
      <c r="D23" s="9">
        <v>8.9190000000000005E-2</v>
      </c>
      <c r="E23" s="10">
        <v>0.20669999999999999</v>
      </c>
      <c r="F23" s="9">
        <v>125.23983</v>
      </c>
      <c r="G23" s="10">
        <v>0.17391999999999999</v>
      </c>
      <c r="H23" s="9">
        <v>7.0209999999999995E-2</v>
      </c>
      <c r="I23" s="10">
        <v>0.13109999999999999</v>
      </c>
      <c r="J23" s="10">
        <v>15.61204</v>
      </c>
      <c r="K23" s="67">
        <v>0.10475</v>
      </c>
    </row>
    <row r="24" spans="1:11" ht="15.75" thickBot="1" x14ac:dyDescent="0.3">
      <c r="A24" s="11">
        <v>39010</v>
      </c>
      <c r="B24" s="12">
        <v>0.20357</v>
      </c>
      <c r="C24" s="13">
        <v>0.19663</v>
      </c>
      <c r="D24" s="12">
        <v>8.9130000000000001E-2</v>
      </c>
      <c r="E24" s="13">
        <v>0.20633000000000001</v>
      </c>
      <c r="F24" s="12">
        <v>125.50203</v>
      </c>
      <c r="G24" s="13">
        <v>0.17288999999999999</v>
      </c>
      <c r="H24" s="12">
        <v>6.9800000000000001E-2</v>
      </c>
      <c r="I24" s="13">
        <v>0.13109999999999999</v>
      </c>
      <c r="J24" s="13">
        <v>15.513059999999999</v>
      </c>
      <c r="K24" s="68">
        <v>0.10408000000000001</v>
      </c>
    </row>
    <row r="25" spans="1:11" ht="15.75" thickTop="1" x14ac:dyDescent="0.25">
      <c r="A25" s="14" t="s">
        <v>11</v>
      </c>
      <c r="B25" s="15">
        <f t="shared" ref="B25:K25" si="4">SUM(B20:B24)</f>
        <v>1.02278</v>
      </c>
      <c r="C25" s="16">
        <f t="shared" si="4"/>
        <v>0.99019999999999986</v>
      </c>
      <c r="D25" s="15">
        <f t="shared" si="4"/>
        <v>0.44617000000000001</v>
      </c>
      <c r="E25" s="16">
        <f t="shared" si="4"/>
        <v>1.03582</v>
      </c>
      <c r="F25" s="15">
        <f t="shared" si="4"/>
        <v>626.22865000000002</v>
      </c>
      <c r="G25" s="16">
        <f t="shared" si="4"/>
        <v>0.86939</v>
      </c>
      <c r="H25" s="15">
        <f t="shared" si="4"/>
        <v>0.35119999999999996</v>
      </c>
      <c r="I25" s="16">
        <f t="shared" si="4"/>
        <v>0.65549999999999997</v>
      </c>
      <c r="J25" s="16">
        <f t="shared" si="4"/>
        <v>78.026780000000002</v>
      </c>
      <c r="K25" s="69">
        <f t="shared" si="4"/>
        <v>0.52296999999999993</v>
      </c>
    </row>
    <row r="26" spans="1:11" ht="15.75" thickBot="1" x14ac:dyDescent="0.3">
      <c r="A26" s="17" t="s">
        <v>12</v>
      </c>
      <c r="B26" s="18">
        <f>B25/5</f>
        <v>0.20455600000000002</v>
      </c>
      <c r="C26" s="19">
        <f>C25/5</f>
        <v>0.19803999999999997</v>
      </c>
      <c r="D26" s="19">
        <f t="shared" ref="D26:K26" si="5">D25/5</f>
        <v>8.9234000000000008E-2</v>
      </c>
      <c r="E26" s="19">
        <f t="shared" si="5"/>
        <v>0.20716399999999999</v>
      </c>
      <c r="F26" s="19">
        <f t="shared" si="5"/>
        <v>125.24573000000001</v>
      </c>
      <c r="G26" s="19">
        <f t="shared" si="5"/>
        <v>0.173878</v>
      </c>
      <c r="H26" s="19">
        <f t="shared" si="5"/>
        <v>7.0239999999999997E-2</v>
      </c>
      <c r="I26" s="19">
        <f t="shared" si="5"/>
        <v>0.13109999999999999</v>
      </c>
      <c r="J26" s="19">
        <f t="shared" si="5"/>
        <v>15.605356</v>
      </c>
      <c r="K26" s="19">
        <f t="shared" si="5"/>
        <v>0.10459399999999999</v>
      </c>
    </row>
    <row r="27" spans="1:11" ht="15.75" thickTop="1" x14ac:dyDescent="0.25">
      <c r="A27" s="8">
        <v>39013</v>
      </c>
      <c r="B27" s="9">
        <v>0.20337</v>
      </c>
      <c r="C27" s="10">
        <v>0.19646</v>
      </c>
      <c r="D27" s="9">
        <v>8.9200000000000002E-2</v>
      </c>
      <c r="E27" s="10">
        <v>0.20638000000000001</v>
      </c>
      <c r="F27" s="9">
        <v>125.50203</v>
      </c>
      <c r="G27" s="10">
        <v>0.17299</v>
      </c>
      <c r="H27" s="9">
        <v>6.9669999999999996E-2</v>
      </c>
      <c r="I27" s="10">
        <v>0.13109999999999999</v>
      </c>
      <c r="J27" s="10">
        <v>15.56812</v>
      </c>
      <c r="K27" s="67">
        <v>0.10398</v>
      </c>
    </row>
    <row r="28" spans="1:11" x14ac:dyDescent="0.25">
      <c r="A28" s="8">
        <v>39014</v>
      </c>
      <c r="B28" s="9">
        <v>0.20419999999999999</v>
      </c>
      <c r="C28" s="10">
        <v>0.19753000000000001</v>
      </c>
      <c r="D28" s="9">
        <v>8.9120000000000005E-2</v>
      </c>
      <c r="E28" s="10">
        <v>0.20655000000000001</v>
      </c>
      <c r="F28" s="9">
        <v>125.6814</v>
      </c>
      <c r="G28" s="10">
        <v>0.17293</v>
      </c>
      <c r="H28" s="9">
        <v>7.0000000000000007E-2</v>
      </c>
      <c r="I28" s="10">
        <v>0.13100000000000001</v>
      </c>
      <c r="J28" s="10">
        <v>15.630269999999999</v>
      </c>
      <c r="K28" s="67">
        <v>0.10440000000000001</v>
      </c>
    </row>
    <row r="29" spans="1:11" x14ac:dyDescent="0.25">
      <c r="A29" s="8">
        <v>39015</v>
      </c>
      <c r="B29" s="9">
        <v>0.20408000000000001</v>
      </c>
      <c r="C29" s="10">
        <v>0.19769</v>
      </c>
      <c r="D29" s="9">
        <v>8.9190000000000005E-2</v>
      </c>
      <c r="E29" s="10">
        <v>0.20634</v>
      </c>
      <c r="F29" s="9">
        <v>125.54385000000001</v>
      </c>
      <c r="G29" s="10">
        <v>0.17288000000000001</v>
      </c>
      <c r="H29" s="9">
        <v>6.9940000000000002E-2</v>
      </c>
      <c r="I29" s="10">
        <v>0.13100000000000001</v>
      </c>
      <c r="J29" s="10">
        <v>15.63616</v>
      </c>
      <c r="K29" s="67">
        <v>0.10434</v>
      </c>
    </row>
    <row r="30" spans="1:11" x14ac:dyDescent="0.25">
      <c r="A30" s="8">
        <v>39016</v>
      </c>
      <c r="B30" s="9">
        <v>0.20352000000000001</v>
      </c>
      <c r="C30" s="10">
        <v>0.19818</v>
      </c>
      <c r="D30" s="9">
        <v>8.899E-2</v>
      </c>
      <c r="E30" s="10">
        <v>0.20588000000000001</v>
      </c>
      <c r="F30" s="9">
        <v>125.19343000000001</v>
      </c>
      <c r="G30" s="10">
        <v>0.17232</v>
      </c>
      <c r="H30" s="9">
        <v>6.9790000000000005E-2</v>
      </c>
      <c r="I30" s="10">
        <v>0.13100000000000001</v>
      </c>
      <c r="J30" s="10">
        <v>15.606030000000001</v>
      </c>
      <c r="K30" s="67">
        <v>0.10405</v>
      </c>
    </row>
    <row r="31" spans="1:11" ht="15.75" thickBot="1" x14ac:dyDescent="0.3">
      <c r="A31" s="11">
        <v>39017</v>
      </c>
      <c r="B31" s="12">
        <v>0.20222999999999999</v>
      </c>
      <c r="C31" s="13">
        <v>0.20002</v>
      </c>
      <c r="D31" s="12">
        <v>8.8779999999999998E-2</v>
      </c>
      <c r="E31" s="13">
        <v>0.20915</v>
      </c>
      <c r="F31" s="12">
        <v>124.41725</v>
      </c>
      <c r="G31" s="13">
        <v>0.17183000000000001</v>
      </c>
      <c r="H31" s="12">
        <v>6.9409999999999999E-2</v>
      </c>
      <c r="I31" s="13">
        <v>0.13100000000000001</v>
      </c>
      <c r="J31" s="13">
        <v>15.53791</v>
      </c>
      <c r="K31" s="68">
        <v>0.10340000000000001</v>
      </c>
    </row>
    <row r="32" spans="1:11" ht="15.75" thickTop="1" x14ac:dyDescent="0.25">
      <c r="A32" s="14" t="s">
        <v>11</v>
      </c>
      <c r="B32" s="15">
        <f t="shared" ref="B32:K32" si="6">SUM(B27:B31)</f>
        <v>1.0174000000000001</v>
      </c>
      <c r="C32" s="16">
        <f t="shared" si="6"/>
        <v>0.98987999999999998</v>
      </c>
      <c r="D32" s="15">
        <f t="shared" si="6"/>
        <v>0.44528000000000001</v>
      </c>
      <c r="E32" s="16">
        <f t="shared" si="6"/>
        <v>1.0343</v>
      </c>
      <c r="F32" s="15">
        <f t="shared" si="6"/>
        <v>626.33795999999995</v>
      </c>
      <c r="G32" s="16">
        <f t="shared" si="6"/>
        <v>0.86295000000000011</v>
      </c>
      <c r="H32" s="15">
        <f t="shared" si="6"/>
        <v>0.34881000000000006</v>
      </c>
      <c r="I32" s="16">
        <f t="shared" si="6"/>
        <v>0.65510000000000002</v>
      </c>
      <c r="J32" s="16">
        <f t="shared" si="6"/>
        <v>77.978489999999994</v>
      </c>
      <c r="K32" s="69">
        <f t="shared" si="6"/>
        <v>0.52017000000000002</v>
      </c>
    </row>
    <row r="33" spans="1:11" ht="15.75" thickBot="1" x14ac:dyDescent="0.3">
      <c r="A33" s="17" t="s">
        <v>12</v>
      </c>
      <c r="B33" s="18">
        <f>B32/5</f>
        <v>0.20348000000000002</v>
      </c>
      <c r="C33" s="19">
        <f>C32/5</f>
        <v>0.19797599999999999</v>
      </c>
      <c r="D33" s="19">
        <f t="shared" ref="D33:K33" si="7">D32/5</f>
        <v>8.9055999999999996E-2</v>
      </c>
      <c r="E33" s="19">
        <f t="shared" si="7"/>
        <v>0.20685999999999999</v>
      </c>
      <c r="F33" s="19">
        <f t="shared" si="7"/>
        <v>125.26759199999999</v>
      </c>
      <c r="G33" s="19">
        <f t="shared" si="7"/>
        <v>0.17259000000000002</v>
      </c>
      <c r="H33" s="19">
        <f t="shared" si="7"/>
        <v>6.9762000000000018E-2</v>
      </c>
      <c r="I33" s="19">
        <f t="shared" si="7"/>
        <v>0.13102</v>
      </c>
      <c r="J33" s="19">
        <f t="shared" si="7"/>
        <v>15.595697999999999</v>
      </c>
      <c r="K33" s="19">
        <f t="shared" si="7"/>
        <v>0.104034</v>
      </c>
    </row>
    <row r="34" spans="1:11" ht="15.75" thickTop="1" x14ac:dyDescent="0.25">
      <c r="A34" s="8">
        <v>39020</v>
      </c>
      <c r="B34" s="9">
        <v>0.20136000000000001</v>
      </c>
      <c r="C34" s="10">
        <v>0.19814000000000001</v>
      </c>
      <c r="D34" s="9">
        <v>8.8639999999999997E-2</v>
      </c>
      <c r="E34" s="10">
        <v>0.20427000000000001</v>
      </c>
      <c r="F34" s="9">
        <v>124.09303</v>
      </c>
      <c r="G34" s="10">
        <v>0.17052</v>
      </c>
      <c r="H34" s="9">
        <v>6.9070000000000006E-2</v>
      </c>
      <c r="I34" s="10">
        <v>0.13100000000000001</v>
      </c>
      <c r="J34" s="10">
        <v>15.40691</v>
      </c>
      <c r="K34" s="67">
        <v>0.10296</v>
      </c>
    </row>
    <row r="35" spans="1:11" ht="15.75" thickBot="1" x14ac:dyDescent="0.3">
      <c r="A35" s="11">
        <v>39021</v>
      </c>
      <c r="B35" s="12">
        <v>0.20147999999999999</v>
      </c>
      <c r="C35" s="13">
        <v>0.19697999999999999</v>
      </c>
      <c r="D35" s="12">
        <v>8.8389999999999996E-2</v>
      </c>
      <c r="E35" s="13">
        <v>0.20449999999999999</v>
      </c>
      <c r="F35" s="12">
        <v>123.72623</v>
      </c>
      <c r="G35" s="13">
        <v>0.17032</v>
      </c>
      <c r="H35" s="12">
        <v>6.8860000000000005E-2</v>
      </c>
      <c r="I35" s="13">
        <v>0.13100000000000001</v>
      </c>
      <c r="J35" s="13">
        <v>15.383330000000001</v>
      </c>
      <c r="K35" s="68">
        <v>0.10301</v>
      </c>
    </row>
    <row r="36" spans="1:11" ht="15.75" thickTop="1" x14ac:dyDescent="0.25">
      <c r="A36" s="14" t="s">
        <v>11</v>
      </c>
      <c r="B36" s="15">
        <f t="shared" ref="B36:K36" si="8">SUM(B34:B35)</f>
        <v>0.40283999999999998</v>
      </c>
      <c r="C36" s="16">
        <f t="shared" si="8"/>
        <v>0.39512000000000003</v>
      </c>
      <c r="D36" s="15">
        <f t="shared" si="8"/>
        <v>0.17702999999999999</v>
      </c>
      <c r="E36" s="16">
        <f t="shared" si="8"/>
        <v>0.40876999999999997</v>
      </c>
      <c r="F36" s="15">
        <f t="shared" si="8"/>
        <v>247.81925999999999</v>
      </c>
      <c r="G36" s="16">
        <f t="shared" si="8"/>
        <v>0.34084000000000003</v>
      </c>
      <c r="H36" s="15">
        <f t="shared" si="8"/>
        <v>0.13793</v>
      </c>
      <c r="I36" s="16">
        <f t="shared" si="8"/>
        <v>0.26200000000000001</v>
      </c>
      <c r="J36" s="16">
        <f t="shared" si="8"/>
        <v>30.790240000000001</v>
      </c>
      <c r="K36" s="69">
        <f t="shared" si="8"/>
        <v>0.20596999999999999</v>
      </c>
    </row>
    <row r="37" spans="1:11" ht="15.75" thickBot="1" x14ac:dyDescent="0.3">
      <c r="A37" s="17" t="s">
        <v>12</v>
      </c>
      <c r="B37" s="18">
        <f>B36/2</f>
        <v>0.20141999999999999</v>
      </c>
      <c r="C37" s="19">
        <f>C36/2</f>
        <v>0.19756000000000001</v>
      </c>
      <c r="D37" s="19">
        <f t="shared" ref="D37:K37" si="9">D36/2</f>
        <v>8.8514999999999996E-2</v>
      </c>
      <c r="E37" s="19">
        <f t="shared" si="9"/>
        <v>0.20438499999999998</v>
      </c>
      <c r="F37" s="19">
        <f t="shared" si="9"/>
        <v>123.90962999999999</v>
      </c>
      <c r="G37" s="19">
        <f t="shared" si="9"/>
        <v>0.17042000000000002</v>
      </c>
      <c r="H37" s="19">
        <f t="shared" si="9"/>
        <v>6.8964999999999999E-2</v>
      </c>
      <c r="I37" s="19">
        <f t="shared" si="9"/>
        <v>0.13100000000000001</v>
      </c>
      <c r="J37" s="19">
        <f t="shared" si="9"/>
        <v>15.39512</v>
      </c>
      <c r="K37" s="19">
        <f t="shared" si="9"/>
        <v>0.10298499999999999</v>
      </c>
    </row>
    <row r="38" spans="1:11" ht="15.75" thickTop="1" x14ac:dyDescent="0.25">
      <c r="A38" s="20"/>
      <c r="B38" s="9"/>
      <c r="C38" s="10"/>
      <c r="D38" s="9"/>
      <c r="E38" s="10"/>
      <c r="F38" s="9"/>
      <c r="G38" s="10"/>
      <c r="H38" s="9"/>
      <c r="I38" s="10"/>
      <c r="J38" s="10"/>
      <c r="K38" s="67"/>
    </row>
    <row r="39" spans="1:11" ht="20.25" x14ac:dyDescent="0.3">
      <c r="A39" s="20"/>
      <c r="B39" s="9"/>
      <c r="C39" s="72"/>
      <c r="D39" s="9"/>
      <c r="E39" s="22" t="s">
        <v>13</v>
      </c>
      <c r="F39" s="9"/>
      <c r="G39" s="10"/>
      <c r="H39" s="9"/>
      <c r="I39" s="10"/>
      <c r="J39" s="10"/>
      <c r="K39" s="67"/>
    </row>
    <row r="40" spans="1:11" ht="15.75" thickBot="1" x14ac:dyDescent="0.3">
      <c r="A40" s="23"/>
      <c r="B40" s="24"/>
      <c r="C40" s="25"/>
      <c r="D40" s="24"/>
      <c r="E40" s="25"/>
      <c r="F40" s="24"/>
      <c r="G40" s="25"/>
      <c r="H40" s="24"/>
      <c r="I40" s="25"/>
      <c r="J40" s="25"/>
      <c r="K40" s="71"/>
    </row>
    <row r="41" spans="1:11" x14ac:dyDescent="0.25">
      <c r="A41" s="26" t="s">
        <v>14</v>
      </c>
      <c r="B41" s="27">
        <f>SUM(B6:B10,B13:B17,B20:B24,B27:B31,B34:B35)</f>
        <v>4.4735500000000004</v>
      </c>
      <c r="C41" s="37">
        <f>SUM(C6:C10,C13:C17,C20:C24,C27:C31,C34:C35)</f>
        <v>4.36449</v>
      </c>
      <c r="D41" s="37">
        <f t="shared" ref="D41:K41" si="10">SUM(D6:D10,D13:D17,D20:D24,D27:D31,D34:D35)</f>
        <v>1.9580299999999999</v>
      </c>
      <c r="E41" s="37">
        <f t="shared" si="10"/>
        <v>4.5598200000000011</v>
      </c>
      <c r="F41" s="37">
        <f t="shared" si="10"/>
        <v>2749.21747</v>
      </c>
      <c r="G41" s="37">
        <f t="shared" si="10"/>
        <v>3.8330500000000005</v>
      </c>
      <c r="H41" s="37">
        <f t="shared" si="10"/>
        <v>1.5389699999999997</v>
      </c>
      <c r="I41" s="37">
        <f t="shared" si="10"/>
        <v>2.8843000000000014</v>
      </c>
      <c r="J41" s="37">
        <f t="shared" si="10"/>
        <v>342.35759000000002</v>
      </c>
      <c r="K41" s="37">
        <f t="shared" si="10"/>
        <v>2.2873000000000001</v>
      </c>
    </row>
    <row r="42" spans="1:11" x14ac:dyDescent="0.25">
      <c r="A42" s="26" t="s">
        <v>15</v>
      </c>
      <c r="B42" s="27">
        <f>B41/22</f>
        <v>0.20334318181818184</v>
      </c>
      <c r="C42" s="28">
        <f>C41/22</f>
        <v>0.19838590909090908</v>
      </c>
      <c r="D42" s="28">
        <f t="shared" ref="D42:K42" si="11">D41/22</f>
        <v>8.9001363636363628E-2</v>
      </c>
      <c r="E42" s="28">
        <f t="shared" si="11"/>
        <v>0.20726454545454551</v>
      </c>
      <c r="F42" s="28">
        <f t="shared" si="11"/>
        <v>124.96443045454545</v>
      </c>
      <c r="G42" s="28">
        <f t="shared" si="11"/>
        <v>0.17422954545454547</v>
      </c>
      <c r="H42" s="28">
        <f t="shared" si="11"/>
        <v>6.9953181818181803E-2</v>
      </c>
      <c r="I42" s="28">
        <f t="shared" si="11"/>
        <v>0.13110454545454553</v>
      </c>
      <c r="J42" s="28">
        <f t="shared" si="11"/>
        <v>15.561708636363637</v>
      </c>
      <c r="K42" s="28">
        <f t="shared" si="11"/>
        <v>0.10396818181818182</v>
      </c>
    </row>
    <row r="43" spans="1:11" x14ac:dyDescent="0.25">
      <c r="A43" s="26" t="s">
        <v>16</v>
      </c>
      <c r="B43" s="27">
        <f>1/B42</f>
        <v>4.9177945926613091</v>
      </c>
      <c r="C43" s="28">
        <f>1/C42</f>
        <v>5.0406805835275144</v>
      </c>
      <c r="D43" s="28">
        <f t="shared" ref="D43:K43" si="12">1/D42</f>
        <v>11.235782904245594</v>
      </c>
      <c r="E43" s="28">
        <f t="shared" si="12"/>
        <v>4.8247518542398593</v>
      </c>
      <c r="F43" s="28">
        <f t="shared" si="12"/>
        <v>8.0022770988720654E-3</v>
      </c>
      <c r="G43" s="28">
        <f t="shared" si="12"/>
        <v>5.7395546627359408</v>
      </c>
      <c r="H43" s="28">
        <f t="shared" si="12"/>
        <v>14.29527541147651</v>
      </c>
      <c r="I43" s="28">
        <f t="shared" si="12"/>
        <v>7.6275006067329985</v>
      </c>
      <c r="J43" s="28">
        <f t="shared" si="12"/>
        <v>6.4260295791894087E-2</v>
      </c>
      <c r="K43" s="28">
        <f t="shared" si="12"/>
        <v>9.6183272854457211</v>
      </c>
    </row>
    <row r="44" spans="1:11" ht="15.75" thickBot="1" x14ac:dyDescent="0.3">
      <c r="A44" s="29"/>
      <c r="B44" s="30"/>
      <c r="C44" s="31"/>
      <c r="D44" s="30"/>
      <c r="E44" s="31"/>
      <c r="F44" s="31"/>
      <c r="G44" s="30"/>
      <c r="H44" s="31"/>
      <c r="I44" s="30"/>
      <c r="J44" s="31"/>
      <c r="K44" s="5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4" sqref="B4:K4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</cols>
  <sheetData>
    <row r="1" spans="1:11" ht="22.5" x14ac:dyDescent="0.3">
      <c r="A1" s="1"/>
      <c r="B1" s="1"/>
      <c r="C1" s="2" t="s">
        <v>44</v>
      </c>
      <c r="D1" s="1"/>
      <c r="E1" s="1"/>
      <c r="F1" s="1"/>
      <c r="G1" s="1"/>
      <c r="H1" s="1"/>
      <c r="I1" s="1"/>
      <c r="J1" s="1"/>
      <c r="K1" s="1"/>
    </row>
    <row r="2" spans="1:11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4"/>
      <c r="D3" s="5"/>
      <c r="E3" s="4"/>
      <c r="F3" s="5"/>
      <c r="G3" s="4"/>
      <c r="H3" s="5"/>
      <c r="I3" s="4"/>
      <c r="J3" s="4"/>
      <c r="K3" s="65"/>
    </row>
    <row r="4" spans="1:11" ht="15.75" thickBot="1" x14ac:dyDescent="0.3">
      <c r="A4" s="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66" t="s">
        <v>3</v>
      </c>
    </row>
    <row r="5" spans="1:11" x14ac:dyDescent="0.25">
      <c r="A5" s="39">
        <v>39022</v>
      </c>
      <c r="B5" s="40">
        <v>0.20066999999999999</v>
      </c>
      <c r="C5" s="41">
        <v>0.19545999999999999</v>
      </c>
      <c r="D5" s="40">
        <v>8.8510000000000005E-2</v>
      </c>
      <c r="E5" s="41">
        <v>0.20399999999999999</v>
      </c>
      <c r="F5" s="40">
        <v>123.32995</v>
      </c>
      <c r="G5" s="41">
        <v>0.16922000000000001</v>
      </c>
      <c r="H5" s="40">
        <v>6.8659999999999999E-2</v>
      </c>
      <c r="I5" s="41">
        <v>0.13100000000000001</v>
      </c>
      <c r="J5" s="41">
        <v>15.32504</v>
      </c>
      <c r="K5" s="75">
        <v>0.1026</v>
      </c>
    </row>
    <row r="6" spans="1:11" x14ac:dyDescent="0.25">
      <c r="A6" s="8">
        <v>39023</v>
      </c>
      <c r="B6" s="9">
        <v>0.2006</v>
      </c>
      <c r="C6" s="10">
        <v>0.19438</v>
      </c>
      <c r="D6" s="9">
        <v>8.8200000000000001E-2</v>
      </c>
      <c r="E6" s="10">
        <v>0.20435</v>
      </c>
      <c r="F6" s="9">
        <v>123.03848000000001</v>
      </c>
      <c r="G6" s="10">
        <v>0.16897999999999999</v>
      </c>
      <c r="H6" s="9">
        <v>6.8860000000000005E-2</v>
      </c>
      <c r="I6" s="10">
        <v>0.13100000000000001</v>
      </c>
      <c r="J6" s="10">
        <v>15.32569</v>
      </c>
      <c r="K6" s="67">
        <v>0.10256</v>
      </c>
    </row>
    <row r="7" spans="1:11" ht="15.75" thickBot="1" x14ac:dyDescent="0.3">
      <c r="A7" s="11">
        <v>39024</v>
      </c>
      <c r="B7" s="12">
        <v>0.20053000000000001</v>
      </c>
      <c r="C7" s="13">
        <v>0.19428000000000001</v>
      </c>
      <c r="D7" s="12">
        <v>8.8200000000000001E-2</v>
      </c>
      <c r="E7" s="13">
        <v>0.20441999999999999</v>
      </c>
      <c r="F7" s="12">
        <v>123.01228</v>
      </c>
      <c r="G7" s="13">
        <v>0.1691</v>
      </c>
      <c r="H7" s="12">
        <v>6.8659999999999999E-2</v>
      </c>
      <c r="I7" s="13">
        <v>0.13100000000000001</v>
      </c>
      <c r="J7" s="13">
        <v>15.3329</v>
      </c>
      <c r="K7" s="68">
        <v>0.10253</v>
      </c>
    </row>
    <row r="8" spans="1:11" ht="15.75" thickTop="1" x14ac:dyDescent="0.25">
      <c r="A8" s="14" t="s">
        <v>11</v>
      </c>
      <c r="B8" s="15">
        <f t="shared" ref="B8:K8" si="0">SUM(B5:B7)</f>
        <v>0.6018</v>
      </c>
      <c r="C8" s="16">
        <f t="shared" si="0"/>
        <v>0.58411999999999997</v>
      </c>
      <c r="D8" s="15">
        <f t="shared" si="0"/>
        <v>0.26490999999999998</v>
      </c>
      <c r="E8" s="16">
        <f t="shared" si="0"/>
        <v>0.61277000000000004</v>
      </c>
      <c r="F8" s="15">
        <f t="shared" si="0"/>
        <v>369.38071000000002</v>
      </c>
      <c r="G8" s="16">
        <f t="shared" si="0"/>
        <v>0.50729999999999997</v>
      </c>
      <c r="H8" s="15">
        <f t="shared" si="0"/>
        <v>0.20618</v>
      </c>
      <c r="I8" s="16">
        <f t="shared" si="0"/>
        <v>0.39300000000000002</v>
      </c>
      <c r="J8" s="16">
        <f t="shared" si="0"/>
        <v>45.983629999999998</v>
      </c>
      <c r="K8" s="69">
        <f t="shared" si="0"/>
        <v>0.30769000000000002</v>
      </c>
    </row>
    <row r="9" spans="1:11" ht="15.75" thickBot="1" x14ac:dyDescent="0.3">
      <c r="A9" s="17" t="s">
        <v>12</v>
      </c>
      <c r="B9" s="18">
        <f>B8/3</f>
        <v>0.2006</v>
      </c>
      <c r="C9" s="19">
        <f>C8/3</f>
        <v>0.19470666666666667</v>
      </c>
      <c r="D9" s="19">
        <f t="shared" ref="D9:K9" si="1">D8/3</f>
        <v>8.8303333333333331E-2</v>
      </c>
      <c r="E9" s="19">
        <f t="shared" si="1"/>
        <v>0.20425666666666667</v>
      </c>
      <c r="F9" s="19">
        <f t="shared" si="1"/>
        <v>123.12690333333335</v>
      </c>
      <c r="G9" s="19">
        <f t="shared" si="1"/>
        <v>0.1691</v>
      </c>
      <c r="H9" s="19">
        <f t="shared" si="1"/>
        <v>6.8726666666666672E-2</v>
      </c>
      <c r="I9" s="19">
        <f t="shared" si="1"/>
        <v>0.13100000000000001</v>
      </c>
      <c r="J9" s="19">
        <f t="shared" si="1"/>
        <v>15.327876666666667</v>
      </c>
      <c r="K9" s="19">
        <f t="shared" si="1"/>
        <v>0.10256333333333334</v>
      </c>
    </row>
    <row r="10" spans="1:11" ht="15.75" thickTop="1" x14ac:dyDescent="0.25">
      <c r="A10" s="8">
        <v>39027</v>
      </c>
      <c r="B10" s="9">
        <v>0.20166000000000001</v>
      </c>
      <c r="C10" s="10">
        <v>0.19571</v>
      </c>
      <c r="D10" s="9">
        <v>8.8200000000000001E-2</v>
      </c>
      <c r="E10" s="10">
        <v>0.20468</v>
      </c>
      <c r="F10" s="9">
        <v>122.76338</v>
      </c>
      <c r="G10" s="10">
        <v>0.17021</v>
      </c>
      <c r="H10" s="9">
        <v>6.8909999999999999E-2</v>
      </c>
      <c r="I10" s="10">
        <v>0.13100000000000001</v>
      </c>
      <c r="J10" s="10">
        <v>15.465859999999999</v>
      </c>
      <c r="K10" s="67">
        <v>0.10310999999999999</v>
      </c>
    </row>
    <row r="11" spans="1:11" x14ac:dyDescent="0.25">
      <c r="A11" s="8">
        <v>39028</v>
      </c>
      <c r="B11" s="9">
        <v>0.20158000000000001</v>
      </c>
      <c r="C11" s="10">
        <v>0.19596</v>
      </c>
      <c r="D11" s="9">
        <v>8.8370000000000004E-2</v>
      </c>
      <c r="E11" s="10">
        <v>0.20497000000000001</v>
      </c>
      <c r="F11" s="9">
        <v>123.09743</v>
      </c>
      <c r="G11" s="10">
        <v>0.17011999999999999</v>
      </c>
      <c r="H11" s="9">
        <v>6.8989999999999996E-2</v>
      </c>
      <c r="I11" s="10">
        <v>0.13100000000000001</v>
      </c>
      <c r="J11" s="10">
        <v>15.48813</v>
      </c>
      <c r="K11" s="67">
        <v>0.10306999999999999</v>
      </c>
    </row>
    <row r="12" spans="1:11" x14ac:dyDescent="0.25">
      <c r="A12" s="8">
        <v>39029</v>
      </c>
      <c r="B12" s="9">
        <v>0.20080999999999999</v>
      </c>
      <c r="C12" s="10">
        <v>0.19552</v>
      </c>
      <c r="D12" s="9">
        <v>8.8539999999999994E-2</v>
      </c>
      <c r="E12" s="10">
        <v>0.20476</v>
      </c>
      <c r="F12" s="9">
        <v>123.17274999999999</v>
      </c>
      <c r="G12" s="10">
        <v>0.16939000000000001</v>
      </c>
      <c r="H12" s="9">
        <v>6.8830000000000002E-2</v>
      </c>
      <c r="I12" s="10">
        <v>0.13100000000000001</v>
      </c>
      <c r="J12" s="10">
        <v>15.444900000000001</v>
      </c>
      <c r="K12" s="67">
        <v>0.10267</v>
      </c>
    </row>
    <row r="13" spans="1:11" x14ac:dyDescent="0.25">
      <c r="A13" s="8">
        <v>39030</v>
      </c>
      <c r="B13" s="9">
        <v>0.20036000000000001</v>
      </c>
      <c r="C13" s="10">
        <v>0.19552</v>
      </c>
      <c r="D13" s="9">
        <v>8.8330000000000006E-2</v>
      </c>
      <c r="E13" s="10">
        <v>0.20438999999999999</v>
      </c>
      <c r="F13" s="9">
        <v>122.69132999999999</v>
      </c>
      <c r="G13" s="10">
        <v>0.16944000000000001</v>
      </c>
      <c r="H13" s="9">
        <v>6.8680000000000005E-2</v>
      </c>
      <c r="I13" s="10">
        <v>0.13100000000000001</v>
      </c>
      <c r="J13" s="10">
        <v>15.404949999999999</v>
      </c>
      <c r="K13" s="67">
        <v>0.10244</v>
      </c>
    </row>
    <row r="14" spans="1:11" ht="15.75" thickBot="1" x14ac:dyDescent="0.3">
      <c r="A14" s="11">
        <v>39031</v>
      </c>
      <c r="B14" s="12">
        <v>0.19994999999999999</v>
      </c>
      <c r="C14" s="13">
        <v>0.19744999999999999</v>
      </c>
      <c r="D14" s="12">
        <v>8.8270000000000001E-2</v>
      </c>
      <c r="E14" s="13">
        <v>0.20444999999999999</v>
      </c>
      <c r="F14" s="12">
        <v>122.66840000000001</v>
      </c>
      <c r="G14" s="13">
        <v>0.17080000000000001</v>
      </c>
      <c r="H14" s="12">
        <v>6.8849999999999995E-2</v>
      </c>
      <c r="I14" s="13">
        <v>0.13100000000000001</v>
      </c>
      <c r="J14" s="13">
        <v>15.47176</v>
      </c>
      <c r="K14" s="68">
        <v>0.10223</v>
      </c>
    </row>
    <row r="15" spans="1:11" ht="15.75" thickTop="1" x14ac:dyDescent="0.25">
      <c r="A15" s="14" t="s">
        <v>11</v>
      </c>
      <c r="B15" s="15">
        <f t="shared" ref="B15:K15" si="2">SUM(B10:B14)</f>
        <v>1.0043599999999999</v>
      </c>
      <c r="C15" s="16">
        <f t="shared" si="2"/>
        <v>0.98016000000000003</v>
      </c>
      <c r="D15" s="15">
        <f t="shared" si="2"/>
        <v>0.44171000000000005</v>
      </c>
      <c r="E15" s="16">
        <f t="shared" si="2"/>
        <v>1.02325</v>
      </c>
      <c r="F15" s="15">
        <f t="shared" si="2"/>
        <v>614.39328999999998</v>
      </c>
      <c r="G15" s="16">
        <f t="shared" si="2"/>
        <v>0.84996000000000005</v>
      </c>
      <c r="H15" s="15">
        <f t="shared" si="2"/>
        <v>0.34426000000000001</v>
      </c>
      <c r="I15" s="16">
        <f t="shared" si="2"/>
        <v>0.65500000000000003</v>
      </c>
      <c r="J15" s="16">
        <f t="shared" si="2"/>
        <v>77.275599999999997</v>
      </c>
      <c r="K15" s="69">
        <f t="shared" si="2"/>
        <v>0.51351999999999998</v>
      </c>
    </row>
    <row r="16" spans="1:11" ht="15.75" thickBot="1" x14ac:dyDescent="0.3">
      <c r="A16" s="17" t="s">
        <v>12</v>
      </c>
      <c r="B16" s="18">
        <f>B15/5</f>
        <v>0.200872</v>
      </c>
      <c r="C16" s="19">
        <f>C15/5</f>
        <v>0.19603200000000001</v>
      </c>
      <c r="D16" s="19">
        <f t="shared" ref="D16:K16" si="3">D15/5</f>
        <v>8.8342000000000004E-2</v>
      </c>
      <c r="E16" s="19">
        <f t="shared" si="3"/>
        <v>0.20465</v>
      </c>
      <c r="F16" s="19">
        <f t="shared" si="3"/>
        <v>122.878658</v>
      </c>
      <c r="G16" s="19">
        <f t="shared" si="3"/>
        <v>0.169992</v>
      </c>
      <c r="H16" s="19">
        <f t="shared" si="3"/>
        <v>6.8851999999999997E-2</v>
      </c>
      <c r="I16" s="19">
        <f t="shared" si="3"/>
        <v>0.13100000000000001</v>
      </c>
      <c r="J16" s="19">
        <f t="shared" si="3"/>
        <v>15.455119999999999</v>
      </c>
      <c r="K16" s="19">
        <f t="shared" si="3"/>
        <v>0.10270399999999999</v>
      </c>
    </row>
    <row r="17" spans="1:11" ht="15" customHeight="1" thickTop="1" x14ac:dyDescent="0.25">
      <c r="A17" s="8">
        <v>39034</v>
      </c>
      <c r="B17" s="9">
        <v>0.19924</v>
      </c>
      <c r="C17" s="10">
        <v>0.19675999999999999</v>
      </c>
      <c r="D17" s="9">
        <v>8.7929999999999994E-2</v>
      </c>
      <c r="E17" s="10">
        <v>0.20372000000000001</v>
      </c>
      <c r="F17" s="9">
        <v>122.33435</v>
      </c>
      <c r="G17" s="10">
        <v>0.17077000000000001</v>
      </c>
      <c r="H17" s="9">
        <v>6.8510000000000001E-2</v>
      </c>
      <c r="I17" s="10">
        <v>0.13100000000000001</v>
      </c>
      <c r="J17" s="10">
        <v>15.38857</v>
      </c>
      <c r="K17" s="67">
        <v>0.10187</v>
      </c>
    </row>
    <row r="18" spans="1:11" x14ac:dyDescent="0.25">
      <c r="A18" s="8">
        <v>39035</v>
      </c>
      <c r="B18" s="9">
        <v>0.19997999999999999</v>
      </c>
      <c r="C18" s="10">
        <v>0.19844000000000001</v>
      </c>
      <c r="D18" s="9">
        <v>8.813E-2</v>
      </c>
      <c r="E18" s="10">
        <v>0.20427000000000001</v>
      </c>
      <c r="F18" s="9">
        <v>122.46535</v>
      </c>
      <c r="G18" s="10">
        <v>0.17169999999999999</v>
      </c>
      <c r="H18" s="9">
        <v>6.8849999999999995E-2</v>
      </c>
      <c r="I18" s="10">
        <v>0.13100000000000001</v>
      </c>
      <c r="J18" s="10">
        <v>15.47438</v>
      </c>
      <c r="K18" s="67">
        <v>0.10224999999999999</v>
      </c>
    </row>
    <row r="19" spans="1:11" x14ac:dyDescent="0.25">
      <c r="A19" s="8">
        <v>39036</v>
      </c>
      <c r="B19" s="9">
        <v>0.20000999999999999</v>
      </c>
      <c r="C19" s="10">
        <v>0.19847999999999999</v>
      </c>
      <c r="D19" s="9">
        <v>8.8190000000000004E-2</v>
      </c>
      <c r="E19" s="10">
        <v>0.20391999999999999</v>
      </c>
      <c r="F19" s="9">
        <v>122.73390000000001</v>
      </c>
      <c r="G19" s="10">
        <v>0.17116000000000001</v>
      </c>
      <c r="H19" s="9">
        <v>6.9159999999999999E-2</v>
      </c>
      <c r="I19" s="10">
        <v>0.13100000000000001</v>
      </c>
      <c r="J19" s="10">
        <v>15.42198</v>
      </c>
      <c r="K19" s="67">
        <v>0.10226</v>
      </c>
    </row>
    <row r="20" spans="1:11" x14ac:dyDescent="0.25">
      <c r="A20" s="8">
        <v>39037</v>
      </c>
      <c r="B20" s="9">
        <v>0.2001</v>
      </c>
      <c r="C20" s="10">
        <v>0.1986</v>
      </c>
      <c r="D20" s="9">
        <v>8.8370000000000004E-2</v>
      </c>
      <c r="E20" s="10">
        <v>0.20430000000000001</v>
      </c>
      <c r="F20" s="9">
        <v>123.307</v>
      </c>
      <c r="G20" s="10">
        <v>0.17130000000000001</v>
      </c>
      <c r="H20" s="9">
        <v>6.9400000000000003E-2</v>
      </c>
      <c r="I20" s="10">
        <v>0.13100000000000001</v>
      </c>
      <c r="J20" s="10">
        <v>15.468500000000001</v>
      </c>
      <c r="K20" s="67">
        <v>0.1023</v>
      </c>
    </row>
    <row r="21" spans="1:11" ht="15.75" thickBot="1" x14ac:dyDescent="0.3">
      <c r="A21" s="11">
        <v>39038</v>
      </c>
      <c r="B21" s="12">
        <v>0.2001</v>
      </c>
      <c r="C21" s="13">
        <v>0.19689999999999999</v>
      </c>
      <c r="D21" s="12">
        <v>8.8300000000000003E-2</v>
      </c>
      <c r="E21" s="13">
        <v>0.2041</v>
      </c>
      <c r="F21" s="12">
        <v>122.7961</v>
      </c>
      <c r="G21" s="13">
        <v>0.17050000000000001</v>
      </c>
      <c r="H21" s="12">
        <v>6.93E-2</v>
      </c>
      <c r="I21" s="13">
        <v>0.13100000000000001</v>
      </c>
      <c r="J21" s="13">
        <v>15.473699999999999</v>
      </c>
      <c r="K21" s="68">
        <v>0.1023</v>
      </c>
    </row>
    <row r="22" spans="1:11" ht="15.75" thickTop="1" x14ac:dyDescent="0.25">
      <c r="A22" s="14" t="s">
        <v>11</v>
      </c>
      <c r="B22" s="15">
        <f t="shared" ref="B22:K22" si="4">SUM(B17:B21)</f>
        <v>0.99943000000000004</v>
      </c>
      <c r="C22" s="16">
        <f t="shared" si="4"/>
        <v>0.98917999999999995</v>
      </c>
      <c r="D22" s="15">
        <f t="shared" si="4"/>
        <v>0.44091999999999998</v>
      </c>
      <c r="E22" s="16">
        <f t="shared" si="4"/>
        <v>1.0203100000000001</v>
      </c>
      <c r="F22" s="15">
        <f t="shared" si="4"/>
        <v>613.63670000000002</v>
      </c>
      <c r="G22" s="16">
        <f t="shared" si="4"/>
        <v>0.85543000000000002</v>
      </c>
      <c r="H22" s="15">
        <f t="shared" si="4"/>
        <v>0.34521999999999997</v>
      </c>
      <c r="I22" s="16">
        <f t="shared" si="4"/>
        <v>0.65500000000000003</v>
      </c>
      <c r="J22" s="16">
        <f t="shared" si="4"/>
        <v>77.227129999999988</v>
      </c>
      <c r="K22" s="69">
        <f t="shared" si="4"/>
        <v>0.51097999999999999</v>
      </c>
    </row>
    <row r="23" spans="1:11" ht="15.75" thickBot="1" x14ac:dyDescent="0.3">
      <c r="A23" s="17" t="s">
        <v>12</v>
      </c>
      <c r="B23" s="18">
        <f>B22/5</f>
        <v>0.19988600000000001</v>
      </c>
      <c r="C23" s="19">
        <f>C22/5</f>
        <v>0.19783599999999998</v>
      </c>
      <c r="D23" s="19">
        <f t="shared" ref="D23:K23" si="5">D22/5</f>
        <v>8.8183999999999998E-2</v>
      </c>
      <c r="E23" s="19">
        <f t="shared" si="5"/>
        <v>0.20406200000000002</v>
      </c>
      <c r="F23" s="19">
        <f t="shared" si="5"/>
        <v>122.72734</v>
      </c>
      <c r="G23" s="19">
        <f t="shared" si="5"/>
        <v>0.17108600000000002</v>
      </c>
      <c r="H23" s="19">
        <f t="shared" si="5"/>
        <v>6.9043999999999994E-2</v>
      </c>
      <c r="I23" s="19">
        <f t="shared" si="5"/>
        <v>0.13100000000000001</v>
      </c>
      <c r="J23" s="19">
        <f t="shared" si="5"/>
        <v>15.445425999999998</v>
      </c>
      <c r="K23" s="19">
        <f t="shared" si="5"/>
        <v>0.102196</v>
      </c>
    </row>
    <row r="24" spans="1:11" ht="15.75" thickTop="1" x14ac:dyDescent="0.25">
      <c r="A24" s="8">
        <v>39041</v>
      </c>
      <c r="B24" s="9">
        <v>0.19980000000000001</v>
      </c>
      <c r="C24" s="10">
        <v>0.19750000000000001</v>
      </c>
      <c r="D24" s="9">
        <v>8.8400000000000006E-2</v>
      </c>
      <c r="E24" s="10">
        <v>0.20399999999999999</v>
      </c>
      <c r="F24" s="9">
        <v>122.9697</v>
      </c>
      <c r="G24" s="10">
        <v>0.17050000000000001</v>
      </c>
      <c r="H24" s="9">
        <v>6.9199999999999998E-2</v>
      </c>
      <c r="I24" s="10">
        <v>0.13100000000000001</v>
      </c>
      <c r="J24" s="10">
        <v>15.4194</v>
      </c>
      <c r="K24" s="67">
        <v>0.1021</v>
      </c>
    </row>
    <row r="25" spans="1:11" x14ac:dyDescent="0.25">
      <c r="A25" s="8">
        <v>39042</v>
      </c>
      <c r="B25" s="9">
        <v>0.2</v>
      </c>
      <c r="C25" s="10">
        <v>0.19620000000000001</v>
      </c>
      <c r="D25" s="9">
        <v>8.8200000000000001E-2</v>
      </c>
      <c r="E25" s="10">
        <v>0.2039</v>
      </c>
      <c r="F25" s="9">
        <v>122.5243</v>
      </c>
      <c r="G25" s="10">
        <v>0.1706</v>
      </c>
      <c r="H25" s="9">
        <v>6.9099999999999995E-2</v>
      </c>
      <c r="I25" s="10">
        <v>0.13100000000000001</v>
      </c>
      <c r="J25" s="10">
        <v>15.4803</v>
      </c>
      <c r="K25" s="67">
        <v>0.1022</v>
      </c>
    </row>
    <row r="26" spans="1:11" x14ac:dyDescent="0.25">
      <c r="A26" s="8">
        <v>39043</v>
      </c>
      <c r="B26" s="9">
        <v>0.19980000000000001</v>
      </c>
      <c r="C26" s="10">
        <v>0.19570000000000001</v>
      </c>
      <c r="D26" s="9">
        <v>8.8200000000000001E-2</v>
      </c>
      <c r="E26" s="10">
        <v>0.20419999999999999</v>
      </c>
      <c r="F26" s="9">
        <v>122.5145</v>
      </c>
      <c r="G26" s="10">
        <v>0.17019999999999999</v>
      </c>
      <c r="H26" s="9">
        <v>6.9000000000000006E-2</v>
      </c>
      <c r="I26" s="10">
        <v>0.13100000000000001</v>
      </c>
      <c r="J26" s="10">
        <v>15.451499999999999</v>
      </c>
      <c r="K26" s="67">
        <v>0.1021</v>
      </c>
    </row>
    <row r="27" spans="1:11" x14ac:dyDescent="0.25">
      <c r="A27" s="8">
        <v>39044</v>
      </c>
      <c r="B27" s="9">
        <v>0.1981</v>
      </c>
      <c r="C27" s="10">
        <v>0.19500000000000001</v>
      </c>
      <c r="D27" s="9">
        <v>8.7999999999999995E-2</v>
      </c>
      <c r="E27" s="10">
        <v>0.2034</v>
      </c>
      <c r="F27" s="9">
        <v>122.3278</v>
      </c>
      <c r="G27" s="10">
        <v>0.16889999999999999</v>
      </c>
      <c r="H27" s="9">
        <v>6.8400000000000002E-2</v>
      </c>
      <c r="I27" s="10">
        <v>0.13100000000000001</v>
      </c>
      <c r="J27" s="10">
        <v>15.2766</v>
      </c>
      <c r="K27" s="67">
        <v>0.1013</v>
      </c>
    </row>
    <row r="28" spans="1:11" ht="15.75" thickBot="1" x14ac:dyDescent="0.3">
      <c r="A28" s="11">
        <v>39045</v>
      </c>
      <c r="B28" s="12">
        <v>0.19800000000000001</v>
      </c>
      <c r="C28" s="13">
        <v>0.1953</v>
      </c>
      <c r="D28" s="12">
        <v>8.7800000000000003E-2</v>
      </c>
      <c r="E28" s="13">
        <v>0.20319999999999999</v>
      </c>
      <c r="F28" s="12">
        <v>122.09529999999999</v>
      </c>
      <c r="G28" s="13">
        <v>0.16900000000000001</v>
      </c>
      <c r="H28" s="12">
        <v>6.8400000000000002E-2</v>
      </c>
      <c r="I28" s="13">
        <v>0.13100000000000001</v>
      </c>
      <c r="J28" s="13">
        <v>15.245100000000001</v>
      </c>
      <c r="K28" s="68">
        <v>0.1012</v>
      </c>
    </row>
    <row r="29" spans="1:11" ht="15.75" thickTop="1" x14ac:dyDescent="0.25">
      <c r="A29" s="14" t="s">
        <v>11</v>
      </c>
      <c r="B29" s="15">
        <f t="shared" ref="B29:K29" si="6">SUM(B24:B28)</f>
        <v>0.99570000000000003</v>
      </c>
      <c r="C29" s="16">
        <f t="shared" si="6"/>
        <v>0.97970000000000002</v>
      </c>
      <c r="D29" s="15">
        <f t="shared" si="6"/>
        <v>0.44059999999999999</v>
      </c>
      <c r="E29" s="16">
        <f t="shared" si="6"/>
        <v>1.0186999999999999</v>
      </c>
      <c r="F29" s="15">
        <f t="shared" si="6"/>
        <v>612.4316</v>
      </c>
      <c r="G29" s="16">
        <f t="shared" si="6"/>
        <v>0.84919999999999995</v>
      </c>
      <c r="H29" s="15">
        <f t="shared" si="6"/>
        <v>0.34410000000000002</v>
      </c>
      <c r="I29" s="16">
        <f t="shared" si="6"/>
        <v>0.65500000000000003</v>
      </c>
      <c r="J29" s="16">
        <f t="shared" si="6"/>
        <v>76.872900000000001</v>
      </c>
      <c r="K29" s="69">
        <f t="shared" si="6"/>
        <v>0.50890000000000002</v>
      </c>
    </row>
    <row r="30" spans="1:11" ht="15.75" thickBot="1" x14ac:dyDescent="0.3">
      <c r="A30" s="17" t="s">
        <v>12</v>
      </c>
      <c r="B30" s="18">
        <f>B29/5</f>
        <v>0.19914000000000001</v>
      </c>
      <c r="C30" s="19">
        <f>C29/5</f>
        <v>0.19594</v>
      </c>
      <c r="D30" s="19">
        <f t="shared" ref="D30:K30" si="7">D29/5</f>
        <v>8.8120000000000004E-2</v>
      </c>
      <c r="E30" s="19">
        <f t="shared" si="7"/>
        <v>0.20373999999999998</v>
      </c>
      <c r="F30" s="19">
        <f t="shared" si="7"/>
        <v>122.48632000000001</v>
      </c>
      <c r="G30" s="19">
        <f t="shared" si="7"/>
        <v>0.16983999999999999</v>
      </c>
      <c r="H30" s="19">
        <f t="shared" si="7"/>
        <v>6.8820000000000006E-2</v>
      </c>
      <c r="I30" s="19">
        <f t="shared" si="7"/>
        <v>0.13100000000000001</v>
      </c>
      <c r="J30" s="19">
        <f t="shared" si="7"/>
        <v>15.37458</v>
      </c>
      <c r="K30" s="19">
        <f t="shared" si="7"/>
        <v>0.10178000000000001</v>
      </c>
    </row>
    <row r="31" spans="1:11" ht="15.75" thickTop="1" x14ac:dyDescent="0.25">
      <c r="A31" s="8">
        <v>39048</v>
      </c>
      <c r="B31" s="9">
        <v>0.19520000000000001</v>
      </c>
      <c r="C31" s="10">
        <v>0.1953</v>
      </c>
      <c r="D31" s="9">
        <v>8.7599999999999997E-2</v>
      </c>
      <c r="E31" s="10">
        <v>0.2031</v>
      </c>
      <c r="F31" s="9">
        <v>122.0822</v>
      </c>
      <c r="G31" s="10">
        <v>0.16830000000000001</v>
      </c>
      <c r="H31" s="9">
        <v>6.7799999999999999E-2</v>
      </c>
      <c r="I31" s="10">
        <v>0.13100000000000001</v>
      </c>
      <c r="J31" s="10">
        <v>15.1823</v>
      </c>
      <c r="K31" s="67">
        <v>0.10009999999999999</v>
      </c>
    </row>
    <row r="32" spans="1:11" x14ac:dyDescent="0.25">
      <c r="A32" s="8">
        <v>39049</v>
      </c>
      <c r="B32" s="9">
        <v>0.1953</v>
      </c>
      <c r="C32" s="10">
        <v>0.19570000000000001</v>
      </c>
      <c r="D32" s="9">
        <v>8.72E-2</v>
      </c>
      <c r="E32" s="10">
        <v>0.20300000000000001</v>
      </c>
      <c r="F32" s="9">
        <v>121.8922</v>
      </c>
      <c r="G32" s="10">
        <v>0.16819999999999999</v>
      </c>
      <c r="H32" s="9">
        <v>6.7599999999999993E-2</v>
      </c>
      <c r="I32" s="10">
        <v>0.13100000000000001</v>
      </c>
      <c r="J32" s="10">
        <v>15.2098</v>
      </c>
      <c r="K32" s="67">
        <v>9.98E-2</v>
      </c>
    </row>
    <row r="33" spans="1:11" x14ac:dyDescent="0.25">
      <c r="A33" s="8">
        <v>39050</v>
      </c>
      <c r="B33" s="9">
        <v>0.19389999999999999</v>
      </c>
      <c r="C33" s="10">
        <v>0.1938</v>
      </c>
      <c r="D33" s="9">
        <v>8.7099999999999997E-2</v>
      </c>
      <c r="E33" s="10">
        <v>0.20300000000000001</v>
      </c>
      <c r="F33" s="9">
        <v>121.9152</v>
      </c>
      <c r="G33" s="10">
        <v>0.17549999999999999</v>
      </c>
      <c r="H33" s="9">
        <v>6.7299999999999999E-2</v>
      </c>
      <c r="I33" s="10">
        <v>0.13100000000000001</v>
      </c>
      <c r="J33" s="10">
        <v>15.2209</v>
      </c>
      <c r="K33" s="67">
        <v>9.9599999999999994E-2</v>
      </c>
    </row>
    <row r="34" spans="1:11" ht="15.75" thickBot="1" x14ac:dyDescent="0.3">
      <c r="A34" s="11">
        <v>39051</v>
      </c>
      <c r="B34" s="12">
        <v>0.19489999999999999</v>
      </c>
      <c r="C34" s="13">
        <v>0.19289999999999999</v>
      </c>
      <c r="D34" s="12">
        <v>8.6999999999999994E-2</v>
      </c>
      <c r="E34" s="13">
        <v>0.2024</v>
      </c>
      <c r="F34" s="12">
        <v>121.8955</v>
      </c>
      <c r="G34" s="13">
        <v>0.1671</v>
      </c>
      <c r="H34" s="12">
        <v>6.7199999999999996E-2</v>
      </c>
      <c r="I34" s="13">
        <v>0.13100000000000001</v>
      </c>
      <c r="J34" s="13">
        <v>15.2255</v>
      </c>
      <c r="K34" s="68">
        <v>9.9599999999999994E-2</v>
      </c>
    </row>
    <row r="35" spans="1:11" ht="15.75" thickTop="1" x14ac:dyDescent="0.25">
      <c r="A35" s="77" t="s">
        <v>11</v>
      </c>
      <c r="B35" s="27">
        <f t="shared" ref="B35:K35" si="8">SUM(B31:B34)</f>
        <v>0.77929999999999999</v>
      </c>
      <c r="C35" s="28">
        <f t="shared" si="8"/>
        <v>0.77769999999999995</v>
      </c>
      <c r="D35" s="27">
        <f t="shared" si="8"/>
        <v>0.34889999999999999</v>
      </c>
      <c r="E35" s="28">
        <f t="shared" si="8"/>
        <v>0.8115</v>
      </c>
      <c r="F35" s="27">
        <f t="shared" si="8"/>
        <v>487.78509999999994</v>
      </c>
      <c r="G35" s="28">
        <f t="shared" si="8"/>
        <v>0.67910000000000004</v>
      </c>
      <c r="H35" s="27">
        <f t="shared" si="8"/>
        <v>0.26989999999999997</v>
      </c>
      <c r="I35" s="28">
        <f t="shared" si="8"/>
        <v>0.52400000000000002</v>
      </c>
      <c r="J35" s="28">
        <f t="shared" si="8"/>
        <v>60.838499999999996</v>
      </c>
      <c r="K35" s="55">
        <f t="shared" si="8"/>
        <v>0.39910000000000001</v>
      </c>
    </row>
    <row r="36" spans="1:11" ht="15.75" thickBot="1" x14ac:dyDescent="0.3">
      <c r="A36" s="78" t="s">
        <v>12</v>
      </c>
      <c r="B36" s="47">
        <f>B35/4</f>
        <v>0.194825</v>
      </c>
      <c r="C36" s="48">
        <f>C35/4</f>
        <v>0.19442499999999999</v>
      </c>
      <c r="D36" s="48">
        <f t="shared" ref="D36:K36" si="9">D35/4</f>
        <v>8.7224999999999997E-2</v>
      </c>
      <c r="E36" s="48">
        <f t="shared" si="9"/>
        <v>0.202875</v>
      </c>
      <c r="F36" s="48">
        <f t="shared" si="9"/>
        <v>121.94627499999999</v>
      </c>
      <c r="G36" s="48">
        <f t="shared" si="9"/>
        <v>0.16977500000000001</v>
      </c>
      <c r="H36" s="48">
        <f t="shared" si="9"/>
        <v>6.7474999999999993E-2</v>
      </c>
      <c r="I36" s="48">
        <f t="shared" si="9"/>
        <v>0.13100000000000001</v>
      </c>
      <c r="J36" s="48">
        <f t="shared" si="9"/>
        <v>15.209624999999999</v>
      </c>
      <c r="K36" s="48">
        <f t="shared" si="9"/>
        <v>9.9775000000000003E-2</v>
      </c>
    </row>
    <row r="37" spans="1:11" ht="21" thickTop="1" x14ac:dyDescent="0.3">
      <c r="A37" s="20"/>
      <c r="B37" s="9"/>
      <c r="C37" s="72"/>
      <c r="D37" s="9"/>
      <c r="E37" s="22" t="s">
        <v>13</v>
      </c>
      <c r="F37" s="9"/>
      <c r="G37" s="10"/>
      <c r="H37" s="9"/>
      <c r="I37" s="10"/>
      <c r="J37" s="10"/>
      <c r="K37" s="67"/>
    </row>
    <row r="38" spans="1:11" ht="15.75" thickBot="1" x14ac:dyDescent="0.3">
      <c r="A38" s="23"/>
      <c r="B38" s="24"/>
      <c r="C38" s="25"/>
      <c r="D38" s="24"/>
      <c r="E38" s="25"/>
      <c r="F38" s="24"/>
      <c r="G38" s="25"/>
      <c r="H38" s="24"/>
      <c r="I38" s="25"/>
      <c r="J38" s="25"/>
      <c r="K38" s="71"/>
    </row>
    <row r="39" spans="1:11" x14ac:dyDescent="0.25">
      <c r="A39" s="26" t="s">
        <v>14</v>
      </c>
      <c r="B39" s="27">
        <f>SUM(B5:B7,B10:B14,B17:B21,B24:B28,B31:B34)</f>
        <v>4.3805899999999998</v>
      </c>
      <c r="C39" s="37">
        <f>SUM(C5:C7,C10:C14,C17:C21,C24:C28,C31:C34)</f>
        <v>4.3108599999999999</v>
      </c>
      <c r="D39" s="37">
        <f t="shared" ref="D39:K39" si="10">SUM(D5:D7,D10:D14,D17:D21,D24:D28,D31:D34)</f>
        <v>1.9370400000000001</v>
      </c>
      <c r="E39" s="37">
        <f t="shared" si="10"/>
        <v>4.486530000000001</v>
      </c>
      <c r="F39" s="37">
        <f t="shared" si="10"/>
        <v>2697.6273999999994</v>
      </c>
      <c r="G39" s="37">
        <f t="shared" si="10"/>
        <v>3.7409899999999996</v>
      </c>
      <c r="H39" s="37">
        <f t="shared" si="10"/>
        <v>1.50966</v>
      </c>
      <c r="I39" s="37">
        <f t="shared" si="10"/>
        <v>2.8820000000000014</v>
      </c>
      <c r="J39" s="37">
        <f t="shared" si="10"/>
        <v>338.1977599999999</v>
      </c>
      <c r="K39" s="37">
        <f t="shared" si="10"/>
        <v>2.2401900000000006</v>
      </c>
    </row>
    <row r="40" spans="1:11" x14ac:dyDescent="0.25">
      <c r="A40" s="26" t="s">
        <v>15</v>
      </c>
      <c r="B40" s="27">
        <f>B39/22</f>
        <v>0.19911772727272725</v>
      </c>
      <c r="C40" s="28">
        <f>C39/22</f>
        <v>0.19594818181818183</v>
      </c>
      <c r="D40" s="28">
        <f t="shared" ref="D40:K40" si="11">D39/22</f>
        <v>8.8047272727272738E-2</v>
      </c>
      <c r="E40" s="28">
        <f t="shared" si="11"/>
        <v>0.20393318181818187</v>
      </c>
      <c r="F40" s="28">
        <f t="shared" si="11"/>
        <v>122.61942727272725</v>
      </c>
      <c r="G40" s="28">
        <f t="shared" si="11"/>
        <v>0.17004499999999997</v>
      </c>
      <c r="H40" s="28">
        <f t="shared" si="11"/>
        <v>6.8620909090909094E-2</v>
      </c>
      <c r="I40" s="28">
        <f t="shared" si="11"/>
        <v>0.13100000000000006</v>
      </c>
      <c r="J40" s="28">
        <f t="shared" si="11"/>
        <v>15.372625454545449</v>
      </c>
      <c r="K40" s="28">
        <f t="shared" si="11"/>
        <v>0.10182681818181821</v>
      </c>
    </row>
    <row r="41" spans="1:11" x14ac:dyDescent="0.25">
      <c r="A41" s="26" t="s">
        <v>16</v>
      </c>
      <c r="B41" s="27">
        <f>1/B40</f>
        <v>5.0221545499578832</v>
      </c>
      <c r="C41" s="28">
        <f>1/C40</f>
        <v>5.103390042822082</v>
      </c>
      <c r="D41" s="28">
        <f t="shared" ref="D41:K41" si="12">1/D40</f>
        <v>11.357535208359145</v>
      </c>
      <c r="E41" s="28">
        <f t="shared" si="12"/>
        <v>4.9035668991403139</v>
      </c>
      <c r="F41" s="28">
        <f t="shared" si="12"/>
        <v>8.1553145553014492E-3</v>
      </c>
      <c r="G41" s="28">
        <f t="shared" si="12"/>
        <v>5.8807962598135797</v>
      </c>
      <c r="H41" s="28">
        <f t="shared" si="12"/>
        <v>14.572817720546348</v>
      </c>
      <c r="I41" s="28">
        <f t="shared" si="12"/>
        <v>7.6335877862595387</v>
      </c>
      <c r="J41" s="28">
        <f t="shared" si="12"/>
        <v>6.50506969649947E-2</v>
      </c>
      <c r="K41" s="28">
        <f t="shared" si="12"/>
        <v>9.8205955744825193</v>
      </c>
    </row>
    <row r="42" spans="1:11" ht="15.75" thickBot="1" x14ac:dyDescent="0.3">
      <c r="A42" s="29"/>
      <c r="B42" s="30"/>
      <c r="C42" s="31"/>
      <c r="D42" s="30"/>
      <c r="E42" s="31"/>
      <c r="F42" s="30"/>
      <c r="G42" s="31"/>
      <c r="H42" s="30"/>
      <c r="I42" s="31"/>
      <c r="J42" s="31"/>
      <c r="K42" s="5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G37" sqref="G37"/>
    </sheetView>
  </sheetViews>
  <sheetFormatPr defaultRowHeight="15" x14ac:dyDescent="0.25"/>
  <cols>
    <col min="1" max="1" width="13.85546875" bestFit="1" customWidth="1"/>
    <col min="2" max="4" width="9.28515625" bestFit="1" customWidth="1"/>
    <col min="5" max="5" width="10.85546875" bestFit="1" customWidth="1"/>
    <col min="6" max="10" width="9.28515625" bestFit="1" customWidth="1"/>
    <col min="11" max="11" width="9.5703125" bestFit="1" customWidth="1"/>
  </cols>
  <sheetData>
    <row r="1" spans="1:11" ht="15.75" x14ac:dyDescent="0.25">
      <c r="A1" s="42"/>
      <c r="B1" s="42"/>
      <c r="C1" s="43" t="s">
        <v>45</v>
      </c>
      <c r="D1" s="42"/>
      <c r="E1" s="42"/>
      <c r="F1" s="42"/>
      <c r="G1" s="42"/>
      <c r="H1" s="42"/>
      <c r="I1" s="42"/>
      <c r="J1" s="42"/>
      <c r="K1" s="42"/>
    </row>
    <row r="2" spans="1:11" ht="16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5.75" x14ac:dyDescent="0.25">
      <c r="A3" s="44"/>
      <c r="B3" s="45"/>
      <c r="C3" s="44"/>
      <c r="D3" s="45"/>
      <c r="E3" s="44"/>
      <c r="F3" s="45"/>
      <c r="G3" s="44"/>
      <c r="H3" s="45"/>
      <c r="I3" s="44"/>
      <c r="J3" s="44"/>
      <c r="K3" s="79"/>
    </row>
    <row r="4" spans="1:11" ht="16.5" thickBot="1" x14ac:dyDescent="0.3">
      <c r="A4" s="46" t="s">
        <v>0</v>
      </c>
      <c r="B4" s="7" t="s">
        <v>2</v>
      </c>
      <c r="C4" s="6" t="s">
        <v>5</v>
      </c>
      <c r="D4" s="7" t="s">
        <v>6</v>
      </c>
      <c r="E4" s="6" t="s">
        <v>7</v>
      </c>
      <c r="F4" s="7" t="s">
        <v>4</v>
      </c>
      <c r="G4" s="6" t="s">
        <v>1</v>
      </c>
      <c r="H4" s="7" t="s">
        <v>8</v>
      </c>
      <c r="I4" s="6" t="s">
        <v>9</v>
      </c>
      <c r="J4" s="6" t="s">
        <v>10</v>
      </c>
      <c r="K4" s="66" t="s">
        <v>3</v>
      </c>
    </row>
    <row r="5" spans="1:11" ht="15.75" thickBot="1" x14ac:dyDescent="0.3">
      <c r="A5" s="62">
        <v>39052</v>
      </c>
      <c r="B5" s="63">
        <v>0.19325000000000001</v>
      </c>
      <c r="C5" s="64">
        <v>0.19127</v>
      </c>
      <c r="D5" s="63">
        <v>8.6889999999999995E-2</v>
      </c>
      <c r="E5" s="64">
        <v>0.20161000000000001</v>
      </c>
      <c r="F5" s="63">
        <v>121.71865</v>
      </c>
      <c r="G5" s="64">
        <v>0.16592999999999999</v>
      </c>
      <c r="H5" s="63">
        <v>6.6559999999999994E-2</v>
      </c>
      <c r="I5" s="64">
        <v>0.13100000000000001</v>
      </c>
      <c r="J5" s="64">
        <v>15.143599999999999</v>
      </c>
      <c r="K5" s="76">
        <v>9.8809999999999995E-2</v>
      </c>
    </row>
    <row r="6" spans="1:11" ht="15.75" thickTop="1" x14ac:dyDescent="0.25">
      <c r="A6" s="14" t="s">
        <v>11</v>
      </c>
      <c r="B6" s="15">
        <f t="shared" ref="B6:K6" si="0">SUM(B5:B5)</f>
        <v>0.19325000000000001</v>
      </c>
      <c r="C6" s="16">
        <f t="shared" si="0"/>
        <v>0.19127</v>
      </c>
      <c r="D6" s="15">
        <f t="shared" si="0"/>
        <v>8.6889999999999995E-2</v>
      </c>
      <c r="E6" s="16">
        <f t="shared" si="0"/>
        <v>0.20161000000000001</v>
      </c>
      <c r="F6" s="15">
        <f t="shared" si="0"/>
        <v>121.71865</v>
      </c>
      <c r="G6" s="16">
        <f t="shared" si="0"/>
        <v>0.16592999999999999</v>
      </c>
      <c r="H6" s="15">
        <f t="shared" si="0"/>
        <v>6.6559999999999994E-2</v>
      </c>
      <c r="I6" s="16">
        <f t="shared" si="0"/>
        <v>0.13100000000000001</v>
      </c>
      <c r="J6" s="16">
        <f t="shared" si="0"/>
        <v>15.143599999999999</v>
      </c>
      <c r="K6" s="69">
        <f t="shared" si="0"/>
        <v>9.8809999999999995E-2</v>
      </c>
    </row>
    <row r="7" spans="1:11" ht="15.75" thickBot="1" x14ac:dyDescent="0.3">
      <c r="A7" s="17" t="s">
        <v>12</v>
      </c>
      <c r="B7" s="18">
        <f>B6/5</f>
        <v>3.8650000000000004E-2</v>
      </c>
      <c r="C7" s="19">
        <f>C6/5</f>
        <v>3.8253999999999996E-2</v>
      </c>
      <c r="D7" s="19">
        <f t="shared" ref="D7:K7" si="1">D6/6</f>
        <v>1.4481666666666665E-2</v>
      </c>
      <c r="E7" s="19">
        <f t="shared" si="1"/>
        <v>3.3601666666666669E-2</v>
      </c>
      <c r="F7" s="19">
        <f t="shared" si="1"/>
        <v>20.286441666666665</v>
      </c>
      <c r="G7" s="19">
        <f t="shared" si="1"/>
        <v>2.7654999999999999E-2</v>
      </c>
      <c r="H7" s="19">
        <f t="shared" si="1"/>
        <v>1.1093333333333332E-2</v>
      </c>
      <c r="I7" s="19">
        <f t="shared" si="1"/>
        <v>2.1833333333333333E-2</v>
      </c>
      <c r="J7" s="19">
        <f t="shared" si="1"/>
        <v>2.5239333333333334</v>
      </c>
      <c r="K7" s="19">
        <f t="shared" si="1"/>
        <v>1.6468333333333331E-2</v>
      </c>
    </row>
    <row r="8" spans="1:11" ht="15.75" thickTop="1" x14ac:dyDescent="0.25">
      <c r="A8" s="8">
        <v>39055</v>
      </c>
      <c r="B8" s="9">
        <v>0.19227</v>
      </c>
      <c r="C8" s="10">
        <v>0.19120000000000001</v>
      </c>
      <c r="D8" s="9">
        <v>8.7609999999999993E-2</v>
      </c>
      <c r="E8" s="10">
        <v>0.20166999999999999</v>
      </c>
      <c r="F8" s="9">
        <v>121.62367999999999</v>
      </c>
      <c r="G8" s="10">
        <v>0.16547000000000001</v>
      </c>
      <c r="H8" s="9">
        <v>6.6159999999999997E-2</v>
      </c>
      <c r="I8" s="10">
        <v>0.13100000000000001</v>
      </c>
      <c r="J8" s="10">
        <v>15.09775</v>
      </c>
      <c r="K8" s="67">
        <v>9.8299999999999998E-2</v>
      </c>
    </row>
    <row r="9" spans="1:11" x14ac:dyDescent="0.25">
      <c r="A9" s="8">
        <v>39056</v>
      </c>
      <c r="B9" s="9">
        <v>0.19126000000000001</v>
      </c>
      <c r="C9" s="10">
        <v>0.18998999999999999</v>
      </c>
      <c r="D9" s="9">
        <v>8.6430000000000007E-2</v>
      </c>
      <c r="E9" s="10">
        <v>0.20179</v>
      </c>
      <c r="F9" s="9">
        <v>121.47629999999999</v>
      </c>
      <c r="G9" s="10">
        <v>0.16608999999999999</v>
      </c>
      <c r="H9" s="9">
        <v>6.6199999999999995E-2</v>
      </c>
      <c r="I9" s="10">
        <v>0.13100000000000001</v>
      </c>
      <c r="J9" s="10">
        <v>15.1174</v>
      </c>
      <c r="K9" s="67">
        <v>9.8309999999999995E-2</v>
      </c>
    </row>
    <row r="10" spans="1:11" x14ac:dyDescent="0.25">
      <c r="A10" s="8">
        <v>39057</v>
      </c>
      <c r="B10" s="9">
        <v>0.19159999999999999</v>
      </c>
      <c r="C10" s="10">
        <v>0.19089999999999999</v>
      </c>
      <c r="D10" s="9">
        <v>8.6360000000000006E-2</v>
      </c>
      <c r="E10" s="10">
        <v>0.2016</v>
      </c>
      <c r="F10" s="9">
        <v>121.1</v>
      </c>
      <c r="G10" s="10">
        <v>0.1668</v>
      </c>
      <c r="H10" s="9">
        <v>6.6400000000000001E-2</v>
      </c>
      <c r="I10" s="10">
        <v>0.13100000000000001</v>
      </c>
      <c r="J10" s="10">
        <v>15.07</v>
      </c>
      <c r="K10" s="67">
        <v>9.8369999999999999E-2</v>
      </c>
    </row>
    <row r="11" spans="1:11" x14ac:dyDescent="0.25">
      <c r="A11" s="8">
        <v>39058</v>
      </c>
      <c r="B11" s="9">
        <v>0.19126000000000001</v>
      </c>
      <c r="C11" s="10">
        <v>0.19120999999999999</v>
      </c>
      <c r="D11" s="9">
        <v>8.6510000000000004E-2</v>
      </c>
      <c r="E11" s="10">
        <v>0.20158000000000001</v>
      </c>
      <c r="F11" s="9">
        <v>119.99272999999999</v>
      </c>
      <c r="G11" s="10">
        <v>0.16628999999999999</v>
      </c>
      <c r="H11" s="9">
        <v>6.651E-2</v>
      </c>
      <c r="I11" s="10">
        <v>0.13100000000000001</v>
      </c>
      <c r="J11" s="10">
        <v>15.063040000000001</v>
      </c>
      <c r="K11" s="67">
        <v>9.8441000000000001E-2</v>
      </c>
    </row>
    <row r="12" spans="1:11" ht="15.75" thickBot="1" x14ac:dyDescent="0.3">
      <c r="A12" s="11">
        <v>39059</v>
      </c>
      <c r="B12" s="12">
        <v>0.19256999999999999</v>
      </c>
      <c r="C12" s="13">
        <v>0.1898</v>
      </c>
      <c r="D12" s="12">
        <v>8.6489999999999997E-2</v>
      </c>
      <c r="E12" s="13">
        <v>0.20143</v>
      </c>
      <c r="F12" s="12">
        <v>119.70780000000001</v>
      </c>
      <c r="G12" s="13">
        <v>0.16569</v>
      </c>
      <c r="H12" s="12">
        <v>6.6710000000000005E-2</v>
      </c>
      <c r="I12" s="13">
        <v>0.13100000000000001</v>
      </c>
      <c r="J12" s="13">
        <v>15.084</v>
      </c>
      <c r="K12" s="68">
        <v>9.8519999999999996E-2</v>
      </c>
    </row>
    <row r="13" spans="1:11" ht="15.75" thickTop="1" x14ac:dyDescent="0.25">
      <c r="A13" s="14" t="s">
        <v>11</v>
      </c>
      <c r="B13" s="15">
        <f t="shared" ref="B13:K13" si="2">SUM(B8:B12)</f>
        <v>0.95896000000000003</v>
      </c>
      <c r="C13" s="16">
        <f t="shared" si="2"/>
        <v>0.95309999999999995</v>
      </c>
      <c r="D13" s="15">
        <f t="shared" si="2"/>
        <v>0.43340000000000006</v>
      </c>
      <c r="E13" s="16">
        <f t="shared" si="2"/>
        <v>1.00807</v>
      </c>
      <c r="F13" s="15">
        <f t="shared" si="2"/>
        <v>603.90050999999994</v>
      </c>
      <c r="G13" s="16">
        <f t="shared" si="2"/>
        <v>0.83033999999999997</v>
      </c>
      <c r="H13" s="15">
        <f t="shared" si="2"/>
        <v>0.33198</v>
      </c>
      <c r="I13" s="16">
        <f t="shared" si="2"/>
        <v>0.65500000000000003</v>
      </c>
      <c r="J13" s="16">
        <f t="shared" si="2"/>
        <v>75.432190000000006</v>
      </c>
      <c r="K13" s="69">
        <f t="shared" si="2"/>
        <v>0.49194100000000002</v>
      </c>
    </row>
    <row r="14" spans="1:11" ht="15.75" thickBot="1" x14ac:dyDescent="0.3">
      <c r="A14" s="17" t="s">
        <v>12</v>
      </c>
      <c r="B14" s="18">
        <f>B13/5</f>
        <v>0.19179200000000002</v>
      </c>
      <c r="C14" s="19">
        <f>C13/5</f>
        <v>0.19061999999999998</v>
      </c>
      <c r="D14" s="19">
        <f t="shared" ref="D14:K14" si="3">D13/5</f>
        <v>8.6680000000000007E-2</v>
      </c>
      <c r="E14" s="19">
        <f t="shared" si="3"/>
        <v>0.20161400000000002</v>
      </c>
      <c r="F14" s="19">
        <f t="shared" si="3"/>
        <v>120.78010199999999</v>
      </c>
      <c r="G14" s="19">
        <f t="shared" si="3"/>
        <v>0.16606799999999999</v>
      </c>
      <c r="H14" s="19">
        <f t="shared" si="3"/>
        <v>6.6395999999999997E-2</v>
      </c>
      <c r="I14" s="19">
        <f t="shared" si="3"/>
        <v>0.13100000000000001</v>
      </c>
      <c r="J14" s="19">
        <f t="shared" si="3"/>
        <v>15.086438000000001</v>
      </c>
      <c r="K14" s="19">
        <f t="shared" si="3"/>
        <v>9.8388200000000009E-2</v>
      </c>
    </row>
    <row r="15" spans="1:11" ht="15.75" thickTop="1" x14ac:dyDescent="0.25">
      <c r="A15" s="8">
        <v>39062</v>
      </c>
      <c r="B15" s="9">
        <v>0.19256999999999999</v>
      </c>
      <c r="C15" s="10">
        <v>0.1895</v>
      </c>
      <c r="D15" s="9">
        <v>8.6610000000000006E-2</v>
      </c>
      <c r="E15" s="10">
        <v>0.20222000000000001</v>
      </c>
      <c r="F15" s="9">
        <v>120.52</v>
      </c>
      <c r="G15" s="10">
        <v>0.16619</v>
      </c>
      <c r="H15" s="9">
        <v>6.6790000000000002E-2</v>
      </c>
      <c r="I15" s="10">
        <v>0.13100000000000001</v>
      </c>
      <c r="J15" s="10">
        <v>15.177659999999999</v>
      </c>
      <c r="K15" s="67">
        <v>9.9129999999999996E-2</v>
      </c>
    </row>
    <row r="16" spans="1:11" x14ac:dyDescent="0.25">
      <c r="A16" s="8">
        <v>39063</v>
      </c>
      <c r="B16" s="9">
        <v>0.19289999999999999</v>
      </c>
      <c r="C16" s="10">
        <v>0.19045000000000001</v>
      </c>
      <c r="D16" s="9">
        <v>8.6980000000000002E-2</v>
      </c>
      <c r="E16" s="10">
        <v>0.20227999999999999</v>
      </c>
      <c r="F16" s="9">
        <v>121.25688</v>
      </c>
      <c r="G16" s="10">
        <v>0.1671</v>
      </c>
      <c r="H16" s="9">
        <v>6.7019999999999996E-2</v>
      </c>
      <c r="I16" s="10">
        <v>0.13100000000000001</v>
      </c>
      <c r="J16" s="10">
        <v>15.332240000000001</v>
      </c>
      <c r="K16" s="67">
        <v>9.9099999999999994E-2</v>
      </c>
    </row>
    <row r="17" spans="1:11" x14ac:dyDescent="0.25">
      <c r="A17" s="8">
        <v>39064</v>
      </c>
      <c r="B17" s="9">
        <v>0.19256999999999999</v>
      </c>
      <c r="C17" s="10">
        <v>0.18986</v>
      </c>
      <c r="D17" s="9">
        <v>8.6800000000000002E-2</v>
      </c>
      <c r="E17" s="10">
        <v>0.20211999999999999</v>
      </c>
      <c r="F17" s="9">
        <v>120.83768000000001</v>
      </c>
      <c r="G17" s="10">
        <v>0.16689000000000001</v>
      </c>
      <c r="H17" s="9">
        <v>6.6629999999999995E-2</v>
      </c>
      <c r="I17" s="10">
        <v>0.13100000000000001</v>
      </c>
      <c r="J17" s="10">
        <v>15.34207</v>
      </c>
      <c r="K17" s="67">
        <v>9.8970000000000002E-2</v>
      </c>
    </row>
    <row r="18" spans="1:11" x14ac:dyDescent="0.25">
      <c r="A18" s="8">
        <v>39065</v>
      </c>
      <c r="B18" s="9">
        <v>0.19323000000000001</v>
      </c>
      <c r="C18" s="10">
        <v>0.18970000000000001</v>
      </c>
      <c r="D18" s="9">
        <v>8.6679999999999993E-2</v>
      </c>
      <c r="E18" s="10">
        <v>0.20164000000000001</v>
      </c>
      <c r="F18" s="9">
        <v>120.82129999999999</v>
      </c>
      <c r="G18" s="10">
        <v>0.16650999999999999</v>
      </c>
      <c r="H18" s="9">
        <v>6.6100000000000006E-2</v>
      </c>
      <c r="I18" s="10">
        <v>0.13100000000000001</v>
      </c>
      <c r="J18" s="10">
        <v>15.372199999999999</v>
      </c>
      <c r="K18" s="67">
        <v>9.9099999999999994E-2</v>
      </c>
    </row>
    <row r="19" spans="1:11" ht="15.75" thickBot="1" x14ac:dyDescent="0.3">
      <c r="A19" s="11">
        <v>39066</v>
      </c>
      <c r="B19" s="12">
        <v>0.19388</v>
      </c>
      <c r="C19" s="13">
        <v>0.18990000000000001</v>
      </c>
      <c r="D19" s="12">
        <v>8.6959999999999996E-2</v>
      </c>
      <c r="E19" s="13">
        <v>0.20165</v>
      </c>
      <c r="F19" s="12">
        <v>120.6117</v>
      </c>
      <c r="G19" s="13">
        <v>0.16718</v>
      </c>
      <c r="H19" s="12">
        <v>6.6710000000000005E-2</v>
      </c>
      <c r="I19" s="13">
        <v>0.13100000000000001</v>
      </c>
      <c r="J19" s="13">
        <v>15.40822</v>
      </c>
      <c r="K19" s="68">
        <v>9.9449999999999997E-2</v>
      </c>
    </row>
    <row r="20" spans="1:11" ht="15.75" thickTop="1" x14ac:dyDescent="0.25">
      <c r="A20" s="14" t="s">
        <v>11</v>
      </c>
      <c r="B20" s="15">
        <f t="shared" ref="B20:K20" si="4">SUM(B15:B19)</f>
        <v>0.96514999999999995</v>
      </c>
      <c r="C20" s="16">
        <f t="shared" si="4"/>
        <v>0.94941000000000009</v>
      </c>
      <c r="D20" s="15">
        <f t="shared" si="4"/>
        <v>0.43402999999999997</v>
      </c>
      <c r="E20" s="16">
        <f t="shared" si="4"/>
        <v>1.0099100000000001</v>
      </c>
      <c r="F20" s="15">
        <f t="shared" si="4"/>
        <v>604.04755999999998</v>
      </c>
      <c r="G20" s="16">
        <f t="shared" si="4"/>
        <v>0.83387</v>
      </c>
      <c r="H20" s="15">
        <f t="shared" si="4"/>
        <v>0.33324999999999999</v>
      </c>
      <c r="I20" s="16">
        <f t="shared" si="4"/>
        <v>0.65500000000000003</v>
      </c>
      <c r="J20" s="16">
        <f t="shared" si="4"/>
        <v>76.632390000000001</v>
      </c>
      <c r="K20" s="69">
        <f t="shared" si="4"/>
        <v>0.49574999999999997</v>
      </c>
    </row>
    <row r="21" spans="1:11" ht="15.75" thickBot="1" x14ac:dyDescent="0.3">
      <c r="A21" s="17" t="s">
        <v>12</v>
      </c>
      <c r="B21" s="18">
        <f>B20/5</f>
        <v>0.19302999999999998</v>
      </c>
      <c r="C21" s="19">
        <f>C20/5</f>
        <v>0.18988200000000002</v>
      </c>
      <c r="D21" s="19">
        <f t="shared" ref="D21:K21" si="5">D20/5</f>
        <v>8.6805999999999994E-2</v>
      </c>
      <c r="E21" s="19">
        <f t="shared" si="5"/>
        <v>0.20198200000000002</v>
      </c>
      <c r="F21" s="19">
        <f t="shared" si="5"/>
        <v>120.809512</v>
      </c>
      <c r="G21" s="19">
        <f t="shared" si="5"/>
        <v>0.16677400000000001</v>
      </c>
      <c r="H21" s="19">
        <f t="shared" si="5"/>
        <v>6.6650000000000001E-2</v>
      </c>
      <c r="I21" s="19">
        <f t="shared" si="5"/>
        <v>0.13100000000000001</v>
      </c>
      <c r="J21" s="19">
        <f t="shared" si="5"/>
        <v>15.326478</v>
      </c>
      <c r="K21" s="19">
        <f t="shared" si="5"/>
        <v>9.9149999999999988E-2</v>
      </c>
    </row>
    <row r="22" spans="1:11" ht="15.75" thickTop="1" x14ac:dyDescent="0.25">
      <c r="A22" s="8">
        <v>39069</v>
      </c>
      <c r="B22" s="9">
        <v>0.19519</v>
      </c>
      <c r="C22" s="10">
        <v>0.18978999999999999</v>
      </c>
      <c r="D22" s="9">
        <v>8.7220000000000006E-2</v>
      </c>
      <c r="E22" s="10">
        <v>0.20197999999999999</v>
      </c>
      <c r="F22" s="9">
        <v>120.90318000000001</v>
      </c>
      <c r="G22" s="10">
        <v>0.16747999999999999</v>
      </c>
      <c r="H22" s="9">
        <v>6.7080000000000001E-2</v>
      </c>
      <c r="I22" s="10">
        <v>0.13100000000000001</v>
      </c>
      <c r="J22" s="10">
        <v>15.42787</v>
      </c>
      <c r="K22" s="67">
        <v>0.10006</v>
      </c>
    </row>
    <row r="23" spans="1:11" x14ac:dyDescent="0.25">
      <c r="A23" s="8">
        <v>39070</v>
      </c>
      <c r="B23" s="9">
        <v>0.19603000000000001</v>
      </c>
      <c r="C23" s="10">
        <v>0.18991</v>
      </c>
      <c r="D23" s="9">
        <v>8.7279999999999996E-2</v>
      </c>
      <c r="E23" s="10">
        <v>0.20249</v>
      </c>
      <c r="F23" s="9">
        <v>122.06908</v>
      </c>
      <c r="G23" s="10">
        <v>0.16811999999999999</v>
      </c>
      <c r="H23" s="9">
        <v>6.7320000000000005E-2</v>
      </c>
      <c r="I23" s="10">
        <v>0.13100000000000001</v>
      </c>
      <c r="J23" s="10">
        <v>15.47503</v>
      </c>
      <c r="K23" s="67">
        <v>0.10023</v>
      </c>
    </row>
    <row r="24" spans="1:11" x14ac:dyDescent="0.25">
      <c r="A24" s="8">
        <v>39071</v>
      </c>
      <c r="B24" s="9">
        <v>0.19388</v>
      </c>
      <c r="C24" s="10">
        <v>0.18865000000000001</v>
      </c>
      <c r="D24" s="9">
        <v>8.7040000000000006E-2</v>
      </c>
      <c r="E24" s="10">
        <v>0.20202999999999999</v>
      </c>
      <c r="F24" s="9">
        <v>122.06908</v>
      </c>
      <c r="G24" s="10">
        <v>0.1666</v>
      </c>
      <c r="H24" s="9">
        <v>6.6680000000000003E-2</v>
      </c>
      <c r="I24" s="10">
        <v>0.13100000000000001</v>
      </c>
      <c r="J24" s="10">
        <v>15.46128</v>
      </c>
      <c r="K24" s="67">
        <v>9.9390000000000006E-2</v>
      </c>
    </row>
    <row r="25" spans="1:11" x14ac:dyDescent="0.25">
      <c r="A25" s="8">
        <v>39072</v>
      </c>
      <c r="B25" s="9">
        <v>0.19388</v>
      </c>
      <c r="C25" s="10">
        <v>0.18815000000000001</v>
      </c>
      <c r="D25" s="9">
        <v>8.6959999999999996E-2</v>
      </c>
      <c r="E25" s="10">
        <v>0.20180999999999999</v>
      </c>
      <c r="F25" s="9">
        <v>121.6728</v>
      </c>
      <c r="G25" s="10">
        <v>0.16671</v>
      </c>
      <c r="H25" s="9">
        <v>6.6629999999999995E-2</v>
      </c>
      <c r="I25" s="10">
        <v>0.13100000000000001</v>
      </c>
      <c r="J25" s="10">
        <v>15.47569</v>
      </c>
      <c r="K25" s="67">
        <v>9.9320000000000006E-2</v>
      </c>
    </row>
    <row r="26" spans="1:11" ht="15.75" thickBot="1" x14ac:dyDescent="0.3">
      <c r="A26" s="11">
        <v>39073</v>
      </c>
      <c r="B26" s="12">
        <v>0.19388</v>
      </c>
      <c r="C26" s="13">
        <v>0.18834000000000001</v>
      </c>
      <c r="D26" s="12">
        <v>8.7029999999999996E-2</v>
      </c>
      <c r="E26" s="13">
        <v>0.20211000000000001</v>
      </c>
      <c r="F26" s="12">
        <v>121.48613</v>
      </c>
      <c r="G26" s="13">
        <v>0.16694999999999999</v>
      </c>
      <c r="H26" s="12">
        <v>6.6769999999999996E-2</v>
      </c>
      <c r="I26" s="13">
        <v>0.13100000000000001</v>
      </c>
      <c r="J26" s="13">
        <v>15.50451</v>
      </c>
      <c r="K26" s="68">
        <v>9.9470000000000003E-2</v>
      </c>
    </row>
    <row r="27" spans="1:11" ht="15.75" thickTop="1" x14ac:dyDescent="0.25">
      <c r="A27" s="8" t="s">
        <v>11</v>
      </c>
      <c r="B27" s="27">
        <f t="shared" ref="B27:K27" si="6">SUM(B22:B26)</f>
        <v>0.97286000000000006</v>
      </c>
      <c r="C27" s="28">
        <f t="shared" si="6"/>
        <v>0.94484000000000012</v>
      </c>
      <c r="D27" s="27">
        <f t="shared" si="6"/>
        <v>0.43552999999999997</v>
      </c>
      <c r="E27" s="28">
        <f t="shared" si="6"/>
        <v>1.0104200000000001</v>
      </c>
      <c r="F27" s="27">
        <f t="shared" si="6"/>
        <v>608.20027000000005</v>
      </c>
      <c r="G27" s="28">
        <f t="shared" si="6"/>
        <v>0.83586000000000005</v>
      </c>
      <c r="H27" s="27">
        <f t="shared" si="6"/>
        <v>0.33448</v>
      </c>
      <c r="I27" s="28">
        <f t="shared" si="6"/>
        <v>0.65500000000000003</v>
      </c>
      <c r="J27" s="28">
        <f t="shared" si="6"/>
        <v>77.344380000000001</v>
      </c>
      <c r="K27" s="55">
        <f t="shared" si="6"/>
        <v>0.49847000000000002</v>
      </c>
    </row>
    <row r="28" spans="1:11" ht="15.75" thickBot="1" x14ac:dyDescent="0.3">
      <c r="A28" s="11" t="s">
        <v>12</v>
      </c>
      <c r="B28" s="47">
        <f>B27/3</f>
        <v>0.32428666666666667</v>
      </c>
      <c r="C28" s="48">
        <f>C27/3</f>
        <v>0.31494666666666671</v>
      </c>
      <c r="D28" s="48">
        <f t="shared" ref="D28:K28" si="7">D27/3</f>
        <v>0.14517666666666665</v>
      </c>
      <c r="E28" s="48">
        <f t="shared" si="7"/>
        <v>0.3368066666666667</v>
      </c>
      <c r="F28" s="48">
        <f t="shared" si="7"/>
        <v>202.73342333333335</v>
      </c>
      <c r="G28" s="48">
        <f t="shared" si="7"/>
        <v>0.27862000000000003</v>
      </c>
      <c r="H28" s="48">
        <f t="shared" si="7"/>
        <v>0.11149333333333333</v>
      </c>
      <c r="I28" s="48">
        <f t="shared" si="7"/>
        <v>0.21833333333333335</v>
      </c>
      <c r="J28" s="48">
        <f t="shared" si="7"/>
        <v>25.781459999999999</v>
      </c>
      <c r="K28" s="48">
        <f t="shared" si="7"/>
        <v>0.16615666666666667</v>
      </c>
    </row>
    <row r="29" spans="1:11" ht="15.75" thickTop="1" x14ac:dyDescent="0.25">
      <c r="A29" s="8">
        <v>39078</v>
      </c>
      <c r="B29" s="9">
        <v>0.19492999999999999</v>
      </c>
      <c r="C29" s="10">
        <v>0.17856</v>
      </c>
      <c r="D29" s="9">
        <v>8.6999999999999994E-2</v>
      </c>
      <c r="E29" s="10">
        <v>0.20179</v>
      </c>
      <c r="F29" s="9">
        <v>121.71210000000001</v>
      </c>
      <c r="G29" s="10">
        <v>0.16717000000000001</v>
      </c>
      <c r="H29" s="9">
        <v>6.6890000000000005E-2</v>
      </c>
      <c r="I29" s="10">
        <v>0.13100000000000001</v>
      </c>
      <c r="J29" s="10">
        <v>15.57197</v>
      </c>
      <c r="K29" s="67">
        <v>9.9669999999999995E-2</v>
      </c>
    </row>
    <row r="30" spans="1:11" x14ac:dyDescent="0.25">
      <c r="A30" s="8">
        <v>39079</v>
      </c>
      <c r="B30" s="9">
        <v>0.19597999999999999</v>
      </c>
      <c r="C30" s="10">
        <v>0.17827999999999999</v>
      </c>
      <c r="D30" s="9">
        <v>8.7110000000000007E-2</v>
      </c>
      <c r="E30" s="10">
        <v>0.20161999999999999</v>
      </c>
      <c r="F30" s="9">
        <v>121.67935</v>
      </c>
      <c r="G30" s="10">
        <v>0.16703999999999999</v>
      </c>
      <c r="H30" s="9">
        <v>6.6890000000000005E-2</v>
      </c>
      <c r="I30" s="10">
        <v>0.13100000000000001</v>
      </c>
      <c r="J30" s="10">
        <v>15.560840000000001</v>
      </c>
      <c r="K30" s="67">
        <v>9.9690000000000001E-2</v>
      </c>
    </row>
    <row r="31" spans="1:11" ht="15.75" thickBot="1" x14ac:dyDescent="0.3">
      <c r="A31" s="11">
        <v>39080</v>
      </c>
      <c r="B31" s="12">
        <v>0.19481999999999999</v>
      </c>
      <c r="C31" s="13">
        <v>0.18584000000000001</v>
      </c>
      <c r="D31" s="12">
        <v>8.7150000000000005E-2</v>
      </c>
      <c r="E31" s="13">
        <v>0.20105000000000001</v>
      </c>
      <c r="F31" s="12">
        <v>121.76778</v>
      </c>
      <c r="G31" s="13">
        <v>0.16625000000000001</v>
      </c>
      <c r="H31" s="12">
        <v>6.6799999999999998E-2</v>
      </c>
      <c r="I31" s="13">
        <v>0.13100000000000001</v>
      </c>
      <c r="J31" s="13">
        <v>15.58442</v>
      </c>
      <c r="K31" s="68">
        <v>9.9610000000000004E-2</v>
      </c>
    </row>
    <row r="32" spans="1:11" ht="15.75" thickTop="1" x14ac:dyDescent="0.25">
      <c r="A32" s="49" t="s">
        <v>11</v>
      </c>
      <c r="B32" s="50">
        <f>SUM(B29:B31)</f>
        <v>0.58572999999999997</v>
      </c>
      <c r="C32" s="50">
        <f t="shared" ref="C32:K32" si="8">SUM(C29:C31)</f>
        <v>0.54268000000000005</v>
      </c>
      <c r="D32" s="50">
        <f t="shared" si="8"/>
        <v>0.26125999999999999</v>
      </c>
      <c r="E32" s="50">
        <f t="shared" si="8"/>
        <v>0.60446</v>
      </c>
      <c r="F32" s="50">
        <f t="shared" si="8"/>
        <v>365.15923000000004</v>
      </c>
      <c r="G32" s="50">
        <f t="shared" si="8"/>
        <v>0.50046000000000002</v>
      </c>
      <c r="H32" s="50">
        <f t="shared" si="8"/>
        <v>0.20058000000000001</v>
      </c>
      <c r="I32" s="50">
        <f t="shared" si="8"/>
        <v>0.39300000000000002</v>
      </c>
      <c r="J32" s="50">
        <f t="shared" si="8"/>
        <v>46.717230000000001</v>
      </c>
      <c r="K32" s="69">
        <f t="shared" si="8"/>
        <v>0.29896999999999996</v>
      </c>
    </row>
    <row r="33" spans="1:11" ht="15.75" thickBot="1" x14ac:dyDescent="0.3">
      <c r="A33" s="51" t="s">
        <v>12</v>
      </c>
      <c r="B33" s="19">
        <f>B32/3</f>
        <v>0.19524333333333332</v>
      </c>
      <c r="C33" s="19">
        <f>C32/3</f>
        <v>0.18089333333333335</v>
      </c>
      <c r="D33" s="19">
        <f t="shared" ref="D33:K33" si="9">D32/3</f>
        <v>8.7086666666666659E-2</v>
      </c>
      <c r="E33" s="19">
        <f t="shared" si="9"/>
        <v>0.20148666666666668</v>
      </c>
      <c r="F33" s="19">
        <f t="shared" si="9"/>
        <v>121.71974333333334</v>
      </c>
      <c r="G33" s="19">
        <f t="shared" si="9"/>
        <v>0.16682</v>
      </c>
      <c r="H33" s="19">
        <f t="shared" si="9"/>
        <v>6.6860000000000003E-2</v>
      </c>
      <c r="I33" s="19">
        <f t="shared" si="9"/>
        <v>0.13100000000000001</v>
      </c>
      <c r="J33" s="19">
        <f t="shared" si="9"/>
        <v>15.57241</v>
      </c>
      <c r="K33" s="19">
        <f t="shared" si="9"/>
        <v>9.9656666666666657E-2</v>
      </c>
    </row>
    <row r="34" spans="1:11" ht="21" thickTop="1" x14ac:dyDescent="0.3">
      <c r="A34" s="20"/>
      <c r="B34" s="9"/>
      <c r="C34" s="72"/>
      <c r="D34" s="9"/>
      <c r="E34" s="22" t="s">
        <v>13</v>
      </c>
      <c r="F34" s="9"/>
      <c r="G34" s="10"/>
      <c r="H34" s="9"/>
      <c r="I34" s="10"/>
      <c r="J34" s="10"/>
      <c r="K34" s="67"/>
    </row>
    <row r="35" spans="1:11" ht="15.75" thickBot="1" x14ac:dyDescent="0.3">
      <c r="A35" s="23"/>
      <c r="B35" s="9"/>
      <c r="C35" s="10"/>
      <c r="D35" s="9"/>
      <c r="E35" s="10"/>
      <c r="F35" s="9"/>
      <c r="G35" s="10"/>
      <c r="H35" s="9"/>
      <c r="I35" s="10"/>
      <c r="J35" s="10"/>
      <c r="K35" s="67"/>
    </row>
    <row r="36" spans="1:11" x14ac:dyDescent="0.25">
      <c r="A36" s="52" t="s">
        <v>14</v>
      </c>
      <c r="B36" s="53">
        <f t="shared" ref="B36:K36" si="10">SUM(B5:B5,B8:B12,B15:B19,B22:B26,B29:B31)</f>
        <v>3.6759499999999998</v>
      </c>
      <c r="C36" s="53">
        <f t="shared" si="10"/>
        <v>3.5812999999999997</v>
      </c>
      <c r="D36" s="53">
        <f t="shared" si="10"/>
        <v>1.6511099999999999</v>
      </c>
      <c r="E36" s="53">
        <f t="shared" si="10"/>
        <v>3.83447</v>
      </c>
      <c r="F36" s="53">
        <f t="shared" si="10"/>
        <v>2303.0262200000002</v>
      </c>
      <c r="G36" s="53">
        <f t="shared" si="10"/>
        <v>3.1664599999999998</v>
      </c>
      <c r="H36" s="53">
        <f t="shared" si="10"/>
        <v>1.26685</v>
      </c>
      <c r="I36" s="53">
        <f t="shared" si="10"/>
        <v>2.4890000000000008</v>
      </c>
      <c r="J36" s="53">
        <f t="shared" si="10"/>
        <v>291.26979</v>
      </c>
      <c r="K36" s="54">
        <f t="shared" si="10"/>
        <v>1.8839410000000001</v>
      </c>
    </row>
    <row r="37" spans="1:11" x14ac:dyDescent="0.25">
      <c r="A37" s="52" t="s">
        <v>15</v>
      </c>
      <c r="B37" s="28">
        <f>B36/19</f>
        <v>0.19347105263157893</v>
      </c>
      <c r="C37" s="28">
        <f>C36/19</f>
        <v>0.18848947368421051</v>
      </c>
      <c r="D37" s="28">
        <f t="shared" ref="D37:K37" si="11">D36/19</f>
        <v>8.690052631578947E-2</v>
      </c>
      <c r="E37" s="28">
        <f t="shared" si="11"/>
        <v>0.20181421052631579</v>
      </c>
      <c r="F37" s="28">
        <f t="shared" si="11"/>
        <v>121.21190631578948</v>
      </c>
      <c r="G37" s="28">
        <f t="shared" si="11"/>
        <v>0.1666557894736842</v>
      </c>
      <c r="H37" s="28">
        <f t="shared" si="11"/>
        <v>6.6676315789473681E-2</v>
      </c>
      <c r="I37" s="28">
        <f t="shared" si="11"/>
        <v>0.13100000000000003</v>
      </c>
      <c r="J37" s="28">
        <f t="shared" si="11"/>
        <v>15.32998894736842</v>
      </c>
      <c r="K37" s="28">
        <f t="shared" si="11"/>
        <v>9.915478947368421E-2</v>
      </c>
    </row>
    <row r="38" spans="1:11" x14ac:dyDescent="0.25">
      <c r="A38" s="52" t="s">
        <v>16</v>
      </c>
      <c r="B38" s="28">
        <f>1/B37</f>
        <v>5.1687318924359698</v>
      </c>
      <c r="C38" s="28">
        <f>1/C37</f>
        <v>5.305336051154609</v>
      </c>
      <c r="D38" s="28">
        <f t="shared" ref="D38:K38" si="12">1/D37</f>
        <v>11.507410166494056</v>
      </c>
      <c r="E38" s="28">
        <f t="shared" si="12"/>
        <v>4.9550524583579998</v>
      </c>
      <c r="F38" s="28">
        <f t="shared" si="12"/>
        <v>8.2500146264075092E-3</v>
      </c>
      <c r="G38" s="28">
        <f t="shared" si="12"/>
        <v>6.0003916045047152</v>
      </c>
      <c r="H38" s="28">
        <f t="shared" si="12"/>
        <v>14.99782926155425</v>
      </c>
      <c r="I38" s="28">
        <f t="shared" si="12"/>
        <v>7.6335877862595405</v>
      </c>
      <c r="J38" s="28">
        <f t="shared" si="12"/>
        <v>6.5231619111614708E-2</v>
      </c>
      <c r="K38" s="28">
        <f t="shared" si="12"/>
        <v>10.085241522956398</v>
      </c>
    </row>
    <row r="39" spans="1:11" ht="15.75" thickBot="1" x14ac:dyDescent="0.3">
      <c r="A39" s="56"/>
      <c r="B39" s="31"/>
      <c r="C39" s="31"/>
      <c r="D39" s="31"/>
      <c r="E39" s="31"/>
      <c r="F39" s="31"/>
      <c r="G39" s="31"/>
      <c r="H39" s="31"/>
      <c r="I39" s="31"/>
      <c r="J39" s="31"/>
      <c r="K39" s="57"/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2006</vt:lpstr>
      <vt:lpstr>Feb 2006</vt:lpstr>
      <vt:lpstr>Mar 2006</vt:lpstr>
      <vt:lpstr>Apr 2006</vt:lpstr>
      <vt:lpstr>May 2006</vt:lpstr>
      <vt:lpstr>Jun 2006</vt:lpstr>
      <vt:lpstr>Jul 2006</vt:lpstr>
      <vt:lpstr>Aug 2006</vt:lpstr>
      <vt:lpstr>Sept 2006</vt:lpstr>
      <vt:lpstr>Oct 2006</vt:lpstr>
      <vt:lpstr>Nov 2006</vt:lpstr>
      <vt:lpstr>Dec 2006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Carolyn Rago</cp:lastModifiedBy>
  <dcterms:created xsi:type="dcterms:W3CDTF">2015-02-23T02:43:09Z</dcterms:created>
  <dcterms:modified xsi:type="dcterms:W3CDTF">2016-01-13T00:49:36Z</dcterms:modified>
</cp:coreProperties>
</file>