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25"/>
  </bookViews>
  <sheets>
    <sheet name="Jan 2007" sheetId="4" r:id="rId1"/>
    <sheet name="Feb 2007" sheetId="5" r:id="rId2"/>
    <sheet name="Mar 2007" sheetId="6" r:id="rId3"/>
    <sheet name="Apr 2007" sheetId="7" r:id="rId4"/>
    <sheet name="May 2007" sheetId="8" r:id="rId5"/>
    <sheet name="Jun 2007" sheetId="9" r:id="rId6"/>
    <sheet name="Jul 2007" sheetId="10" r:id="rId7"/>
    <sheet name="Aug 2007" sheetId="11" r:id="rId8"/>
    <sheet name="Sep 2007" sheetId="12" r:id="rId9"/>
    <sheet name="Oct 2007" sheetId="13" r:id="rId10"/>
    <sheet name="Nov 2007" sheetId="14" r:id="rId11"/>
    <sheet name="Dec 2007" sheetId="15" r:id="rId12"/>
  </sheets>
  <calcPr calcId="145621"/>
</workbook>
</file>

<file path=xl/calcChain.xml><?xml version="1.0" encoding="utf-8"?>
<calcChain xmlns="http://schemas.openxmlformats.org/spreadsheetml/2006/main">
  <c r="D39" i="9" l="1"/>
  <c r="E39" i="9"/>
  <c r="F39" i="9"/>
  <c r="G39" i="9"/>
  <c r="H39" i="9"/>
  <c r="I39" i="9"/>
  <c r="J39" i="9"/>
  <c r="K39" i="9"/>
  <c r="C39" i="9"/>
  <c r="B39" i="9"/>
  <c r="D41" i="10"/>
  <c r="E41" i="10"/>
  <c r="F41" i="10"/>
  <c r="G41" i="10"/>
  <c r="H41" i="10"/>
  <c r="I41" i="10"/>
  <c r="J41" i="10"/>
  <c r="K41" i="10"/>
  <c r="D40" i="10"/>
  <c r="E40" i="10"/>
  <c r="F40" i="10"/>
  <c r="G40" i="10"/>
  <c r="H40" i="10"/>
  <c r="I40" i="10"/>
  <c r="J40" i="10"/>
  <c r="K40" i="10"/>
  <c r="C40" i="10"/>
  <c r="C41" i="10"/>
  <c r="B41" i="10"/>
  <c r="B40" i="10"/>
  <c r="C34" i="7"/>
  <c r="D34" i="7"/>
  <c r="E34" i="7"/>
  <c r="F34" i="7"/>
  <c r="G34" i="7"/>
  <c r="H34" i="7"/>
  <c r="I34" i="7"/>
  <c r="J34" i="7"/>
  <c r="K34" i="7"/>
  <c r="B34" i="7"/>
  <c r="J39" i="5"/>
  <c r="K39" i="5"/>
  <c r="D39" i="5"/>
  <c r="E39" i="5"/>
  <c r="E40" i="5" s="1"/>
  <c r="F39" i="5"/>
  <c r="F40" i="5" s="1"/>
  <c r="G39" i="5"/>
  <c r="H39" i="5"/>
  <c r="I39" i="5"/>
  <c r="D40" i="5"/>
  <c r="G40" i="5"/>
  <c r="H40" i="5"/>
  <c r="I40" i="5"/>
  <c r="J40" i="5"/>
  <c r="K40" i="5"/>
  <c r="C40" i="5"/>
  <c r="B40" i="5"/>
  <c r="D41" i="4"/>
  <c r="E41" i="4"/>
  <c r="F41" i="4"/>
  <c r="G41" i="4"/>
  <c r="H41" i="4"/>
  <c r="I41" i="4"/>
  <c r="J41" i="4"/>
  <c r="K41" i="4"/>
  <c r="D40" i="4"/>
  <c r="E40" i="4"/>
  <c r="F40" i="4"/>
  <c r="G40" i="4"/>
  <c r="H40" i="4"/>
  <c r="I40" i="4"/>
  <c r="J40" i="4"/>
  <c r="K40" i="4"/>
  <c r="C41" i="4"/>
  <c r="C40" i="4"/>
  <c r="B40" i="4"/>
  <c r="B41" i="4"/>
  <c r="D37" i="15" l="1"/>
  <c r="E37" i="15"/>
  <c r="F37" i="15"/>
  <c r="G37" i="15"/>
  <c r="H37" i="15"/>
  <c r="I37" i="15"/>
  <c r="J37" i="15"/>
  <c r="K37" i="15"/>
  <c r="D36" i="15"/>
  <c r="E36" i="15"/>
  <c r="F36" i="15"/>
  <c r="G36" i="15"/>
  <c r="H36" i="15"/>
  <c r="I36" i="15"/>
  <c r="J36" i="15"/>
  <c r="K36" i="15"/>
  <c r="D35" i="15"/>
  <c r="E35" i="15"/>
  <c r="F35" i="15"/>
  <c r="G35" i="15"/>
  <c r="H35" i="15"/>
  <c r="I35" i="15"/>
  <c r="J35" i="15"/>
  <c r="K35" i="15"/>
  <c r="C35" i="15"/>
  <c r="B35" i="15"/>
  <c r="C11" i="15"/>
  <c r="B11" i="15"/>
  <c r="B10" i="15"/>
  <c r="C10" i="15"/>
  <c r="D10" i="15"/>
  <c r="D11" i="15" s="1"/>
  <c r="E10" i="15"/>
  <c r="E11" i="15" s="1"/>
  <c r="F10" i="15"/>
  <c r="F11" i="15" s="1"/>
  <c r="G10" i="15"/>
  <c r="G11" i="15" s="1"/>
  <c r="H10" i="15"/>
  <c r="H11" i="15" s="1"/>
  <c r="I10" i="15"/>
  <c r="I11" i="15" s="1"/>
  <c r="J10" i="15"/>
  <c r="J11" i="15" s="1"/>
  <c r="K10" i="15"/>
  <c r="K11" i="15" s="1"/>
  <c r="D41" i="14"/>
  <c r="E41" i="14"/>
  <c r="F41" i="14"/>
  <c r="G41" i="14"/>
  <c r="H41" i="14"/>
  <c r="I41" i="14"/>
  <c r="J41" i="14"/>
  <c r="K41" i="14"/>
  <c r="D40" i="14"/>
  <c r="E40" i="14"/>
  <c r="F40" i="14"/>
  <c r="G40" i="14"/>
  <c r="H40" i="14"/>
  <c r="I40" i="14"/>
  <c r="J40" i="14"/>
  <c r="K40" i="14"/>
  <c r="D39" i="14"/>
  <c r="E39" i="14"/>
  <c r="F39" i="14"/>
  <c r="G39" i="14"/>
  <c r="H39" i="14"/>
  <c r="I39" i="14"/>
  <c r="J39" i="14"/>
  <c r="K39" i="14"/>
  <c r="C39" i="14"/>
  <c r="B39" i="14"/>
  <c r="D36" i="14"/>
  <c r="E36" i="14"/>
  <c r="F36" i="14"/>
  <c r="G36" i="14"/>
  <c r="H36" i="14"/>
  <c r="I36" i="14"/>
  <c r="J36" i="14"/>
  <c r="K36" i="14"/>
  <c r="C36" i="14"/>
  <c r="B36" i="14"/>
  <c r="D8" i="14"/>
  <c r="E8" i="14"/>
  <c r="F8" i="14"/>
  <c r="G8" i="14"/>
  <c r="H8" i="14"/>
  <c r="I8" i="14"/>
  <c r="J8" i="14"/>
  <c r="K8" i="14"/>
  <c r="C8" i="14"/>
  <c r="B8" i="14"/>
  <c r="D44" i="13"/>
  <c r="E44" i="13"/>
  <c r="F44" i="13"/>
  <c r="G44" i="13"/>
  <c r="H44" i="13"/>
  <c r="I44" i="13"/>
  <c r="J44" i="13"/>
  <c r="K44" i="13"/>
  <c r="D43" i="13"/>
  <c r="E43" i="13"/>
  <c r="F43" i="13"/>
  <c r="G43" i="13"/>
  <c r="H43" i="13"/>
  <c r="I43" i="13"/>
  <c r="J43" i="13"/>
  <c r="K43" i="13"/>
  <c r="D42" i="13"/>
  <c r="E42" i="13"/>
  <c r="F42" i="13"/>
  <c r="G42" i="13"/>
  <c r="H42" i="13"/>
  <c r="I42" i="13"/>
  <c r="J42" i="13"/>
  <c r="K42" i="13"/>
  <c r="C43" i="13"/>
  <c r="C42" i="13"/>
  <c r="B43" i="13"/>
  <c r="B42" i="13"/>
  <c r="D38" i="13"/>
  <c r="E38" i="13"/>
  <c r="F38" i="13"/>
  <c r="G38" i="13"/>
  <c r="H38" i="13"/>
  <c r="I38" i="13"/>
  <c r="J38" i="13"/>
  <c r="K38" i="13"/>
  <c r="C38" i="13"/>
  <c r="B38" i="13"/>
  <c r="D40" i="12"/>
  <c r="E40" i="12"/>
  <c r="F40" i="12"/>
  <c r="G40" i="12"/>
  <c r="H40" i="12"/>
  <c r="I40" i="12"/>
  <c r="J40" i="12"/>
  <c r="K40" i="12"/>
  <c r="D39" i="12"/>
  <c r="E39" i="12"/>
  <c r="F39" i="12"/>
  <c r="G39" i="12"/>
  <c r="H39" i="12"/>
  <c r="I39" i="12"/>
  <c r="J39" i="12"/>
  <c r="K39" i="12"/>
  <c r="D38" i="12"/>
  <c r="E38" i="12"/>
  <c r="F38" i="12"/>
  <c r="G38" i="12"/>
  <c r="H38" i="12"/>
  <c r="I38" i="12"/>
  <c r="J38" i="12"/>
  <c r="K38" i="12"/>
  <c r="C39" i="12"/>
  <c r="B39" i="12"/>
  <c r="C38" i="12"/>
  <c r="B38" i="12"/>
  <c r="C12" i="12"/>
  <c r="B11" i="12"/>
  <c r="B12" i="12" s="1"/>
  <c r="C11" i="12"/>
  <c r="D11" i="12"/>
  <c r="D12" i="12" s="1"/>
  <c r="E11" i="12"/>
  <c r="E12" i="12" s="1"/>
  <c r="F11" i="12"/>
  <c r="F12" i="12" s="1"/>
  <c r="G11" i="12"/>
  <c r="G12" i="12" s="1"/>
  <c r="H11" i="12"/>
  <c r="H12" i="12" s="1"/>
  <c r="I11" i="12"/>
  <c r="I12" i="12" s="1"/>
  <c r="J11" i="12"/>
  <c r="J12" i="12" s="1"/>
  <c r="K11" i="12"/>
  <c r="K12" i="12" s="1"/>
  <c r="D43" i="11"/>
  <c r="E43" i="11"/>
  <c r="F43" i="11"/>
  <c r="G43" i="11"/>
  <c r="H43" i="11"/>
  <c r="I43" i="11"/>
  <c r="J43" i="11"/>
  <c r="K43" i="11"/>
  <c r="D42" i="11"/>
  <c r="E42" i="11"/>
  <c r="F42" i="11"/>
  <c r="G42" i="11"/>
  <c r="H42" i="11"/>
  <c r="I42" i="11"/>
  <c r="J42" i="11"/>
  <c r="K42" i="11"/>
  <c r="C42" i="11"/>
  <c r="B42" i="11"/>
  <c r="D38" i="11"/>
  <c r="E38" i="11"/>
  <c r="F38" i="11"/>
  <c r="G38" i="11"/>
  <c r="H38" i="11"/>
  <c r="I38" i="11"/>
  <c r="J38" i="11"/>
  <c r="K38" i="11"/>
  <c r="C38" i="11"/>
  <c r="B38" i="11"/>
  <c r="D40" i="9"/>
  <c r="E40" i="9"/>
  <c r="F40" i="9"/>
  <c r="G40" i="9"/>
  <c r="H40" i="9"/>
  <c r="I40" i="9"/>
  <c r="J40" i="9"/>
  <c r="K40" i="9"/>
  <c r="D8" i="9"/>
  <c r="E8" i="9"/>
  <c r="F8" i="9"/>
  <c r="G8" i="9"/>
  <c r="H8" i="9"/>
  <c r="I8" i="9"/>
  <c r="J8" i="9"/>
  <c r="K8" i="9"/>
  <c r="C8" i="9"/>
  <c r="B8" i="9"/>
  <c r="D41" i="8"/>
  <c r="E41" i="8"/>
  <c r="F41" i="8"/>
  <c r="G41" i="8"/>
  <c r="H41" i="8"/>
  <c r="I41" i="8"/>
  <c r="J41" i="8"/>
  <c r="K41" i="8"/>
  <c r="D40" i="8"/>
  <c r="E40" i="8"/>
  <c r="F40" i="8"/>
  <c r="G40" i="8"/>
  <c r="H40" i="8"/>
  <c r="I40" i="8"/>
  <c r="J40" i="8"/>
  <c r="K40" i="8"/>
  <c r="C40" i="8"/>
  <c r="B40" i="8"/>
  <c r="D39" i="8"/>
  <c r="E39" i="8"/>
  <c r="F39" i="8"/>
  <c r="G39" i="8"/>
  <c r="H39" i="8"/>
  <c r="I39" i="8"/>
  <c r="J39" i="8"/>
  <c r="K39" i="8"/>
  <c r="C39" i="8"/>
  <c r="B39" i="8"/>
  <c r="D35" i="7"/>
  <c r="D36" i="7" s="1"/>
  <c r="E35" i="7"/>
  <c r="E36" i="7" s="1"/>
  <c r="F35" i="7"/>
  <c r="F36" i="7" s="1"/>
  <c r="G35" i="7"/>
  <c r="G36" i="7" s="1"/>
  <c r="H35" i="7"/>
  <c r="H36" i="7" s="1"/>
  <c r="I35" i="7"/>
  <c r="I36" i="7" s="1"/>
  <c r="J35" i="7"/>
  <c r="J36" i="7" s="1"/>
  <c r="K35" i="7"/>
  <c r="K36" i="7" s="1"/>
  <c r="C35" i="7"/>
  <c r="B35" i="7"/>
  <c r="D30" i="7"/>
  <c r="E30" i="7"/>
  <c r="F30" i="7"/>
  <c r="G30" i="7"/>
  <c r="H30" i="7"/>
  <c r="I30" i="7"/>
  <c r="J30" i="7"/>
  <c r="K30" i="7"/>
  <c r="C30" i="7"/>
  <c r="B30" i="7"/>
  <c r="B29" i="7"/>
  <c r="C29" i="7"/>
  <c r="D29" i="7"/>
  <c r="E29" i="7"/>
  <c r="F29" i="7"/>
  <c r="G29" i="7"/>
  <c r="H29" i="7"/>
  <c r="I29" i="7"/>
  <c r="J29" i="7"/>
  <c r="K29" i="7"/>
  <c r="D24" i="7"/>
  <c r="E24" i="7"/>
  <c r="F24" i="7"/>
  <c r="G24" i="7"/>
  <c r="H24" i="7"/>
  <c r="I24" i="7"/>
  <c r="J24" i="7"/>
  <c r="K24" i="7"/>
  <c r="C24" i="7"/>
  <c r="B24" i="7"/>
  <c r="B23" i="7"/>
  <c r="C23" i="7"/>
  <c r="D23" i="7"/>
  <c r="E23" i="7"/>
  <c r="F23" i="7"/>
  <c r="G23" i="7"/>
  <c r="H23" i="7"/>
  <c r="I23" i="7"/>
  <c r="J23" i="7"/>
  <c r="K23" i="7"/>
  <c r="D42" i="6"/>
  <c r="E42" i="6"/>
  <c r="F42" i="6"/>
  <c r="G42" i="6"/>
  <c r="H42" i="6"/>
  <c r="I42" i="6"/>
  <c r="J42" i="6"/>
  <c r="K42" i="6"/>
  <c r="D41" i="6"/>
  <c r="E41" i="6"/>
  <c r="F41" i="6"/>
  <c r="G41" i="6"/>
  <c r="H41" i="6"/>
  <c r="I41" i="6"/>
  <c r="J41" i="6"/>
  <c r="K41" i="6"/>
  <c r="C41" i="6"/>
  <c r="B41" i="6"/>
  <c r="D40" i="6"/>
  <c r="E40" i="6"/>
  <c r="F40" i="6"/>
  <c r="G40" i="6"/>
  <c r="H40" i="6"/>
  <c r="I40" i="6"/>
  <c r="J40" i="6"/>
  <c r="K40" i="6"/>
  <c r="C40" i="6"/>
  <c r="B40" i="6"/>
  <c r="D41" i="5"/>
  <c r="E41" i="5"/>
  <c r="F41" i="5"/>
  <c r="G41" i="5"/>
  <c r="H41" i="5"/>
  <c r="I41" i="5"/>
  <c r="J41" i="5"/>
  <c r="K41" i="5"/>
  <c r="C39" i="5"/>
  <c r="B39" i="5"/>
  <c r="B40" i="14" l="1"/>
  <c r="C40" i="14"/>
  <c r="B35" i="14"/>
  <c r="C35" i="14"/>
  <c r="D35" i="14"/>
  <c r="E35" i="14"/>
  <c r="F35" i="14"/>
  <c r="G35" i="14"/>
  <c r="H35" i="14"/>
  <c r="I35" i="14"/>
  <c r="J35" i="14"/>
  <c r="K35" i="14"/>
  <c r="B37" i="13"/>
  <c r="C37" i="13"/>
  <c r="D37" i="13"/>
  <c r="E37" i="13"/>
  <c r="F37" i="13"/>
  <c r="G37" i="13"/>
  <c r="H37" i="13"/>
  <c r="I37" i="13"/>
  <c r="J37" i="13"/>
  <c r="K37" i="13"/>
  <c r="B32" i="13"/>
  <c r="B33" i="13" s="1"/>
  <c r="C32" i="13"/>
  <c r="C33" i="13" s="1"/>
  <c r="D32" i="13"/>
  <c r="D33" i="13" s="1"/>
  <c r="E32" i="13"/>
  <c r="E33" i="13" s="1"/>
  <c r="F32" i="13"/>
  <c r="F33" i="13" s="1"/>
  <c r="G32" i="13"/>
  <c r="G33" i="13" s="1"/>
  <c r="H32" i="13"/>
  <c r="H33" i="13" s="1"/>
  <c r="I32" i="13"/>
  <c r="I33" i="13" s="1"/>
  <c r="J32" i="13"/>
  <c r="J33" i="13" s="1"/>
  <c r="K32" i="13"/>
  <c r="K33" i="13" s="1"/>
  <c r="B25" i="13"/>
  <c r="B26" i="13" s="1"/>
  <c r="C25" i="13"/>
  <c r="C26" i="13" s="1"/>
  <c r="D25" i="13"/>
  <c r="D26" i="13" s="1"/>
  <c r="E25" i="13"/>
  <c r="E26" i="13" s="1"/>
  <c r="F25" i="13"/>
  <c r="F26" i="13" s="1"/>
  <c r="G25" i="13"/>
  <c r="G26" i="13" s="1"/>
  <c r="H25" i="13"/>
  <c r="H26" i="13" s="1"/>
  <c r="I25" i="13"/>
  <c r="I26" i="13" s="1"/>
  <c r="J25" i="13"/>
  <c r="J26" i="13" s="1"/>
  <c r="K25" i="13"/>
  <c r="K26" i="13" s="1"/>
  <c r="F19" i="13"/>
  <c r="B18" i="13"/>
  <c r="B19" i="13" s="1"/>
  <c r="C18" i="13"/>
  <c r="C19" i="13" s="1"/>
  <c r="D18" i="13"/>
  <c r="D19" i="13" s="1"/>
  <c r="E18" i="13"/>
  <c r="E19" i="13" s="1"/>
  <c r="F18" i="13"/>
  <c r="G18" i="13"/>
  <c r="G19" i="13" s="1"/>
  <c r="H18" i="13"/>
  <c r="H19" i="13" s="1"/>
  <c r="I18" i="13"/>
  <c r="I19" i="13" s="1"/>
  <c r="J18" i="13"/>
  <c r="J19" i="13" s="1"/>
  <c r="K18" i="13"/>
  <c r="K19" i="13" s="1"/>
  <c r="B11" i="13"/>
  <c r="B12" i="13" s="1"/>
  <c r="C11" i="13"/>
  <c r="C12" i="13" s="1"/>
  <c r="D11" i="13"/>
  <c r="D12" i="13" s="1"/>
  <c r="E11" i="13"/>
  <c r="E12" i="13" s="1"/>
  <c r="F11" i="13"/>
  <c r="F12" i="13" s="1"/>
  <c r="G11" i="13"/>
  <c r="G12" i="13" s="1"/>
  <c r="H11" i="13"/>
  <c r="H12" i="13" s="1"/>
  <c r="I11" i="13"/>
  <c r="I12" i="13" s="1"/>
  <c r="J11" i="13"/>
  <c r="J12" i="13" s="1"/>
  <c r="K11" i="13"/>
  <c r="K12" i="13" s="1"/>
  <c r="B32" i="12"/>
  <c r="B33" i="12" s="1"/>
  <c r="C32" i="12"/>
  <c r="C33" i="12" s="1"/>
  <c r="D32" i="12"/>
  <c r="D33" i="12" s="1"/>
  <c r="E32" i="12"/>
  <c r="E33" i="12" s="1"/>
  <c r="F32" i="12"/>
  <c r="F33" i="12" s="1"/>
  <c r="G32" i="12"/>
  <c r="G33" i="12" s="1"/>
  <c r="H32" i="12"/>
  <c r="H33" i="12" s="1"/>
  <c r="I32" i="12"/>
  <c r="I33" i="12" s="1"/>
  <c r="J32" i="12"/>
  <c r="J33" i="12" s="1"/>
  <c r="K32" i="12"/>
  <c r="K33" i="12" s="1"/>
  <c r="B25" i="12"/>
  <c r="B26" i="12" s="1"/>
  <c r="C25" i="12"/>
  <c r="C26" i="12" s="1"/>
  <c r="D25" i="12"/>
  <c r="D26" i="12" s="1"/>
  <c r="E25" i="12"/>
  <c r="E26" i="12" s="1"/>
  <c r="F25" i="12"/>
  <c r="F26" i="12" s="1"/>
  <c r="G25" i="12"/>
  <c r="G26" i="12" s="1"/>
  <c r="H25" i="12"/>
  <c r="H26" i="12" s="1"/>
  <c r="I25" i="12"/>
  <c r="I26" i="12" s="1"/>
  <c r="J25" i="12"/>
  <c r="J26" i="12" s="1"/>
  <c r="K25" i="12"/>
  <c r="K26" i="12" s="1"/>
  <c r="G19" i="12"/>
  <c r="B18" i="12"/>
  <c r="B19" i="12" s="1"/>
  <c r="C18" i="12"/>
  <c r="C19" i="12" s="1"/>
  <c r="D18" i="12"/>
  <c r="D19" i="12" s="1"/>
  <c r="E18" i="12"/>
  <c r="E19" i="12" s="1"/>
  <c r="F18" i="12"/>
  <c r="F19" i="12" s="1"/>
  <c r="G18" i="12"/>
  <c r="H18" i="12"/>
  <c r="H19" i="12" s="1"/>
  <c r="I18" i="12"/>
  <c r="I19" i="12" s="1"/>
  <c r="J18" i="12"/>
  <c r="J19" i="12" s="1"/>
  <c r="K18" i="12"/>
  <c r="K19" i="12" s="1"/>
  <c r="D44" i="11"/>
  <c r="E44" i="11"/>
  <c r="F44" i="11"/>
  <c r="G44" i="11"/>
  <c r="H44" i="11"/>
  <c r="I44" i="11"/>
  <c r="J44" i="11"/>
  <c r="K44" i="11"/>
  <c r="C43" i="11"/>
  <c r="B43" i="11"/>
  <c r="B17" i="11"/>
  <c r="B37" i="11"/>
  <c r="C37" i="11"/>
  <c r="D37" i="11"/>
  <c r="E37" i="11"/>
  <c r="F37" i="11"/>
  <c r="G37" i="11"/>
  <c r="H37" i="11"/>
  <c r="I37" i="11"/>
  <c r="J37" i="11"/>
  <c r="K37" i="11"/>
  <c r="B30" i="11"/>
  <c r="B31" i="11" s="1"/>
  <c r="C30" i="11"/>
  <c r="C31" i="11" s="1"/>
  <c r="D30" i="11"/>
  <c r="D31" i="11" s="1"/>
  <c r="E30" i="11"/>
  <c r="E31" i="11" s="1"/>
  <c r="F30" i="11"/>
  <c r="F31" i="11" s="1"/>
  <c r="G30" i="11"/>
  <c r="G31" i="11" s="1"/>
  <c r="H30" i="11"/>
  <c r="H31" i="11" s="1"/>
  <c r="I30" i="11"/>
  <c r="I31" i="11" s="1"/>
  <c r="J30" i="11"/>
  <c r="J31" i="11" s="1"/>
  <c r="K30" i="11"/>
  <c r="K31" i="11" s="1"/>
  <c r="B23" i="11"/>
  <c r="B24" i="11" s="1"/>
  <c r="C23" i="11"/>
  <c r="C24" i="11" s="1"/>
  <c r="D23" i="11"/>
  <c r="D24" i="11" s="1"/>
  <c r="E23" i="11"/>
  <c r="E24" i="11" s="1"/>
  <c r="F23" i="11"/>
  <c r="F24" i="11" s="1"/>
  <c r="G23" i="11"/>
  <c r="G24" i="11" s="1"/>
  <c r="H23" i="11"/>
  <c r="H24" i="11" s="1"/>
  <c r="I23" i="11"/>
  <c r="I24" i="11" s="1"/>
  <c r="J23" i="11"/>
  <c r="J24" i="11" s="1"/>
  <c r="K23" i="11"/>
  <c r="K24" i="11" s="1"/>
  <c r="B16" i="11"/>
  <c r="C16" i="11"/>
  <c r="C17" i="11" s="1"/>
  <c r="D16" i="11"/>
  <c r="D17" i="11" s="1"/>
  <c r="E16" i="11"/>
  <c r="E17" i="11" s="1"/>
  <c r="F16" i="11"/>
  <c r="F17" i="11" s="1"/>
  <c r="G16" i="11"/>
  <c r="G17" i="11" s="1"/>
  <c r="H16" i="11"/>
  <c r="H17" i="11" s="1"/>
  <c r="I16" i="11"/>
  <c r="I17" i="11" s="1"/>
  <c r="J16" i="11"/>
  <c r="J17" i="11" s="1"/>
  <c r="K16" i="11"/>
  <c r="K17" i="11" s="1"/>
  <c r="B9" i="11"/>
  <c r="B10" i="11" s="1"/>
  <c r="C9" i="11"/>
  <c r="C10" i="11" s="1"/>
  <c r="D9" i="11"/>
  <c r="D10" i="11" s="1"/>
  <c r="E9" i="11"/>
  <c r="E10" i="11" s="1"/>
  <c r="F9" i="11"/>
  <c r="F10" i="11" s="1"/>
  <c r="G9" i="11"/>
  <c r="G10" i="11" s="1"/>
  <c r="H9" i="11"/>
  <c r="H10" i="11" s="1"/>
  <c r="I9" i="11"/>
  <c r="I10" i="11" s="1"/>
  <c r="J9" i="11"/>
  <c r="J10" i="11" s="1"/>
  <c r="K9" i="11"/>
  <c r="K10" i="11" s="1"/>
  <c r="D42" i="10"/>
  <c r="E42" i="10"/>
  <c r="F42" i="10"/>
  <c r="G42" i="10"/>
  <c r="H42" i="10"/>
  <c r="I42" i="10"/>
  <c r="J42" i="10"/>
  <c r="K42" i="10"/>
  <c r="C25" i="10"/>
  <c r="B35" i="10"/>
  <c r="B36" i="10" s="1"/>
  <c r="C35" i="10"/>
  <c r="C36" i="10" s="1"/>
  <c r="D35" i="10"/>
  <c r="D36" i="10" s="1"/>
  <c r="E35" i="10"/>
  <c r="E36" i="10" s="1"/>
  <c r="F35" i="10"/>
  <c r="F36" i="10" s="1"/>
  <c r="G35" i="10"/>
  <c r="G36" i="10" s="1"/>
  <c r="H35" i="10"/>
  <c r="H36" i="10" s="1"/>
  <c r="I35" i="10"/>
  <c r="I36" i="10" s="1"/>
  <c r="J35" i="10"/>
  <c r="J36" i="10" s="1"/>
  <c r="K35" i="10"/>
  <c r="K36" i="10" s="1"/>
  <c r="B31" i="10"/>
  <c r="B32" i="10" s="1"/>
  <c r="C31" i="10"/>
  <c r="C32" i="10" s="1"/>
  <c r="D31" i="10"/>
  <c r="D32" i="10" s="1"/>
  <c r="E31" i="10"/>
  <c r="E32" i="10" s="1"/>
  <c r="F31" i="10"/>
  <c r="F32" i="10" s="1"/>
  <c r="G31" i="10"/>
  <c r="G32" i="10" s="1"/>
  <c r="H31" i="10"/>
  <c r="H32" i="10" s="1"/>
  <c r="I31" i="10"/>
  <c r="I32" i="10" s="1"/>
  <c r="J31" i="10"/>
  <c r="J32" i="10" s="1"/>
  <c r="K31" i="10"/>
  <c r="K32" i="10" s="1"/>
  <c r="B24" i="10"/>
  <c r="B25" i="10" s="1"/>
  <c r="C24" i="10"/>
  <c r="D24" i="10"/>
  <c r="D25" i="10" s="1"/>
  <c r="E24" i="10"/>
  <c r="E25" i="10" s="1"/>
  <c r="F24" i="10"/>
  <c r="F25" i="10" s="1"/>
  <c r="G24" i="10"/>
  <c r="G25" i="10" s="1"/>
  <c r="H24" i="10"/>
  <c r="H25" i="10" s="1"/>
  <c r="I24" i="10"/>
  <c r="I25" i="10" s="1"/>
  <c r="J24" i="10"/>
  <c r="J25" i="10" s="1"/>
  <c r="K24" i="10"/>
  <c r="K25" i="10" s="1"/>
  <c r="B17" i="10"/>
  <c r="B18" i="10" s="1"/>
  <c r="C17" i="10"/>
  <c r="C18" i="10" s="1"/>
  <c r="D17" i="10"/>
  <c r="D18" i="10" s="1"/>
  <c r="E17" i="10"/>
  <c r="E18" i="10" s="1"/>
  <c r="F17" i="10"/>
  <c r="F18" i="10" s="1"/>
  <c r="G17" i="10"/>
  <c r="G18" i="10" s="1"/>
  <c r="H17" i="10"/>
  <c r="H18" i="10" s="1"/>
  <c r="I17" i="10"/>
  <c r="I18" i="10" s="1"/>
  <c r="J17" i="10"/>
  <c r="J18" i="10" s="1"/>
  <c r="K17" i="10"/>
  <c r="K18" i="10" s="1"/>
  <c r="B10" i="10"/>
  <c r="B11" i="10" s="1"/>
  <c r="C10" i="10"/>
  <c r="C11" i="10" s="1"/>
  <c r="D10" i="10"/>
  <c r="D11" i="10" s="1"/>
  <c r="E10" i="10"/>
  <c r="E11" i="10" s="1"/>
  <c r="F10" i="10"/>
  <c r="F11" i="10" s="1"/>
  <c r="G10" i="10"/>
  <c r="G11" i="10" s="1"/>
  <c r="H10" i="10"/>
  <c r="H11" i="10" s="1"/>
  <c r="I10" i="10"/>
  <c r="I11" i="10" s="1"/>
  <c r="J10" i="10"/>
  <c r="J11" i="10" s="1"/>
  <c r="K10" i="10"/>
  <c r="K11" i="10" s="1"/>
  <c r="B40" i="9"/>
  <c r="C40" i="9"/>
  <c r="C41" i="9" s="1"/>
  <c r="B36" i="9"/>
  <c r="B35" i="9"/>
  <c r="C35" i="9"/>
  <c r="C36" i="9" s="1"/>
  <c r="D35" i="9"/>
  <c r="D36" i="9" s="1"/>
  <c r="E35" i="9"/>
  <c r="E36" i="9" s="1"/>
  <c r="F35" i="9"/>
  <c r="F36" i="9" s="1"/>
  <c r="G35" i="9"/>
  <c r="G36" i="9" s="1"/>
  <c r="H35" i="9"/>
  <c r="H36" i="9" s="1"/>
  <c r="I35" i="9"/>
  <c r="I36" i="9" s="1"/>
  <c r="J35" i="9"/>
  <c r="J36" i="9" s="1"/>
  <c r="K35" i="9"/>
  <c r="K36" i="9" s="1"/>
  <c r="B28" i="9"/>
  <c r="B29" i="9" s="1"/>
  <c r="C28" i="9"/>
  <c r="C29" i="9" s="1"/>
  <c r="D28" i="9"/>
  <c r="D29" i="9" s="1"/>
  <c r="E28" i="9"/>
  <c r="E29" i="9" s="1"/>
  <c r="F28" i="9"/>
  <c r="F29" i="9" s="1"/>
  <c r="G28" i="9"/>
  <c r="G29" i="9" s="1"/>
  <c r="H28" i="9"/>
  <c r="H29" i="9" s="1"/>
  <c r="I28" i="9"/>
  <c r="I29" i="9" s="1"/>
  <c r="J28" i="9"/>
  <c r="J29" i="9" s="1"/>
  <c r="K28" i="9"/>
  <c r="K29" i="9" s="1"/>
  <c r="B21" i="9"/>
  <c r="B22" i="9" s="1"/>
  <c r="C21" i="9"/>
  <c r="C22" i="9" s="1"/>
  <c r="D21" i="9"/>
  <c r="D22" i="9" s="1"/>
  <c r="E21" i="9"/>
  <c r="E22" i="9" s="1"/>
  <c r="F21" i="9"/>
  <c r="F22" i="9" s="1"/>
  <c r="G21" i="9"/>
  <c r="G22" i="9" s="1"/>
  <c r="H21" i="9"/>
  <c r="H22" i="9" s="1"/>
  <c r="I21" i="9"/>
  <c r="I22" i="9" s="1"/>
  <c r="J21" i="9"/>
  <c r="J22" i="9" s="1"/>
  <c r="K21" i="9"/>
  <c r="K22" i="9" s="1"/>
  <c r="B14" i="9"/>
  <c r="B15" i="9" s="1"/>
  <c r="C14" i="9"/>
  <c r="C15" i="9" s="1"/>
  <c r="D14" i="9"/>
  <c r="D15" i="9" s="1"/>
  <c r="E14" i="9"/>
  <c r="E15" i="9" s="1"/>
  <c r="F14" i="9"/>
  <c r="F15" i="9" s="1"/>
  <c r="G14" i="9"/>
  <c r="G15" i="9" s="1"/>
  <c r="H14" i="9"/>
  <c r="H15" i="9" s="1"/>
  <c r="I14" i="9"/>
  <c r="I15" i="9" s="1"/>
  <c r="J14" i="9"/>
  <c r="J15" i="9" s="1"/>
  <c r="K14" i="9"/>
  <c r="K15" i="9" s="1"/>
  <c r="B7" i="9"/>
  <c r="C7" i="9"/>
  <c r="D7" i="9"/>
  <c r="E7" i="9"/>
  <c r="F7" i="9"/>
  <c r="G7" i="9"/>
  <c r="H7" i="9"/>
  <c r="I7" i="9"/>
  <c r="J7" i="9"/>
  <c r="K7" i="9"/>
  <c r="E32" i="8"/>
  <c r="I32" i="8"/>
  <c r="B25" i="8"/>
  <c r="B31" i="8"/>
  <c r="B32" i="8" s="1"/>
  <c r="C31" i="8"/>
  <c r="C32" i="8" s="1"/>
  <c r="D31" i="8"/>
  <c r="D32" i="8" s="1"/>
  <c r="E31" i="8"/>
  <c r="F31" i="8"/>
  <c r="F32" i="8" s="1"/>
  <c r="G31" i="8"/>
  <c r="G32" i="8" s="1"/>
  <c r="H31" i="8"/>
  <c r="H32" i="8" s="1"/>
  <c r="I31" i="8"/>
  <c r="J31" i="8"/>
  <c r="J32" i="8" s="1"/>
  <c r="K31" i="8"/>
  <c r="K32" i="8" s="1"/>
  <c r="B24" i="8"/>
  <c r="C24" i="8"/>
  <c r="C25" i="8" s="1"/>
  <c r="D24" i="8"/>
  <c r="D25" i="8" s="1"/>
  <c r="E24" i="8"/>
  <c r="E25" i="8" s="1"/>
  <c r="F24" i="8"/>
  <c r="F25" i="8" s="1"/>
  <c r="G24" i="8"/>
  <c r="G25" i="8" s="1"/>
  <c r="H24" i="8"/>
  <c r="H25" i="8" s="1"/>
  <c r="I24" i="8"/>
  <c r="I25" i="8" s="1"/>
  <c r="J24" i="8"/>
  <c r="J25" i="8" s="1"/>
  <c r="K24" i="8"/>
  <c r="K25" i="8" s="1"/>
  <c r="B17" i="8"/>
  <c r="B18" i="8" s="1"/>
  <c r="C17" i="8"/>
  <c r="C18" i="8" s="1"/>
  <c r="D17" i="8"/>
  <c r="D18" i="8" s="1"/>
  <c r="E17" i="8"/>
  <c r="E18" i="8" s="1"/>
  <c r="F17" i="8"/>
  <c r="F18" i="8" s="1"/>
  <c r="G17" i="8"/>
  <c r="G18" i="8" s="1"/>
  <c r="H17" i="8"/>
  <c r="H18" i="8" s="1"/>
  <c r="I17" i="8"/>
  <c r="I18" i="8" s="1"/>
  <c r="J17" i="8"/>
  <c r="J18" i="8" s="1"/>
  <c r="K17" i="8"/>
  <c r="K18" i="8" s="1"/>
  <c r="B10" i="8"/>
  <c r="B11" i="8" s="1"/>
  <c r="C10" i="8"/>
  <c r="C11" i="8" s="1"/>
  <c r="D10" i="8"/>
  <c r="D11" i="8" s="1"/>
  <c r="E10" i="8"/>
  <c r="E11" i="8" s="1"/>
  <c r="F10" i="8"/>
  <c r="F11" i="8" s="1"/>
  <c r="G10" i="8"/>
  <c r="G11" i="8" s="1"/>
  <c r="H10" i="8"/>
  <c r="H11" i="8" s="1"/>
  <c r="I10" i="8"/>
  <c r="I11" i="8" s="1"/>
  <c r="J10" i="8"/>
  <c r="J11" i="8" s="1"/>
  <c r="K10" i="8"/>
  <c r="K11" i="8" s="1"/>
  <c r="B16" i="7"/>
  <c r="B17" i="7" s="1"/>
  <c r="C16" i="7"/>
  <c r="C17" i="7" s="1"/>
  <c r="D16" i="7"/>
  <c r="D17" i="7" s="1"/>
  <c r="E16" i="7"/>
  <c r="E17" i="7" s="1"/>
  <c r="F16" i="7"/>
  <c r="F17" i="7" s="1"/>
  <c r="G16" i="7"/>
  <c r="G17" i="7" s="1"/>
  <c r="H16" i="7"/>
  <c r="H17" i="7" s="1"/>
  <c r="I16" i="7"/>
  <c r="I17" i="7" s="1"/>
  <c r="J16" i="7"/>
  <c r="J17" i="7" s="1"/>
  <c r="K16" i="7"/>
  <c r="K17" i="7" s="1"/>
  <c r="B10" i="7"/>
  <c r="B11" i="7" s="1"/>
  <c r="C10" i="7"/>
  <c r="C11" i="7" s="1"/>
  <c r="D10" i="7"/>
  <c r="D11" i="7" s="1"/>
  <c r="E10" i="7"/>
  <c r="E11" i="7" s="1"/>
  <c r="F10" i="7"/>
  <c r="F11" i="7" s="1"/>
  <c r="G10" i="7"/>
  <c r="G11" i="7" s="1"/>
  <c r="H10" i="7"/>
  <c r="H11" i="7" s="1"/>
  <c r="I10" i="7"/>
  <c r="I11" i="7" s="1"/>
  <c r="J10" i="7"/>
  <c r="J11" i="7" s="1"/>
  <c r="K10" i="7"/>
  <c r="K11" i="7" s="1"/>
  <c r="B35" i="6"/>
  <c r="B36" i="6" s="1"/>
  <c r="C35" i="6"/>
  <c r="C36" i="6" s="1"/>
  <c r="D35" i="6"/>
  <c r="D36" i="6" s="1"/>
  <c r="E35" i="6"/>
  <c r="E36" i="6" s="1"/>
  <c r="F35" i="6"/>
  <c r="F36" i="6" s="1"/>
  <c r="G35" i="6"/>
  <c r="G36" i="6" s="1"/>
  <c r="H35" i="6"/>
  <c r="H36" i="6" s="1"/>
  <c r="I35" i="6"/>
  <c r="I36" i="6" s="1"/>
  <c r="J35" i="6"/>
  <c r="J36" i="6" s="1"/>
  <c r="K35" i="6"/>
  <c r="K36" i="6" s="1"/>
  <c r="B28" i="6"/>
  <c r="B29" i="6" s="1"/>
  <c r="C28" i="6"/>
  <c r="C29" i="6" s="1"/>
  <c r="D28" i="6"/>
  <c r="D29" i="6" s="1"/>
  <c r="E28" i="6"/>
  <c r="E29" i="6" s="1"/>
  <c r="F28" i="6"/>
  <c r="F29" i="6" s="1"/>
  <c r="G28" i="6"/>
  <c r="G29" i="6" s="1"/>
  <c r="H28" i="6"/>
  <c r="H29" i="6" s="1"/>
  <c r="I28" i="6"/>
  <c r="I29" i="6" s="1"/>
  <c r="J28" i="6"/>
  <c r="J29" i="6" s="1"/>
  <c r="K28" i="6"/>
  <c r="K29" i="6" s="1"/>
  <c r="B21" i="6"/>
  <c r="B22" i="6" s="1"/>
  <c r="C21" i="6"/>
  <c r="D21" i="6"/>
  <c r="E21" i="6"/>
  <c r="F21" i="6"/>
  <c r="G21" i="6"/>
  <c r="H21" i="6"/>
  <c r="I21" i="6"/>
  <c r="J21" i="6"/>
  <c r="K21" i="6"/>
  <c r="B14" i="6"/>
  <c r="B15" i="6" s="1"/>
  <c r="C14" i="6"/>
  <c r="C15" i="6" s="1"/>
  <c r="D14" i="6"/>
  <c r="D15" i="6" s="1"/>
  <c r="E14" i="6"/>
  <c r="E15" i="6" s="1"/>
  <c r="F14" i="6"/>
  <c r="F15" i="6" s="1"/>
  <c r="G14" i="6"/>
  <c r="G15" i="6" s="1"/>
  <c r="H14" i="6"/>
  <c r="H15" i="6" s="1"/>
  <c r="I14" i="6"/>
  <c r="I15" i="6" s="1"/>
  <c r="J14" i="6"/>
  <c r="J15" i="6" s="1"/>
  <c r="K14" i="6"/>
  <c r="K15" i="6" s="1"/>
  <c r="B7" i="6"/>
  <c r="B8" i="6" s="1"/>
  <c r="C7" i="6"/>
  <c r="C8" i="6" s="1"/>
  <c r="D7" i="6"/>
  <c r="D8" i="6" s="1"/>
  <c r="E7" i="6"/>
  <c r="E8" i="6" s="1"/>
  <c r="F7" i="6"/>
  <c r="F8" i="6" s="1"/>
  <c r="G7" i="6"/>
  <c r="G8" i="6" s="1"/>
  <c r="H7" i="6"/>
  <c r="H8" i="6" s="1"/>
  <c r="I7" i="6"/>
  <c r="I8" i="6" s="1"/>
  <c r="J7" i="6"/>
  <c r="J8" i="6" s="1"/>
  <c r="K7" i="6"/>
  <c r="K8" i="6" s="1"/>
  <c r="B34" i="5"/>
  <c r="B35" i="5" s="1"/>
  <c r="C34" i="5"/>
  <c r="C35" i="5" s="1"/>
  <c r="D34" i="5"/>
  <c r="D35" i="5" s="1"/>
  <c r="E34" i="5"/>
  <c r="E35" i="5" s="1"/>
  <c r="F34" i="5"/>
  <c r="F35" i="5" s="1"/>
  <c r="G34" i="5"/>
  <c r="G35" i="5" s="1"/>
  <c r="H34" i="5"/>
  <c r="H35" i="5" s="1"/>
  <c r="I34" i="5"/>
  <c r="I35" i="5" s="1"/>
  <c r="J34" i="5"/>
  <c r="J35" i="5" s="1"/>
  <c r="K34" i="5"/>
  <c r="K35" i="5" s="1"/>
  <c r="B29" i="5"/>
  <c r="B30" i="5" s="1"/>
  <c r="C29" i="5"/>
  <c r="C30" i="5" s="1"/>
  <c r="D29" i="5"/>
  <c r="D30" i="5" s="1"/>
  <c r="E29" i="5"/>
  <c r="E30" i="5" s="1"/>
  <c r="F29" i="5"/>
  <c r="F30" i="5" s="1"/>
  <c r="G29" i="5"/>
  <c r="G30" i="5" s="1"/>
  <c r="H29" i="5"/>
  <c r="H30" i="5" s="1"/>
  <c r="I29" i="5"/>
  <c r="I30" i="5" s="1"/>
  <c r="J29" i="5"/>
  <c r="J30" i="5" s="1"/>
  <c r="K29" i="5"/>
  <c r="K30" i="5" s="1"/>
  <c r="B22" i="5"/>
  <c r="B23" i="5" s="1"/>
  <c r="C22" i="5"/>
  <c r="C23" i="5" s="1"/>
  <c r="D22" i="5"/>
  <c r="D23" i="5" s="1"/>
  <c r="E22" i="5"/>
  <c r="E23" i="5" s="1"/>
  <c r="F22" i="5"/>
  <c r="F23" i="5" s="1"/>
  <c r="G22" i="5"/>
  <c r="G23" i="5" s="1"/>
  <c r="H22" i="5"/>
  <c r="H23" i="5" s="1"/>
  <c r="I22" i="5"/>
  <c r="I23" i="5" s="1"/>
  <c r="J22" i="5"/>
  <c r="J23" i="5" s="1"/>
  <c r="K22" i="5"/>
  <c r="K23" i="5" s="1"/>
  <c r="B15" i="5"/>
  <c r="B16" i="5" s="1"/>
  <c r="C15" i="5"/>
  <c r="C16" i="5" s="1"/>
  <c r="D15" i="5"/>
  <c r="D16" i="5" s="1"/>
  <c r="E15" i="5"/>
  <c r="E16" i="5" s="1"/>
  <c r="F15" i="5"/>
  <c r="F16" i="5" s="1"/>
  <c r="G15" i="5"/>
  <c r="G16" i="5" s="1"/>
  <c r="H15" i="5"/>
  <c r="H16" i="5" s="1"/>
  <c r="I15" i="5"/>
  <c r="I16" i="5" s="1"/>
  <c r="J15" i="5"/>
  <c r="J16" i="5" s="1"/>
  <c r="K15" i="5"/>
  <c r="K16" i="5" s="1"/>
  <c r="B8" i="5"/>
  <c r="B9" i="5" s="1"/>
  <c r="C8" i="5"/>
  <c r="C9" i="5" s="1"/>
  <c r="D8" i="5"/>
  <c r="D9" i="5" s="1"/>
  <c r="E8" i="5"/>
  <c r="E9" i="5" s="1"/>
  <c r="F8" i="5"/>
  <c r="F9" i="5" s="1"/>
  <c r="G8" i="5"/>
  <c r="G9" i="5" s="1"/>
  <c r="H8" i="5"/>
  <c r="H9" i="5" s="1"/>
  <c r="I8" i="5"/>
  <c r="I9" i="5" s="1"/>
  <c r="J8" i="5"/>
  <c r="J9" i="5" s="1"/>
  <c r="K8" i="5"/>
  <c r="K9" i="5" s="1"/>
  <c r="D42" i="4"/>
  <c r="E42" i="4"/>
  <c r="F42" i="4"/>
  <c r="G42" i="4"/>
  <c r="H42" i="4"/>
  <c r="I42" i="4"/>
  <c r="J42" i="4"/>
  <c r="K42" i="4"/>
  <c r="B36" i="4"/>
  <c r="B37" i="4" s="1"/>
  <c r="C36" i="4"/>
  <c r="C37" i="4" s="1"/>
  <c r="D36" i="4"/>
  <c r="D37" i="4" s="1"/>
  <c r="E36" i="4"/>
  <c r="E37" i="4" s="1"/>
  <c r="F36" i="4"/>
  <c r="F37" i="4" s="1"/>
  <c r="G36" i="4"/>
  <c r="G37" i="4" s="1"/>
  <c r="H36" i="4"/>
  <c r="H37" i="4" s="1"/>
  <c r="I36" i="4"/>
  <c r="I37" i="4" s="1"/>
  <c r="J36" i="4"/>
  <c r="J37" i="4" s="1"/>
  <c r="K36" i="4"/>
  <c r="K37" i="4" s="1"/>
  <c r="B31" i="4"/>
  <c r="B32" i="4" s="1"/>
  <c r="C31" i="4"/>
  <c r="C32" i="4" s="1"/>
  <c r="D31" i="4"/>
  <c r="D32" i="4" s="1"/>
  <c r="E31" i="4"/>
  <c r="E32" i="4" s="1"/>
  <c r="F31" i="4"/>
  <c r="F32" i="4" s="1"/>
  <c r="G31" i="4"/>
  <c r="G32" i="4" s="1"/>
  <c r="H31" i="4"/>
  <c r="H32" i="4" s="1"/>
  <c r="I31" i="4"/>
  <c r="I32" i="4" s="1"/>
  <c r="J31" i="4"/>
  <c r="J32" i="4" s="1"/>
  <c r="K31" i="4"/>
  <c r="K32" i="4" s="1"/>
  <c r="B24" i="4"/>
  <c r="B25" i="4" s="1"/>
  <c r="C24" i="4"/>
  <c r="C25" i="4" s="1"/>
  <c r="D24" i="4"/>
  <c r="D25" i="4" s="1"/>
  <c r="E24" i="4"/>
  <c r="E25" i="4" s="1"/>
  <c r="F24" i="4"/>
  <c r="F25" i="4" s="1"/>
  <c r="G24" i="4"/>
  <c r="G25" i="4" s="1"/>
  <c r="H24" i="4"/>
  <c r="H25" i="4" s="1"/>
  <c r="I24" i="4"/>
  <c r="I25" i="4" s="1"/>
  <c r="J24" i="4"/>
  <c r="J25" i="4" s="1"/>
  <c r="K24" i="4"/>
  <c r="K25" i="4" s="1"/>
  <c r="B17" i="4"/>
  <c r="B18" i="4" s="1"/>
  <c r="C17" i="4"/>
  <c r="C18" i="4" s="1"/>
  <c r="D17" i="4"/>
  <c r="D18" i="4" s="1"/>
  <c r="E17" i="4"/>
  <c r="E18" i="4" s="1"/>
  <c r="F17" i="4"/>
  <c r="F18" i="4" s="1"/>
  <c r="G17" i="4"/>
  <c r="G18" i="4" s="1"/>
  <c r="H17" i="4"/>
  <c r="H18" i="4" s="1"/>
  <c r="I17" i="4"/>
  <c r="I18" i="4" s="1"/>
  <c r="J17" i="4"/>
  <c r="J18" i="4" s="1"/>
  <c r="K17" i="4"/>
  <c r="K18" i="4" s="1"/>
  <c r="B10" i="4"/>
  <c r="B11" i="4" s="1"/>
  <c r="C10" i="4"/>
  <c r="C11" i="4" s="1"/>
  <c r="D10" i="4"/>
  <c r="D11" i="4" s="1"/>
  <c r="E10" i="4"/>
  <c r="E11" i="4" s="1"/>
  <c r="F10" i="4"/>
  <c r="F11" i="4" s="1"/>
  <c r="G10" i="4"/>
  <c r="G11" i="4" s="1"/>
  <c r="H10" i="4"/>
  <c r="H11" i="4" s="1"/>
  <c r="I10" i="4"/>
  <c r="I11" i="4" s="1"/>
  <c r="J10" i="4"/>
  <c r="J11" i="4" s="1"/>
  <c r="K10" i="4"/>
  <c r="K11" i="4" s="1"/>
  <c r="B30" i="15"/>
  <c r="B31" i="15" s="1"/>
  <c r="C30" i="15"/>
  <c r="C31" i="15" s="1"/>
  <c r="D30" i="15"/>
  <c r="D31" i="15" s="1"/>
  <c r="E30" i="15"/>
  <c r="E31" i="15" s="1"/>
  <c r="F30" i="15"/>
  <c r="F31" i="15" s="1"/>
  <c r="G30" i="15"/>
  <c r="G31" i="15" s="1"/>
  <c r="H30" i="15"/>
  <c r="H31" i="15" s="1"/>
  <c r="I30" i="15"/>
  <c r="I31" i="15" s="1"/>
  <c r="J30" i="15"/>
  <c r="J31" i="15" s="1"/>
  <c r="K30" i="15"/>
  <c r="K31" i="15" s="1"/>
  <c r="K24" i="15" l="1"/>
  <c r="K25" i="15" s="1"/>
  <c r="J24" i="15"/>
  <c r="J25" i="15" s="1"/>
  <c r="I24" i="15"/>
  <c r="I25" i="15" s="1"/>
  <c r="H24" i="15"/>
  <c r="H25" i="15" s="1"/>
  <c r="G24" i="15"/>
  <c r="G25" i="15" s="1"/>
  <c r="F24" i="15"/>
  <c r="F25" i="15" s="1"/>
  <c r="E24" i="15"/>
  <c r="E25" i="15" s="1"/>
  <c r="D24" i="15"/>
  <c r="D25" i="15" s="1"/>
  <c r="C24" i="15"/>
  <c r="C25" i="15" s="1"/>
  <c r="B24" i="15"/>
  <c r="B25" i="15" s="1"/>
  <c r="K17" i="15"/>
  <c r="K18" i="15" s="1"/>
  <c r="J17" i="15"/>
  <c r="J18" i="15" s="1"/>
  <c r="I17" i="15"/>
  <c r="I18" i="15" s="1"/>
  <c r="H17" i="15"/>
  <c r="H18" i="15" s="1"/>
  <c r="G17" i="15"/>
  <c r="G18" i="15" s="1"/>
  <c r="F17" i="15"/>
  <c r="F18" i="15" s="1"/>
  <c r="E17" i="15"/>
  <c r="E18" i="15" s="1"/>
  <c r="D17" i="15"/>
  <c r="D18" i="15" s="1"/>
  <c r="C17" i="15"/>
  <c r="C18" i="15" s="1"/>
  <c r="B17" i="15"/>
  <c r="B18" i="15" s="1"/>
  <c r="C41" i="14"/>
  <c r="B41" i="14"/>
  <c r="K28" i="14"/>
  <c r="K29" i="14" s="1"/>
  <c r="J28" i="14"/>
  <c r="J29" i="14" s="1"/>
  <c r="I28" i="14"/>
  <c r="I29" i="14" s="1"/>
  <c r="H28" i="14"/>
  <c r="H29" i="14" s="1"/>
  <c r="G28" i="14"/>
  <c r="G29" i="14" s="1"/>
  <c r="F28" i="14"/>
  <c r="F29" i="14" s="1"/>
  <c r="E28" i="14"/>
  <c r="E29" i="14" s="1"/>
  <c r="D28" i="14"/>
  <c r="D29" i="14" s="1"/>
  <c r="C28" i="14"/>
  <c r="C29" i="14" s="1"/>
  <c r="B28" i="14"/>
  <c r="B29" i="14" s="1"/>
  <c r="K21" i="14"/>
  <c r="K22" i="14" s="1"/>
  <c r="J21" i="14"/>
  <c r="J22" i="14" s="1"/>
  <c r="I21" i="14"/>
  <c r="I22" i="14" s="1"/>
  <c r="H21" i="14"/>
  <c r="H22" i="14" s="1"/>
  <c r="G21" i="14"/>
  <c r="G22" i="14" s="1"/>
  <c r="F21" i="14"/>
  <c r="F22" i="14" s="1"/>
  <c r="E21" i="14"/>
  <c r="E22" i="14" s="1"/>
  <c r="D21" i="14"/>
  <c r="D22" i="14" s="1"/>
  <c r="C21" i="14"/>
  <c r="C22" i="14" s="1"/>
  <c r="B21" i="14"/>
  <c r="B22" i="14" s="1"/>
  <c r="K14" i="14"/>
  <c r="K15" i="14" s="1"/>
  <c r="J14" i="14"/>
  <c r="J15" i="14" s="1"/>
  <c r="I14" i="14"/>
  <c r="I15" i="14" s="1"/>
  <c r="H14" i="14"/>
  <c r="H15" i="14" s="1"/>
  <c r="G14" i="14"/>
  <c r="G15" i="14" s="1"/>
  <c r="F14" i="14"/>
  <c r="F15" i="14" s="1"/>
  <c r="E14" i="14"/>
  <c r="E15" i="14" s="1"/>
  <c r="D14" i="14"/>
  <c r="D15" i="14" s="1"/>
  <c r="C14" i="14"/>
  <c r="C15" i="14" s="1"/>
  <c r="B14" i="14"/>
  <c r="B15" i="14" s="1"/>
  <c r="K7" i="14"/>
  <c r="J7" i="14"/>
  <c r="I7" i="14"/>
  <c r="H7" i="14"/>
  <c r="G7" i="14"/>
  <c r="F7" i="14"/>
  <c r="E7" i="14"/>
  <c r="D7" i="14"/>
  <c r="C7" i="14"/>
  <c r="B7" i="14"/>
  <c r="C44" i="13"/>
  <c r="B44" i="13"/>
  <c r="C40" i="12"/>
  <c r="B40" i="12"/>
  <c r="C44" i="11"/>
  <c r="B44" i="11"/>
  <c r="C42" i="10"/>
  <c r="B42" i="10"/>
  <c r="K41" i="9"/>
  <c r="J41" i="9"/>
  <c r="I41" i="9"/>
  <c r="H41" i="9"/>
  <c r="G41" i="9"/>
  <c r="F41" i="9"/>
  <c r="E41" i="9"/>
  <c r="D41" i="9"/>
  <c r="B41" i="9"/>
  <c r="C41" i="8"/>
  <c r="B41" i="8"/>
  <c r="C36" i="7"/>
  <c r="B36" i="7"/>
  <c r="C42" i="6"/>
  <c r="B42" i="6"/>
  <c r="C41" i="5"/>
  <c r="B41" i="5"/>
  <c r="C42" i="4"/>
  <c r="B42" i="4"/>
  <c r="B36" i="15" l="1"/>
  <c r="B37" i="15" s="1"/>
  <c r="C36" i="15"/>
  <c r="C37" i="15" s="1"/>
</calcChain>
</file>

<file path=xl/sharedStrings.xml><?xml version="1.0" encoding="utf-8"?>
<sst xmlns="http://schemas.openxmlformats.org/spreadsheetml/2006/main" count="324" uniqueCount="48">
  <si>
    <t>DATE</t>
  </si>
  <si>
    <t>AUD</t>
  </si>
  <si>
    <t>DM</t>
  </si>
  <si>
    <t>EUR</t>
  </si>
  <si>
    <t>KRW</t>
  </si>
  <si>
    <t>NZD</t>
  </si>
  <si>
    <t>SDR</t>
  </si>
  <si>
    <t>SGD</t>
  </si>
  <si>
    <t>STG</t>
  </si>
  <si>
    <t>USD</t>
  </si>
  <si>
    <t>YEN</t>
  </si>
  <si>
    <t>Weekly Total</t>
  </si>
  <si>
    <t>Weekly Ave.</t>
  </si>
  <si>
    <t>MONTHLY EXCHANGE RATE SUMMARY</t>
  </si>
  <si>
    <t>TOTAL</t>
  </si>
  <si>
    <t>AVE/MONTH</t>
  </si>
  <si>
    <t>SI EQUIV.</t>
  </si>
  <si>
    <t>DEM</t>
  </si>
  <si>
    <t>P</t>
  </si>
  <si>
    <t>H</t>
  </si>
  <si>
    <t>O</t>
  </si>
  <si>
    <t>L</t>
  </si>
  <si>
    <t>I</t>
  </si>
  <si>
    <t>D</t>
  </si>
  <si>
    <t>A</t>
  </si>
  <si>
    <t>Y</t>
  </si>
  <si>
    <t>DAY</t>
  </si>
  <si>
    <t>KREW</t>
  </si>
  <si>
    <t>CBSI DAILY MIDRATES FOR JANUARY 2007</t>
  </si>
  <si>
    <t>CBSI DAILY MIDRATES FOR FEBRUARY 2007</t>
  </si>
  <si>
    <t>CBSI DAILY MIDRATES FOR MARCH 2007</t>
  </si>
  <si>
    <t>CBSI DAILY MIDRATES FOR APRIL 2007</t>
  </si>
  <si>
    <t>CBSI DAILY MIDRATES FOR MAY 2007</t>
  </si>
  <si>
    <t>W</t>
  </si>
  <si>
    <t>T</t>
  </si>
  <si>
    <t xml:space="preserve">M </t>
  </si>
  <si>
    <t>N</t>
  </si>
  <si>
    <t>CBSI DAILY MIDRATES FOR JUNE 2007</t>
  </si>
  <si>
    <t>U</t>
  </si>
  <si>
    <t>B</t>
  </si>
  <si>
    <t xml:space="preserve">C </t>
  </si>
  <si>
    <t>HO</t>
  </si>
  <si>
    <t>CBSI DAILY MIDRATES FOR JULY 2007</t>
  </si>
  <si>
    <t>CBSI DAILY MIDRATES FOR AUGUST 2007</t>
  </si>
  <si>
    <t>CBSI DAILY MIDRATES FOR SEPTEMBER 2007</t>
  </si>
  <si>
    <t>CBSI DAILY MIDRATES FOR OCTOBER 2007</t>
  </si>
  <si>
    <t>CBSI DAILY MIDRATES FOR NOVEMBER 2007</t>
  </si>
  <si>
    <t>CBSI DAILY MIDRATES FOR DECEMBER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</si>
</sst>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Footlight MT Light"/>
      <family val="1"/>
    </font>
    <font>
      <b/>
      <u/>
      <sz val="18"/>
      <color theme="9" tint="-0.249977111117893"/>
      <name val="Footlight MT Light"/>
      <family val="1"/>
    </font>
    <font>
      <sz val="9"/>
      <color theme="1"/>
      <name val="Footlight MT Light"/>
      <family val="1"/>
    </font>
    <font>
      <sz val="10"/>
      <color theme="1"/>
      <name val="Footlight MT Light"/>
      <family val="1"/>
    </font>
    <font>
      <b/>
      <sz val="10"/>
      <color theme="1"/>
      <name val="Footlight MT Light"/>
      <family val="1"/>
    </font>
    <font>
      <sz val="8"/>
      <color theme="1"/>
      <name val="Footlight MT Light"/>
      <family val="1"/>
    </font>
    <font>
      <sz val="8"/>
      <name val="Footlight MT Light"/>
      <family val="1"/>
    </font>
    <font>
      <b/>
      <sz val="8"/>
      <color theme="9" tint="-0.249977111117893"/>
      <name val="Footlight MT Light"/>
      <family val="1"/>
    </font>
    <font>
      <b/>
      <sz val="16"/>
      <color theme="9" tint="-0.249977111117893"/>
      <name val="Footlight MT Light"/>
      <family val="1"/>
    </font>
    <font>
      <sz val="11"/>
      <color theme="9" tint="-0.249977111117893"/>
      <name val="Calibri"/>
      <family val="2"/>
      <scheme val="minor"/>
    </font>
    <font>
      <sz val="12"/>
      <color theme="1"/>
      <name val="Footlight MT Light"/>
      <family val="1"/>
    </font>
    <font>
      <b/>
      <u/>
      <sz val="12"/>
      <color theme="9" tint="-0.249977111117893"/>
      <name val="Footlight MT Light"/>
      <family val="1"/>
    </font>
    <font>
      <b/>
      <sz val="12"/>
      <color theme="1"/>
      <name val="Footlight MT Light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165" fontId="6" fillId="2" borderId="0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5" fontId="7" fillId="0" borderId="8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6" fillId="2" borderId="8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165" fontId="6" fillId="2" borderId="15" xfId="0" applyNumberFormat="1" applyFont="1" applyFill="1" applyBorder="1" applyAlignment="1">
      <alignment horizontal="center"/>
    </xf>
    <xf numFmtId="165" fontId="6" fillId="2" borderId="7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center"/>
    </xf>
    <xf numFmtId="0" fontId="10" fillId="0" borderId="6" xfId="0" applyFont="1" applyBorder="1"/>
    <xf numFmtId="164" fontId="6" fillId="2" borderId="16" xfId="0" applyNumberFormat="1" applyFont="1" applyFill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0" fillId="0" borderId="0" xfId="0" applyBorder="1"/>
    <xf numFmtId="165" fontId="6" fillId="0" borderId="5" xfId="0" applyNumberFormat="1" applyFont="1" applyBorder="1" applyAlignment="1">
      <alignment horizontal="center"/>
    </xf>
    <xf numFmtId="0" fontId="10" fillId="0" borderId="0" xfId="0" applyFont="1" applyBorder="1"/>
    <xf numFmtId="165" fontId="7" fillId="0" borderId="7" xfId="0" applyNumberFormat="1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65" fontId="6" fillId="0" borderId="18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/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28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62"/>
    </row>
    <row r="5" spans="1:11" ht="15.75" thickBot="1" x14ac:dyDescent="0.3">
      <c r="A5" s="6" t="s">
        <v>0</v>
      </c>
      <c r="B5" s="7" t="s">
        <v>17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63" t="s">
        <v>3</v>
      </c>
    </row>
    <row r="6" spans="1:11" x14ac:dyDescent="0.25">
      <c r="A6" s="8">
        <v>39084</v>
      </c>
      <c r="B6" s="9">
        <v>0.19423000000000001</v>
      </c>
      <c r="C6" s="10">
        <v>0.18586</v>
      </c>
      <c r="D6" s="9">
        <v>8.7080000000000005E-2</v>
      </c>
      <c r="E6" s="10">
        <v>0.20099</v>
      </c>
      <c r="F6" s="9">
        <v>121.83</v>
      </c>
      <c r="G6" s="10">
        <v>0.16621</v>
      </c>
      <c r="H6" s="9">
        <v>6.6909999999999997E-2</v>
      </c>
      <c r="I6" s="10">
        <v>0.13100000000000001</v>
      </c>
      <c r="J6" s="10">
        <v>15.60079</v>
      </c>
      <c r="K6" s="64">
        <v>9.9309999999999996E-2</v>
      </c>
    </row>
    <row r="7" spans="1:11" x14ac:dyDescent="0.25">
      <c r="A7" s="8">
        <v>39085</v>
      </c>
      <c r="B7" s="9">
        <v>0.19291</v>
      </c>
      <c r="C7" s="10">
        <v>0.18501999999999999</v>
      </c>
      <c r="D7" s="9">
        <v>8.6830000000000004E-2</v>
      </c>
      <c r="E7" s="10">
        <v>0.20055000000000001</v>
      </c>
      <c r="F7" s="9">
        <v>121.24378</v>
      </c>
      <c r="G7" s="10">
        <v>0.16453999999999999</v>
      </c>
      <c r="H7" s="9">
        <v>6.6390000000000005E-2</v>
      </c>
      <c r="I7" s="10">
        <v>0.13100000000000001</v>
      </c>
      <c r="J7" s="10">
        <v>15.56673</v>
      </c>
      <c r="K7" s="64">
        <v>9.8629999999999995E-2</v>
      </c>
    </row>
    <row r="8" spans="1:11" x14ac:dyDescent="0.25">
      <c r="A8" s="8">
        <v>39086</v>
      </c>
      <c r="B8" s="9">
        <v>0.19436</v>
      </c>
      <c r="C8" s="10">
        <v>0.18557000000000001</v>
      </c>
      <c r="D8" s="9">
        <v>8.7029999999999996E-2</v>
      </c>
      <c r="E8" s="10">
        <v>0.20089000000000001</v>
      </c>
      <c r="F8" s="9">
        <v>121.31255</v>
      </c>
      <c r="G8" s="10">
        <v>0.1653</v>
      </c>
      <c r="H8" s="9">
        <v>6.7140000000000005E-2</v>
      </c>
      <c r="I8" s="10">
        <v>0.13100000000000001</v>
      </c>
      <c r="J8" s="10">
        <v>15.65123</v>
      </c>
      <c r="K8" s="64">
        <v>9.9379999999999996E-2</v>
      </c>
    </row>
    <row r="9" spans="1:11" ht="15.75" thickBot="1" x14ac:dyDescent="0.3">
      <c r="A9" s="11">
        <v>39087</v>
      </c>
      <c r="B9" s="12">
        <v>0.19555</v>
      </c>
      <c r="C9" s="13">
        <v>0.18756</v>
      </c>
      <c r="D9" s="12">
        <v>8.7319999999999995E-2</v>
      </c>
      <c r="E9" s="13">
        <v>0.20139000000000001</v>
      </c>
      <c r="F9" s="12">
        <v>121.90716999999999</v>
      </c>
      <c r="G9" s="13">
        <v>0.16657</v>
      </c>
      <c r="H9" s="12">
        <v>6.7320000000000005E-2</v>
      </c>
      <c r="I9" s="13">
        <v>0.13089999999999999</v>
      </c>
      <c r="J9" s="13">
        <v>15.611129999999999</v>
      </c>
      <c r="K9" s="65">
        <v>9.9979999999999999E-2</v>
      </c>
    </row>
    <row r="10" spans="1:11" ht="15.75" thickTop="1" x14ac:dyDescent="0.25">
      <c r="A10" s="14" t="s">
        <v>11</v>
      </c>
      <c r="B10" s="15">
        <f t="shared" ref="B10:K10" si="0">SUM(B6:B9)</f>
        <v>0.77705000000000002</v>
      </c>
      <c r="C10" s="16">
        <f t="shared" si="0"/>
        <v>0.74401000000000006</v>
      </c>
      <c r="D10" s="15">
        <f t="shared" si="0"/>
        <v>0.34826000000000001</v>
      </c>
      <c r="E10" s="16">
        <f t="shared" si="0"/>
        <v>0.80381999999999998</v>
      </c>
      <c r="F10" s="15">
        <f t="shared" si="0"/>
        <v>486.29349999999999</v>
      </c>
      <c r="G10" s="16">
        <f t="shared" si="0"/>
        <v>0.66261999999999999</v>
      </c>
      <c r="H10" s="15">
        <f t="shared" si="0"/>
        <v>0.26776</v>
      </c>
      <c r="I10" s="16">
        <f t="shared" si="0"/>
        <v>0.52390000000000003</v>
      </c>
      <c r="J10" s="16">
        <f t="shared" si="0"/>
        <v>62.429879999999997</v>
      </c>
      <c r="K10" s="66">
        <f t="shared" si="0"/>
        <v>0.39730000000000004</v>
      </c>
    </row>
    <row r="11" spans="1:11" ht="15.75" thickBot="1" x14ac:dyDescent="0.3">
      <c r="A11" s="17" t="s">
        <v>12</v>
      </c>
      <c r="B11" s="18">
        <f>B10/4</f>
        <v>0.1942625</v>
      </c>
      <c r="C11" s="19">
        <f>C10/4</f>
        <v>0.18600250000000002</v>
      </c>
      <c r="D11" s="19">
        <f t="shared" ref="D11:K11" si="1">D10/4</f>
        <v>8.7065000000000003E-2</v>
      </c>
      <c r="E11" s="19">
        <f t="shared" si="1"/>
        <v>0.20095499999999999</v>
      </c>
      <c r="F11" s="19">
        <f t="shared" si="1"/>
        <v>121.573375</v>
      </c>
      <c r="G11" s="19">
        <f t="shared" si="1"/>
        <v>0.165655</v>
      </c>
      <c r="H11" s="19">
        <f t="shared" si="1"/>
        <v>6.694E-2</v>
      </c>
      <c r="I11" s="19">
        <f t="shared" si="1"/>
        <v>0.13097500000000001</v>
      </c>
      <c r="J11" s="19">
        <f t="shared" si="1"/>
        <v>15.607469999999999</v>
      </c>
      <c r="K11" s="19">
        <f t="shared" si="1"/>
        <v>9.9325000000000011E-2</v>
      </c>
    </row>
    <row r="12" spans="1:11" ht="15.75" thickTop="1" x14ac:dyDescent="0.25">
      <c r="A12" s="8">
        <v>39090</v>
      </c>
      <c r="B12" s="9">
        <v>0.19697000000000001</v>
      </c>
      <c r="C12" s="10">
        <v>0.19026000000000001</v>
      </c>
      <c r="D12" s="9">
        <v>8.7300000000000003E-2</v>
      </c>
      <c r="E12" s="10">
        <v>0.20116999999999999</v>
      </c>
      <c r="F12" s="9">
        <v>122.29333</v>
      </c>
      <c r="G12" s="10">
        <v>0.16791</v>
      </c>
      <c r="H12" s="9">
        <v>6.7860000000000004E-2</v>
      </c>
      <c r="I12" s="10">
        <v>0.13089999999999999</v>
      </c>
      <c r="J12" s="10">
        <v>15.545030000000001</v>
      </c>
      <c r="K12" s="64">
        <v>0.10070999999999999</v>
      </c>
    </row>
    <row r="13" spans="1:11" x14ac:dyDescent="0.25">
      <c r="A13" s="8">
        <v>39091</v>
      </c>
      <c r="B13" s="9">
        <v>0.19635</v>
      </c>
      <c r="C13" s="10">
        <v>0.19022</v>
      </c>
      <c r="D13" s="9">
        <v>8.7550000000000003E-2</v>
      </c>
      <c r="E13" s="10">
        <v>0.20113</v>
      </c>
      <c r="F13" s="9">
        <v>122.78093</v>
      </c>
      <c r="G13" s="10">
        <v>0.16753999999999999</v>
      </c>
      <c r="H13" s="9">
        <v>6.7589999999999997E-2</v>
      </c>
      <c r="I13" s="10">
        <v>0.13089999999999999</v>
      </c>
      <c r="J13" s="10">
        <v>15.51689</v>
      </c>
      <c r="K13" s="64">
        <v>0.10057000000000001</v>
      </c>
    </row>
    <row r="14" spans="1:11" x14ac:dyDescent="0.25">
      <c r="A14" s="8">
        <v>39092</v>
      </c>
      <c r="B14" s="9">
        <v>0.19635</v>
      </c>
      <c r="C14" s="10">
        <v>0.18959999999999999</v>
      </c>
      <c r="D14" s="9">
        <v>8.7510000000000004E-2</v>
      </c>
      <c r="E14" s="10">
        <v>0.20111000000000001</v>
      </c>
      <c r="F14" s="9">
        <v>122.84310000000001</v>
      </c>
      <c r="G14" s="10">
        <v>0.16780999999999999</v>
      </c>
      <c r="H14" s="9">
        <v>6.7460000000000006E-2</v>
      </c>
      <c r="I14" s="10">
        <v>0.13089999999999999</v>
      </c>
      <c r="J14" s="10">
        <v>15.63273</v>
      </c>
      <c r="K14" s="64">
        <v>0.1007</v>
      </c>
    </row>
    <row r="15" spans="1:11" x14ac:dyDescent="0.25">
      <c r="A15" s="8">
        <v>39093</v>
      </c>
      <c r="B15" s="9">
        <v>0.1978</v>
      </c>
      <c r="C15" s="10">
        <v>0.19051999999999999</v>
      </c>
      <c r="D15" s="9">
        <v>8.7599999999999997E-2</v>
      </c>
      <c r="E15" s="10">
        <v>0.20138</v>
      </c>
      <c r="F15" s="9">
        <v>122.75475</v>
      </c>
      <c r="G15" s="10">
        <v>0.16853000000000001</v>
      </c>
      <c r="H15" s="9">
        <v>6.7669999999999994E-2</v>
      </c>
      <c r="I15" s="10">
        <v>0.13089999999999999</v>
      </c>
      <c r="J15" s="10">
        <v>15.652369999999999</v>
      </c>
      <c r="K15" s="64">
        <v>0.10113999999999999</v>
      </c>
    </row>
    <row r="16" spans="1:11" ht="15.75" thickBot="1" x14ac:dyDescent="0.3">
      <c r="A16" s="11">
        <v>39094</v>
      </c>
      <c r="B16" s="12">
        <v>0.19766</v>
      </c>
      <c r="C16" s="13">
        <v>0.189</v>
      </c>
      <c r="D16" s="12">
        <v>8.7779999999999997E-2</v>
      </c>
      <c r="E16" s="13">
        <v>0.20199</v>
      </c>
      <c r="F16" s="12">
        <v>122.88565</v>
      </c>
      <c r="G16" s="13">
        <v>0.16750000000000001</v>
      </c>
      <c r="H16" s="12">
        <v>6.7379999999999995E-2</v>
      </c>
      <c r="I16" s="13">
        <v>0.13089999999999999</v>
      </c>
      <c r="J16" s="13">
        <v>15.76952</v>
      </c>
      <c r="K16" s="65">
        <v>0.10150000000000001</v>
      </c>
    </row>
    <row r="17" spans="1:11" ht="15.75" thickTop="1" x14ac:dyDescent="0.25">
      <c r="A17" s="14" t="s">
        <v>11</v>
      </c>
      <c r="B17" s="15">
        <f t="shared" ref="B17:K17" si="2">SUM(B12:B16)</f>
        <v>0.98513000000000006</v>
      </c>
      <c r="C17" s="16">
        <f t="shared" si="2"/>
        <v>0.9496</v>
      </c>
      <c r="D17" s="15">
        <f t="shared" si="2"/>
        <v>0.43774000000000002</v>
      </c>
      <c r="E17" s="16">
        <f t="shared" si="2"/>
        <v>1.00678</v>
      </c>
      <c r="F17" s="15">
        <f t="shared" si="2"/>
        <v>613.55775999999992</v>
      </c>
      <c r="G17" s="16">
        <f t="shared" si="2"/>
        <v>0.83929000000000009</v>
      </c>
      <c r="H17" s="15">
        <f t="shared" si="2"/>
        <v>0.33796000000000004</v>
      </c>
      <c r="I17" s="16">
        <f t="shared" si="2"/>
        <v>0.65449999999999997</v>
      </c>
      <c r="J17" s="16">
        <f t="shared" si="2"/>
        <v>78.116540000000001</v>
      </c>
      <c r="K17" s="66">
        <f t="shared" si="2"/>
        <v>0.50462000000000007</v>
      </c>
    </row>
    <row r="18" spans="1:11" ht="15.75" thickBot="1" x14ac:dyDescent="0.3">
      <c r="A18" s="17" t="s">
        <v>12</v>
      </c>
      <c r="B18" s="18">
        <f>B17/5</f>
        <v>0.19702600000000001</v>
      </c>
      <c r="C18" s="19">
        <f>C17/5</f>
        <v>0.18992000000000001</v>
      </c>
      <c r="D18" s="19">
        <f t="shared" ref="D18:K18" si="3">D17/5</f>
        <v>8.7548000000000001E-2</v>
      </c>
      <c r="E18" s="19">
        <f t="shared" si="3"/>
        <v>0.20135600000000001</v>
      </c>
      <c r="F18" s="19">
        <f t="shared" si="3"/>
        <v>122.71155199999998</v>
      </c>
      <c r="G18" s="19">
        <f t="shared" si="3"/>
        <v>0.16785800000000001</v>
      </c>
      <c r="H18" s="19">
        <f t="shared" si="3"/>
        <v>6.7592000000000013E-2</v>
      </c>
      <c r="I18" s="19">
        <f t="shared" si="3"/>
        <v>0.13089999999999999</v>
      </c>
      <c r="J18" s="19">
        <f t="shared" si="3"/>
        <v>15.623308</v>
      </c>
      <c r="K18" s="19">
        <f t="shared" si="3"/>
        <v>0.10092400000000001</v>
      </c>
    </row>
    <row r="19" spans="1:11" ht="15.75" thickTop="1" x14ac:dyDescent="0.25">
      <c r="A19" s="8">
        <v>39097</v>
      </c>
      <c r="B19" s="9">
        <v>0.19799</v>
      </c>
      <c r="C19" s="10">
        <v>0.18941</v>
      </c>
      <c r="D19" s="9">
        <v>8.7870000000000004E-2</v>
      </c>
      <c r="E19" s="10">
        <v>0.20201</v>
      </c>
      <c r="F19" s="9">
        <v>123.01982</v>
      </c>
      <c r="G19" s="10">
        <v>0.16725999999999999</v>
      </c>
      <c r="H19" s="9">
        <v>6.6820000000000004E-2</v>
      </c>
      <c r="I19" s="10">
        <v>0.13089999999999999</v>
      </c>
      <c r="J19" s="10">
        <v>15.75447</v>
      </c>
      <c r="K19" s="64">
        <v>0.10124</v>
      </c>
    </row>
    <row r="20" spans="1:11" x14ac:dyDescent="0.25">
      <c r="A20" s="8">
        <v>39098</v>
      </c>
      <c r="B20" s="9">
        <v>0.19766</v>
      </c>
      <c r="C20" s="10">
        <v>0.18895999999999999</v>
      </c>
      <c r="D20" s="9">
        <v>8.7760000000000005E-2</v>
      </c>
      <c r="E20" s="10">
        <v>0.2019</v>
      </c>
      <c r="F20" s="9">
        <v>122.92164</v>
      </c>
      <c r="G20" s="10">
        <v>0.16711999999999999</v>
      </c>
      <c r="H20" s="9">
        <v>6.6720000000000002E-2</v>
      </c>
      <c r="I20" s="10">
        <v>0.13089999999999999</v>
      </c>
      <c r="J20" s="10">
        <v>15.763629999999999</v>
      </c>
      <c r="K20" s="64">
        <v>0.10123</v>
      </c>
    </row>
    <row r="21" spans="1:11" x14ac:dyDescent="0.25">
      <c r="A21" s="8">
        <v>39099</v>
      </c>
      <c r="B21" s="9">
        <v>0.19766</v>
      </c>
      <c r="C21" s="10">
        <v>0.18836</v>
      </c>
      <c r="D21" s="9">
        <v>8.7590000000000001E-2</v>
      </c>
      <c r="E21" s="10">
        <v>0.20149</v>
      </c>
      <c r="F21" s="9">
        <v>122.63039000000001</v>
      </c>
      <c r="G21" s="10">
        <v>0.16727</v>
      </c>
      <c r="H21" s="9">
        <v>6.676E-2</v>
      </c>
      <c r="I21" s="10">
        <v>0.13089999999999999</v>
      </c>
      <c r="J21" s="10">
        <v>15.79832</v>
      </c>
      <c r="K21" s="64">
        <v>0.10128</v>
      </c>
    </row>
    <row r="22" spans="1:11" x14ac:dyDescent="0.25">
      <c r="A22" s="8">
        <v>39100</v>
      </c>
      <c r="B22" s="9">
        <v>0.19771</v>
      </c>
      <c r="C22" s="10">
        <v>0.18934999999999999</v>
      </c>
      <c r="D22" s="9">
        <v>8.7749999999999995E-2</v>
      </c>
      <c r="E22" s="10">
        <v>0.20127</v>
      </c>
      <c r="F22" s="9">
        <v>122.62712000000001</v>
      </c>
      <c r="G22" s="10">
        <v>0.16639999999999999</v>
      </c>
      <c r="H22" s="9">
        <v>0.66390000000000005</v>
      </c>
      <c r="I22" s="10">
        <v>0.13089999999999999</v>
      </c>
      <c r="J22" s="10">
        <v>15.778</v>
      </c>
      <c r="K22" s="64">
        <v>0.10109</v>
      </c>
    </row>
    <row r="23" spans="1:11" ht="15.75" thickBot="1" x14ac:dyDescent="0.3">
      <c r="A23" s="11">
        <v>39101</v>
      </c>
      <c r="B23" s="12">
        <v>0.19774</v>
      </c>
      <c r="C23" s="13">
        <v>0.18840000000000001</v>
      </c>
      <c r="D23" s="12">
        <v>8.7739999999999999E-2</v>
      </c>
      <c r="E23" s="13">
        <v>0.20133999999999999</v>
      </c>
      <c r="F23" s="12">
        <v>122.59439</v>
      </c>
      <c r="G23" s="13">
        <v>0.16597000000000001</v>
      </c>
      <c r="H23" s="12">
        <v>6.6379999999999995E-2</v>
      </c>
      <c r="I23" s="13">
        <v>0.13089999999999999</v>
      </c>
      <c r="J23" s="13">
        <v>15.880129999999999</v>
      </c>
      <c r="K23" s="65">
        <v>0.10111000000000001</v>
      </c>
    </row>
    <row r="24" spans="1:11" ht="15.75" thickTop="1" x14ac:dyDescent="0.25">
      <c r="A24" s="14" t="s">
        <v>11</v>
      </c>
      <c r="B24" s="15">
        <f t="shared" ref="B24:K24" si="4">SUM(B19:B23)</f>
        <v>0.98876000000000008</v>
      </c>
      <c r="C24" s="16">
        <f t="shared" si="4"/>
        <v>0.94447999999999999</v>
      </c>
      <c r="D24" s="15">
        <f t="shared" si="4"/>
        <v>0.43870999999999999</v>
      </c>
      <c r="E24" s="16">
        <f t="shared" si="4"/>
        <v>1.0080100000000001</v>
      </c>
      <c r="F24" s="15">
        <f t="shared" si="4"/>
        <v>613.79336000000001</v>
      </c>
      <c r="G24" s="16">
        <f t="shared" si="4"/>
        <v>0.83401999999999998</v>
      </c>
      <c r="H24" s="15">
        <f t="shared" si="4"/>
        <v>0.93058000000000007</v>
      </c>
      <c r="I24" s="16">
        <f t="shared" si="4"/>
        <v>0.65449999999999997</v>
      </c>
      <c r="J24" s="16">
        <f t="shared" si="4"/>
        <v>78.974549999999994</v>
      </c>
      <c r="K24" s="66">
        <f t="shared" si="4"/>
        <v>0.50595000000000001</v>
      </c>
    </row>
    <row r="25" spans="1:11" ht="15.75" thickBot="1" x14ac:dyDescent="0.3">
      <c r="A25" s="17" t="s">
        <v>12</v>
      </c>
      <c r="B25" s="18">
        <f>B24/5</f>
        <v>0.19775200000000001</v>
      </c>
      <c r="C25" s="19">
        <f>C24/5</f>
        <v>0.18889600000000001</v>
      </c>
      <c r="D25" s="19">
        <f t="shared" ref="D25:K25" si="5">D24/5</f>
        <v>8.7742000000000001E-2</v>
      </c>
      <c r="E25" s="19">
        <f t="shared" si="5"/>
        <v>0.201602</v>
      </c>
      <c r="F25" s="19">
        <f t="shared" si="5"/>
        <v>122.758672</v>
      </c>
      <c r="G25" s="19">
        <f t="shared" si="5"/>
        <v>0.16680400000000001</v>
      </c>
      <c r="H25" s="19">
        <f t="shared" si="5"/>
        <v>0.186116</v>
      </c>
      <c r="I25" s="19">
        <f t="shared" si="5"/>
        <v>0.13089999999999999</v>
      </c>
      <c r="J25" s="19">
        <f t="shared" si="5"/>
        <v>15.794909999999998</v>
      </c>
      <c r="K25" s="19">
        <f t="shared" si="5"/>
        <v>0.10119</v>
      </c>
    </row>
    <row r="26" spans="1:11" ht="15.75" thickTop="1" x14ac:dyDescent="0.25">
      <c r="A26" s="8">
        <v>39104</v>
      </c>
      <c r="B26" s="9">
        <v>0.19758999999999999</v>
      </c>
      <c r="C26" s="10">
        <v>0.18834999999999999</v>
      </c>
      <c r="D26" s="9">
        <v>8.7660000000000002E-2</v>
      </c>
      <c r="E26" s="10">
        <v>0.20127</v>
      </c>
      <c r="F26" s="9">
        <v>122.56167000000001</v>
      </c>
      <c r="G26" s="10">
        <v>0.16592000000000001</v>
      </c>
      <c r="H26" s="9">
        <v>6.6280000000000006E-2</v>
      </c>
      <c r="I26" s="10">
        <v>0.13089999999999999</v>
      </c>
      <c r="J26" s="10">
        <v>15.878170000000001</v>
      </c>
      <c r="K26" s="64">
        <v>0.10102999999999999</v>
      </c>
    </row>
    <row r="27" spans="1:11" x14ac:dyDescent="0.25">
      <c r="A27" s="8">
        <v>39105</v>
      </c>
      <c r="B27" s="9">
        <v>0.19758000000000001</v>
      </c>
      <c r="C27" s="10">
        <v>0.18704000000000001</v>
      </c>
      <c r="D27" s="9">
        <v>8.77E-2</v>
      </c>
      <c r="E27" s="10">
        <v>0.20130000000000001</v>
      </c>
      <c r="F27" s="9">
        <v>123.09182</v>
      </c>
      <c r="G27" s="10">
        <v>0.16583000000000001</v>
      </c>
      <c r="H27" s="9">
        <v>6.6220000000000001E-2</v>
      </c>
      <c r="I27" s="10">
        <v>0.13089999999999999</v>
      </c>
      <c r="J27" s="10">
        <v>15.91351</v>
      </c>
      <c r="K27" s="64">
        <v>0.10102</v>
      </c>
    </row>
    <row r="28" spans="1:11" x14ac:dyDescent="0.25">
      <c r="A28" s="8">
        <v>39106</v>
      </c>
      <c r="B28" s="9">
        <v>0.19650000000000001</v>
      </c>
      <c r="C28" s="10">
        <v>0.18651000000000001</v>
      </c>
      <c r="D28" s="9">
        <v>8.7440000000000004E-2</v>
      </c>
      <c r="E28" s="10">
        <v>0.20083999999999999</v>
      </c>
      <c r="F28" s="9">
        <v>123.06236</v>
      </c>
      <c r="G28" s="10">
        <v>0.16519</v>
      </c>
      <c r="H28" s="9">
        <v>6.5920000000000006E-2</v>
      </c>
      <c r="I28" s="10">
        <v>0.13089999999999999</v>
      </c>
      <c r="J28" s="10">
        <v>15.89911</v>
      </c>
      <c r="K28" s="64">
        <v>0.10047</v>
      </c>
    </row>
    <row r="29" spans="1:11" x14ac:dyDescent="0.25">
      <c r="A29" s="8">
        <v>39107</v>
      </c>
      <c r="B29" s="9">
        <v>0.19747999999999999</v>
      </c>
      <c r="C29" s="10">
        <v>0.18784999999999999</v>
      </c>
      <c r="D29" s="9">
        <v>8.7559999999999999E-2</v>
      </c>
      <c r="E29" s="10">
        <v>0.20102</v>
      </c>
      <c r="F29" s="9">
        <v>122.49621999999999</v>
      </c>
      <c r="G29" s="10">
        <v>0.16753000000000001</v>
      </c>
      <c r="H29" s="9">
        <v>6.6559999999999994E-2</v>
      </c>
      <c r="I29" s="10">
        <v>0.13089999999999999</v>
      </c>
      <c r="J29" s="10">
        <v>15.82254</v>
      </c>
      <c r="K29" s="64">
        <v>0.10097</v>
      </c>
    </row>
    <row r="30" spans="1:11" ht="15.75" thickBot="1" x14ac:dyDescent="0.3">
      <c r="A30" s="11">
        <v>39108</v>
      </c>
      <c r="B30" s="12">
        <v>0.19725999999999999</v>
      </c>
      <c r="C30" s="13">
        <v>0.18689</v>
      </c>
      <c r="D30" s="12">
        <v>8.7559999999999999E-2</v>
      </c>
      <c r="E30" s="13">
        <v>0.20083999999999999</v>
      </c>
      <c r="F30" s="12">
        <v>122.51586</v>
      </c>
      <c r="G30" s="13">
        <v>0.16825999999999999</v>
      </c>
      <c r="H30" s="12">
        <v>6.6430000000000003E-2</v>
      </c>
      <c r="I30" s="13">
        <v>0.13089999999999999</v>
      </c>
      <c r="J30" s="13">
        <v>15.83366</v>
      </c>
      <c r="K30" s="65">
        <v>0.10086000000000001</v>
      </c>
    </row>
    <row r="31" spans="1:11" ht="15.75" thickTop="1" x14ac:dyDescent="0.25">
      <c r="A31" s="14" t="s">
        <v>11</v>
      </c>
      <c r="B31" s="15">
        <f t="shared" ref="B31:K31" si="6">SUM(B26:B30)</f>
        <v>0.98641000000000001</v>
      </c>
      <c r="C31" s="16">
        <f t="shared" si="6"/>
        <v>0.93664000000000003</v>
      </c>
      <c r="D31" s="15">
        <f t="shared" si="6"/>
        <v>0.43791999999999998</v>
      </c>
      <c r="E31" s="16">
        <f t="shared" si="6"/>
        <v>1.0052699999999999</v>
      </c>
      <c r="F31" s="15">
        <f t="shared" si="6"/>
        <v>613.72793000000001</v>
      </c>
      <c r="G31" s="16">
        <f t="shared" si="6"/>
        <v>0.83272999999999997</v>
      </c>
      <c r="H31" s="15">
        <f t="shared" si="6"/>
        <v>0.33140999999999998</v>
      </c>
      <c r="I31" s="16">
        <f t="shared" si="6"/>
        <v>0.65449999999999997</v>
      </c>
      <c r="J31" s="16">
        <f t="shared" si="6"/>
        <v>79.346989999999991</v>
      </c>
      <c r="K31" s="66">
        <f t="shared" si="6"/>
        <v>0.50435000000000008</v>
      </c>
    </row>
    <row r="32" spans="1:11" ht="15.75" thickBot="1" x14ac:dyDescent="0.3">
      <c r="A32" s="17" t="s">
        <v>12</v>
      </c>
      <c r="B32" s="18">
        <f>B31/5</f>
        <v>0.19728200000000001</v>
      </c>
      <c r="C32" s="19">
        <f>C31/5</f>
        <v>0.18732799999999999</v>
      </c>
      <c r="D32" s="19">
        <f t="shared" ref="D32:K32" si="7">D31/5</f>
        <v>8.7583999999999995E-2</v>
      </c>
      <c r="E32" s="19">
        <f t="shared" si="7"/>
        <v>0.20105399999999998</v>
      </c>
      <c r="F32" s="19">
        <f t="shared" si="7"/>
        <v>122.745586</v>
      </c>
      <c r="G32" s="19">
        <f t="shared" si="7"/>
        <v>0.166546</v>
      </c>
      <c r="H32" s="19">
        <f t="shared" si="7"/>
        <v>6.6281999999999994E-2</v>
      </c>
      <c r="I32" s="19">
        <f t="shared" si="7"/>
        <v>0.13089999999999999</v>
      </c>
      <c r="J32" s="19">
        <f t="shared" si="7"/>
        <v>15.869397999999999</v>
      </c>
      <c r="K32" s="19">
        <f t="shared" si="7"/>
        <v>0.10087000000000002</v>
      </c>
    </row>
    <row r="33" spans="1:11" ht="15.75" thickTop="1" x14ac:dyDescent="0.25">
      <c r="A33" s="8">
        <v>39111</v>
      </c>
      <c r="B33" s="9">
        <v>0.1983</v>
      </c>
      <c r="C33" s="10">
        <v>0.18260000000000001</v>
      </c>
      <c r="D33" s="9">
        <v>8.7900000000000006E-2</v>
      </c>
      <c r="E33" s="10">
        <v>0.20133999999999999</v>
      </c>
      <c r="F33" s="9">
        <v>123.11799000000001</v>
      </c>
      <c r="G33" s="10">
        <v>0.16936999999999999</v>
      </c>
      <c r="H33" s="9">
        <v>6.6799999999999998E-2</v>
      </c>
      <c r="I33" s="10">
        <v>0.13089999999999999</v>
      </c>
      <c r="J33" s="10">
        <v>15.905659999999999</v>
      </c>
      <c r="K33" s="64">
        <v>0.10141</v>
      </c>
    </row>
    <row r="34" spans="1:11" x14ac:dyDescent="0.25">
      <c r="A34" s="8">
        <v>39112</v>
      </c>
      <c r="B34" s="9">
        <v>0.19782</v>
      </c>
      <c r="C34" s="10">
        <v>0.18775</v>
      </c>
      <c r="D34" s="9">
        <v>8.788E-2</v>
      </c>
      <c r="E34" s="10">
        <v>0.20152</v>
      </c>
      <c r="F34" s="9">
        <v>123.07872</v>
      </c>
      <c r="G34" s="10">
        <v>0.16947999999999999</v>
      </c>
      <c r="H34" s="9">
        <v>6.6839999999999997E-2</v>
      </c>
      <c r="I34" s="10">
        <v>0.13089999999999999</v>
      </c>
      <c r="J34" s="10">
        <v>15.95147</v>
      </c>
      <c r="K34" s="64">
        <v>0.10113999999999999</v>
      </c>
    </row>
    <row r="35" spans="1:11" ht="15.75" thickBot="1" x14ac:dyDescent="0.3">
      <c r="A35" s="11">
        <v>39113</v>
      </c>
      <c r="B35" s="12">
        <v>0.19761000000000001</v>
      </c>
      <c r="C35" s="13">
        <v>0.19014</v>
      </c>
      <c r="D35" s="12">
        <v>8.7760000000000005E-2</v>
      </c>
      <c r="E35" s="13">
        <v>0.20127</v>
      </c>
      <c r="F35" s="12">
        <v>123.36342999999999</v>
      </c>
      <c r="G35" s="13">
        <v>0.16944999999999999</v>
      </c>
      <c r="H35" s="12">
        <v>9.7299999999999998E-2</v>
      </c>
      <c r="I35" s="13">
        <v>0.13089999999999999</v>
      </c>
      <c r="J35" s="13">
        <v>15.9194</v>
      </c>
      <c r="K35" s="65">
        <v>0.10104</v>
      </c>
    </row>
    <row r="36" spans="1:11" ht="15.75" thickTop="1" x14ac:dyDescent="0.25">
      <c r="A36" s="14" t="s">
        <v>11</v>
      </c>
      <c r="B36" s="15">
        <f t="shared" ref="B36:K36" si="8">SUM(B33:B35)</f>
        <v>0.59373000000000009</v>
      </c>
      <c r="C36" s="16">
        <f t="shared" si="8"/>
        <v>0.56049000000000004</v>
      </c>
      <c r="D36" s="15">
        <f t="shared" si="8"/>
        <v>0.26354</v>
      </c>
      <c r="E36" s="16">
        <f t="shared" si="8"/>
        <v>0.60413000000000006</v>
      </c>
      <c r="F36" s="15">
        <f t="shared" si="8"/>
        <v>369.56013999999999</v>
      </c>
      <c r="G36" s="16">
        <f t="shared" si="8"/>
        <v>0.50829999999999997</v>
      </c>
      <c r="H36" s="15">
        <f t="shared" si="8"/>
        <v>0.23093999999999998</v>
      </c>
      <c r="I36" s="16">
        <f t="shared" si="8"/>
        <v>0.39269999999999994</v>
      </c>
      <c r="J36" s="16">
        <f t="shared" si="8"/>
        <v>47.776529999999994</v>
      </c>
      <c r="K36" s="66">
        <f t="shared" si="8"/>
        <v>0.30359000000000003</v>
      </c>
    </row>
    <row r="37" spans="1:11" ht="15.75" thickBot="1" x14ac:dyDescent="0.3">
      <c r="A37" s="17" t="s">
        <v>12</v>
      </c>
      <c r="B37" s="18">
        <f>B36/2</f>
        <v>0.29686500000000005</v>
      </c>
      <c r="C37" s="19">
        <f>C36/2</f>
        <v>0.28024500000000002</v>
      </c>
      <c r="D37" s="19">
        <f t="shared" ref="D37:K37" si="9">D36/2</f>
        <v>0.13177</v>
      </c>
      <c r="E37" s="19">
        <f t="shared" si="9"/>
        <v>0.30206500000000003</v>
      </c>
      <c r="F37" s="19">
        <f t="shared" si="9"/>
        <v>184.78006999999999</v>
      </c>
      <c r="G37" s="19">
        <f t="shared" si="9"/>
        <v>0.25414999999999999</v>
      </c>
      <c r="H37" s="19">
        <f t="shared" si="9"/>
        <v>0.11546999999999999</v>
      </c>
      <c r="I37" s="19">
        <f t="shared" si="9"/>
        <v>0.19634999999999997</v>
      </c>
      <c r="J37" s="19">
        <f t="shared" si="9"/>
        <v>23.888264999999997</v>
      </c>
      <c r="K37" s="19">
        <f t="shared" si="9"/>
        <v>0.15179500000000001</v>
      </c>
    </row>
    <row r="38" spans="1:11" ht="21" thickTop="1" x14ac:dyDescent="0.3">
      <c r="A38" s="20"/>
      <c r="B38" s="9"/>
      <c r="C38" s="67"/>
      <c r="D38" s="21"/>
      <c r="E38" s="22" t="s">
        <v>13</v>
      </c>
      <c r="F38" s="9"/>
      <c r="G38" s="10"/>
      <c r="H38" s="9"/>
      <c r="I38" s="10"/>
      <c r="J38" s="10"/>
      <c r="K38" s="64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25"/>
      <c r="K39" s="68"/>
    </row>
    <row r="40" spans="1:11" x14ac:dyDescent="0.25">
      <c r="A40" s="26" t="s">
        <v>14</v>
      </c>
      <c r="B40" s="27">
        <f>SUM(B6:B9,B12:B16,B19:B23,B26:B30,B33:B35)</f>
        <v>4.3310799999999992</v>
      </c>
      <c r="C40" s="28">
        <f>SUM(C6:C9,C12:C16,C19:C23,C26:C30,C33:C35)</f>
        <v>4.1352200000000003</v>
      </c>
      <c r="D40" s="28">
        <f t="shared" ref="D40:K40" si="10">SUM(D6:D9,D12:D16,D19:D23,D26:D30,D33:D35)</f>
        <v>1.9261700000000002</v>
      </c>
      <c r="E40" s="28">
        <f t="shared" si="10"/>
        <v>4.4280100000000004</v>
      </c>
      <c r="F40" s="28">
        <f t="shared" si="10"/>
        <v>2696.9326900000001</v>
      </c>
      <c r="G40" s="28">
        <f t="shared" si="10"/>
        <v>3.6769599999999998</v>
      </c>
      <c r="H40" s="28">
        <f t="shared" si="10"/>
        <v>2.0986500000000001</v>
      </c>
      <c r="I40" s="28">
        <f t="shared" si="10"/>
        <v>2.8801000000000001</v>
      </c>
      <c r="J40" s="28">
        <f t="shared" si="10"/>
        <v>346.64449000000002</v>
      </c>
      <c r="K40" s="28">
        <f t="shared" si="10"/>
        <v>2.2158099999999998</v>
      </c>
    </row>
    <row r="41" spans="1:11" x14ac:dyDescent="0.25">
      <c r="A41" s="26" t="s">
        <v>15</v>
      </c>
      <c r="B41" s="15">
        <f>B40/22</f>
        <v>0.1968672727272727</v>
      </c>
      <c r="C41" s="16">
        <f>C40/22</f>
        <v>0.18796454545454547</v>
      </c>
      <c r="D41" s="16">
        <f t="shared" ref="D41:K41" si="11">D40/22</f>
        <v>8.7553181818181822E-2</v>
      </c>
      <c r="E41" s="16">
        <f t="shared" si="11"/>
        <v>0.20127318181818185</v>
      </c>
      <c r="F41" s="16">
        <f t="shared" si="11"/>
        <v>122.58784954545455</v>
      </c>
      <c r="G41" s="16">
        <f t="shared" si="11"/>
        <v>0.16713454545454545</v>
      </c>
      <c r="H41" s="16">
        <f t="shared" si="11"/>
        <v>9.5393181818181821E-2</v>
      </c>
      <c r="I41" s="16">
        <f t="shared" si="11"/>
        <v>0.13091363636363637</v>
      </c>
      <c r="J41" s="16">
        <f t="shared" si="11"/>
        <v>15.756567727272728</v>
      </c>
      <c r="K41" s="16">
        <f t="shared" si="11"/>
        <v>0.10071863636363636</v>
      </c>
    </row>
    <row r="42" spans="1:11" x14ac:dyDescent="0.25">
      <c r="A42" s="26" t="s">
        <v>16</v>
      </c>
      <c r="B42" s="27">
        <f>1/B41</f>
        <v>5.0795644504373048</v>
      </c>
      <c r="C42" s="28">
        <f>1/C41</f>
        <v>5.3201522530844789</v>
      </c>
      <c r="D42" s="28">
        <f t="shared" ref="D42:K42" si="12">1/D41</f>
        <v>11.421629451190704</v>
      </c>
      <c r="E42" s="28">
        <f t="shared" si="12"/>
        <v>4.9683717968116596</v>
      </c>
      <c r="F42" s="28">
        <f t="shared" si="12"/>
        <v>8.1574153042729448E-3</v>
      </c>
      <c r="G42" s="28">
        <f t="shared" si="12"/>
        <v>5.9832035159479569</v>
      </c>
      <c r="H42" s="28">
        <f t="shared" si="12"/>
        <v>10.482929502299097</v>
      </c>
      <c r="I42" s="28">
        <f t="shared" si="12"/>
        <v>7.6386236589007321</v>
      </c>
      <c r="J42" s="28">
        <f t="shared" si="12"/>
        <v>6.3465598429099504E-2</v>
      </c>
      <c r="K42" s="28">
        <f t="shared" si="12"/>
        <v>9.9286491170271827</v>
      </c>
    </row>
    <row r="43" spans="1:11" ht="15.75" thickBot="1" x14ac:dyDescent="0.3">
      <c r="A43" s="29"/>
      <c r="B43" s="30"/>
      <c r="C43" s="31"/>
      <c r="D43" s="30"/>
      <c r="E43" s="31"/>
      <c r="F43" s="30"/>
      <c r="G43" s="31"/>
      <c r="H43" s="30"/>
      <c r="I43" s="31"/>
      <c r="J43" s="31"/>
      <c r="K43" s="56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4" workbookViewId="0">
      <selection activeCell="E39" sqref="E39"/>
    </sheetView>
  </sheetViews>
  <sheetFormatPr defaultRowHeight="15" x14ac:dyDescent="0.25"/>
  <cols>
    <col min="1" max="1" width="12.7109375" customWidth="1"/>
    <col min="2" max="2" width="11.28515625" customWidth="1"/>
    <col min="3" max="3" width="11.7109375" customWidth="1"/>
    <col min="4" max="4" width="12.140625" customWidth="1"/>
    <col min="5" max="5" width="12" customWidth="1"/>
    <col min="6" max="6" width="11.28515625" customWidth="1"/>
    <col min="7" max="7" width="11.140625" customWidth="1"/>
    <col min="8" max="8" width="11.28515625" customWidth="1"/>
    <col min="9" max="9" width="11.140625" customWidth="1"/>
    <col min="10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29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62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63" t="s">
        <v>3</v>
      </c>
    </row>
    <row r="6" spans="1:11" x14ac:dyDescent="0.25">
      <c r="A6" s="8">
        <v>39114</v>
      </c>
      <c r="B6" s="9">
        <v>0.19697999999999999</v>
      </c>
      <c r="C6" s="10">
        <v>0.19070999999999999</v>
      </c>
      <c r="D6" s="9">
        <v>8.7840000000000001E-2</v>
      </c>
      <c r="E6" s="10">
        <v>0.20111999999999999</v>
      </c>
      <c r="F6" s="9">
        <v>123.20962</v>
      </c>
      <c r="G6" s="10">
        <v>0.16905999999999999</v>
      </c>
      <c r="H6" s="9">
        <v>6.6809999999999994E-2</v>
      </c>
      <c r="I6" s="10">
        <v>0.13089999999999999</v>
      </c>
      <c r="J6" s="10">
        <v>15.83694</v>
      </c>
      <c r="K6" s="64">
        <v>0.10072</v>
      </c>
    </row>
    <row r="7" spans="1:11" ht="15.75" thickBot="1" x14ac:dyDescent="0.3">
      <c r="A7" s="11">
        <v>39115</v>
      </c>
      <c r="B7" s="12">
        <v>0.19661000000000001</v>
      </c>
      <c r="C7" s="13">
        <v>0.19181999999999999</v>
      </c>
      <c r="D7" s="12">
        <v>8.7489999999999998E-2</v>
      </c>
      <c r="E7" s="13">
        <v>0.20079</v>
      </c>
      <c r="F7" s="12">
        <v>122.65657</v>
      </c>
      <c r="G7" s="13">
        <v>0.16894000000000001</v>
      </c>
      <c r="H7" s="12">
        <v>6.6460000000000005E-2</v>
      </c>
      <c r="I7" s="13">
        <v>0.13089999999999999</v>
      </c>
      <c r="J7" s="13">
        <v>15.78458</v>
      </c>
      <c r="K7" s="65">
        <v>0.10052</v>
      </c>
    </row>
    <row r="8" spans="1:11" ht="15.75" thickTop="1" x14ac:dyDescent="0.25">
      <c r="A8" s="14" t="s">
        <v>11</v>
      </c>
      <c r="B8" s="15">
        <f t="shared" ref="B8:K8" si="0">SUM(B6:B7)</f>
        <v>0.39359</v>
      </c>
      <c r="C8" s="16">
        <f t="shared" si="0"/>
        <v>0.38252999999999998</v>
      </c>
      <c r="D8" s="15">
        <f t="shared" si="0"/>
        <v>0.17532999999999999</v>
      </c>
      <c r="E8" s="16">
        <f t="shared" si="0"/>
        <v>0.40190999999999999</v>
      </c>
      <c r="F8" s="15">
        <f t="shared" si="0"/>
        <v>245.86619000000002</v>
      </c>
      <c r="G8" s="16">
        <f t="shared" si="0"/>
        <v>0.33799999999999997</v>
      </c>
      <c r="H8" s="15">
        <f t="shared" si="0"/>
        <v>0.13327</v>
      </c>
      <c r="I8" s="16">
        <f t="shared" si="0"/>
        <v>0.26179999999999998</v>
      </c>
      <c r="J8" s="16">
        <f t="shared" si="0"/>
        <v>31.62152</v>
      </c>
      <c r="K8" s="66">
        <f t="shared" si="0"/>
        <v>0.20124</v>
      </c>
    </row>
    <row r="9" spans="1:11" ht="15.75" thickBot="1" x14ac:dyDescent="0.3">
      <c r="A9" s="17" t="s">
        <v>12</v>
      </c>
      <c r="B9" s="18">
        <f>B8/2</f>
        <v>0.196795</v>
      </c>
      <c r="C9" s="19">
        <f>C8/2</f>
        <v>0.19126499999999999</v>
      </c>
      <c r="D9" s="19">
        <f t="shared" ref="D9:K9" si="1">D8/2</f>
        <v>8.7664999999999993E-2</v>
      </c>
      <c r="E9" s="19">
        <f t="shared" si="1"/>
        <v>0.20095499999999999</v>
      </c>
      <c r="F9" s="19">
        <f t="shared" si="1"/>
        <v>122.93309500000001</v>
      </c>
      <c r="G9" s="19">
        <f t="shared" si="1"/>
        <v>0.16899999999999998</v>
      </c>
      <c r="H9" s="19">
        <f t="shared" si="1"/>
        <v>6.6635E-2</v>
      </c>
      <c r="I9" s="19">
        <f t="shared" si="1"/>
        <v>0.13089999999999999</v>
      </c>
      <c r="J9" s="19">
        <f t="shared" si="1"/>
        <v>15.81076</v>
      </c>
      <c r="K9" s="19">
        <f t="shared" si="1"/>
        <v>0.10062</v>
      </c>
    </row>
    <row r="10" spans="1:11" ht="15.75" thickTop="1" x14ac:dyDescent="0.25">
      <c r="A10" s="8">
        <v>39118</v>
      </c>
      <c r="B10" s="9">
        <v>0.19742999999999999</v>
      </c>
      <c r="C10" s="10">
        <v>0.19253999999999999</v>
      </c>
      <c r="D10" s="9">
        <v>8.7510000000000004E-2</v>
      </c>
      <c r="E10" s="10">
        <v>0.20104</v>
      </c>
      <c r="F10" s="9">
        <v>122.66965999999999</v>
      </c>
      <c r="G10" s="10">
        <v>0.16894000000000001</v>
      </c>
      <c r="H10" s="9">
        <v>6.6540000000000002E-2</v>
      </c>
      <c r="I10" s="10">
        <v>0.13089999999999999</v>
      </c>
      <c r="J10" s="10">
        <v>15.84937</v>
      </c>
      <c r="K10" s="64">
        <v>0.10094</v>
      </c>
    </row>
    <row r="11" spans="1:11" x14ac:dyDescent="0.25">
      <c r="A11" s="8">
        <v>39119</v>
      </c>
      <c r="B11" s="9">
        <v>0.19799</v>
      </c>
      <c r="C11" s="10">
        <v>0.19159999999999999</v>
      </c>
      <c r="D11" s="9">
        <v>8.7770000000000001E-2</v>
      </c>
      <c r="E11" s="10">
        <v>0.20079</v>
      </c>
      <c r="F11" s="9">
        <v>122.47004</v>
      </c>
      <c r="G11" s="10">
        <v>0.16896</v>
      </c>
      <c r="H11" s="9">
        <v>6.6780000000000006E-2</v>
      </c>
      <c r="I11" s="10">
        <v>0.13089999999999999</v>
      </c>
      <c r="J11" s="10">
        <v>15.749230000000001</v>
      </c>
      <c r="K11" s="64">
        <v>0.1024</v>
      </c>
    </row>
    <row r="12" spans="1:11" x14ac:dyDescent="0.25">
      <c r="A12" s="8">
        <v>39120</v>
      </c>
      <c r="B12" s="9">
        <v>0.19752</v>
      </c>
      <c r="C12" s="10">
        <v>0.19267000000000001</v>
      </c>
      <c r="D12" s="9">
        <v>8.7639999999999996E-2</v>
      </c>
      <c r="E12" s="10">
        <v>0.20068</v>
      </c>
      <c r="F12" s="9">
        <v>122.09043</v>
      </c>
      <c r="G12" s="10">
        <v>0.16850999999999999</v>
      </c>
      <c r="H12" s="9">
        <v>6.6479999999999997E-2</v>
      </c>
      <c r="I12" s="10">
        <v>0.13089999999999999</v>
      </c>
      <c r="J12" s="10">
        <v>15.761010000000001</v>
      </c>
      <c r="K12" s="64">
        <v>0.10100000000000001</v>
      </c>
    </row>
    <row r="13" spans="1:11" x14ac:dyDescent="0.25">
      <c r="A13" s="8">
        <v>39121</v>
      </c>
      <c r="B13" s="9">
        <v>0.19666</v>
      </c>
      <c r="C13" s="10">
        <v>0.19103999999999999</v>
      </c>
      <c r="D13" s="9">
        <v>8.7559999999999999E-2</v>
      </c>
      <c r="E13" s="10">
        <v>0.20055999999999999</v>
      </c>
      <c r="F13" s="9">
        <v>122.18206000000001</v>
      </c>
      <c r="G13" s="10">
        <v>0.16814000000000001</v>
      </c>
      <c r="H13" s="9">
        <v>6.6449999999999995E-2</v>
      </c>
      <c r="I13" s="10">
        <v>0.13089999999999999</v>
      </c>
      <c r="J13" s="10">
        <v>15.79374</v>
      </c>
      <c r="K13" s="64">
        <v>0.1055</v>
      </c>
    </row>
    <row r="14" spans="1:11" ht="15.75" thickBot="1" x14ac:dyDescent="0.3">
      <c r="A14" s="11">
        <v>39122</v>
      </c>
      <c r="B14" s="12">
        <v>0.19639000000000001</v>
      </c>
      <c r="C14" s="13">
        <v>0.19083</v>
      </c>
      <c r="D14" s="12">
        <v>8.7609999999999993E-2</v>
      </c>
      <c r="E14" s="13">
        <v>0.20058000000000001</v>
      </c>
      <c r="F14" s="12">
        <v>122.36205</v>
      </c>
      <c r="G14" s="13">
        <v>0.16758000000000001</v>
      </c>
      <c r="H14" s="12">
        <v>6.6839999999999997E-2</v>
      </c>
      <c r="I14" s="13">
        <v>0.13089999999999999</v>
      </c>
      <c r="J14" s="13">
        <v>15.86312</v>
      </c>
      <c r="K14" s="65">
        <v>0.10042</v>
      </c>
    </row>
    <row r="15" spans="1:11" ht="15.75" thickTop="1" x14ac:dyDescent="0.25">
      <c r="A15" s="14" t="s">
        <v>11</v>
      </c>
      <c r="B15" s="15">
        <f t="shared" ref="B15:K15" si="2">SUM(B10:B14)</f>
        <v>0.98599000000000014</v>
      </c>
      <c r="C15" s="16">
        <f t="shared" si="2"/>
        <v>0.95867999999999998</v>
      </c>
      <c r="D15" s="15">
        <f t="shared" si="2"/>
        <v>0.43808999999999998</v>
      </c>
      <c r="E15" s="16">
        <f t="shared" si="2"/>
        <v>1.0036499999999999</v>
      </c>
      <c r="F15" s="15">
        <f t="shared" si="2"/>
        <v>611.77423999999996</v>
      </c>
      <c r="G15" s="16">
        <f t="shared" si="2"/>
        <v>0.84213000000000005</v>
      </c>
      <c r="H15" s="15">
        <f t="shared" si="2"/>
        <v>0.33309</v>
      </c>
      <c r="I15" s="16">
        <f t="shared" si="2"/>
        <v>0.65449999999999997</v>
      </c>
      <c r="J15" s="16">
        <f t="shared" si="2"/>
        <v>79.016469999999998</v>
      </c>
      <c r="K15" s="66">
        <f t="shared" si="2"/>
        <v>0.51026000000000005</v>
      </c>
    </row>
    <row r="16" spans="1:11" ht="15.75" thickBot="1" x14ac:dyDescent="0.3">
      <c r="A16" s="17" t="s">
        <v>12</v>
      </c>
      <c r="B16" s="18">
        <f>B15/5</f>
        <v>0.19719800000000004</v>
      </c>
      <c r="C16" s="19">
        <f>C15/5</f>
        <v>0.19173599999999999</v>
      </c>
      <c r="D16" s="19">
        <f t="shared" ref="D16:K16" si="3">D15/5</f>
        <v>8.7618000000000001E-2</v>
      </c>
      <c r="E16" s="19">
        <f t="shared" si="3"/>
        <v>0.20072999999999999</v>
      </c>
      <c r="F16" s="19">
        <f t="shared" si="3"/>
        <v>122.35484799999999</v>
      </c>
      <c r="G16" s="19">
        <f t="shared" si="3"/>
        <v>0.16842600000000002</v>
      </c>
      <c r="H16" s="19">
        <f t="shared" si="3"/>
        <v>6.6617999999999997E-2</v>
      </c>
      <c r="I16" s="19">
        <f t="shared" si="3"/>
        <v>0.13089999999999999</v>
      </c>
      <c r="J16" s="19">
        <f t="shared" si="3"/>
        <v>15.803293999999999</v>
      </c>
      <c r="K16" s="19">
        <f t="shared" si="3"/>
        <v>0.102052</v>
      </c>
    </row>
    <row r="17" spans="1:11" ht="15.75" thickTop="1" x14ac:dyDescent="0.25">
      <c r="A17" s="8">
        <v>39125</v>
      </c>
      <c r="B17" s="9">
        <v>0.19692000000000001</v>
      </c>
      <c r="C17" s="10">
        <v>0.19151000000000001</v>
      </c>
      <c r="D17" s="9">
        <v>8.7730000000000002E-2</v>
      </c>
      <c r="E17" s="10">
        <v>0.20075000000000001</v>
      </c>
      <c r="F17" s="9">
        <v>122.31623</v>
      </c>
      <c r="G17" s="10">
        <v>0.1686</v>
      </c>
      <c r="H17" s="9">
        <v>6.7140000000000005E-2</v>
      </c>
      <c r="I17" s="10">
        <v>0.13089999999999999</v>
      </c>
      <c r="J17" s="10">
        <v>15.92333</v>
      </c>
      <c r="K17" s="64">
        <v>0.10068000000000001</v>
      </c>
    </row>
    <row r="18" spans="1:11" x14ac:dyDescent="0.25">
      <c r="A18" s="8">
        <v>39126</v>
      </c>
      <c r="B18" s="9">
        <v>0.19750000000000001</v>
      </c>
      <c r="C18" s="10">
        <v>0.19105</v>
      </c>
      <c r="D18" s="9">
        <v>8.7859999999999994E-2</v>
      </c>
      <c r="E18" s="10">
        <v>0.20164000000000001</v>
      </c>
      <c r="F18" s="9">
        <v>122.31619999999999</v>
      </c>
      <c r="G18" s="10">
        <v>0.16947000000000001</v>
      </c>
      <c r="H18" s="9">
        <v>6.7210000000000006E-2</v>
      </c>
      <c r="I18" s="10">
        <v>0.13089999999999999</v>
      </c>
      <c r="J18" s="10">
        <v>15.942310000000001</v>
      </c>
      <c r="K18" s="64">
        <v>0.10099</v>
      </c>
    </row>
    <row r="19" spans="1:11" x14ac:dyDescent="0.25">
      <c r="A19" s="8">
        <v>39127</v>
      </c>
      <c r="B19" s="9">
        <v>0.19664000000000001</v>
      </c>
      <c r="C19" s="10">
        <v>0.19006999999999999</v>
      </c>
      <c r="D19" s="9">
        <v>8.7720000000000006E-2</v>
      </c>
      <c r="E19" s="10">
        <v>0.20188999999999999</v>
      </c>
      <c r="F19" s="9">
        <v>122.98054999999999</v>
      </c>
      <c r="G19" s="10">
        <v>0.16855999999999999</v>
      </c>
      <c r="H19" s="9">
        <v>6.7349999999999993E-2</v>
      </c>
      <c r="I19" s="10">
        <v>0.13089999999999999</v>
      </c>
      <c r="J19" s="10">
        <v>15.87424</v>
      </c>
      <c r="K19" s="64">
        <v>0.10055</v>
      </c>
    </row>
    <row r="20" spans="1:11" x14ac:dyDescent="0.25">
      <c r="A20" s="8">
        <v>39128</v>
      </c>
      <c r="B20" s="9">
        <v>0.19505</v>
      </c>
      <c r="C20" s="10">
        <v>0.18845000000000001</v>
      </c>
      <c r="D20" s="9">
        <v>8.7459999999999996E-2</v>
      </c>
      <c r="E20" s="10">
        <v>0.20111999999999999</v>
      </c>
      <c r="F20" s="9">
        <v>122.83001</v>
      </c>
      <c r="G20" s="10">
        <v>0.16708999999999999</v>
      </c>
      <c r="H20" s="9">
        <v>6.6729999999999998E-2</v>
      </c>
      <c r="I20" s="10">
        <v>0.13089999999999999</v>
      </c>
      <c r="J20" s="10">
        <v>15.81141</v>
      </c>
      <c r="K20" s="64">
        <v>9.9729999999999999E-2</v>
      </c>
    </row>
    <row r="21" spans="1:11" ht="15.75" thickBot="1" x14ac:dyDescent="0.3">
      <c r="A21" s="11">
        <v>39129</v>
      </c>
      <c r="B21" s="12">
        <v>0.19481999999999999</v>
      </c>
      <c r="C21" s="13">
        <v>0.18823999999999999</v>
      </c>
      <c r="D21" s="12">
        <v>8.7239999999999998E-2</v>
      </c>
      <c r="E21" s="13">
        <v>0.20097000000000001</v>
      </c>
      <c r="F21" s="12">
        <v>122.32605</v>
      </c>
      <c r="G21" s="13">
        <v>0.1668</v>
      </c>
      <c r="H21" s="12">
        <v>6.7000000000000004E-2</v>
      </c>
      <c r="I21" s="13">
        <v>0.13089999999999999</v>
      </c>
      <c r="J21" s="13">
        <v>15.64059</v>
      </c>
      <c r="K21" s="65">
        <v>9.6100000000000005E-2</v>
      </c>
    </row>
    <row r="22" spans="1:11" ht="15.75" thickTop="1" x14ac:dyDescent="0.25">
      <c r="A22" s="14" t="s">
        <v>11</v>
      </c>
      <c r="B22" s="15">
        <f t="shared" ref="B22:K22" si="4">SUM(B17:B21)</f>
        <v>0.98093000000000008</v>
      </c>
      <c r="C22" s="16">
        <f t="shared" si="4"/>
        <v>0.94931999999999994</v>
      </c>
      <c r="D22" s="15">
        <f t="shared" si="4"/>
        <v>0.43800999999999995</v>
      </c>
      <c r="E22" s="16">
        <f t="shared" si="4"/>
        <v>1.00637</v>
      </c>
      <c r="F22" s="15">
        <f t="shared" si="4"/>
        <v>612.76904000000002</v>
      </c>
      <c r="G22" s="16">
        <f t="shared" si="4"/>
        <v>0.84051999999999993</v>
      </c>
      <c r="H22" s="15">
        <f t="shared" si="4"/>
        <v>0.33543000000000001</v>
      </c>
      <c r="I22" s="16">
        <f t="shared" si="4"/>
        <v>0.65449999999999997</v>
      </c>
      <c r="J22" s="16">
        <f t="shared" si="4"/>
        <v>79.191879999999998</v>
      </c>
      <c r="K22" s="66">
        <f t="shared" si="4"/>
        <v>0.49805000000000005</v>
      </c>
    </row>
    <row r="23" spans="1:11" ht="15.75" thickBot="1" x14ac:dyDescent="0.3">
      <c r="A23" s="17" t="s">
        <v>12</v>
      </c>
      <c r="B23" s="18">
        <f>B22/5</f>
        <v>0.19618600000000003</v>
      </c>
      <c r="C23" s="19">
        <f>C22/5</f>
        <v>0.18986399999999998</v>
      </c>
      <c r="D23" s="19">
        <f t="shared" ref="D23:K23" si="5">D22/5</f>
        <v>8.7601999999999985E-2</v>
      </c>
      <c r="E23" s="19">
        <f t="shared" si="5"/>
        <v>0.20127400000000001</v>
      </c>
      <c r="F23" s="19">
        <f t="shared" si="5"/>
        <v>122.553808</v>
      </c>
      <c r="G23" s="19">
        <f t="shared" si="5"/>
        <v>0.16810399999999998</v>
      </c>
      <c r="H23" s="19">
        <f t="shared" si="5"/>
        <v>6.7086000000000007E-2</v>
      </c>
      <c r="I23" s="19">
        <f t="shared" si="5"/>
        <v>0.13089999999999999</v>
      </c>
      <c r="J23" s="19">
        <f t="shared" si="5"/>
        <v>15.838376</v>
      </c>
      <c r="K23" s="19">
        <f t="shared" si="5"/>
        <v>9.9610000000000004E-2</v>
      </c>
    </row>
    <row r="24" spans="1:11" ht="15.75" thickTop="1" x14ac:dyDescent="0.25">
      <c r="A24" s="8">
        <v>39132</v>
      </c>
      <c r="B24" s="9">
        <v>0.19497</v>
      </c>
      <c r="C24" s="10">
        <v>0.18784999999999999</v>
      </c>
      <c r="D24" s="9">
        <v>8.7239999999999998E-2</v>
      </c>
      <c r="E24" s="10">
        <v>0.20049</v>
      </c>
      <c r="F24" s="9">
        <v>122.54858</v>
      </c>
      <c r="G24" s="10">
        <v>0.16658999999999999</v>
      </c>
      <c r="H24" s="9">
        <v>6.7129999999999995E-2</v>
      </c>
      <c r="I24" s="10">
        <v>0.13089999999999999</v>
      </c>
      <c r="J24" s="10">
        <v>15.612439999999999</v>
      </c>
      <c r="K24" s="64">
        <v>9.9690000000000001E-2</v>
      </c>
    </row>
    <row r="25" spans="1:11" x14ac:dyDescent="0.25">
      <c r="A25" s="8">
        <v>39133</v>
      </c>
      <c r="B25" s="9">
        <v>0.19485</v>
      </c>
      <c r="C25" s="10">
        <v>0.18717</v>
      </c>
      <c r="D25" s="9">
        <v>8.7279999999999996E-2</v>
      </c>
      <c r="E25" s="10">
        <v>0.20054</v>
      </c>
      <c r="F25" s="9">
        <v>122.54858</v>
      </c>
      <c r="G25" s="10">
        <v>0.16642999999999999</v>
      </c>
      <c r="H25" s="9">
        <v>6.7169999999999994E-2</v>
      </c>
      <c r="I25" s="10">
        <v>0.13089999999999999</v>
      </c>
      <c r="J25" s="10">
        <v>15.637969999999999</v>
      </c>
      <c r="K25" s="64">
        <v>9.962E-2</v>
      </c>
    </row>
    <row r="26" spans="1:11" x14ac:dyDescent="0.25">
      <c r="A26" s="8">
        <v>39134</v>
      </c>
      <c r="B26" s="9">
        <v>0.19486000000000001</v>
      </c>
      <c r="C26" s="10">
        <v>0.18676999999999999</v>
      </c>
      <c r="D26" s="9">
        <v>8.7279999999999996E-2</v>
      </c>
      <c r="E26" s="10">
        <v>0.20072000000000001</v>
      </c>
      <c r="F26" s="9">
        <v>122.69257</v>
      </c>
      <c r="G26" s="10">
        <v>0.1666</v>
      </c>
      <c r="H26" s="9">
        <v>6.7089999999999997E-2</v>
      </c>
      <c r="I26" s="10">
        <v>0.13089999999999999</v>
      </c>
      <c r="J26" s="10">
        <v>15.69491</v>
      </c>
      <c r="K26" s="64">
        <v>9.9629999999999996E-2</v>
      </c>
    </row>
    <row r="27" spans="1:11" x14ac:dyDescent="0.25">
      <c r="A27" s="8">
        <v>39135</v>
      </c>
      <c r="B27" s="9">
        <v>0.19500999999999999</v>
      </c>
      <c r="C27" s="10">
        <v>0.18542</v>
      </c>
      <c r="D27" s="9">
        <v>8.7319999999999995E-2</v>
      </c>
      <c r="E27" s="10">
        <v>0.20075999999999999</v>
      </c>
      <c r="F27" s="9">
        <v>122.83001</v>
      </c>
      <c r="G27" s="10">
        <v>0.16574</v>
      </c>
      <c r="H27" s="9">
        <v>6.7049999999999998E-2</v>
      </c>
      <c r="I27" s="10">
        <v>0.13089999999999999</v>
      </c>
      <c r="J27" s="10">
        <v>15.837590000000001</v>
      </c>
      <c r="K27" s="64">
        <v>9.9709999999999993E-2</v>
      </c>
    </row>
    <row r="28" spans="1:11" ht="15.75" thickBot="1" x14ac:dyDescent="0.3">
      <c r="A28" s="11">
        <v>39136</v>
      </c>
      <c r="B28" s="12">
        <v>0.19511999999999999</v>
      </c>
      <c r="C28" s="13">
        <v>0.18553</v>
      </c>
      <c r="D28" s="12">
        <v>8.7470000000000006E-2</v>
      </c>
      <c r="E28" s="13">
        <v>0.20072999999999999</v>
      </c>
      <c r="F28" s="12">
        <v>122.88565</v>
      </c>
      <c r="G28" s="13">
        <v>0.16583999999999999</v>
      </c>
      <c r="H28" s="12">
        <v>6.6960000000000006E-2</v>
      </c>
      <c r="I28" s="13">
        <v>0.13089999999999999</v>
      </c>
      <c r="J28" s="13">
        <v>15.88733</v>
      </c>
      <c r="K28" s="65">
        <v>9.9760000000000001E-2</v>
      </c>
    </row>
    <row r="29" spans="1:11" ht="15.75" thickTop="1" x14ac:dyDescent="0.25">
      <c r="A29" s="14" t="s">
        <v>11</v>
      </c>
      <c r="B29" s="15">
        <f t="shared" ref="B29:K29" si="6">SUM(B24:B28)</f>
        <v>0.97480999999999995</v>
      </c>
      <c r="C29" s="16">
        <f t="shared" si="6"/>
        <v>0.93274000000000001</v>
      </c>
      <c r="D29" s="15">
        <f t="shared" si="6"/>
        <v>0.43659000000000003</v>
      </c>
      <c r="E29" s="16">
        <f t="shared" si="6"/>
        <v>1.0032400000000001</v>
      </c>
      <c r="F29" s="15">
        <f t="shared" si="6"/>
        <v>613.50539000000003</v>
      </c>
      <c r="G29" s="16">
        <f t="shared" si="6"/>
        <v>0.83119999999999994</v>
      </c>
      <c r="H29" s="15">
        <f t="shared" si="6"/>
        <v>0.33539999999999998</v>
      </c>
      <c r="I29" s="16">
        <f t="shared" si="6"/>
        <v>0.65449999999999997</v>
      </c>
      <c r="J29" s="16">
        <f t="shared" si="6"/>
        <v>78.670239999999993</v>
      </c>
      <c r="K29" s="66">
        <f t="shared" si="6"/>
        <v>0.49840999999999996</v>
      </c>
    </row>
    <row r="30" spans="1:11" ht="15.75" thickBot="1" x14ac:dyDescent="0.3">
      <c r="A30" s="17" t="s">
        <v>12</v>
      </c>
      <c r="B30" s="18">
        <f>B29/5</f>
        <v>0.194962</v>
      </c>
      <c r="C30" s="19">
        <f>C29/5</f>
        <v>0.18654799999999999</v>
      </c>
      <c r="D30" s="19">
        <f t="shared" ref="D30:K30" si="7">D29/5</f>
        <v>8.7318000000000007E-2</v>
      </c>
      <c r="E30" s="19">
        <f t="shared" si="7"/>
        <v>0.20064800000000002</v>
      </c>
      <c r="F30" s="19">
        <f t="shared" si="7"/>
        <v>122.70107800000001</v>
      </c>
      <c r="G30" s="19">
        <f t="shared" si="7"/>
        <v>0.16624</v>
      </c>
      <c r="H30" s="19">
        <f t="shared" si="7"/>
        <v>6.7080000000000001E-2</v>
      </c>
      <c r="I30" s="19">
        <f t="shared" si="7"/>
        <v>0.13089999999999999</v>
      </c>
      <c r="J30" s="19">
        <f t="shared" si="7"/>
        <v>15.734047999999998</v>
      </c>
      <c r="K30" s="19">
        <f t="shared" si="7"/>
        <v>9.9681999999999993E-2</v>
      </c>
    </row>
    <row r="31" spans="1:11" ht="15.75" thickTop="1" x14ac:dyDescent="0.25">
      <c r="A31" s="8">
        <v>39139</v>
      </c>
      <c r="B31" s="9">
        <v>0.19467999999999999</v>
      </c>
      <c r="C31" s="10">
        <v>0.18548999999999999</v>
      </c>
      <c r="D31" s="9">
        <v>8.7379999999999999E-2</v>
      </c>
      <c r="E31" s="10">
        <v>0.20065</v>
      </c>
      <c r="F31" s="9">
        <v>122.83001</v>
      </c>
      <c r="G31" s="10">
        <v>0.16566</v>
      </c>
      <c r="H31" s="9">
        <v>6.676E-2</v>
      </c>
      <c r="I31" s="10">
        <v>0.13089999999999999</v>
      </c>
      <c r="J31" s="10">
        <v>15.863770000000001</v>
      </c>
      <c r="K31" s="64">
        <v>9.9540000000000003E-2</v>
      </c>
    </row>
    <row r="32" spans="1:11" x14ac:dyDescent="0.25">
      <c r="A32" s="8">
        <v>39140</v>
      </c>
      <c r="B32" s="9">
        <v>0.19447</v>
      </c>
      <c r="C32" s="10">
        <v>0.18432999999999999</v>
      </c>
      <c r="D32" s="9">
        <v>8.72E-2</v>
      </c>
      <c r="E32" s="10">
        <v>0.19994999999999999</v>
      </c>
      <c r="F32" s="9">
        <v>122.86274</v>
      </c>
      <c r="G32" s="10">
        <v>0.16503999999999999</v>
      </c>
      <c r="H32" s="9">
        <v>6.6680000000000003E-2</v>
      </c>
      <c r="I32" s="10">
        <v>0.13089999999999999</v>
      </c>
      <c r="J32" s="10">
        <v>15.793089999999999</v>
      </c>
      <c r="K32" s="64">
        <v>9.9430000000000004E-2</v>
      </c>
    </row>
    <row r="33" spans="1:11" ht="15.75" thickBot="1" x14ac:dyDescent="0.3">
      <c r="A33" s="11">
        <v>39141</v>
      </c>
      <c r="B33" s="12">
        <v>0.19328000000000001</v>
      </c>
      <c r="C33" s="13">
        <v>0.18579000000000001</v>
      </c>
      <c r="D33" s="12">
        <v>8.695E-2</v>
      </c>
      <c r="E33" s="13">
        <v>0.19971</v>
      </c>
      <c r="F33" s="12">
        <v>122.87255999999999</v>
      </c>
      <c r="G33" s="13">
        <v>0.16508</v>
      </c>
      <c r="H33" s="12">
        <v>6.6589999999999996E-2</v>
      </c>
      <c r="I33" s="13">
        <v>0.13089999999999999</v>
      </c>
      <c r="J33" s="13">
        <v>15.53783</v>
      </c>
      <c r="K33" s="65">
        <v>9.8830000000000001E-2</v>
      </c>
    </row>
    <row r="34" spans="1:11" ht="15.75" thickTop="1" x14ac:dyDescent="0.25">
      <c r="A34" s="14" t="s">
        <v>11</v>
      </c>
      <c r="B34" s="15">
        <f t="shared" ref="B34:K34" si="8">SUM(B31:B33)</f>
        <v>0.58243</v>
      </c>
      <c r="C34" s="16">
        <f t="shared" si="8"/>
        <v>0.55560999999999994</v>
      </c>
      <c r="D34" s="15">
        <f t="shared" si="8"/>
        <v>0.26153000000000004</v>
      </c>
      <c r="E34" s="16">
        <f t="shared" si="8"/>
        <v>0.6003099999999999</v>
      </c>
      <c r="F34" s="15">
        <f t="shared" si="8"/>
        <v>368.56530999999995</v>
      </c>
      <c r="G34" s="16">
        <f t="shared" si="8"/>
        <v>0.49578</v>
      </c>
      <c r="H34" s="15">
        <f t="shared" si="8"/>
        <v>0.20002999999999999</v>
      </c>
      <c r="I34" s="16">
        <f t="shared" si="8"/>
        <v>0.39269999999999994</v>
      </c>
      <c r="J34" s="16">
        <f t="shared" si="8"/>
        <v>47.194690000000001</v>
      </c>
      <c r="K34" s="66">
        <f t="shared" si="8"/>
        <v>0.29780000000000001</v>
      </c>
    </row>
    <row r="35" spans="1:11" ht="15.75" thickBot="1" x14ac:dyDescent="0.3">
      <c r="A35" s="17" t="s">
        <v>12</v>
      </c>
      <c r="B35" s="18">
        <f>B34/2</f>
        <v>0.291215</v>
      </c>
      <c r="C35" s="19">
        <f>C34/2</f>
        <v>0.27780499999999997</v>
      </c>
      <c r="D35" s="19">
        <f t="shared" ref="D35:K35" si="9">D34/2</f>
        <v>0.13076500000000002</v>
      </c>
      <c r="E35" s="19">
        <f t="shared" si="9"/>
        <v>0.30015499999999995</v>
      </c>
      <c r="F35" s="19">
        <f t="shared" si="9"/>
        <v>184.28265499999998</v>
      </c>
      <c r="G35" s="19">
        <f t="shared" si="9"/>
        <v>0.24789</v>
      </c>
      <c r="H35" s="19">
        <f t="shared" si="9"/>
        <v>0.10001499999999999</v>
      </c>
      <c r="I35" s="19">
        <f t="shared" si="9"/>
        <v>0.19634999999999997</v>
      </c>
      <c r="J35" s="19">
        <f t="shared" si="9"/>
        <v>23.597345000000001</v>
      </c>
      <c r="K35" s="19">
        <f t="shared" si="9"/>
        <v>0.1489</v>
      </c>
    </row>
    <row r="36" spans="1:11" ht="15.75" thickTop="1" x14ac:dyDescent="0.25">
      <c r="A36" s="20"/>
      <c r="B36" s="9"/>
      <c r="C36" s="10"/>
      <c r="D36" s="9"/>
      <c r="E36" s="10"/>
      <c r="F36" s="9"/>
      <c r="G36" s="10"/>
      <c r="H36" s="9"/>
      <c r="I36" s="10"/>
      <c r="J36" s="10"/>
      <c r="K36" s="64"/>
    </row>
    <row r="37" spans="1:11" ht="20.25" x14ac:dyDescent="0.3">
      <c r="A37" s="20"/>
      <c r="B37" s="9"/>
      <c r="C37" s="69"/>
      <c r="D37" s="9"/>
      <c r="E37" s="22" t="s">
        <v>13</v>
      </c>
      <c r="F37" s="9"/>
      <c r="G37" s="10"/>
      <c r="H37" s="9"/>
      <c r="I37" s="10"/>
      <c r="J37" s="10"/>
      <c r="K37" s="64"/>
    </row>
    <row r="38" spans="1:11" ht="15.75" thickBot="1" x14ac:dyDescent="0.3">
      <c r="A38" s="23"/>
      <c r="B38" s="24"/>
      <c r="C38" s="25"/>
      <c r="D38" s="24"/>
      <c r="E38" s="25"/>
      <c r="F38" s="24"/>
      <c r="G38" s="25"/>
      <c r="H38" s="24"/>
      <c r="I38" s="25"/>
      <c r="J38" s="25"/>
      <c r="K38" s="68"/>
    </row>
    <row r="39" spans="1:11" x14ac:dyDescent="0.25">
      <c r="A39" s="26" t="s">
        <v>14</v>
      </c>
      <c r="B39" s="27">
        <f>SUM(B6:B7,B10:B14,B17:B21,B24:B28,B31:B33)</f>
        <v>3.9177500000000003</v>
      </c>
      <c r="C39" s="28">
        <f>SUM(C6:C7,C10:C14,C17:C21,C24:C28,C31:C33)</f>
        <v>3.7788800000000005</v>
      </c>
      <c r="D39" s="28">
        <f t="shared" ref="D39:H39" si="10">SUM(D6:D7,D10:D14,D17:D21,D24:D28,D31:D33)</f>
        <v>1.7495500000000002</v>
      </c>
      <c r="E39" s="28">
        <f t="shared" si="10"/>
        <v>4.0154799999999993</v>
      </c>
      <c r="F39" s="28">
        <f t="shared" si="10"/>
        <v>2452.4801699999994</v>
      </c>
      <c r="G39" s="28">
        <f t="shared" si="10"/>
        <v>3.3476299999999997</v>
      </c>
      <c r="H39" s="28">
        <f t="shared" si="10"/>
        <v>1.3372199999999999</v>
      </c>
      <c r="I39" s="28">
        <f>SUM(I6:I7,I10:I14,I17:I21,I24:I28,I31:I33)</f>
        <v>2.6179999999999999</v>
      </c>
      <c r="J39" s="28">
        <f t="shared" ref="J39:K39" si="11">SUM(J6:J7,J10:J14,J17:J21,J24:J28,J31:J33)</f>
        <v>315.69479999999993</v>
      </c>
      <c r="K39" s="28">
        <f t="shared" si="11"/>
        <v>2.00576</v>
      </c>
    </row>
    <row r="40" spans="1:11" x14ac:dyDescent="0.25">
      <c r="A40" s="26" t="s">
        <v>15</v>
      </c>
      <c r="B40" s="27">
        <f>B39/20</f>
        <v>0.19588750000000002</v>
      </c>
      <c r="C40" s="28">
        <f>C39/20</f>
        <v>0.18894400000000003</v>
      </c>
      <c r="D40" s="28">
        <f t="shared" ref="D40:K40" si="12">D39/20</f>
        <v>8.7477500000000014E-2</v>
      </c>
      <c r="E40" s="28">
        <f t="shared" si="12"/>
        <v>0.20077399999999995</v>
      </c>
      <c r="F40" s="28">
        <f t="shared" si="12"/>
        <v>122.62400849999997</v>
      </c>
      <c r="G40" s="28">
        <f t="shared" si="12"/>
        <v>0.16738149999999999</v>
      </c>
      <c r="H40" s="28">
        <f t="shared" si="12"/>
        <v>6.686099999999999E-2</v>
      </c>
      <c r="I40" s="28">
        <f t="shared" si="12"/>
        <v>0.13089999999999999</v>
      </c>
      <c r="J40" s="28">
        <f t="shared" si="12"/>
        <v>15.784739999999996</v>
      </c>
      <c r="K40" s="28">
        <f t="shared" si="12"/>
        <v>0.100288</v>
      </c>
    </row>
    <row r="41" spans="1:11" x14ac:dyDescent="0.25">
      <c r="A41" s="26" t="s">
        <v>16</v>
      </c>
      <c r="B41" s="27">
        <f>1/B40</f>
        <v>5.1049709654776336</v>
      </c>
      <c r="C41" s="28">
        <f>1/C40</f>
        <v>5.2925734609196367</v>
      </c>
      <c r="D41" s="28">
        <f t="shared" ref="D41:K41" si="13">1/D40</f>
        <v>11.43151095996113</v>
      </c>
      <c r="E41" s="28">
        <f t="shared" si="13"/>
        <v>4.9807245958142001</v>
      </c>
      <c r="F41" s="28">
        <f t="shared" si="13"/>
        <v>8.1550098731277432E-3</v>
      </c>
      <c r="G41" s="28">
        <f t="shared" si="13"/>
        <v>5.9743759017573632</v>
      </c>
      <c r="H41" s="28">
        <f t="shared" si="13"/>
        <v>14.956402087913734</v>
      </c>
      <c r="I41" s="28">
        <f t="shared" si="13"/>
        <v>7.6394194041252872</v>
      </c>
      <c r="J41" s="28">
        <f t="shared" si="13"/>
        <v>6.3352326360776312E-2</v>
      </c>
      <c r="K41" s="28">
        <f t="shared" si="13"/>
        <v>9.9712827058072744</v>
      </c>
    </row>
    <row r="42" spans="1:11" ht="15.75" thickBot="1" x14ac:dyDescent="0.3">
      <c r="A42" s="29"/>
      <c r="B42" s="30"/>
      <c r="C42" s="31"/>
      <c r="D42" s="30"/>
      <c r="E42" s="31"/>
      <c r="F42" s="30"/>
      <c r="G42" s="31"/>
      <c r="H42" s="30"/>
      <c r="I42" s="31"/>
      <c r="J42" s="31"/>
      <c r="K42" s="56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3" workbookViewId="0">
      <selection activeCell="B41" sqref="B41"/>
    </sheetView>
  </sheetViews>
  <sheetFormatPr defaultRowHeight="15" x14ac:dyDescent="0.25"/>
  <cols>
    <col min="1" max="1" width="11.5703125" customWidth="1"/>
    <col min="2" max="3" width="11" customWidth="1"/>
    <col min="4" max="5" width="11.140625" customWidth="1"/>
    <col min="6" max="6" width="10.7109375" customWidth="1"/>
    <col min="7" max="7" width="10.42578125" customWidth="1"/>
    <col min="8" max="8" width="10.5703125" customWidth="1"/>
    <col min="9" max="10" width="10.42578125" customWidth="1"/>
    <col min="11" max="11" width="11.140625" customWidth="1"/>
  </cols>
  <sheetData>
    <row r="1" spans="1:11" ht="22.5" x14ac:dyDescent="0.3">
      <c r="A1" s="1"/>
      <c r="B1" s="1"/>
      <c r="C1" s="2" t="s">
        <v>30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62"/>
    </row>
    <row r="4" spans="1:11" ht="15.75" thickBot="1" x14ac:dyDescent="0.3">
      <c r="A4" s="6" t="s">
        <v>0</v>
      </c>
      <c r="B4" s="7" t="s">
        <v>2</v>
      </c>
      <c r="C4" s="6" t="s">
        <v>5</v>
      </c>
      <c r="D4" s="7" t="s">
        <v>6</v>
      </c>
      <c r="E4" s="6" t="s">
        <v>7</v>
      </c>
      <c r="F4" s="7" t="s">
        <v>4</v>
      </c>
      <c r="G4" s="6" t="s">
        <v>1</v>
      </c>
      <c r="H4" s="7" t="s">
        <v>8</v>
      </c>
      <c r="I4" s="6" t="s">
        <v>9</v>
      </c>
      <c r="J4" s="6" t="s">
        <v>10</v>
      </c>
      <c r="K4" s="63" t="s">
        <v>3</v>
      </c>
    </row>
    <row r="5" spans="1:11" x14ac:dyDescent="0.25">
      <c r="A5" s="8">
        <v>39142</v>
      </c>
      <c r="B5" s="9">
        <v>0.19364999999999999</v>
      </c>
      <c r="C5" s="10">
        <v>0.18676999999999999</v>
      </c>
      <c r="D5" s="9">
        <v>8.6989999999999998E-2</v>
      </c>
      <c r="E5" s="10">
        <v>0.20016</v>
      </c>
      <c r="F5" s="9">
        <v>123.31107</v>
      </c>
      <c r="G5" s="10">
        <v>0.16600000000000001</v>
      </c>
      <c r="H5" s="9">
        <v>6.676E-2</v>
      </c>
      <c r="I5" s="10">
        <v>0.13089999999999999</v>
      </c>
      <c r="J5" s="32">
        <v>15.498559999999999</v>
      </c>
      <c r="K5" s="64">
        <v>9.9010000000000001E-2</v>
      </c>
    </row>
    <row r="6" spans="1:11" ht="15.75" thickBot="1" x14ac:dyDescent="0.3">
      <c r="A6" s="11">
        <v>39143</v>
      </c>
      <c r="B6" s="12">
        <v>0.19442000000000001</v>
      </c>
      <c r="C6" s="13">
        <v>0.18862000000000001</v>
      </c>
      <c r="D6" s="12">
        <v>8.6840000000000001E-2</v>
      </c>
      <c r="E6" s="13">
        <v>0.19986999999999999</v>
      </c>
      <c r="F6" s="12">
        <v>123.25217000000001</v>
      </c>
      <c r="G6" s="13">
        <v>0.16658000000000001</v>
      </c>
      <c r="H6" s="12">
        <v>6.6860000000000003E-2</v>
      </c>
      <c r="I6" s="13">
        <v>0.13089999999999999</v>
      </c>
      <c r="J6" s="33">
        <v>15.39188</v>
      </c>
      <c r="K6" s="65">
        <v>9.9409999999999998E-2</v>
      </c>
    </row>
    <row r="7" spans="1:11" ht="15.75" thickTop="1" x14ac:dyDescent="0.25">
      <c r="A7" s="14" t="s">
        <v>11</v>
      </c>
      <c r="B7" s="15">
        <f t="shared" ref="B7:K7" si="0">SUM(B5:B6)</f>
        <v>0.38807000000000003</v>
      </c>
      <c r="C7" s="16">
        <f t="shared" si="0"/>
        <v>0.37539</v>
      </c>
      <c r="D7" s="15">
        <f t="shared" si="0"/>
        <v>0.17382999999999998</v>
      </c>
      <c r="E7" s="16">
        <f t="shared" si="0"/>
        <v>0.40003</v>
      </c>
      <c r="F7" s="15">
        <f t="shared" si="0"/>
        <v>246.56324000000001</v>
      </c>
      <c r="G7" s="16">
        <f t="shared" si="0"/>
        <v>0.33257999999999999</v>
      </c>
      <c r="H7" s="15">
        <f t="shared" si="0"/>
        <v>0.13362000000000002</v>
      </c>
      <c r="I7" s="16">
        <f t="shared" si="0"/>
        <v>0.26179999999999998</v>
      </c>
      <c r="J7" s="16">
        <f t="shared" si="0"/>
        <v>30.890439999999998</v>
      </c>
      <c r="K7" s="66">
        <f t="shared" si="0"/>
        <v>0.19841999999999999</v>
      </c>
    </row>
    <row r="8" spans="1:11" ht="15.75" thickBot="1" x14ac:dyDescent="0.3">
      <c r="A8" s="17" t="s">
        <v>12</v>
      </c>
      <c r="B8" s="18">
        <f>B7/2</f>
        <v>0.19403500000000001</v>
      </c>
      <c r="C8" s="19">
        <f>C7/2</f>
        <v>0.187695</v>
      </c>
      <c r="D8" s="19">
        <f t="shared" ref="D8:K8" si="1">D7/2</f>
        <v>8.6914999999999992E-2</v>
      </c>
      <c r="E8" s="19">
        <f t="shared" si="1"/>
        <v>0.200015</v>
      </c>
      <c r="F8" s="19">
        <f t="shared" si="1"/>
        <v>123.28162</v>
      </c>
      <c r="G8" s="19">
        <f t="shared" si="1"/>
        <v>0.16628999999999999</v>
      </c>
      <c r="H8" s="19">
        <f t="shared" si="1"/>
        <v>6.6810000000000008E-2</v>
      </c>
      <c r="I8" s="19">
        <f t="shared" si="1"/>
        <v>0.13089999999999999</v>
      </c>
      <c r="J8" s="19">
        <f t="shared" si="1"/>
        <v>15.445219999999999</v>
      </c>
      <c r="K8" s="19">
        <f t="shared" si="1"/>
        <v>9.9209999999999993E-2</v>
      </c>
    </row>
    <row r="9" spans="1:11" ht="15.75" thickTop="1" x14ac:dyDescent="0.25">
      <c r="A9" s="8">
        <v>39146</v>
      </c>
      <c r="B9" s="9">
        <v>0.19442999999999999</v>
      </c>
      <c r="C9" s="10">
        <v>0.19019</v>
      </c>
      <c r="D9" s="9">
        <v>8.6999999999999994E-2</v>
      </c>
      <c r="E9" s="10">
        <v>0.19988</v>
      </c>
      <c r="F9" s="9">
        <v>123.72668</v>
      </c>
      <c r="G9" s="10">
        <v>0.16705999999999999</v>
      </c>
      <c r="H9" s="9">
        <v>6.7299999999999999E-2</v>
      </c>
      <c r="I9" s="10">
        <v>0.13089999999999999</v>
      </c>
      <c r="J9" s="32">
        <v>15.304830000000001</v>
      </c>
      <c r="K9" s="64">
        <v>9.35E-2</v>
      </c>
    </row>
    <row r="10" spans="1:11" x14ac:dyDescent="0.25">
      <c r="A10" s="8">
        <v>39147</v>
      </c>
      <c r="B10" s="9">
        <v>0.19547</v>
      </c>
      <c r="C10" s="10">
        <v>0.1933</v>
      </c>
      <c r="D10" s="9">
        <v>8.7160000000000001E-2</v>
      </c>
      <c r="E10" s="10">
        <v>0.20044000000000001</v>
      </c>
      <c r="F10" s="9">
        <v>124.39427000000001</v>
      </c>
      <c r="G10" s="10">
        <v>0.16930000000000001</v>
      </c>
      <c r="H10" s="9">
        <v>6.8010000000000001E-2</v>
      </c>
      <c r="I10" s="10">
        <v>0.13089999999999999</v>
      </c>
      <c r="J10" s="32">
        <v>15.18571</v>
      </c>
      <c r="K10" s="64">
        <v>9.9949999999999997E-2</v>
      </c>
    </row>
    <row r="11" spans="1:11" x14ac:dyDescent="0.25">
      <c r="A11" s="8">
        <v>39148</v>
      </c>
      <c r="B11" s="9">
        <v>0.19528999999999999</v>
      </c>
      <c r="C11" s="10">
        <v>0.19248999999999999</v>
      </c>
      <c r="D11" s="9">
        <v>8.7150000000000005E-2</v>
      </c>
      <c r="E11" s="10">
        <v>0.20008999999999999</v>
      </c>
      <c r="F11" s="9">
        <v>124.04084</v>
      </c>
      <c r="G11" s="10">
        <v>0.16922000000000001</v>
      </c>
      <c r="H11" s="9">
        <v>6.7960000000000007E-2</v>
      </c>
      <c r="I11" s="10">
        <v>0.13089999999999999</v>
      </c>
      <c r="J11" s="32">
        <v>15.23349</v>
      </c>
      <c r="K11" s="64">
        <v>9.987E-2</v>
      </c>
    </row>
    <row r="12" spans="1:11" x14ac:dyDescent="0.25">
      <c r="A12" s="8">
        <v>39149</v>
      </c>
      <c r="B12" s="9">
        <v>0.19472999999999999</v>
      </c>
      <c r="C12" s="10">
        <v>0.19128999999999999</v>
      </c>
      <c r="D12" s="9">
        <v>8.7139999999999995E-2</v>
      </c>
      <c r="E12" s="10">
        <v>0.19977</v>
      </c>
      <c r="F12" s="9">
        <v>124.07684</v>
      </c>
      <c r="G12" s="10">
        <v>0.16855999999999999</v>
      </c>
      <c r="H12" s="9">
        <v>6.7790000000000003E-2</v>
      </c>
      <c r="I12" s="10">
        <v>0.13089999999999999</v>
      </c>
      <c r="J12" s="32">
        <v>15.24789</v>
      </c>
      <c r="K12" s="64">
        <v>9.9570000000000006E-2</v>
      </c>
    </row>
    <row r="13" spans="1:11" ht="15.75" thickBot="1" x14ac:dyDescent="0.3">
      <c r="A13" s="11">
        <v>39150</v>
      </c>
      <c r="B13" s="12">
        <v>0.19502</v>
      </c>
      <c r="C13" s="13">
        <v>0.191</v>
      </c>
      <c r="D13" s="12">
        <v>8.7099999999999997E-2</v>
      </c>
      <c r="E13" s="13">
        <v>0.20000999999999999</v>
      </c>
      <c r="F13" s="12">
        <v>123.9263</v>
      </c>
      <c r="G13" s="13">
        <v>0.16872000000000001</v>
      </c>
      <c r="H13" s="12">
        <v>6.7820000000000005E-2</v>
      </c>
      <c r="I13" s="13">
        <v>0.13089999999999999</v>
      </c>
      <c r="J13" s="33">
        <v>15.36046</v>
      </c>
      <c r="K13" s="65">
        <v>9.9709999999999993E-2</v>
      </c>
    </row>
    <row r="14" spans="1:11" ht="15.75" thickTop="1" x14ac:dyDescent="0.25">
      <c r="A14" s="14" t="s">
        <v>11</v>
      </c>
      <c r="B14" s="15">
        <f t="shared" ref="B14:K14" si="2">SUM(B9:B13)</f>
        <v>0.97493999999999992</v>
      </c>
      <c r="C14" s="16">
        <f t="shared" si="2"/>
        <v>0.95826999999999996</v>
      </c>
      <c r="D14" s="15">
        <f t="shared" si="2"/>
        <v>0.43554999999999999</v>
      </c>
      <c r="E14" s="16">
        <f t="shared" si="2"/>
        <v>1.0001899999999999</v>
      </c>
      <c r="F14" s="15">
        <f t="shared" si="2"/>
        <v>620.16493000000003</v>
      </c>
      <c r="G14" s="16">
        <f t="shared" si="2"/>
        <v>0.84285999999999994</v>
      </c>
      <c r="H14" s="15">
        <f t="shared" si="2"/>
        <v>0.33888000000000001</v>
      </c>
      <c r="I14" s="16">
        <f t="shared" si="2"/>
        <v>0.65449999999999997</v>
      </c>
      <c r="J14" s="16">
        <f t="shared" si="2"/>
        <v>76.332380000000001</v>
      </c>
      <c r="K14" s="66">
        <f t="shared" si="2"/>
        <v>0.49260000000000004</v>
      </c>
    </row>
    <row r="15" spans="1:11" ht="15.75" thickBot="1" x14ac:dyDescent="0.3">
      <c r="A15" s="17" t="s">
        <v>12</v>
      </c>
      <c r="B15" s="18">
        <f>B14/5</f>
        <v>0.19498799999999999</v>
      </c>
      <c r="C15" s="19">
        <f>C14/5</f>
        <v>0.19165399999999999</v>
      </c>
      <c r="D15" s="19">
        <f t="shared" ref="D15:K15" si="3">D14/5</f>
        <v>8.7109999999999993E-2</v>
      </c>
      <c r="E15" s="19">
        <f t="shared" si="3"/>
        <v>0.20003799999999999</v>
      </c>
      <c r="F15" s="19">
        <f t="shared" si="3"/>
        <v>124.03298600000001</v>
      </c>
      <c r="G15" s="19">
        <f t="shared" si="3"/>
        <v>0.168572</v>
      </c>
      <c r="H15" s="19">
        <f t="shared" si="3"/>
        <v>6.7776000000000003E-2</v>
      </c>
      <c r="I15" s="19">
        <f t="shared" si="3"/>
        <v>0.13089999999999999</v>
      </c>
      <c r="J15" s="19">
        <f t="shared" si="3"/>
        <v>15.266476000000001</v>
      </c>
      <c r="K15" s="19">
        <f t="shared" si="3"/>
        <v>9.852000000000001E-2</v>
      </c>
    </row>
    <row r="16" spans="1:11" ht="15.75" thickTop="1" x14ac:dyDescent="0.25">
      <c r="A16" s="8">
        <v>39153</v>
      </c>
      <c r="B16" s="9">
        <v>0.19519</v>
      </c>
      <c r="C16" s="10">
        <v>0.18955</v>
      </c>
      <c r="D16" s="9">
        <v>8.7120000000000003E-2</v>
      </c>
      <c r="E16" s="10">
        <v>0.19980999999999999</v>
      </c>
      <c r="F16" s="9">
        <v>123.76268</v>
      </c>
      <c r="G16" s="10">
        <v>0.16775000000000001</v>
      </c>
      <c r="H16" s="9">
        <v>6.7760000000000001E-2</v>
      </c>
      <c r="I16" s="10">
        <v>0.13089999999999999</v>
      </c>
      <c r="J16" s="32">
        <v>15.46256</v>
      </c>
      <c r="K16" s="64">
        <v>9.98E-2</v>
      </c>
    </row>
    <row r="17" spans="1:11" x14ac:dyDescent="0.25">
      <c r="A17" s="8">
        <v>39154</v>
      </c>
      <c r="B17" s="9">
        <v>0.19416</v>
      </c>
      <c r="C17" s="10">
        <v>0.18820000000000001</v>
      </c>
      <c r="D17" s="9">
        <v>8.7059999999999998E-2</v>
      </c>
      <c r="E17" s="10">
        <v>0.19986000000000001</v>
      </c>
      <c r="F17" s="9">
        <v>123.54996</v>
      </c>
      <c r="G17" s="10">
        <v>0.16702</v>
      </c>
      <c r="H17" s="9">
        <v>6.7860000000000004E-2</v>
      </c>
      <c r="I17" s="10">
        <v>0.13089999999999999</v>
      </c>
      <c r="J17" s="32">
        <v>15.38533</v>
      </c>
      <c r="K17" s="64">
        <v>9.9279999999999993E-2</v>
      </c>
    </row>
    <row r="18" spans="1:11" x14ac:dyDescent="0.25">
      <c r="A18" s="8">
        <v>39155</v>
      </c>
      <c r="B18" s="9">
        <v>0.19397</v>
      </c>
      <c r="C18" s="10">
        <v>0.18770000000000001</v>
      </c>
      <c r="D18" s="9">
        <v>8.702E-2</v>
      </c>
      <c r="E18" s="10">
        <v>0.20013</v>
      </c>
      <c r="F18" s="9">
        <v>123.63178000000001</v>
      </c>
      <c r="G18" s="10">
        <v>0.16631000000000001</v>
      </c>
      <c r="H18" s="9">
        <v>6.7750000000000005E-2</v>
      </c>
      <c r="I18" s="10">
        <v>0.13089999999999999</v>
      </c>
      <c r="J18" s="32">
        <v>15.31137</v>
      </c>
      <c r="K18" s="64">
        <v>9.9169999999999994E-2</v>
      </c>
    </row>
    <row r="19" spans="1:11" x14ac:dyDescent="0.25">
      <c r="A19" s="8">
        <v>39156</v>
      </c>
      <c r="B19" s="9">
        <v>0.19356000000000001</v>
      </c>
      <c r="C19" s="10">
        <v>0.18966</v>
      </c>
      <c r="D19" s="9">
        <v>8.6980000000000002E-2</v>
      </c>
      <c r="E19" s="10">
        <v>0.20077999999999999</v>
      </c>
      <c r="F19" s="9">
        <v>123.85758</v>
      </c>
      <c r="G19" s="10">
        <v>0.16653999999999999</v>
      </c>
      <c r="H19" s="9">
        <v>6.769E-2</v>
      </c>
      <c r="I19" s="10">
        <v>0.13089999999999999</v>
      </c>
      <c r="J19" s="32">
        <v>15.228249999999999</v>
      </c>
      <c r="K19" s="64">
        <v>9.887E-2</v>
      </c>
    </row>
    <row r="20" spans="1:11" ht="15.75" thickBot="1" x14ac:dyDescent="0.3">
      <c r="A20" s="11">
        <v>39157</v>
      </c>
      <c r="B20" s="12">
        <v>0.19324</v>
      </c>
      <c r="C20" s="13">
        <v>0.18840000000000001</v>
      </c>
      <c r="D20" s="12">
        <v>8.6929999999999993E-2</v>
      </c>
      <c r="E20" s="13">
        <v>0.20063</v>
      </c>
      <c r="F20" s="12">
        <v>123.60887</v>
      </c>
      <c r="G20" s="13">
        <v>0.16603000000000001</v>
      </c>
      <c r="H20" s="12">
        <v>6.7599999999999993E-2</v>
      </c>
      <c r="I20" s="13">
        <v>0.13089999999999999</v>
      </c>
      <c r="J20" s="33">
        <v>15.35064</v>
      </c>
      <c r="K20" s="65">
        <v>9.8799999999999999E-2</v>
      </c>
    </row>
    <row r="21" spans="1:11" ht="15.75" thickTop="1" x14ac:dyDescent="0.25">
      <c r="A21" s="14" t="s">
        <v>11</v>
      </c>
      <c r="B21" s="15">
        <f t="shared" ref="B21:K21" si="4">SUM(B16:B20)</f>
        <v>0.97011999999999998</v>
      </c>
      <c r="C21" s="16">
        <f t="shared" si="4"/>
        <v>0.94350999999999996</v>
      </c>
      <c r="D21" s="15">
        <f t="shared" si="4"/>
        <v>0.43511</v>
      </c>
      <c r="E21" s="16">
        <f t="shared" si="4"/>
        <v>1.0012099999999999</v>
      </c>
      <c r="F21" s="15">
        <f t="shared" si="4"/>
        <v>618.41086999999993</v>
      </c>
      <c r="G21" s="16">
        <f t="shared" si="4"/>
        <v>0.83365</v>
      </c>
      <c r="H21" s="15">
        <f t="shared" si="4"/>
        <v>0.33866000000000002</v>
      </c>
      <c r="I21" s="16">
        <f t="shared" si="4"/>
        <v>0.65449999999999997</v>
      </c>
      <c r="J21" s="16">
        <f t="shared" si="4"/>
        <v>76.738150000000005</v>
      </c>
      <c r="K21" s="66">
        <f t="shared" si="4"/>
        <v>0.49591999999999997</v>
      </c>
    </row>
    <row r="22" spans="1:11" ht="15.75" thickBot="1" x14ac:dyDescent="0.3">
      <c r="A22" s="17" t="s">
        <v>12</v>
      </c>
      <c r="B22" s="18">
        <f>B21/5</f>
        <v>0.194024</v>
      </c>
      <c r="C22" s="19"/>
      <c r="D22" s="19"/>
      <c r="E22" s="19"/>
      <c r="F22" s="19"/>
      <c r="G22" s="19"/>
      <c r="H22" s="19"/>
      <c r="I22" s="19"/>
      <c r="J22" s="19"/>
      <c r="K22" s="19"/>
    </row>
    <row r="23" spans="1:11" ht="15.75" thickTop="1" x14ac:dyDescent="0.25">
      <c r="A23" s="8">
        <v>39160</v>
      </c>
      <c r="B23" s="9">
        <v>0.19237000000000001</v>
      </c>
      <c r="C23" s="10">
        <v>0.18759999999999999</v>
      </c>
      <c r="D23" s="9">
        <v>8.6569999999999994E-2</v>
      </c>
      <c r="E23" s="10">
        <v>0.19969000000000001</v>
      </c>
      <c r="F23" s="9">
        <v>123.65469</v>
      </c>
      <c r="G23" s="10">
        <v>0.16467000000000001</v>
      </c>
      <c r="H23" s="9">
        <v>6.7390000000000005E-2</v>
      </c>
      <c r="I23" s="10">
        <v>0.13089999999999999</v>
      </c>
      <c r="J23" s="32">
        <v>15.28454</v>
      </c>
      <c r="K23" s="64">
        <v>9.8350000000000007E-2</v>
      </c>
    </row>
    <row r="24" spans="1:11" x14ac:dyDescent="0.25">
      <c r="A24" s="8">
        <v>39161</v>
      </c>
      <c r="B24" s="9">
        <v>0.19250999999999999</v>
      </c>
      <c r="C24" s="10">
        <v>0.18643999999999999</v>
      </c>
      <c r="D24" s="9">
        <v>8.6730000000000002E-2</v>
      </c>
      <c r="E24" s="10">
        <v>0.19966999999999999</v>
      </c>
      <c r="F24" s="9">
        <v>123.52379000000001</v>
      </c>
      <c r="G24" s="10">
        <v>0.16372</v>
      </c>
      <c r="H24" s="9">
        <v>6.726E-2</v>
      </c>
      <c r="I24" s="10">
        <v>0.13089999999999999</v>
      </c>
      <c r="J24" s="32">
        <v>15.39188</v>
      </c>
      <c r="K24" s="64">
        <v>9.8430000000000004E-2</v>
      </c>
    </row>
    <row r="25" spans="1:11" x14ac:dyDescent="0.25">
      <c r="A25" s="8">
        <v>39162</v>
      </c>
      <c r="B25" s="9">
        <v>0.19263</v>
      </c>
      <c r="C25" s="10">
        <v>0.18587000000000001</v>
      </c>
      <c r="D25" s="9">
        <v>8.6709999999999995E-2</v>
      </c>
      <c r="E25" s="10">
        <v>0.19975000000000001</v>
      </c>
      <c r="F25" s="9">
        <v>123.23581</v>
      </c>
      <c r="G25" s="10">
        <v>0.16331000000000001</v>
      </c>
      <c r="H25" s="9">
        <v>6.6860000000000003E-2</v>
      </c>
      <c r="I25" s="10">
        <v>0.13089999999999999</v>
      </c>
      <c r="J25" s="32">
        <v>15.357839999999999</v>
      </c>
      <c r="K25" s="64">
        <v>9.8489999999999994E-2</v>
      </c>
    </row>
    <row r="26" spans="1:11" x14ac:dyDescent="0.25">
      <c r="A26" s="8">
        <v>39163</v>
      </c>
      <c r="B26" s="9">
        <v>0.19242000000000001</v>
      </c>
      <c r="C26" s="10">
        <v>0.18581</v>
      </c>
      <c r="D26" s="9">
        <v>8.6650000000000005E-2</v>
      </c>
      <c r="E26" s="10">
        <v>0.19938</v>
      </c>
      <c r="F26" s="9">
        <v>122.76456</v>
      </c>
      <c r="G26" s="10">
        <v>0.16333</v>
      </c>
      <c r="H26" s="9">
        <v>6.6799999999999998E-2</v>
      </c>
      <c r="I26" s="10">
        <v>0.13089999999999999</v>
      </c>
      <c r="J26" s="32">
        <v>15.4246</v>
      </c>
      <c r="K26" s="64">
        <v>9.8379999999999995E-2</v>
      </c>
    </row>
    <row r="27" spans="1:11" ht="15.75" thickBot="1" x14ac:dyDescent="0.3">
      <c r="A27" s="11">
        <v>39164</v>
      </c>
      <c r="B27" s="12">
        <v>0.19164999999999999</v>
      </c>
      <c r="C27" s="13">
        <v>0.18321000000000001</v>
      </c>
      <c r="D27" s="12">
        <v>8.6459999999999995E-2</v>
      </c>
      <c r="E27" s="13">
        <v>0.19867000000000001</v>
      </c>
      <c r="F27" s="12">
        <v>122.77766</v>
      </c>
      <c r="G27" s="13">
        <v>0.16194</v>
      </c>
      <c r="H27" s="12">
        <v>6.6540000000000002E-2</v>
      </c>
      <c r="I27" s="13">
        <v>0.13089999999999999</v>
      </c>
      <c r="J27" s="33">
        <v>15.41675</v>
      </c>
      <c r="K27" s="65">
        <v>9.7989999999999994E-2</v>
      </c>
    </row>
    <row r="28" spans="1:11" ht="15.75" thickTop="1" x14ac:dyDescent="0.25">
      <c r="A28" s="14" t="s">
        <v>11</v>
      </c>
      <c r="B28" s="15">
        <f t="shared" ref="B28:K28" si="5">SUM(B23:B27)</f>
        <v>0.96157999999999999</v>
      </c>
      <c r="C28" s="16">
        <f t="shared" si="5"/>
        <v>0.92893000000000003</v>
      </c>
      <c r="D28" s="15">
        <f t="shared" si="5"/>
        <v>0.43312</v>
      </c>
      <c r="E28" s="16">
        <f t="shared" si="5"/>
        <v>0.99716000000000005</v>
      </c>
      <c r="F28" s="15">
        <f t="shared" si="5"/>
        <v>615.95650999999998</v>
      </c>
      <c r="G28" s="16">
        <f t="shared" si="5"/>
        <v>0.81696999999999997</v>
      </c>
      <c r="H28" s="15">
        <f t="shared" si="5"/>
        <v>0.33484999999999998</v>
      </c>
      <c r="I28" s="16">
        <f t="shared" si="5"/>
        <v>0.65449999999999997</v>
      </c>
      <c r="J28" s="16">
        <f t="shared" si="5"/>
        <v>76.875609999999995</v>
      </c>
      <c r="K28" s="66">
        <f t="shared" si="5"/>
        <v>0.49164000000000008</v>
      </c>
    </row>
    <row r="29" spans="1:11" ht="15.75" thickBot="1" x14ac:dyDescent="0.3">
      <c r="A29" s="17" t="s">
        <v>12</v>
      </c>
      <c r="B29" s="18">
        <f>B28/5</f>
        <v>0.19231599999999999</v>
      </c>
      <c r="C29" s="19">
        <f>C28/5</f>
        <v>0.18578600000000001</v>
      </c>
      <c r="D29" s="19">
        <f t="shared" ref="D29:K29" si="6">D28/5</f>
        <v>8.6624000000000007E-2</v>
      </c>
      <c r="E29" s="19">
        <f t="shared" si="6"/>
        <v>0.199432</v>
      </c>
      <c r="F29" s="19">
        <f t="shared" si="6"/>
        <v>123.19130199999999</v>
      </c>
      <c r="G29" s="19">
        <f t="shared" si="6"/>
        <v>0.16339399999999998</v>
      </c>
      <c r="H29" s="19">
        <f t="shared" si="6"/>
        <v>6.6970000000000002E-2</v>
      </c>
      <c r="I29" s="19">
        <f t="shared" si="6"/>
        <v>0.13089999999999999</v>
      </c>
      <c r="J29" s="19">
        <f t="shared" si="6"/>
        <v>15.375121999999999</v>
      </c>
      <c r="K29" s="19">
        <f t="shared" si="6"/>
        <v>9.8328000000000013E-2</v>
      </c>
    </row>
    <row r="30" spans="1:11" ht="15.75" thickTop="1" x14ac:dyDescent="0.25">
      <c r="A30" s="8">
        <v>39167</v>
      </c>
      <c r="B30" s="9">
        <v>0.19247</v>
      </c>
      <c r="C30" s="10">
        <v>0.18376000000000001</v>
      </c>
      <c r="D30" s="9">
        <v>8.6599999999999996E-2</v>
      </c>
      <c r="E30" s="10">
        <v>0.19867000000000001</v>
      </c>
      <c r="F30" s="9">
        <v>122.69584</v>
      </c>
      <c r="G30" s="10">
        <v>0.16236999999999999</v>
      </c>
      <c r="H30" s="9">
        <v>6.6680000000000003E-2</v>
      </c>
      <c r="I30" s="10">
        <v>0.13089999999999999</v>
      </c>
      <c r="J30" s="32">
        <v>15.42329</v>
      </c>
      <c r="K30" s="64">
        <v>9.8409999999999997E-2</v>
      </c>
    </row>
    <row r="31" spans="1:11" x14ac:dyDescent="0.25">
      <c r="A31" s="8">
        <v>39168</v>
      </c>
      <c r="B31" s="9">
        <v>0.19198999999999999</v>
      </c>
      <c r="C31" s="10">
        <v>0.18276000000000001</v>
      </c>
      <c r="D31" s="9">
        <v>8.6760000000000004E-2</v>
      </c>
      <c r="E31" s="10">
        <v>0.19843</v>
      </c>
      <c r="F31" s="9">
        <v>122.73511000000001</v>
      </c>
      <c r="G31" s="10">
        <v>0.16159999999999999</v>
      </c>
      <c r="H31" s="9">
        <v>6.6479999999999997E-2</v>
      </c>
      <c r="I31" s="10">
        <v>0.13089999999999999</v>
      </c>
      <c r="J31" s="32">
        <v>15.42722</v>
      </c>
      <c r="K31" s="64">
        <v>9.8169999999999993E-2</v>
      </c>
    </row>
    <row r="32" spans="1:11" x14ac:dyDescent="0.25">
      <c r="A32" s="8">
        <v>39169</v>
      </c>
      <c r="B32" s="9">
        <v>0.19173000000000001</v>
      </c>
      <c r="C32" s="10">
        <v>0.18215000000000001</v>
      </c>
      <c r="D32" s="9">
        <v>8.6580000000000004E-2</v>
      </c>
      <c r="E32" s="10">
        <v>0.19839000000000001</v>
      </c>
      <c r="F32" s="9">
        <v>123.1409</v>
      </c>
      <c r="G32" s="10">
        <v>0.16178999999999999</v>
      </c>
      <c r="H32" s="9">
        <v>6.6589999999999996E-2</v>
      </c>
      <c r="I32" s="10">
        <v>0.13089999999999999</v>
      </c>
      <c r="J32" s="32">
        <v>15.42853</v>
      </c>
      <c r="K32" s="64">
        <v>9.8030000000000006E-2</v>
      </c>
    </row>
    <row r="33" spans="1:11" x14ac:dyDescent="0.25">
      <c r="A33" s="8">
        <v>39170</v>
      </c>
      <c r="B33" s="9">
        <v>0.19178000000000001</v>
      </c>
      <c r="C33" s="10">
        <v>0.18434</v>
      </c>
      <c r="D33" s="9">
        <v>8.6499999999999994E-2</v>
      </c>
      <c r="E33" s="10">
        <v>0.19875000000000001</v>
      </c>
      <c r="F33" s="9">
        <v>122.97073</v>
      </c>
      <c r="G33" s="10">
        <v>0.16228000000000001</v>
      </c>
      <c r="H33" s="9">
        <v>6.6680000000000003E-2</v>
      </c>
      <c r="I33" s="10">
        <v>0.13089999999999999</v>
      </c>
      <c r="J33" s="32">
        <v>15.268829999999999</v>
      </c>
      <c r="K33" s="64">
        <v>9.8059999999999994E-2</v>
      </c>
    </row>
    <row r="34" spans="1:11" ht="15.75" thickBot="1" x14ac:dyDescent="0.3">
      <c r="A34" s="11">
        <v>39171</v>
      </c>
      <c r="B34" s="12">
        <v>0.19202</v>
      </c>
      <c r="C34" s="13">
        <v>0.18326000000000001</v>
      </c>
      <c r="D34" s="12">
        <v>8.6499999999999994E-2</v>
      </c>
      <c r="E34" s="13">
        <v>0.1986</v>
      </c>
      <c r="F34" s="12">
        <v>123.10491</v>
      </c>
      <c r="G34" s="13">
        <v>0.16206000000000001</v>
      </c>
      <c r="H34" s="12">
        <v>6.6900000000000001E-2</v>
      </c>
      <c r="I34" s="13">
        <v>0.13089999999999999</v>
      </c>
      <c r="J34" s="33">
        <v>15.42329</v>
      </c>
      <c r="K34" s="65">
        <v>9.8159999999999997E-2</v>
      </c>
    </row>
    <row r="35" spans="1:11" ht="15.75" thickTop="1" x14ac:dyDescent="0.25">
      <c r="A35" s="14" t="s">
        <v>11</v>
      </c>
      <c r="B35" s="15">
        <f t="shared" ref="B35:K35" si="7">SUM(B30:B34)</f>
        <v>0.95999000000000001</v>
      </c>
      <c r="C35" s="16">
        <f t="shared" si="7"/>
        <v>0.91626999999999992</v>
      </c>
      <c r="D35" s="15">
        <f t="shared" si="7"/>
        <v>0.43293999999999999</v>
      </c>
      <c r="E35" s="16">
        <f t="shared" si="7"/>
        <v>0.99284000000000006</v>
      </c>
      <c r="F35" s="15">
        <f t="shared" si="7"/>
        <v>614.64748999999995</v>
      </c>
      <c r="G35" s="16">
        <f t="shared" si="7"/>
        <v>0.81009999999999993</v>
      </c>
      <c r="H35" s="15">
        <f t="shared" si="7"/>
        <v>0.33333000000000002</v>
      </c>
      <c r="I35" s="16">
        <f t="shared" si="7"/>
        <v>0.65449999999999997</v>
      </c>
      <c r="J35" s="16">
        <f t="shared" si="7"/>
        <v>76.971159999999998</v>
      </c>
      <c r="K35" s="66">
        <f t="shared" si="7"/>
        <v>0.49082999999999999</v>
      </c>
    </row>
    <row r="36" spans="1:11" ht="15.75" thickBot="1" x14ac:dyDescent="0.3">
      <c r="A36" s="17" t="s">
        <v>12</v>
      </c>
      <c r="B36" s="18">
        <f>B35/5</f>
        <v>0.191998</v>
      </c>
      <c r="C36" s="19">
        <f>C35/5</f>
        <v>0.18325399999999997</v>
      </c>
      <c r="D36" s="19">
        <f t="shared" ref="D36:K36" si="8">D35/5</f>
        <v>8.6587999999999998E-2</v>
      </c>
      <c r="E36" s="19">
        <f t="shared" si="8"/>
        <v>0.19856800000000002</v>
      </c>
      <c r="F36" s="19">
        <f t="shared" si="8"/>
        <v>122.929498</v>
      </c>
      <c r="G36" s="19">
        <f t="shared" si="8"/>
        <v>0.16202</v>
      </c>
      <c r="H36" s="19">
        <f t="shared" si="8"/>
        <v>6.6666000000000003E-2</v>
      </c>
      <c r="I36" s="19">
        <f t="shared" si="8"/>
        <v>0.13089999999999999</v>
      </c>
      <c r="J36" s="19">
        <f t="shared" si="8"/>
        <v>15.394231999999999</v>
      </c>
      <c r="K36" s="19">
        <f t="shared" si="8"/>
        <v>9.8166000000000003E-2</v>
      </c>
    </row>
    <row r="37" spans="1:11" ht="15.75" thickTop="1" x14ac:dyDescent="0.25">
      <c r="A37" s="20"/>
      <c r="B37" s="9"/>
      <c r="C37" s="10"/>
      <c r="D37" s="9"/>
      <c r="E37" s="10"/>
      <c r="F37" s="9"/>
      <c r="G37" s="10"/>
      <c r="H37" s="9"/>
      <c r="I37" s="10"/>
      <c r="J37" s="32"/>
      <c r="K37" s="64"/>
    </row>
    <row r="38" spans="1:11" ht="20.25" x14ac:dyDescent="0.3">
      <c r="A38" s="20"/>
      <c r="B38" s="9"/>
      <c r="C38" s="69"/>
      <c r="D38" s="9"/>
      <c r="E38" s="22" t="s">
        <v>13</v>
      </c>
      <c r="F38" s="9"/>
      <c r="G38" s="10"/>
      <c r="H38" s="9"/>
      <c r="I38" s="10"/>
      <c r="J38" s="32"/>
      <c r="K38" s="64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36"/>
      <c r="K39" s="68"/>
    </row>
    <row r="40" spans="1:11" x14ac:dyDescent="0.25">
      <c r="A40" s="26" t="s">
        <v>14</v>
      </c>
      <c r="B40" s="27">
        <f>SUM(B5:B6,B9:B13,B16:B20,B23:B27,B30:B34)</f>
        <v>4.2546999999999997</v>
      </c>
      <c r="C40" s="37">
        <f>SUM(C5:C6,C9:C13,C16:C20,C23:C27,C30:C34)</f>
        <v>4.122370000000001</v>
      </c>
      <c r="D40" s="37">
        <f t="shared" ref="D40:K40" si="9">SUM(D5:D6,D9:D13,D16:D20,D23:D27,D30:D34)</f>
        <v>1.9105500000000002</v>
      </c>
      <c r="E40" s="37">
        <f t="shared" si="9"/>
        <v>4.3914299999999988</v>
      </c>
      <c r="F40" s="37">
        <f t="shared" si="9"/>
        <v>2715.7430399999998</v>
      </c>
      <c r="G40" s="37">
        <f t="shared" si="9"/>
        <v>3.6361600000000003</v>
      </c>
      <c r="H40" s="37">
        <f t="shared" si="9"/>
        <v>1.4793400000000003</v>
      </c>
      <c r="I40" s="37">
        <f t="shared" si="9"/>
        <v>2.8797999999999999</v>
      </c>
      <c r="J40" s="37">
        <f t="shared" si="9"/>
        <v>337.80773999999997</v>
      </c>
      <c r="K40" s="37">
        <f t="shared" si="9"/>
        <v>2.1694099999999996</v>
      </c>
    </row>
    <row r="41" spans="1:11" x14ac:dyDescent="0.25">
      <c r="A41" s="26" t="s">
        <v>15</v>
      </c>
      <c r="B41" s="27">
        <f>B40/22</f>
        <v>0.19339545454545454</v>
      </c>
      <c r="C41" s="28">
        <f>C40/22</f>
        <v>0.1873804545454546</v>
      </c>
      <c r="D41" s="28">
        <f t="shared" ref="D41:K41" si="10">D40/22</f>
        <v>8.6843181818181833E-2</v>
      </c>
      <c r="E41" s="28">
        <f t="shared" si="10"/>
        <v>0.19961045454545448</v>
      </c>
      <c r="F41" s="28">
        <f t="shared" si="10"/>
        <v>123.44286545454544</v>
      </c>
      <c r="G41" s="28">
        <f t="shared" si="10"/>
        <v>0.16528000000000001</v>
      </c>
      <c r="H41" s="28">
        <f t="shared" si="10"/>
        <v>6.7242727272727287E-2</v>
      </c>
      <c r="I41" s="28">
        <f t="shared" si="10"/>
        <v>0.13089999999999999</v>
      </c>
      <c r="J41" s="28">
        <f t="shared" si="10"/>
        <v>15.354897272727271</v>
      </c>
      <c r="K41" s="28">
        <f t="shared" si="10"/>
        <v>9.8609545454545436E-2</v>
      </c>
    </row>
    <row r="42" spans="1:11" x14ac:dyDescent="0.25">
      <c r="A42" s="26" t="s">
        <v>16</v>
      </c>
      <c r="B42" s="27">
        <f>1/B41</f>
        <v>5.1707523444661199</v>
      </c>
      <c r="C42" s="28">
        <f>1/C41</f>
        <v>5.3367359067720734</v>
      </c>
      <c r="D42" s="28">
        <f t="shared" ref="D42:K42" si="11">1/D41</f>
        <v>11.515008767108945</v>
      </c>
      <c r="E42" s="28">
        <f t="shared" si="11"/>
        <v>5.0097576415882772</v>
      </c>
      <c r="F42" s="28">
        <f t="shared" si="11"/>
        <v>8.1009137005833964E-3</v>
      </c>
      <c r="G42" s="28">
        <f t="shared" si="11"/>
        <v>6.0503388189738621</v>
      </c>
      <c r="H42" s="28">
        <f t="shared" si="11"/>
        <v>14.871496748550026</v>
      </c>
      <c r="I42" s="28">
        <f t="shared" si="11"/>
        <v>7.6394194041252872</v>
      </c>
      <c r="J42" s="28">
        <f t="shared" si="11"/>
        <v>6.5125802031652691E-2</v>
      </c>
      <c r="K42" s="28">
        <f t="shared" si="11"/>
        <v>10.141006079994101</v>
      </c>
    </row>
    <row r="43" spans="1:11" ht="15.75" thickBot="1" x14ac:dyDescent="0.3">
      <c r="A43" s="29"/>
      <c r="B43" s="30"/>
      <c r="C43" s="31"/>
      <c r="D43" s="30"/>
      <c r="E43" s="31"/>
      <c r="F43" s="31"/>
      <c r="G43" s="30"/>
      <c r="H43" s="31"/>
      <c r="I43" s="30"/>
      <c r="J43" s="31"/>
      <c r="K43" s="56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4" workbookViewId="0">
      <selection activeCell="E35" sqref="E35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31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62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27</v>
      </c>
      <c r="G5" s="6" t="s">
        <v>1</v>
      </c>
      <c r="H5" s="7" t="s">
        <v>8</v>
      </c>
      <c r="I5" s="6" t="s">
        <v>9</v>
      </c>
      <c r="J5" s="6" t="s">
        <v>10</v>
      </c>
      <c r="K5" s="63" t="s">
        <v>3</v>
      </c>
    </row>
    <row r="6" spans="1:11" x14ac:dyDescent="0.25">
      <c r="A6" s="8">
        <v>39174</v>
      </c>
      <c r="B6" s="9">
        <v>0.19188</v>
      </c>
      <c r="C6" s="10">
        <v>0.18299000000000001</v>
      </c>
      <c r="D6" s="9">
        <v>8.6679999999999993E-2</v>
      </c>
      <c r="E6" s="10">
        <v>0.19869000000000001</v>
      </c>
      <c r="F6" s="9">
        <v>123.15727</v>
      </c>
      <c r="G6" s="10">
        <v>0.16178999999999999</v>
      </c>
      <c r="H6" s="9">
        <v>6.6619999999999999E-2</v>
      </c>
      <c r="I6" s="10">
        <v>0.13089999999999999</v>
      </c>
      <c r="J6" s="10">
        <v>15.421329999999999</v>
      </c>
      <c r="K6" s="64">
        <v>9.8100000000000007E-2</v>
      </c>
    </row>
    <row r="7" spans="1:11" x14ac:dyDescent="0.25">
      <c r="A7" s="8">
        <v>39175</v>
      </c>
      <c r="B7" s="9">
        <v>0.19142000000000001</v>
      </c>
      <c r="C7" s="10">
        <v>0.18149000000000001</v>
      </c>
      <c r="D7" s="9">
        <v>8.6459999999999995E-2</v>
      </c>
      <c r="E7" s="10">
        <v>0.19903000000000001</v>
      </c>
      <c r="F7" s="9">
        <v>122.67621</v>
      </c>
      <c r="G7" s="10">
        <v>0.16027</v>
      </c>
      <c r="H7" s="9">
        <v>6.6170000000000007E-2</v>
      </c>
      <c r="I7" s="10">
        <v>0.13089999999999999</v>
      </c>
      <c r="J7" s="10">
        <v>15.41413</v>
      </c>
      <c r="K7" s="64">
        <v>9.7879999999999995E-2</v>
      </c>
    </row>
    <row r="8" spans="1:11" x14ac:dyDescent="0.25">
      <c r="A8" s="8">
        <v>39176</v>
      </c>
      <c r="B8" s="9">
        <v>0.19152</v>
      </c>
      <c r="C8" s="10">
        <v>0.18162</v>
      </c>
      <c r="D8" s="9">
        <v>8.6499999999999994E-2</v>
      </c>
      <c r="E8" s="10">
        <v>0.19878999999999999</v>
      </c>
      <c r="F8" s="9">
        <v>122.59766999999999</v>
      </c>
      <c r="G8" s="10">
        <v>0.16089999999999999</v>
      </c>
      <c r="H8" s="9">
        <v>6.6170000000000007E-2</v>
      </c>
      <c r="I8" s="10">
        <v>0.13089999999999999</v>
      </c>
      <c r="J8" s="10">
        <v>15.55157</v>
      </c>
      <c r="K8" s="64">
        <v>9.7919999999999993E-2</v>
      </c>
    </row>
    <row r="9" spans="1:11" ht="15.75" thickBot="1" x14ac:dyDescent="0.3">
      <c r="A9" s="11">
        <v>39177</v>
      </c>
      <c r="B9" s="12">
        <v>0.1915</v>
      </c>
      <c r="C9" s="13">
        <v>0.18157999999999999</v>
      </c>
      <c r="D9" s="12">
        <v>8.6559999999999998E-2</v>
      </c>
      <c r="E9" s="13">
        <v>0.19827</v>
      </c>
      <c r="F9" s="12">
        <v>122.56167000000001</v>
      </c>
      <c r="G9" s="13">
        <v>0.16005</v>
      </c>
      <c r="H9" s="12">
        <v>6.6229999999999997E-2</v>
      </c>
      <c r="I9" s="13">
        <v>0.13089999999999999</v>
      </c>
      <c r="J9" s="13">
        <v>15.533899999999999</v>
      </c>
      <c r="K9" s="65">
        <v>9.7909999999999997E-2</v>
      </c>
    </row>
    <row r="10" spans="1:11" ht="15.75" thickTop="1" x14ac:dyDescent="0.25">
      <c r="A10" s="14" t="s">
        <v>11</v>
      </c>
      <c r="B10" s="15">
        <f t="shared" ref="B10:K10" si="0">SUM(B6:B9)</f>
        <v>0.76632</v>
      </c>
      <c r="C10" s="16">
        <f t="shared" si="0"/>
        <v>0.72767999999999999</v>
      </c>
      <c r="D10" s="15">
        <f t="shared" si="0"/>
        <v>0.34619999999999995</v>
      </c>
      <c r="E10" s="16">
        <f t="shared" si="0"/>
        <v>0.79478000000000004</v>
      </c>
      <c r="F10" s="15">
        <f t="shared" si="0"/>
        <v>490.99281999999999</v>
      </c>
      <c r="G10" s="16">
        <f t="shared" si="0"/>
        <v>0.64300999999999997</v>
      </c>
      <c r="H10" s="15">
        <f t="shared" si="0"/>
        <v>0.26519000000000004</v>
      </c>
      <c r="I10" s="16">
        <f t="shared" si="0"/>
        <v>0.52359999999999995</v>
      </c>
      <c r="J10" s="16">
        <f t="shared" si="0"/>
        <v>61.920929999999998</v>
      </c>
      <c r="K10" s="66">
        <f t="shared" si="0"/>
        <v>0.39180999999999999</v>
      </c>
    </row>
    <row r="11" spans="1:11" ht="15.75" thickBot="1" x14ac:dyDescent="0.3">
      <c r="A11" s="17" t="s">
        <v>12</v>
      </c>
      <c r="B11" s="18">
        <f>B10/4</f>
        <v>0.19158</v>
      </c>
      <c r="C11" s="19">
        <f>C10/4</f>
        <v>0.18192</v>
      </c>
      <c r="D11" s="19">
        <f t="shared" ref="D11:K11" si="1">D10/4</f>
        <v>8.6549999999999988E-2</v>
      </c>
      <c r="E11" s="19">
        <f t="shared" si="1"/>
        <v>0.19869500000000001</v>
      </c>
      <c r="F11" s="19">
        <f t="shared" si="1"/>
        <v>122.748205</v>
      </c>
      <c r="G11" s="19">
        <f t="shared" si="1"/>
        <v>0.16075249999999999</v>
      </c>
      <c r="H11" s="19">
        <f t="shared" si="1"/>
        <v>6.6297500000000009E-2</v>
      </c>
      <c r="I11" s="19">
        <f t="shared" si="1"/>
        <v>0.13089999999999999</v>
      </c>
      <c r="J11" s="19">
        <f t="shared" si="1"/>
        <v>15.4802325</v>
      </c>
      <c r="K11" s="19">
        <f t="shared" si="1"/>
        <v>9.7952499999999998E-2</v>
      </c>
    </row>
    <row r="12" spans="1:11" ht="15.75" thickTop="1" x14ac:dyDescent="0.25">
      <c r="A12" s="8">
        <v>39182</v>
      </c>
      <c r="B12" s="9">
        <v>0.19103999999999999</v>
      </c>
      <c r="C12" s="10">
        <v>0.18129000000000001</v>
      </c>
      <c r="D12" s="9">
        <v>8.6529999999999996E-2</v>
      </c>
      <c r="E12" s="10">
        <v>0.19807</v>
      </c>
      <c r="F12" s="9">
        <v>122.07407000000001</v>
      </c>
      <c r="G12" s="10">
        <v>0.16009999999999999</v>
      </c>
      <c r="H12" s="9">
        <v>6.6570000000000004E-2</v>
      </c>
      <c r="I12" s="10">
        <v>0.13089999999999999</v>
      </c>
      <c r="J12" s="10">
        <v>15.56597</v>
      </c>
      <c r="K12" s="64">
        <v>9.7680000000000003E-2</v>
      </c>
    </row>
    <row r="13" spans="1:11" x14ac:dyDescent="0.25">
      <c r="A13" s="8">
        <v>39183</v>
      </c>
      <c r="B13" s="9">
        <v>0.19051999999999999</v>
      </c>
      <c r="C13" s="10">
        <v>0.17959</v>
      </c>
      <c r="D13" s="9">
        <v>8.6430000000000007E-2</v>
      </c>
      <c r="E13" s="10">
        <v>0.19849</v>
      </c>
      <c r="F13" s="9">
        <v>122.21805999999999</v>
      </c>
      <c r="G13" s="10">
        <v>0.15870000000000001</v>
      </c>
      <c r="H13" s="9">
        <v>6.3799999999999996E-2</v>
      </c>
      <c r="I13" s="10">
        <v>0.13089999999999999</v>
      </c>
      <c r="J13" s="10">
        <v>15.586919999999999</v>
      </c>
      <c r="K13" s="64">
        <v>9.7409999999999997E-2</v>
      </c>
    </row>
    <row r="14" spans="1:11" x14ac:dyDescent="0.25">
      <c r="A14" s="8">
        <v>39184</v>
      </c>
      <c r="B14" s="9">
        <v>0.19053</v>
      </c>
      <c r="C14" s="10">
        <v>0.17971000000000001</v>
      </c>
      <c r="D14" s="9">
        <v>8.6389999999999995E-2</v>
      </c>
      <c r="E14" s="10">
        <v>0.19861999999999999</v>
      </c>
      <c r="F14" s="9">
        <v>122.04134000000001</v>
      </c>
      <c r="G14" s="10">
        <v>0.1585</v>
      </c>
      <c r="H14" s="9">
        <v>6.615E-2</v>
      </c>
      <c r="I14" s="10">
        <v>0.13089999999999999</v>
      </c>
      <c r="J14" s="10">
        <v>15.622260000000001</v>
      </c>
      <c r="K14" s="64">
        <v>9.7409999999999997E-2</v>
      </c>
    </row>
    <row r="15" spans="1:11" ht="15.75" thickBot="1" x14ac:dyDescent="0.3">
      <c r="A15" s="11">
        <v>39185</v>
      </c>
      <c r="B15" s="12">
        <v>0.18978999999999999</v>
      </c>
      <c r="C15" s="13">
        <v>0.17967</v>
      </c>
      <c r="D15" s="12">
        <v>8.6330000000000004E-2</v>
      </c>
      <c r="E15" s="13">
        <v>0.19875000000000001</v>
      </c>
      <c r="F15" s="12">
        <v>121.98898</v>
      </c>
      <c r="G15" s="13">
        <v>0.15817999999999999</v>
      </c>
      <c r="H15" s="12">
        <v>6.6170000000000007E-2</v>
      </c>
      <c r="I15" s="13">
        <v>0.13089999999999999</v>
      </c>
      <c r="J15" s="13">
        <v>15.573169999999999</v>
      </c>
      <c r="K15" s="65">
        <v>9.7030000000000005E-2</v>
      </c>
    </row>
    <row r="16" spans="1:11" ht="15.75" thickTop="1" x14ac:dyDescent="0.25">
      <c r="A16" s="14" t="s">
        <v>11</v>
      </c>
      <c r="B16" s="15">
        <f t="shared" ref="B16:K16" si="2">SUM(B12:B15)</f>
        <v>0.76188</v>
      </c>
      <c r="C16" s="16">
        <f t="shared" si="2"/>
        <v>0.72026000000000001</v>
      </c>
      <c r="D16" s="15">
        <f t="shared" si="2"/>
        <v>0.34567999999999999</v>
      </c>
      <c r="E16" s="16">
        <f t="shared" si="2"/>
        <v>0.79393000000000002</v>
      </c>
      <c r="F16" s="15">
        <f t="shared" si="2"/>
        <v>488.32245</v>
      </c>
      <c r="G16" s="16">
        <f t="shared" si="2"/>
        <v>0.63547999999999993</v>
      </c>
      <c r="H16" s="15">
        <f t="shared" si="2"/>
        <v>0.26268999999999998</v>
      </c>
      <c r="I16" s="16">
        <f t="shared" si="2"/>
        <v>0.52359999999999995</v>
      </c>
      <c r="J16" s="16">
        <f t="shared" si="2"/>
        <v>62.348319999999994</v>
      </c>
      <c r="K16" s="66">
        <f t="shared" si="2"/>
        <v>0.38952999999999999</v>
      </c>
    </row>
    <row r="17" spans="1:11" ht="15.75" thickBot="1" x14ac:dyDescent="0.3">
      <c r="A17" s="17" t="s">
        <v>12</v>
      </c>
      <c r="B17" s="18">
        <f>B16/4</f>
        <v>0.19047</v>
      </c>
      <c r="C17" s="19">
        <f>C16/4</f>
        <v>0.180065</v>
      </c>
      <c r="D17" s="19">
        <f t="shared" ref="D17:K17" si="3">D16/4</f>
        <v>8.6419999999999997E-2</v>
      </c>
      <c r="E17" s="19">
        <f t="shared" si="3"/>
        <v>0.19848250000000001</v>
      </c>
      <c r="F17" s="19">
        <f t="shared" si="3"/>
        <v>122.0806125</v>
      </c>
      <c r="G17" s="19">
        <f t="shared" si="3"/>
        <v>0.15886999999999998</v>
      </c>
      <c r="H17" s="19">
        <f t="shared" si="3"/>
        <v>6.5672499999999995E-2</v>
      </c>
      <c r="I17" s="19">
        <f t="shared" si="3"/>
        <v>0.13089999999999999</v>
      </c>
      <c r="J17" s="19">
        <f t="shared" si="3"/>
        <v>15.587079999999998</v>
      </c>
      <c r="K17" s="19">
        <f t="shared" si="3"/>
        <v>9.7382499999999997E-2</v>
      </c>
    </row>
    <row r="18" spans="1:11" ht="15.75" thickTop="1" x14ac:dyDescent="0.25">
      <c r="A18" s="8">
        <v>39188</v>
      </c>
      <c r="B18" s="9">
        <v>0.18942000000000001</v>
      </c>
      <c r="C18" s="10">
        <v>0.17748</v>
      </c>
      <c r="D18" s="9">
        <v>8.5999999999999993E-2</v>
      </c>
      <c r="E18" s="10">
        <v>0.19846</v>
      </c>
      <c r="F18" s="9">
        <v>121.58974000000001</v>
      </c>
      <c r="G18" s="10">
        <v>0.1573</v>
      </c>
      <c r="H18" s="9">
        <v>6.6019999999999995E-2</v>
      </c>
      <c r="I18" s="10">
        <v>0.13089999999999999</v>
      </c>
      <c r="J18" s="10">
        <v>15.61342</v>
      </c>
      <c r="K18" s="64">
        <v>9.6850000000000006E-2</v>
      </c>
    </row>
    <row r="19" spans="1:11" x14ac:dyDescent="0.25">
      <c r="A19" s="8">
        <v>39189</v>
      </c>
      <c r="B19" s="9">
        <v>0.18894</v>
      </c>
      <c r="C19" s="10">
        <v>0.17684</v>
      </c>
      <c r="D19" s="9">
        <v>8.6019999999999999E-2</v>
      </c>
      <c r="E19" s="10">
        <v>0.19816</v>
      </c>
      <c r="F19" s="9">
        <v>121.86463000000001</v>
      </c>
      <c r="G19" s="10">
        <v>0.15719</v>
      </c>
      <c r="H19" s="9">
        <v>6.5769999999999995E-2</v>
      </c>
      <c r="I19" s="10">
        <v>0.13089999999999999</v>
      </c>
      <c r="J19" s="10">
        <v>15.685090000000001</v>
      </c>
      <c r="K19" s="64">
        <v>9.6610000000000001E-2</v>
      </c>
    </row>
    <row r="20" spans="1:11" x14ac:dyDescent="0.25">
      <c r="A20" s="8">
        <v>39190</v>
      </c>
      <c r="B20" s="9">
        <v>0.18867</v>
      </c>
      <c r="C20" s="10">
        <v>0.17574999999999999</v>
      </c>
      <c r="D20" s="9">
        <v>8.5999999999999993E-2</v>
      </c>
      <c r="E20" s="10">
        <v>0.19811000000000001</v>
      </c>
      <c r="F20" s="9">
        <v>121.59627999999999</v>
      </c>
      <c r="G20" s="10">
        <v>0.15640000000000001</v>
      </c>
      <c r="H20" s="9">
        <v>6.5269999999999995E-2</v>
      </c>
      <c r="I20" s="10">
        <v>0.13089999999999999</v>
      </c>
      <c r="J20" s="10">
        <v>15.59215</v>
      </c>
      <c r="K20" s="64">
        <v>9.647E-2</v>
      </c>
    </row>
    <row r="21" spans="1:11" x14ac:dyDescent="0.25">
      <c r="A21" s="8">
        <v>39191</v>
      </c>
      <c r="B21" s="9">
        <v>0.18855</v>
      </c>
      <c r="C21" s="10">
        <v>0.17624000000000001</v>
      </c>
      <c r="D21" s="9">
        <v>8.5750000000000007E-2</v>
      </c>
      <c r="E21" s="10">
        <v>0.19797000000000001</v>
      </c>
      <c r="F21" s="9">
        <v>121.54065</v>
      </c>
      <c r="G21" s="10">
        <v>0.15664</v>
      </c>
      <c r="H21" s="9">
        <v>6.5290000000000001E-2</v>
      </c>
      <c r="I21" s="10">
        <v>0.13089999999999999</v>
      </c>
      <c r="J21" s="10">
        <v>15.480230000000001</v>
      </c>
      <c r="K21" s="64">
        <v>9.64E-2</v>
      </c>
    </row>
    <row r="22" spans="1:11" ht="15.75" thickBot="1" x14ac:dyDescent="0.3">
      <c r="A22" s="11">
        <v>39192</v>
      </c>
      <c r="B22" s="12">
        <v>0.18817</v>
      </c>
      <c r="C22" s="13">
        <v>0.17588000000000001</v>
      </c>
      <c r="D22" s="12">
        <v>8.5779999999999995E-2</v>
      </c>
      <c r="E22" s="13">
        <v>0.19797000000000001</v>
      </c>
      <c r="F22" s="12">
        <v>121.58974000000001</v>
      </c>
      <c r="G22" s="13">
        <v>0.15672</v>
      </c>
      <c r="H22" s="12">
        <v>6.5360000000000001E-2</v>
      </c>
      <c r="I22" s="13">
        <v>0.13089999999999999</v>
      </c>
      <c r="J22" s="13">
        <v>15.48743</v>
      </c>
      <c r="K22" s="65">
        <v>9.6210000000000004E-2</v>
      </c>
    </row>
    <row r="23" spans="1:11" ht="15.75" thickTop="1" x14ac:dyDescent="0.25">
      <c r="A23" s="14" t="s">
        <v>11</v>
      </c>
      <c r="B23" s="15">
        <f t="shared" ref="B23:K23" si="4">SUM(B18:B22)</f>
        <v>0.94375000000000009</v>
      </c>
      <c r="C23" s="16">
        <f t="shared" si="4"/>
        <v>0.88219000000000003</v>
      </c>
      <c r="D23" s="15">
        <f t="shared" si="4"/>
        <v>0.42954999999999999</v>
      </c>
      <c r="E23" s="16">
        <f t="shared" si="4"/>
        <v>0.99066999999999994</v>
      </c>
      <c r="F23" s="15">
        <f t="shared" si="4"/>
        <v>608.18104000000005</v>
      </c>
      <c r="G23" s="16">
        <f t="shared" si="4"/>
        <v>0.78425</v>
      </c>
      <c r="H23" s="15">
        <f t="shared" si="4"/>
        <v>0.32770999999999995</v>
      </c>
      <c r="I23" s="16">
        <f t="shared" si="4"/>
        <v>0.65449999999999997</v>
      </c>
      <c r="J23" s="16">
        <f t="shared" si="4"/>
        <v>77.858319999999992</v>
      </c>
      <c r="K23" s="66">
        <f t="shared" si="4"/>
        <v>0.48254000000000002</v>
      </c>
    </row>
    <row r="24" spans="1:11" ht="15.75" thickBot="1" x14ac:dyDescent="0.3">
      <c r="A24" s="17" t="s">
        <v>12</v>
      </c>
      <c r="B24" s="18">
        <f>B23/5</f>
        <v>0.18875000000000003</v>
      </c>
      <c r="C24" s="19">
        <f>C23/5</f>
        <v>0.17643800000000001</v>
      </c>
      <c r="D24" s="19">
        <f t="shared" ref="D24:K24" si="5">D23/5</f>
        <v>8.591E-2</v>
      </c>
      <c r="E24" s="19">
        <f t="shared" si="5"/>
        <v>0.19813399999999998</v>
      </c>
      <c r="F24" s="19">
        <f t="shared" si="5"/>
        <v>121.63620800000001</v>
      </c>
      <c r="G24" s="19">
        <f t="shared" si="5"/>
        <v>0.15684999999999999</v>
      </c>
      <c r="H24" s="19">
        <f t="shared" si="5"/>
        <v>6.5541999999999989E-2</v>
      </c>
      <c r="I24" s="19">
        <f t="shared" si="5"/>
        <v>0.13089999999999999</v>
      </c>
      <c r="J24" s="19">
        <f t="shared" si="5"/>
        <v>15.571663999999998</v>
      </c>
      <c r="K24" s="19">
        <f t="shared" si="5"/>
        <v>9.650800000000001E-2</v>
      </c>
    </row>
    <row r="25" spans="1:11" ht="15.75" thickTop="1" x14ac:dyDescent="0.25">
      <c r="A25" s="8">
        <v>39196</v>
      </c>
      <c r="B25" s="9">
        <v>0.18862000000000001</v>
      </c>
      <c r="C25" s="10">
        <v>0.17552000000000001</v>
      </c>
      <c r="D25" s="9">
        <v>8.5919999999999996E-2</v>
      </c>
      <c r="E25" s="10">
        <v>0.19797000000000001</v>
      </c>
      <c r="F25" s="9">
        <v>121.23631</v>
      </c>
      <c r="G25" s="10">
        <v>0.15701000000000001</v>
      </c>
      <c r="H25" s="9">
        <v>6.5420000000000006E-2</v>
      </c>
      <c r="I25" s="10">
        <v>0.13089999999999999</v>
      </c>
      <c r="J25" s="10">
        <v>15.52474</v>
      </c>
      <c r="K25" s="64">
        <v>9.6439999999999998E-2</v>
      </c>
    </row>
    <row r="26" spans="1:11" x14ac:dyDescent="0.25">
      <c r="A26" s="8">
        <v>39197</v>
      </c>
      <c r="B26" s="9">
        <v>0.18794</v>
      </c>
      <c r="C26" s="10">
        <v>0.17632</v>
      </c>
      <c r="D26" s="9">
        <v>8.5889999999999994E-2</v>
      </c>
      <c r="E26" s="10">
        <v>0.19817000000000001</v>
      </c>
      <c r="F26" s="9">
        <v>121.37702</v>
      </c>
      <c r="G26" s="10">
        <v>0.15804000000000001</v>
      </c>
      <c r="H26" s="9">
        <v>6.5360000000000001E-2</v>
      </c>
      <c r="I26" s="10">
        <v>0.13089999999999999</v>
      </c>
      <c r="J26" s="10">
        <v>15.507070000000001</v>
      </c>
      <c r="K26" s="64">
        <v>9.6089999999999995E-2</v>
      </c>
    </row>
    <row r="27" spans="1:11" x14ac:dyDescent="0.25">
      <c r="A27" s="8">
        <v>39198</v>
      </c>
      <c r="B27" s="9">
        <v>0.18751000000000001</v>
      </c>
      <c r="C27" s="10">
        <v>0.17558000000000001</v>
      </c>
      <c r="D27" s="9">
        <v>8.5680000000000006E-2</v>
      </c>
      <c r="E27" s="10">
        <v>0.19783000000000001</v>
      </c>
      <c r="F27" s="9">
        <v>121.30176</v>
      </c>
      <c r="G27" s="10">
        <v>0.15703</v>
      </c>
      <c r="H27" s="9">
        <v>6.5290000000000001E-2</v>
      </c>
      <c r="I27" s="10">
        <v>0.13089999999999999</v>
      </c>
      <c r="J27" s="10">
        <v>15.5182</v>
      </c>
      <c r="K27" s="64">
        <v>9.5869999999999997E-2</v>
      </c>
    </row>
    <row r="28" spans="1:11" ht="15.75" thickBot="1" x14ac:dyDescent="0.3">
      <c r="A28" s="11">
        <v>39199</v>
      </c>
      <c r="B28" s="12">
        <v>0.18828</v>
      </c>
      <c r="C28" s="13">
        <v>0.17749999999999999</v>
      </c>
      <c r="D28" s="12">
        <v>8.584E-2</v>
      </c>
      <c r="E28" s="13">
        <v>0.19836000000000001</v>
      </c>
      <c r="F28" s="12">
        <v>121.56028000000001</v>
      </c>
      <c r="G28" s="13">
        <v>0.15856000000000001</v>
      </c>
      <c r="H28" s="12">
        <v>6.5740000000000007E-2</v>
      </c>
      <c r="I28" s="13">
        <v>0.13089999999999999</v>
      </c>
      <c r="J28" s="13">
        <v>15.635350000000001</v>
      </c>
      <c r="K28" s="65">
        <v>9.6269999999999994E-2</v>
      </c>
    </row>
    <row r="29" spans="1:11" ht="15.75" thickTop="1" x14ac:dyDescent="0.25">
      <c r="A29" s="14" t="s">
        <v>11</v>
      </c>
      <c r="B29" s="15">
        <f t="shared" ref="B29:K29" si="6">SUM(B25:B28)</f>
        <v>0.75235000000000007</v>
      </c>
      <c r="C29" s="16">
        <f t="shared" si="6"/>
        <v>0.70491999999999999</v>
      </c>
      <c r="D29" s="15">
        <f t="shared" si="6"/>
        <v>0.34333000000000002</v>
      </c>
      <c r="E29" s="16">
        <f t="shared" si="6"/>
        <v>0.79233000000000009</v>
      </c>
      <c r="F29" s="15">
        <f t="shared" si="6"/>
        <v>485.47537</v>
      </c>
      <c r="G29" s="16">
        <f t="shared" si="6"/>
        <v>0.63064000000000009</v>
      </c>
      <c r="H29" s="15">
        <f t="shared" si="6"/>
        <v>0.26181000000000004</v>
      </c>
      <c r="I29" s="16">
        <f t="shared" si="6"/>
        <v>0.52359999999999995</v>
      </c>
      <c r="J29" s="16">
        <f t="shared" si="6"/>
        <v>62.185360000000003</v>
      </c>
      <c r="K29" s="66">
        <f t="shared" si="6"/>
        <v>0.38466999999999996</v>
      </c>
    </row>
    <row r="30" spans="1:11" ht="15.75" thickBot="1" x14ac:dyDescent="0.3">
      <c r="A30" s="17" t="s">
        <v>12</v>
      </c>
      <c r="B30" s="18">
        <f>B29/4</f>
        <v>0.18808750000000002</v>
      </c>
      <c r="C30" s="19">
        <f>C29/4</f>
        <v>0.17623</v>
      </c>
      <c r="D30" s="19">
        <f t="shared" ref="D30:K30" si="7">D29/4</f>
        <v>8.5832500000000006E-2</v>
      </c>
      <c r="E30" s="19">
        <f t="shared" si="7"/>
        <v>0.19808250000000002</v>
      </c>
      <c r="F30" s="19">
        <f t="shared" si="7"/>
        <v>121.3688425</v>
      </c>
      <c r="G30" s="19">
        <f t="shared" si="7"/>
        <v>0.15766000000000002</v>
      </c>
      <c r="H30" s="19">
        <f t="shared" si="7"/>
        <v>6.5452500000000011E-2</v>
      </c>
      <c r="I30" s="19">
        <f t="shared" si="7"/>
        <v>0.13089999999999999</v>
      </c>
      <c r="J30" s="19">
        <f t="shared" si="7"/>
        <v>15.546340000000001</v>
      </c>
      <c r="K30" s="19">
        <f t="shared" si="7"/>
        <v>9.6167499999999989E-2</v>
      </c>
    </row>
    <row r="31" spans="1:11" ht="15.75" thickTop="1" x14ac:dyDescent="0.25">
      <c r="A31" s="8">
        <v>39202</v>
      </c>
      <c r="B31" s="9">
        <v>0.18767</v>
      </c>
      <c r="C31" s="10">
        <v>0.17657</v>
      </c>
      <c r="D31" s="9">
        <v>8.5790000000000005E-2</v>
      </c>
      <c r="E31" s="10">
        <v>0.19875999999999999</v>
      </c>
      <c r="F31" s="9">
        <v>121.61592</v>
      </c>
      <c r="G31" s="10">
        <v>0.15745000000000001</v>
      </c>
      <c r="H31" s="9">
        <v>6.5439999999999998E-2</v>
      </c>
      <c r="I31" s="10">
        <v>0.13089999999999999</v>
      </c>
      <c r="J31" s="10">
        <v>15.645820000000001</v>
      </c>
      <c r="K31" s="64">
        <v>9.5960000000000004E-2</v>
      </c>
    </row>
    <row r="32" spans="1:11" ht="20.25" x14ac:dyDescent="0.3">
      <c r="A32" s="20"/>
      <c r="B32" s="9"/>
      <c r="C32" s="69"/>
      <c r="D32" s="9"/>
      <c r="E32" s="22" t="s">
        <v>13</v>
      </c>
      <c r="F32" s="9"/>
      <c r="G32" s="10"/>
      <c r="H32" s="9"/>
      <c r="I32" s="10"/>
      <c r="J32" s="10"/>
      <c r="K32" s="64"/>
    </row>
    <row r="33" spans="1:11" ht="15.75" thickBot="1" x14ac:dyDescent="0.3">
      <c r="A33" s="23"/>
      <c r="B33" s="24"/>
      <c r="C33" s="25"/>
      <c r="D33" s="24"/>
      <c r="E33" s="25"/>
      <c r="F33" s="24"/>
      <c r="G33" s="25"/>
      <c r="H33" s="24"/>
      <c r="I33" s="25"/>
      <c r="J33" s="25"/>
      <c r="K33" s="68"/>
    </row>
    <row r="34" spans="1:11" x14ac:dyDescent="0.25">
      <c r="A34" s="26" t="s">
        <v>14</v>
      </c>
      <c r="B34" s="27">
        <f>SUM(B6:B9,B12:B15,B18:B22,B25:B28,B31)</f>
        <v>3.4119700000000002</v>
      </c>
      <c r="C34" s="37">
        <f t="shared" ref="C34:K34" si="8">SUM(C6:C9,C12:C15,C18:C22,C25:C28,C31)</f>
        <v>3.2116199999999999</v>
      </c>
      <c r="D34" s="27">
        <f t="shared" si="8"/>
        <v>1.5505499999999999</v>
      </c>
      <c r="E34" s="37">
        <f t="shared" si="8"/>
        <v>3.5704700000000011</v>
      </c>
      <c r="F34" s="27">
        <f t="shared" si="8"/>
        <v>2194.5876000000003</v>
      </c>
      <c r="G34" s="37">
        <f t="shared" si="8"/>
        <v>2.8508300000000006</v>
      </c>
      <c r="H34" s="27">
        <f t="shared" si="8"/>
        <v>1.1828399999999997</v>
      </c>
      <c r="I34" s="37">
        <f t="shared" si="8"/>
        <v>2.3561999999999999</v>
      </c>
      <c r="J34" s="27">
        <f t="shared" si="8"/>
        <v>279.95875000000001</v>
      </c>
      <c r="K34" s="37">
        <f t="shared" si="8"/>
        <v>1.74451</v>
      </c>
    </row>
    <row r="35" spans="1:11" x14ac:dyDescent="0.25">
      <c r="A35" s="26" t="s">
        <v>15</v>
      </c>
      <c r="B35" s="27">
        <f>B34/18</f>
        <v>0.18955388888888891</v>
      </c>
      <c r="C35" s="28">
        <f>C34/18</f>
        <v>0.17842333333333332</v>
      </c>
      <c r="D35" s="27">
        <f t="shared" ref="D35:K35" si="9">D34/18</f>
        <v>8.6141666666666658E-2</v>
      </c>
      <c r="E35" s="28">
        <f t="shared" si="9"/>
        <v>0.1983594444444445</v>
      </c>
      <c r="F35" s="27">
        <f t="shared" si="9"/>
        <v>121.92153333333334</v>
      </c>
      <c r="G35" s="28">
        <f t="shared" si="9"/>
        <v>0.15837944444444449</v>
      </c>
      <c r="H35" s="27">
        <f t="shared" si="9"/>
        <v>6.5713333333333318E-2</v>
      </c>
      <c r="I35" s="28">
        <f t="shared" si="9"/>
        <v>0.13089999999999999</v>
      </c>
      <c r="J35" s="27">
        <f t="shared" si="9"/>
        <v>15.553263888888889</v>
      </c>
      <c r="K35" s="28">
        <f t="shared" si="9"/>
        <v>9.6917222222222224E-2</v>
      </c>
    </row>
    <row r="36" spans="1:11" x14ac:dyDescent="0.25">
      <c r="A36" s="26" t="s">
        <v>16</v>
      </c>
      <c r="B36" s="27">
        <f>1/B35</f>
        <v>5.2755446267112545</v>
      </c>
      <c r="C36" s="28">
        <f>1/C35</f>
        <v>5.604648121508772</v>
      </c>
      <c r="D36" s="27">
        <f t="shared" ref="D36:K36" si="10">1/D35</f>
        <v>11.608783979878108</v>
      </c>
      <c r="E36" s="28">
        <f t="shared" si="10"/>
        <v>5.0413530991718165</v>
      </c>
      <c r="F36" s="27">
        <f t="shared" si="10"/>
        <v>8.2019965846886218E-3</v>
      </c>
      <c r="G36" s="28">
        <f t="shared" si="10"/>
        <v>6.313950674014233</v>
      </c>
      <c r="H36" s="27">
        <f t="shared" si="10"/>
        <v>15.217611849447097</v>
      </c>
      <c r="I36" s="28">
        <f t="shared" si="10"/>
        <v>7.6394194041252872</v>
      </c>
      <c r="J36" s="27">
        <f t="shared" si="10"/>
        <v>6.4295186344416805E-2</v>
      </c>
      <c r="K36" s="28">
        <f t="shared" si="10"/>
        <v>10.318083587941599</v>
      </c>
    </row>
    <row r="37" spans="1:11" ht="15.75" thickBot="1" x14ac:dyDescent="0.3">
      <c r="A37" s="29"/>
      <c r="B37" s="30"/>
      <c r="C37" s="31"/>
      <c r="D37" s="30"/>
      <c r="E37" s="31"/>
      <c r="F37" s="30"/>
      <c r="G37" s="31"/>
      <c r="H37" s="30"/>
      <c r="I37" s="31"/>
      <c r="J37" s="30"/>
      <c r="K37" s="31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10"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32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62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63" t="s">
        <v>3</v>
      </c>
    </row>
    <row r="6" spans="1:11" x14ac:dyDescent="0.25">
      <c r="A6" s="8">
        <v>39203</v>
      </c>
      <c r="B6" s="9">
        <v>0.18751999999999999</v>
      </c>
      <c r="C6" s="10">
        <v>0.17624000000000001</v>
      </c>
      <c r="D6" s="9">
        <v>8.5879999999999998E-2</v>
      </c>
      <c r="E6" s="10">
        <v>0.19894000000000001</v>
      </c>
      <c r="F6" s="9">
        <v>121.83517000000001</v>
      </c>
      <c r="G6" s="10">
        <v>0.15723999999999999</v>
      </c>
      <c r="H6" s="9">
        <v>6.5449999999999994E-2</v>
      </c>
      <c r="I6" s="10">
        <v>0.13089999999999999</v>
      </c>
      <c r="J6" s="10">
        <v>15.639279999999999</v>
      </c>
      <c r="K6" s="64">
        <v>9.5880000000000007E-2</v>
      </c>
    </row>
    <row r="7" spans="1:11" x14ac:dyDescent="0.25">
      <c r="A7" s="8">
        <v>39204</v>
      </c>
      <c r="B7" s="9">
        <v>0.18826999999999999</v>
      </c>
      <c r="C7" s="10">
        <v>0.17660999999999999</v>
      </c>
      <c r="D7" s="9">
        <v>8.5769999999999999E-2</v>
      </c>
      <c r="E7" s="10">
        <v>0.19911000000000001</v>
      </c>
      <c r="F7" s="9">
        <v>121.88099</v>
      </c>
      <c r="G7" s="10">
        <v>0.15808</v>
      </c>
      <c r="H7" s="9">
        <v>6.547E-2</v>
      </c>
      <c r="I7" s="10">
        <v>0.13089999999999999</v>
      </c>
      <c r="J7" s="10">
        <v>15.67658</v>
      </c>
      <c r="K7" s="64">
        <v>9.6259999999999998E-2</v>
      </c>
    </row>
    <row r="8" spans="1:11" x14ac:dyDescent="0.25">
      <c r="A8" s="8">
        <v>39205</v>
      </c>
      <c r="B8" s="9">
        <v>0.18829000000000001</v>
      </c>
      <c r="C8" s="10">
        <v>0.17724999999999999</v>
      </c>
      <c r="D8" s="9">
        <v>8.6069999999999994E-2</v>
      </c>
      <c r="E8" s="10">
        <v>0.19975000000000001</v>
      </c>
      <c r="F8" s="9">
        <v>121.75663</v>
      </c>
      <c r="G8" s="10">
        <v>0.15873000000000001</v>
      </c>
      <c r="H8" s="9">
        <v>6.5759999999999999E-2</v>
      </c>
      <c r="I8" s="10">
        <v>0.13089999999999999</v>
      </c>
      <c r="J8" s="10">
        <v>15.71847</v>
      </c>
      <c r="K8" s="64">
        <v>9.6269999999999994E-2</v>
      </c>
    </row>
    <row r="9" spans="1:11" ht="15.75" thickBot="1" x14ac:dyDescent="0.3">
      <c r="A9" s="11">
        <v>39206</v>
      </c>
      <c r="B9" s="12">
        <v>0.18858</v>
      </c>
      <c r="C9" s="13">
        <v>0.17768999999999999</v>
      </c>
      <c r="D9" s="12">
        <v>8.5879999999999998E-2</v>
      </c>
      <c r="E9" s="13">
        <v>0.19927</v>
      </c>
      <c r="F9" s="12">
        <v>121.23197999999999</v>
      </c>
      <c r="G9" s="13">
        <v>0.15876999999999999</v>
      </c>
      <c r="H9" s="12">
        <v>6.5799999999999997E-2</v>
      </c>
      <c r="I9" s="13">
        <v>0.1308</v>
      </c>
      <c r="J9" s="13">
        <v>15.74047</v>
      </c>
      <c r="K9" s="65">
        <v>9.6420000000000006E-2</v>
      </c>
    </row>
    <row r="10" spans="1:11" ht="15.75" thickTop="1" x14ac:dyDescent="0.25">
      <c r="A10" s="14" t="s">
        <v>11</v>
      </c>
      <c r="B10" s="15">
        <f t="shared" ref="B10:K10" si="0">SUM(B6:B9)</f>
        <v>0.75265999999999988</v>
      </c>
      <c r="C10" s="16">
        <f t="shared" si="0"/>
        <v>0.70779000000000003</v>
      </c>
      <c r="D10" s="15">
        <f t="shared" si="0"/>
        <v>0.34360000000000002</v>
      </c>
      <c r="E10" s="16">
        <f t="shared" si="0"/>
        <v>0.79706999999999995</v>
      </c>
      <c r="F10" s="15">
        <f t="shared" si="0"/>
        <v>486.70477000000005</v>
      </c>
      <c r="G10" s="16">
        <f t="shared" si="0"/>
        <v>0.63281999999999994</v>
      </c>
      <c r="H10" s="15">
        <f t="shared" si="0"/>
        <v>0.26247999999999994</v>
      </c>
      <c r="I10" s="16">
        <f t="shared" si="0"/>
        <v>0.52349999999999997</v>
      </c>
      <c r="J10" s="16">
        <f t="shared" si="0"/>
        <v>62.774799999999999</v>
      </c>
      <c r="K10" s="66">
        <f t="shared" si="0"/>
        <v>0.38483000000000001</v>
      </c>
    </row>
    <row r="11" spans="1:11" ht="15.75" thickBot="1" x14ac:dyDescent="0.3">
      <c r="A11" s="17" t="s">
        <v>12</v>
      </c>
      <c r="B11" s="18">
        <f>B10/4</f>
        <v>0.18816499999999997</v>
      </c>
      <c r="C11" s="19">
        <f>C10/4</f>
        <v>0.17694750000000001</v>
      </c>
      <c r="D11" s="19">
        <f t="shared" ref="D11:K11" si="1">D10/4</f>
        <v>8.5900000000000004E-2</v>
      </c>
      <c r="E11" s="19">
        <f t="shared" si="1"/>
        <v>0.19926749999999999</v>
      </c>
      <c r="F11" s="19">
        <f t="shared" si="1"/>
        <v>121.67619250000001</v>
      </c>
      <c r="G11" s="19">
        <f t="shared" si="1"/>
        <v>0.15820499999999998</v>
      </c>
      <c r="H11" s="19">
        <f t="shared" si="1"/>
        <v>6.5619999999999984E-2</v>
      </c>
      <c r="I11" s="19">
        <f t="shared" si="1"/>
        <v>0.13087499999999999</v>
      </c>
      <c r="J11" s="19">
        <f t="shared" si="1"/>
        <v>15.6937</v>
      </c>
      <c r="K11" s="19">
        <f t="shared" si="1"/>
        <v>9.6207500000000001E-2</v>
      </c>
    </row>
    <row r="12" spans="1:11" ht="15.75" thickTop="1" x14ac:dyDescent="0.25">
      <c r="A12" s="8">
        <v>39209</v>
      </c>
      <c r="B12" s="9">
        <v>0.18829000000000001</v>
      </c>
      <c r="C12" s="10">
        <v>0.1779</v>
      </c>
      <c r="D12" s="9">
        <v>8.6029999999999995E-2</v>
      </c>
      <c r="E12" s="10">
        <v>0.19827</v>
      </c>
      <c r="F12" s="9">
        <v>121.31699999999999</v>
      </c>
      <c r="G12" s="10">
        <v>0.15942000000000001</v>
      </c>
      <c r="H12" s="9">
        <v>6.565E-2</v>
      </c>
      <c r="I12" s="10">
        <v>0.1308</v>
      </c>
      <c r="J12" s="10">
        <v>15.722160000000001</v>
      </c>
      <c r="K12" s="64">
        <v>9.6269999999999994E-2</v>
      </c>
    </row>
    <row r="13" spans="1:11" x14ac:dyDescent="0.25">
      <c r="A13" s="8">
        <v>39210</v>
      </c>
      <c r="B13" s="9">
        <v>0.18808</v>
      </c>
      <c r="C13" s="10">
        <v>0.17766999999999999</v>
      </c>
      <c r="D13" s="9">
        <v>8.5940000000000003E-2</v>
      </c>
      <c r="E13" s="10">
        <v>0.19817000000000001</v>
      </c>
      <c r="F13" s="9">
        <v>120.99</v>
      </c>
      <c r="G13" s="10">
        <v>0.15870000000000001</v>
      </c>
      <c r="H13" s="9">
        <v>6.5619999999999998E-2</v>
      </c>
      <c r="I13" s="10">
        <v>0.1308</v>
      </c>
      <c r="J13" s="10">
        <v>15.70908</v>
      </c>
      <c r="K13" s="64">
        <v>9.6170000000000005E-2</v>
      </c>
    </row>
    <row r="14" spans="1:11" x14ac:dyDescent="0.25">
      <c r="A14" s="8">
        <v>39211</v>
      </c>
      <c r="B14" s="9">
        <v>0.18906999999999999</v>
      </c>
      <c r="C14" s="10">
        <v>0.1774</v>
      </c>
      <c r="D14" s="9">
        <v>8.5989999999999997E-2</v>
      </c>
      <c r="E14" s="10">
        <v>0.1983</v>
      </c>
      <c r="F14" s="9">
        <v>120.70551</v>
      </c>
      <c r="G14" s="10">
        <v>0.15797</v>
      </c>
      <c r="H14" s="9">
        <v>6.5720000000000001E-2</v>
      </c>
      <c r="I14" s="10">
        <v>0.1308</v>
      </c>
      <c r="J14" s="10">
        <v>15.680300000000001</v>
      </c>
      <c r="K14" s="64">
        <v>9.6670000000000006E-2</v>
      </c>
    </row>
    <row r="15" spans="1:11" x14ac:dyDescent="0.25">
      <c r="A15" s="8">
        <v>39212</v>
      </c>
      <c r="B15" s="9">
        <v>0.18879000000000001</v>
      </c>
      <c r="C15" s="10">
        <v>0.17804</v>
      </c>
      <c r="D15" s="9">
        <v>8.6059999999999998E-2</v>
      </c>
      <c r="E15" s="10">
        <v>0.19814000000000001</v>
      </c>
      <c r="F15" s="9">
        <v>120.83958</v>
      </c>
      <c r="G15" s="10">
        <v>0.15786</v>
      </c>
      <c r="H15" s="9">
        <v>6.5509999999999999E-2</v>
      </c>
      <c r="I15" s="10">
        <v>0.1308</v>
      </c>
      <c r="J15" s="10">
        <v>15.66395</v>
      </c>
      <c r="K15" s="64">
        <v>9.6530000000000005E-2</v>
      </c>
    </row>
    <row r="16" spans="1:11" ht="15.75" thickBot="1" x14ac:dyDescent="0.3">
      <c r="A16" s="11">
        <v>39213</v>
      </c>
      <c r="B16" s="12">
        <v>0.18933</v>
      </c>
      <c r="C16" s="13">
        <v>0.17857000000000001</v>
      </c>
      <c r="D16" s="12">
        <v>8.6080000000000004E-2</v>
      </c>
      <c r="E16" s="13">
        <v>0.19853999999999999</v>
      </c>
      <c r="F16" s="12">
        <v>121.03251</v>
      </c>
      <c r="G16" s="13">
        <v>0.15717999999999999</v>
      </c>
      <c r="H16" s="12">
        <v>6.5960000000000005E-2</v>
      </c>
      <c r="I16" s="13">
        <v>0.1308</v>
      </c>
      <c r="J16" s="13">
        <v>15.74832</v>
      </c>
      <c r="K16" s="65">
        <v>9.7699999999999995E-2</v>
      </c>
    </row>
    <row r="17" spans="1:11" ht="15.75" thickTop="1" x14ac:dyDescent="0.25">
      <c r="A17" s="14" t="s">
        <v>11</v>
      </c>
      <c r="B17" s="15">
        <f t="shared" ref="B17:K17" si="2">SUM(B12:B16)</f>
        <v>0.94355999999999995</v>
      </c>
      <c r="C17" s="16">
        <f t="shared" si="2"/>
        <v>0.88957999999999993</v>
      </c>
      <c r="D17" s="15">
        <f t="shared" si="2"/>
        <v>0.43009999999999998</v>
      </c>
      <c r="E17" s="16">
        <f t="shared" si="2"/>
        <v>0.99141999999999997</v>
      </c>
      <c r="F17" s="15">
        <f t="shared" si="2"/>
        <v>604.88460000000009</v>
      </c>
      <c r="G17" s="16">
        <f t="shared" si="2"/>
        <v>0.79113</v>
      </c>
      <c r="H17" s="15">
        <f t="shared" si="2"/>
        <v>0.32846000000000003</v>
      </c>
      <c r="I17" s="16">
        <f t="shared" si="2"/>
        <v>0.65400000000000003</v>
      </c>
      <c r="J17" s="16">
        <f t="shared" si="2"/>
        <v>78.523809999999997</v>
      </c>
      <c r="K17" s="66">
        <f t="shared" si="2"/>
        <v>0.48333999999999999</v>
      </c>
    </row>
    <row r="18" spans="1:11" ht="15.75" thickBot="1" x14ac:dyDescent="0.3">
      <c r="A18" s="17" t="s">
        <v>12</v>
      </c>
      <c r="B18" s="18">
        <f>B17/5</f>
        <v>0.18871199999999999</v>
      </c>
      <c r="C18" s="19">
        <f>C17/5</f>
        <v>0.17791599999999999</v>
      </c>
      <c r="D18" s="19">
        <f t="shared" ref="D18:K18" si="3">D17/5</f>
        <v>8.6019999999999999E-2</v>
      </c>
      <c r="E18" s="19">
        <f t="shared" si="3"/>
        <v>0.19828399999999999</v>
      </c>
      <c r="F18" s="19">
        <f t="shared" si="3"/>
        <v>120.97692000000002</v>
      </c>
      <c r="G18" s="19">
        <f t="shared" si="3"/>
        <v>0.15822600000000001</v>
      </c>
      <c r="H18" s="19">
        <f t="shared" si="3"/>
        <v>6.5692E-2</v>
      </c>
      <c r="I18" s="19">
        <f t="shared" si="3"/>
        <v>0.1308</v>
      </c>
      <c r="J18" s="19">
        <f t="shared" si="3"/>
        <v>15.704761999999999</v>
      </c>
      <c r="K18" s="19">
        <f t="shared" si="3"/>
        <v>9.6668000000000004E-2</v>
      </c>
    </row>
    <row r="19" spans="1:11" ht="15.75" thickTop="1" x14ac:dyDescent="0.25">
      <c r="A19" s="8">
        <v>39216</v>
      </c>
      <c r="B19" s="9">
        <v>0.18920000000000001</v>
      </c>
      <c r="C19" s="10">
        <v>0.17818999999999999</v>
      </c>
      <c r="D19" s="9">
        <v>8.6209999999999995E-2</v>
      </c>
      <c r="E19" s="10">
        <v>0.19847000000000001</v>
      </c>
      <c r="F19" s="9">
        <v>121.17639</v>
      </c>
      <c r="G19" s="10">
        <v>0.15717</v>
      </c>
      <c r="H19" s="9">
        <v>6.5979999999999997E-2</v>
      </c>
      <c r="I19" s="10">
        <v>0.1308</v>
      </c>
      <c r="J19" s="10">
        <v>15.714969999999999</v>
      </c>
      <c r="K19" s="64">
        <v>9.6740000000000007E-2</v>
      </c>
    </row>
    <row r="20" spans="1:11" x14ac:dyDescent="0.25">
      <c r="A20" s="8">
        <v>39217</v>
      </c>
      <c r="B20" s="9">
        <v>0.18892</v>
      </c>
      <c r="C20" s="10">
        <v>0.17710000000000001</v>
      </c>
      <c r="D20" s="9">
        <v>8.6080000000000004E-2</v>
      </c>
      <c r="E20" s="10">
        <v>0.19825000000000001</v>
      </c>
      <c r="F20" s="9">
        <v>120.81995999999999</v>
      </c>
      <c r="G20" s="10">
        <v>0.15697</v>
      </c>
      <c r="H20" s="9">
        <v>6.6049999999999998E-2</v>
      </c>
      <c r="I20" s="10">
        <v>0.1308</v>
      </c>
      <c r="J20" s="10">
        <v>15.743740000000001</v>
      </c>
      <c r="K20" s="64">
        <v>9.6589999999999995E-2</v>
      </c>
    </row>
    <row r="21" spans="1:11" x14ac:dyDescent="0.25">
      <c r="A21" s="8">
        <v>39218</v>
      </c>
      <c r="B21" s="9">
        <v>0.18809999999999999</v>
      </c>
      <c r="C21" s="10">
        <v>0.17707999999999999</v>
      </c>
      <c r="D21" s="9">
        <v>8.6169999999999997E-2</v>
      </c>
      <c r="E21" s="10">
        <v>0.19827</v>
      </c>
      <c r="F21" s="9">
        <v>120.90497999999999</v>
      </c>
      <c r="G21" s="10">
        <v>0.15679000000000001</v>
      </c>
      <c r="H21" s="9">
        <v>6.5890000000000004E-2</v>
      </c>
      <c r="I21" s="10">
        <v>0.1308</v>
      </c>
      <c r="J21" s="10">
        <v>15.72805</v>
      </c>
      <c r="K21" s="64">
        <v>9.6180000000000002E-2</v>
      </c>
    </row>
    <row r="22" spans="1:11" x14ac:dyDescent="0.25">
      <c r="A22" s="8">
        <v>39219</v>
      </c>
      <c r="B22" s="9">
        <v>0.18820000000000001</v>
      </c>
      <c r="C22" s="10">
        <v>0.17831</v>
      </c>
      <c r="D22" s="9">
        <v>8.5970000000000005E-2</v>
      </c>
      <c r="E22" s="10">
        <v>0.19900000000000001</v>
      </c>
      <c r="F22" s="9">
        <v>120.82977</v>
      </c>
      <c r="G22" s="10">
        <v>0.15851000000000001</v>
      </c>
      <c r="H22" s="9">
        <v>6.6059999999999994E-2</v>
      </c>
      <c r="I22" s="10">
        <v>0.1308</v>
      </c>
      <c r="J22" s="10">
        <v>15.78952</v>
      </c>
      <c r="K22" s="64">
        <v>9.6540000000000001E-2</v>
      </c>
    </row>
    <row r="23" spans="1:11" ht="15.75" thickBot="1" x14ac:dyDescent="0.3">
      <c r="A23" s="11">
        <v>39220</v>
      </c>
      <c r="B23" s="12">
        <v>0.18959000000000001</v>
      </c>
      <c r="C23" s="13">
        <v>0.17913999999999999</v>
      </c>
      <c r="D23" s="12">
        <v>8.6239999999999997E-2</v>
      </c>
      <c r="E23" s="13">
        <v>0.19971</v>
      </c>
      <c r="F23" s="12">
        <v>121.37586</v>
      </c>
      <c r="G23" s="13">
        <v>0.15919</v>
      </c>
      <c r="H23" s="12">
        <v>6.6229999999999997E-2</v>
      </c>
      <c r="I23" s="13">
        <v>0.1308</v>
      </c>
      <c r="J23" s="13">
        <v>15.86408</v>
      </c>
      <c r="K23" s="65">
        <v>9.6939999999999998E-2</v>
      </c>
    </row>
    <row r="24" spans="1:11" ht="15.75" thickTop="1" x14ac:dyDescent="0.25">
      <c r="A24" s="14" t="s">
        <v>11</v>
      </c>
      <c r="B24" s="15">
        <f t="shared" ref="B24:K24" si="4">SUM(B19:B23)</f>
        <v>0.94401000000000002</v>
      </c>
      <c r="C24" s="16">
        <f t="shared" si="4"/>
        <v>0.88981999999999994</v>
      </c>
      <c r="D24" s="15">
        <f t="shared" si="4"/>
        <v>0.43067</v>
      </c>
      <c r="E24" s="16">
        <f t="shared" si="4"/>
        <v>0.99370000000000003</v>
      </c>
      <c r="F24" s="15">
        <f t="shared" si="4"/>
        <v>605.10696000000007</v>
      </c>
      <c r="G24" s="16">
        <f t="shared" si="4"/>
        <v>0.78862999999999994</v>
      </c>
      <c r="H24" s="15">
        <f t="shared" si="4"/>
        <v>0.33021</v>
      </c>
      <c r="I24" s="16">
        <f t="shared" si="4"/>
        <v>0.65400000000000003</v>
      </c>
      <c r="J24" s="16">
        <f t="shared" si="4"/>
        <v>78.840360000000004</v>
      </c>
      <c r="K24" s="66">
        <f t="shared" si="4"/>
        <v>0.48299000000000003</v>
      </c>
    </row>
    <row r="25" spans="1:11" ht="15.75" thickBot="1" x14ac:dyDescent="0.3">
      <c r="A25" s="17" t="s">
        <v>12</v>
      </c>
      <c r="B25" s="18">
        <f>B24/5</f>
        <v>0.188802</v>
      </c>
      <c r="C25" s="19">
        <f>C24/5</f>
        <v>0.17796399999999998</v>
      </c>
      <c r="D25" s="19">
        <f t="shared" ref="D25:K25" si="5">D24/5</f>
        <v>8.6134000000000002E-2</v>
      </c>
      <c r="E25" s="19">
        <f t="shared" si="5"/>
        <v>0.19874</v>
      </c>
      <c r="F25" s="19">
        <f t="shared" si="5"/>
        <v>121.02139200000002</v>
      </c>
      <c r="G25" s="19">
        <f t="shared" si="5"/>
        <v>0.15772599999999998</v>
      </c>
      <c r="H25" s="19">
        <f t="shared" si="5"/>
        <v>6.6042000000000003E-2</v>
      </c>
      <c r="I25" s="19">
        <f t="shared" si="5"/>
        <v>0.1308</v>
      </c>
      <c r="J25" s="19">
        <f t="shared" si="5"/>
        <v>15.768072</v>
      </c>
      <c r="K25" s="19">
        <f t="shared" si="5"/>
        <v>9.6598000000000003E-2</v>
      </c>
    </row>
    <row r="26" spans="1:11" ht="15.75" thickTop="1" x14ac:dyDescent="0.25">
      <c r="A26" s="8">
        <v>39223</v>
      </c>
      <c r="B26" s="9">
        <v>0.18945999999999999</v>
      </c>
      <c r="C26" s="10">
        <v>0.17910000000000001</v>
      </c>
      <c r="D26" s="9">
        <v>8.6349999999999996E-2</v>
      </c>
      <c r="E26" s="10">
        <v>0.1996</v>
      </c>
      <c r="F26" s="9">
        <v>122.17046999999999</v>
      </c>
      <c r="G26" s="10">
        <v>0.15870000000000001</v>
      </c>
      <c r="H26" s="9">
        <v>6.6229999999999997E-2</v>
      </c>
      <c r="I26" s="10">
        <v>0.1308</v>
      </c>
      <c r="J26" s="10">
        <v>15.84642</v>
      </c>
      <c r="K26" s="64">
        <v>9.6869999999999998E-2</v>
      </c>
    </row>
    <row r="27" spans="1:11" x14ac:dyDescent="0.25">
      <c r="A27" s="8">
        <v>39224</v>
      </c>
      <c r="B27" s="9">
        <v>0.19008</v>
      </c>
      <c r="C27" s="10">
        <v>0.17935999999999999</v>
      </c>
      <c r="D27" s="9">
        <v>8.6470000000000005E-2</v>
      </c>
      <c r="E27" s="10">
        <v>0.19980000000000001</v>
      </c>
      <c r="F27" s="9">
        <v>121.67016</v>
      </c>
      <c r="G27" s="10">
        <v>0.15948999999999999</v>
      </c>
      <c r="H27" s="9">
        <v>6.6420000000000007E-2</v>
      </c>
      <c r="I27" s="10">
        <v>0.1308</v>
      </c>
      <c r="J27" s="10">
        <v>15.903320000000001</v>
      </c>
      <c r="K27" s="64">
        <v>9.7189999999999999E-2</v>
      </c>
    </row>
    <row r="28" spans="1:11" x14ac:dyDescent="0.25">
      <c r="A28" s="8">
        <v>39225</v>
      </c>
      <c r="B28" s="9">
        <v>0.19001000000000001</v>
      </c>
      <c r="C28" s="10">
        <v>0.17971999999999999</v>
      </c>
      <c r="D28" s="9">
        <v>8.6459999999999995E-2</v>
      </c>
      <c r="E28" s="10">
        <v>0.20052</v>
      </c>
      <c r="F28" s="9">
        <v>121.77807</v>
      </c>
      <c r="G28" s="10">
        <v>0.15926999999999999</v>
      </c>
      <c r="H28" s="9">
        <v>6.6199999999999995E-2</v>
      </c>
      <c r="I28" s="10">
        <v>0.1308</v>
      </c>
      <c r="J28" s="10">
        <v>15.885009999999999</v>
      </c>
      <c r="K28" s="64">
        <v>9.715E-2</v>
      </c>
    </row>
    <row r="29" spans="1:11" x14ac:dyDescent="0.25">
      <c r="A29" s="8">
        <v>39226</v>
      </c>
      <c r="B29" s="9">
        <v>0.18969</v>
      </c>
      <c r="C29" s="10">
        <v>0.17885000000000001</v>
      </c>
      <c r="D29" s="9">
        <v>8.6410000000000001E-2</v>
      </c>
      <c r="E29" s="10">
        <v>0.19997000000000001</v>
      </c>
      <c r="F29" s="9">
        <v>121.82058000000001</v>
      </c>
      <c r="G29" s="10">
        <v>0.15851000000000001</v>
      </c>
      <c r="H29" s="9">
        <v>6.5780000000000005E-2</v>
      </c>
      <c r="I29" s="10">
        <v>0.1308</v>
      </c>
      <c r="J29" s="10">
        <v>15.88958</v>
      </c>
      <c r="K29" s="64">
        <v>9.6990000000000007E-2</v>
      </c>
    </row>
    <row r="30" spans="1:11" ht="15.75" thickBot="1" x14ac:dyDescent="0.3">
      <c r="A30" s="11">
        <v>39227</v>
      </c>
      <c r="B30" s="12">
        <v>0.19045000000000001</v>
      </c>
      <c r="C30" s="13">
        <v>0.18029000000000001</v>
      </c>
      <c r="D30" s="12">
        <v>8.6400000000000005E-2</v>
      </c>
      <c r="E30" s="13">
        <v>0.19991</v>
      </c>
      <c r="F30" s="12">
        <v>121.91867999999999</v>
      </c>
      <c r="G30" s="13">
        <v>0.15931000000000001</v>
      </c>
      <c r="H30" s="12">
        <v>6.5879999999999994E-2</v>
      </c>
      <c r="I30" s="13">
        <v>0.1308</v>
      </c>
      <c r="J30" s="13">
        <v>15.885009999999999</v>
      </c>
      <c r="K30" s="65">
        <v>9.7379999999999994E-2</v>
      </c>
    </row>
    <row r="31" spans="1:11" ht="15.75" thickTop="1" x14ac:dyDescent="0.25">
      <c r="A31" s="14" t="s">
        <v>11</v>
      </c>
      <c r="B31" s="15">
        <f t="shared" ref="B31:K31" si="6">SUM(B26:B30)</f>
        <v>0.94969000000000003</v>
      </c>
      <c r="C31" s="16">
        <f t="shared" si="6"/>
        <v>0.89732000000000012</v>
      </c>
      <c r="D31" s="15">
        <f t="shared" si="6"/>
        <v>0.43208999999999997</v>
      </c>
      <c r="E31" s="16">
        <f t="shared" si="6"/>
        <v>0.99980000000000002</v>
      </c>
      <c r="F31" s="15">
        <f t="shared" si="6"/>
        <v>609.35796000000005</v>
      </c>
      <c r="G31" s="16">
        <f t="shared" si="6"/>
        <v>0.79527999999999999</v>
      </c>
      <c r="H31" s="15">
        <f t="shared" si="6"/>
        <v>0.33050999999999997</v>
      </c>
      <c r="I31" s="16">
        <f t="shared" si="6"/>
        <v>0.65400000000000003</v>
      </c>
      <c r="J31" s="16">
        <f t="shared" si="6"/>
        <v>79.40934</v>
      </c>
      <c r="K31" s="66">
        <f t="shared" si="6"/>
        <v>0.48558000000000001</v>
      </c>
    </row>
    <row r="32" spans="1:11" ht="15.75" thickBot="1" x14ac:dyDescent="0.3">
      <c r="A32" s="17" t="s">
        <v>12</v>
      </c>
      <c r="B32" s="18">
        <f>B31/5</f>
        <v>0.189938</v>
      </c>
      <c r="C32" s="19">
        <f>C31/5</f>
        <v>0.17946400000000001</v>
      </c>
      <c r="D32" s="19">
        <f t="shared" ref="D32:K32" si="7">D31/5</f>
        <v>8.6417999999999995E-2</v>
      </c>
      <c r="E32" s="19">
        <f t="shared" si="7"/>
        <v>0.19996</v>
      </c>
      <c r="F32" s="19">
        <f t="shared" si="7"/>
        <v>121.87159200000001</v>
      </c>
      <c r="G32" s="19">
        <f t="shared" si="7"/>
        <v>0.159056</v>
      </c>
      <c r="H32" s="19">
        <f t="shared" si="7"/>
        <v>6.6101999999999994E-2</v>
      </c>
      <c r="I32" s="19">
        <f t="shared" si="7"/>
        <v>0.1308</v>
      </c>
      <c r="J32" s="19">
        <f t="shared" si="7"/>
        <v>15.881868000000001</v>
      </c>
      <c r="K32" s="19">
        <f t="shared" si="7"/>
        <v>9.7116000000000008E-2</v>
      </c>
    </row>
    <row r="33" spans="1:11" ht="15.75" thickTop="1" x14ac:dyDescent="0.25">
      <c r="A33" s="8">
        <v>39230</v>
      </c>
      <c r="B33" s="9" t="s">
        <v>33</v>
      </c>
      <c r="C33" s="10" t="s">
        <v>19</v>
      </c>
      <c r="D33" s="9" t="s">
        <v>22</v>
      </c>
      <c r="E33" s="10" t="s">
        <v>34</v>
      </c>
      <c r="F33" s="9" t="s">
        <v>35</v>
      </c>
      <c r="G33" s="10" t="s">
        <v>20</v>
      </c>
      <c r="H33" s="9" t="s">
        <v>36</v>
      </c>
      <c r="I33" s="10" t="s">
        <v>23</v>
      </c>
      <c r="J33" s="10" t="s">
        <v>24</v>
      </c>
      <c r="K33" s="64" t="s">
        <v>25</v>
      </c>
    </row>
    <row r="34" spans="1:11" x14ac:dyDescent="0.25">
      <c r="A34" s="8">
        <v>39231</v>
      </c>
      <c r="B34" s="9">
        <v>0.19015000000000001</v>
      </c>
      <c r="C34" s="10">
        <v>0.17996999999999999</v>
      </c>
      <c r="D34" s="9">
        <v>8.6440000000000003E-2</v>
      </c>
      <c r="E34" s="10">
        <v>0.19994000000000001</v>
      </c>
      <c r="F34" s="9">
        <v>121.39875000000001</v>
      </c>
      <c r="G34" s="10">
        <v>0.15956999999999999</v>
      </c>
      <c r="H34" s="9">
        <v>6.5909999999999996E-2</v>
      </c>
      <c r="I34" s="10">
        <v>0.1308</v>
      </c>
      <c r="J34" s="10">
        <v>15.91574</v>
      </c>
      <c r="K34" s="64">
        <v>9.7220000000000001E-2</v>
      </c>
    </row>
    <row r="35" spans="1:11" x14ac:dyDescent="0.25">
      <c r="A35" s="8">
        <v>39232</v>
      </c>
      <c r="B35" s="9">
        <v>0.18973000000000001</v>
      </c>
      <c r="C35" s="10">
        <v>0.17943999999999999</v>
      </c>
      <c r="D35" s="9">
        <v>8.6290000000000006E-2</v>
      </c>
      <c r="E35" s="10">
        <v>0.19983999999999999</v>
      </c>
      <c r="F35" s="9">
        <v>121.32680999999999</v>
      </c>
      <c r="G35" s="10">
        <v>0.1595</v>
      </c>
      <c r="H35" s="9">
        <v>6.6009999999999999E-2</v>
      </c>
      <c r="I35" s="10">
        <v>0.1308</v>
      </c>
      <c r="J35" s="10">
        <v>15.92686</v>
      </c>
      <c r="K35" s="64">
        <v>9.7009999999999999E-2</v>
      </c>
    </row>
    <row r="36" spans="1:11" x14ac:dyDescent="0.25">
      <c r="A36" s="8">
        <v>39233</v>
      </c>
      <c r="B36" s="9">
        <v>0.19056000000000001</v>
      </c>
      <c r="C36" s="10">
        <v>0.17907999999999999</v>
      </c>
      <c r="D36" s="9">
        <v>8.6510000000000004E-2</v>
      </c>
      <c r="E36" s="10">
        <v>0.20029</v>
      </c>
      <c r="F36" s="9">
        <v>121.76172</v>
      </c>
      <c r="G36" s="10">
        <v>0.15914</v>
      </c>
      <c r="H36" s="9">
        <v>6.6229999999999997E-2</v>
      </c>
      <c r="I36" s="10">
        <v>0.1308</v>
      </c>
      <c r="J36" s="10">
        <v>15.892200000000001</v>
      </c>
      <c r="K36" s="64">
        <v>9.7430000000000003E-2</v>
      </c>
    </row>
    <row r="37" spans="1:11" ht="20.25" x14ac:dyDescent="0.3">
      <c r="A37" s="20"/>
      <c r="B37" s="9"/>
      <c r="C37" s="69"/>
      <c r="D37" s="9"/>
      <c r="E37" s="22" t="s">
        <v>13</v>
      </c>
      <c r="F37" s="9"/>
      <c r="G37" s="10"/>
      <c r="H37" s="9"/>
      <c r="I37" s="10"/>
      <c r="J37" s="10"/>
      <c r="K37" s="64"/>
    </row>
    <row r="38" spans="1:11" ht="15.75" thickBot="1" x14ac:dyDescent="0.3">
      <c r="A38" s="23"/>
      <c r="B38" s="24"/>
      <c r="C38" s="25"/>
      <c r="D38" s="24"/>
      <c r="E38" s="25"/>
      <c r="F38" s="24"/>
      <c r="G38" s="25"/>
      <c r="H38" s="24"/>
      <c r="I38" s="25"/>
      <c r="J38" s="25"/>
      <c r="K38" s="68"/>
    </row>
    <row r="39" spans="1:11" x14ac:dyDescent="0.25">
      <c r="A39" s="26" t="s">
        <v>14</v>
      </c>
      <c r="B39" s="27">
        <f>SUM(B6:B9,B12:B16,B19:B23,B26:B30,B34:B36)</f>
        <v>4.1603599999999998</v>
      </c>
      <c r="C39" s="37">
        <f>SUM(C6:C9,C12:C16,C19:C23,C26:C30,C34:C36)</f>
        <v>3.9230000000000005</v>
      </c>
      <c r="D39" s="37">
        <f t="shared" ref="D39:K39" si="8">SUM(D6:D9,D12:D16,D19:D23,D26:D30,D34:D36)</f>
        <v>1.8957000000000006</v>
      </c>
      <c r="E39" s="37">
        <f t="shared" si="8"/>
        <v>4.3820599999999992</v>
      </c>
      <c r="F39" s="37">
        <f t="shared" si="8"/>
        <v>2670.5415699999999</v>
      </c>
      <c r="G39" s="37">
        <f t="shared" si="8"/>
        <v>3.4860699999999998</v>
      </c>
      <c r="H39" s="37">
        <f t="shared" si="8"/>
        <v>1.4498099999999996</v>
      </c>
      <c r="I39" s="37">
        <f t="shared" si="8"/>
        <v>2.877899999999999</v>
      </c>
      <c r="J39" s="37">
        <f t="shared" si="8"/>
        <v>347.28311000000002</v>
      </c>
      <c r="K39" s="37">
        <f t="shared" si="8"/>
        <v>2.1284000000000001</v>
      </c>
    </row>
    <row r="40" spans="1:11" x14ac:dyDescent="0.25">
      <c r="A40" s="26" t="s">
        <v>15</v>
      </c>
      <c r="B40" s="27">
        <f>B39/22</f>
        <v>0.18910727272727271</v>
      </c>
      <c r="C40" s="28">
        <f>C39/22</f>
        <v>0.17831818181818185</v>
      </c>
      <c r="D40" s="28">
        <f t="shared" ref="D40:K40" si="9">D39/22</f>
        <v>8.6168181818181852E-2</v>
      </c>
      <c r="E40" s="28">
        <f t="shared" si="9"/>
        <v>0.19918454545454542</v>
      </c>
      <c r="F40" s="28">
        <f t="shared" si="9"/>
        <v>121.38825318181817</v>
      </c>
      <c r="G40" s="28">
        <f t="shared" si="9"/>
        <v>0.15845772727272725</v>
      </c>
      <c r="H40" s="28">
        <f t="shared" si="9"/>
        <v>6.5900454545454526E-2</v>
      </c>
      <c r="I40" s="28">
        <f t="shared" si="9"/>
        <v>0.13081363636363633</v>
      </c>
      <c r="J40" s="28">
        <f t="shared" si="9"/>
        <v>15.78559590909091</v>
      </c>
      <c r="K40" s="28">
        <f t="shared" si="9"/>
        <v>9.6745454545454551E-2</v>
      </c>
    </row>
    <row r="41" spans="1:11" x14ac:dyDescent="0.25">
      <c r="A41" s="26" t="s">
        <v>16</v>
      </c>
      <c r="B41" s="27">
        <f>1/B40</f>
        <v>5.288003922737456</v>
      </c>
      <c r="C41" s="28">
        <f>1/C40</f>
        <v>5.6079530971195508</v>
      </c>
      <c r="D41" s="28">
        <f t="shared" ref="D41:K41" si="10">1/D40</f>
        <v>11.605211795115256</v>
      </c>
      <c r="E41" s="28">
        <f t="shared" si="10"/>
        <v>5.0204698246943229</v>
      </c>
      <c r="F41" s="28">
        <f t="shared" si="10"/>
        <v>8.2380294121390529E-3</v>
      </c>
      <c r="G41" s="28">
        <f t="shared" si="10"/>
        <v>6.3108313946650538</v>
      </c>
      <c r="H41" s="28">
        <f t="shared" si="10"/>
        <v>15.174402163042059</v>
      </c>
      <c r="I41" s="28">
        <f t="shared" si="10"/>
        <v>7.6444629764759044</v>
      </c>
      <c r="J41" s="28">
        <f t="shared" si="10"/>
        <v>6.3348891341130864E-2</v>
      </c>
      <c r="K41" s="28">
        <f t="shared" si="10"/>
        <v>10.336402931779739</v>
      </c>
    </row>
    <row r="42" spans="1:11" ht="15.75" thickBot="1" x14ac:dyDescent="0.3">
      <c r="A42" s="29"/>
      <c r="B42" s="30"/>
      <c r="C42" s="31"/>
      <c r="D42" s="30"/>
      <c r="E42" s="31"/>
      <c r="F42" s="31"/>
      <c r="G42" s="30"/>
      <c r="H42" s="31"/>
      <c r="I42" s="30"/>
      <c r="J42" s="31"/>
      <c r="K42" s="5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10" workbookViewId="0">
      <selection activeCell="G41" sqref="G41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37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62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63" t="s">
        <v>3</v>
      </c>
    </row>
    <row r="6" spans="1:11" ht="15.75" thickBot="1" x14ac:dyDescent="0.3">
      <c r="A6" s="59">
        <v>39234</v>
      </c>
      <c r="B6" s="60">
        <v>0.19014</v>
      </c>
      <c r="C6" s="61">
        <v>0.17748</v>
      </c>
      <c r="D6" s="60">
        <v>8.6459999999999995E-2</v>
      </c>
      <c r="E6" s="61">
        <v>0.20019000000000001</v>
      </c>
      <c r="F6" s="60">
        <v>121.37586</v>
      </c>
      <c r="G6" s="61">
        <v>0.15808</v>
      </c>
      <c r="H6" s="60">
        <v>6.6100000000000006E-2</v>
      </c>
      <c r="I6" s="61">
        <v>0.1308</v>
      </c>
      <c r="J6" s="61">
        <v>15.92948</v>
      </c>
      <c r="K6" s="73">
        <v>9.7220000000000001E-2</v>
      </c>
    </row>
    <row r="7" spans="1:11" ht="15.75" thickTop="1" x14ac:dyDescent="0.25">
      <c r="A7" s="14" t="s">
        <v>11</v>
      </c>
      <c r="B7" s="15">
        <f t="shared" ref="B7:K7" si="0">SUM(B6:B6)</f>
        <v>0.19014</v>
      </c>
      <c r="C7" s="16">
        <f t="shared" si="0"/>
        <v>0.17748</v>
      </c>
      <c r="D7" s="15">
        <f t="shared" si="0"/>
        <v>8.6459999999999995E-2</v>
      </c>
      <c r="E7" s="16">
        <f t="shared" si="0"/>
        <v>0.20019000000000001</v>
      </c>
      <c r="F7" s="15">
        <f t="shared" si="0"/>
        <v>121.37586</v>
      </c>
      <c r="G7" s="16">
        <f t="shared" si="0"/>
        <v>0.15808</v>
      </c>
      <c r="H7" s="15">
        <f t="shared" si="0"/>
        <v>6.6100000000000006E-2</v>
      </c>
      <c r="I7" s="16">
        <f t="shared" si="0"/>
        <v>0.1308</v>
      </c>
      <c r="J7" s="16">
        <f t="shared" si="0"/>
        <v>15.92948</v>
      </c>
      <c r="K7" s="66">
        <f t="shared" si="0"/>
        <v>9.7220000000000001E-2</v>
      </c>
    </row>
    <row r="8" spans="1:11" ht="15.75" thickBot="1" x14ac:dyDescent="0.3">
      <c r="A8" s="17" t="s">
        <v>12</v>
      </c>
      <c r="B8" s="18">
        <f>B7/1</f>
        <v>0.19014</v>
      </c>
      <c r="C8" s="19">
        <f>C7/1</f>
        <v>0.17748</v>
      </c>
      <c r="D8" s="19">
        <f t="shared" ref="D8:K8" si="1">D7/1</f>
        <v>8.6459999999999995E-2</v>
      </c>
      <c r="E8" s="19">
        <f t="shared" si="1"/>
        <v>0.20019000000000001</v>
      </c>
      <c r="F8" s="19">
        <f t="shared" si="1"/>
        <v>121.37586</v>
      </c>
      <c r="G8" s="19">
        <f t="shared" si="1"/>
        <v>0.15808</v>
      </c>
      <c r="H8" s="19">
        <f t="shared" si="1"/>
        <v>6.6100000000000006E-2</v>
      </c>
      <c r="I8" s="19">
        <f t="shared" si="1"/>
        <v>0.1308</v>
      </c>
      <c r="J8" s="19">
        <f t="shared" si="1"/>
        <v>15.92948</v>
      </c>
      <c r="K8" s="19">
        <f t="shared" si="1"/>
        <v>9.7220000000000001E-2</v>
      </c>
    </row>
    <row r="9" spans="1:11" ht="15.75" thickTop="1" x14ac:dyDescent="0.25">
      <c r="A9" s="8">
        <v>39237</v>
      </c>
      <c r="B9" s="9">
        <v>0.19048999999999999</v>
      </c>
      <c r="C9" s="10">
        <v>0.17601</v>
      </c>
      <c r="D9" s="9">
        <v>8.6489999999999997E-2</v>
      </c>
      <c r="E9" s="10">
        <v>0.20032</v>
      </c>
      <c r="F9" s="9">
        <v>121.45151</v>
      </c>
      <c r="G9" s="10">
        <v>0.15734000000000001</v>
      </c>
      <c r="H9" s="9">
        <v>6.6070000000000004E-2</v>
      </c>
      <c r="I9" s="10">
        <v>0.1308</v>
      </c>
      <c r="J9" s="10">
        <v>15.966100000000001</v>
      </c>
      <c r="K9" s="64">
        <v>9.74E-2</v>
      </c>
    </row>
    <row r="10" spans="1:11" x14ac:dyDescent="0.25">
      <c r="A10" s="8">
        <v>39238</v>
      </c>
      <c r="B10" s="9">
        <v>0.18970000000000001</v>
      </c>
      <c r="C10" s="10">
        <v>0.17509</v>
      </c>
      <c r="D10" s="9">
        <v>8.6370000000000002E-2</v>
      </c>
      <c r="E10" s="10">
        <v>0.20016</v>
      </c>
      <c r="F10" s="9">
        <v>121.33335</v>
      </c>
      <c r="G10" s="10">
        <v>0.15690000000000001</v>
      </c>
      <c r="H10" s="9">
        <v>6.5670000000000006E-2</v>
      </c>
      <c r="I10" s="10">
        <v>0.1308</v>
      </c>
      <c r="J10" s="10">
        <v>15.922940000000001</v>
      </c>
      <c r="K10" s="64">
        <v>9.6990000000000007E-2</v>
      </c>
    </row>
    <row r="11" spans="1:11" x14ac:dyDescent="0.25">
      <c r="A11" s="8">
        <v>39239</v>
      </c>
      <c r="B11" s="9">
        <v>0.18915000000000001</v>
      </c>
      <c r="C11" s="10">
        <v>0.17405999999999999</v>
      </c>
      <c r="D11" s="9">
        <v>8.6209999999999995E-2</v>
      </c>
      <c r="E11" s="10">
        <v>0.20016999999999999</v>
      </c>
      <c r="F11" s="9">
        <v>121.26795</v>
      </c>
      <c r="G11" s="10">
        <v>0.15623999999999999</v>
      </c>
      <c r="H11" s="9">
        <v>6.5610000000000002E-2</v>
      </c>
      <c r="I11" s="10">
        <v>0.1308</v>
      </c>
      <c r="J11" s="10">
        <v>15.90136</v>
      </c>
      <c r="K11" s="64">
        <v>9.6710000000000004E-2</v>
      </c>
    </row>
    <row r="12" spans="1:11" x14ac:dyDescent="0.25">
      <c r="A12" s="8">
        <v>39240</v>
      </c>
      <c r="B12" s="9">
        <v>0.18959999999999999</v>
      </c>
      <c r="C12" s="10">
        <v>0.17426</v>
      </c>
      <c r="D12" s="9">
        <v>8.616E-2</v>
      </c>
      <c r="E12" s="10">
        <v>0.20054</v>
      </c>
      <c r="F12" s="9">
        <v>121.23851999999999</v>
      </c>
      <c r="G12" s="10">
        <v>0.15548999999999999</v>
      </c>
      <c r="H12" s="9">
        <v>6.5680000000000002E-2</v>
      </c>
      <c r="I12" s="10">
        <v>0.1308</v>
      </c>
      <c r="J12" s="10">
        <v>15.8353</v>
      </c>
      <c r="K12" s="64">
        <v>9.6939999999999998E-2</v>
      </c>
    </row>
    <row r="13" spans="1:11" ht="15.75" thickBot="1" x14ac:dyDescent="0.3">
      <c r="A13" s="11">
        <v>39241</v>
      </c>
      <c r="B13" s="12">
        <v>0.19009999999999999</v>
      </c>
      <c r="C13" s="13">
        <v>0.1731</v>
      </c>
      <c r="D13" s="12">
        <v>8.6300000000000002E-2</v>
      </c>
      <c r="E13" s="13">
        <v>0.20093</v>
      </c>
      <c r="F13" s="12">
        <v>121.20255</v>
      </c>
      <c r="G13" s="13">
        <v>0.15475</v>
      </c>
      <c r="H13" s="12">
        <v>6.6049999999999998E-2</v>
      </c>
      <c r="I13" s="13">
        <v>0.1308</v>
      </c>
      <c r="J13" s="13">
        <v>15.87847</v>
      </c>
      <c r="K13" s="65">
        <v>9.7189999999999999E-2</v>
      </c>
    </row>
    <row r="14" spans="1:11" ht="15.75" thickTop="1" x14ac:dyDescent="0.25">
      <c r="A14" s="14" t="s">
        <v>11</v>
      </c>
      <c r="B14" s="15">
        <f t="shared" ref="B14:K14" si="2">SUM(B9:B13)</f>
        <v>0.94904000000000011</v>
      </c>
      <c r="C14" s="16">
        <f t="shared" si="2"/>
        <v>0.87251999999999996</v>
      </c>
      <c r="D14" s="15">
        <f t="shared" si="2"/>
        <v>0.43153000000000002</v>
      </c>
      <c r="E14" s="16">
        <f t="shared" si="2"/>
        <v>1.0021200000000001</v>
      </c>
      <c r="F14" s="15">
        <f t="shared" si="2"/>
        <v>606.49387999999999</v>
      </c>
      <c r="G14" s="16">
        <f t="shared" si="2"/>
        <v>0.78072000000000008</v>
      </c>
      <c r="H14" s="15">
        <f t="shared" si="2"/>
        <v>0.32908000000000004</v>
      </c>
      <c r="I14" s="16">
        <f t="shared" si="2"/>
        <v>0.65400000000000003</v>
      </c>
      <c r="J14" s="16">
        <f t="shared" si="2"/>
        <v>79.504170000000016</v>
      </c>
      <c r="K14" s="66">
        <f t="shared" si="2"/>
        <v>0.48523000000000005</v>
      </c>
    </row>
    <row r="15" spans="1:11" ht="15.75" thickBot="1" x14ac:dyDescent="0.3">
      <c r="A15" s="17" t="s">
        <v>12</v>
      </c>
      <c r="B15" s="18">
        <f>B14/4</f>
        <v>0.23726000000000003</v>
      </c>
      <c r="C15" s="19">
        <f>C14/4</f>
        <v>0.21812999999999999</v>
      </c>
      <c r="D15" s="19">
        <f t="shared" ref="D15:K15" si="3">D14/4</f>
        <v>0.10788250000000001</v>
      </c>
      <c r="E15" s="19">
        <f t="shared" si="3"/>
        <v>0.25053000000000003</v>
      </c>
      <c r="F15" s="19">
        <f t="shared" si="3"/>
        <v>151.62347</v>
      </c>
      <c r="G15" s="19">
        <f t="shared" si="3"/>
        <v>0.19518000000000002</v>
      </c>
      <c r="H15" s="19">
        <f t="shared" si="3"/>
        <v>8.227000000000001E-2</v>
      </c>
      <c r="I15" s="19">
        <f t="shared" si="3"/>
        <v>0.16350000000000001</v>
      </c>
      <c r="J15" s="19">
        <f t="shared" si="3"/>
        <v>19.876042500000004</v>
      </c>
      <c r="K15" s="19">
        <f t="shared" si="3"/>
        <v>0.12130750000000001</v>
      </c>
    </row>
    <row r="16" spans="1:11" ht="15.75" thickTop="1" x14ac:dyDescent="0.25">
      <c r="A16" s="8">
        <v>39244</v>
      </c>
      <c r="B16" s="9">
        <v>0.1915</v>
      </c>
      <c r="C16" s="10">
        <v>0.17302000000000001</v>
      </c>
      <c r="D16" s="9">
        <v>8.6749999999999994E-2</v>
      </c>
      <c r="E16" s="10">
        <v>0.20157</v>
      </c>
      <c r="F16" s="9">
        <v>121.87617</v>
      </c>
      <c r="G16" s="10">
        <v>0.1552</v>
      </c>
      <c r="H16" s="9">
        <v>6.651E-2</v>
      </c>
      <c r="I16" s="10">
        <v>0.1308</v>
      </c>
      <c r="J16" s="10">
        <v>15.903969999999999</v>
      </c>
      <c r="K16" s="64">
        <v>9.7909999999999997E-2</v>
      </c>
    </row>
    <row r="17" spans="1:11" x14ac:dyDescent="0.25">
      <c r="A17" s="8">
        <v>39245</v>
      </c>
      <c r="B17" s="9">
        <v>0.19159999999999999</v>
      </c>
      <c r="C17" s="10">
        <v>0.17476</v>
      </c>
      <c r="D17" s="9">
        <v>8.6749999999999994E-2</v>
      </c>
      <c r="E17" s="10">
        <v>0.2069</v>
      </c>
      <c r="F17" s="9">
        <v>121.91867999999999</v>
      </c>
      <c r="G17" s="10">
        <v>0.15532000000000001</v>
      </c>
      <c r="H17" s="9">
        <v>6.6470000000000001E-2</v>
      </c>
      <c r="I17" s="10">
        <v>0.1308</v>
      </c>
      <c r="J17" s="10">
        <v>15.925549999999999</v>
      </c>
      <c r="K17" s="64">
        <v>9.7960000000000005E-2</v>
      </c>
    </row>
    <row r="18" spans="1:11" x14ac:dyDescent="0.25">
      <c r="A18" s="8">
        <v>39246</v>
      </c>
      <c r="B18" s="9">
        <v>0.19203999999999999</v>
      </c>
      <c r="C18" s="10">
        <v>0.17402000000000001</v>
      </c>
      <c r="D18" s="9">
        <v>8.6709999999999995E-2</v>
      </c>
      <c r="E18" s="10">
        <v>0.20157</v>
      </c>
      <c r="F18" s="9">
        <v>121.62765</v>
      </c>
      <c r="G18" s="10">
        <v>0.15517</v>
      </c>
      <c r="H18" s="9">
        <v>6.6250000000000003E-2</v>
      </c>
      <c r="I18" s="10">
        <v>0.1308</v>
      </c>
      <c r="J18" s="10">
        <v>15.926209999999999</v>
      </c>
      <c r="K18" s="64">
        <v>9.819E-2</v>
      </c>
    </row>
    <row r="19" spans="1:11" x14ac:dyDescent="0.25">
      <c r="A19" s="8">
        <v>39247</v>
      </c>
      <c r="B19" s="9">
        <v>0.19234000000000001</v>
      </c>
      <c r="C19" s="10">
        <v>0.17437</v>
      </c>
      <c r="D19" s="9">
        <v>8.6959999999999996E-2</v>
      </c>
      <c r="E19" s="10">
        <v>0.20183999999999999</v>
      </c>
      <c r="F19" s="9">
        <v>121.83693</v>
      </c>
      <c r="G19" s="10">
        <v>0.15568000000000001</v>
      </c>
      <c r="H19" s="9">
        <v>6.6299999999999998E-2</v>
      </c>
      <c r="I19" s="10">
        <v>0.1308</v>
      </c>
      <c r="J19" s="10">
        <v>16.00338</v>
      </c>
      <c r="K19" s="64">
        <v>9.8350000000000007E-2</v>
      </c>
    </row>
    <row r="20" spans="1:11" ht="15.75" thickBot="1" x14ac:dyDescent="0.3">
      <c r="A20" s="11">
        <v>39248</v>
      </c>
      <c r="B20" s="12" t="s">
        <v>18</v>
      </c>
      <c r="C20" s="13" t="s">
        <v>38</v>
      </c>
      <c r="D20" s="12" t="s">
        <v>39</v>
      </c>
      <c r="E20" s="13" t="s">
        <v>21</v>
      </c>
      <c r="F20" s="12" t="s">
        <v>22</v>
      </c>
      <c r="G20" s="13" t="s">
        <v>40</v>
      </c>
      <c r="H20" s="12" t="s">
        <v>41</v>
      </c>
      <c r="I20" s="13" t="s">
        <v>21</v>
      </c>
      <c r="J20" s="13" t="s">
        <v>22</v>
      </c>
      <c r="K20" s="65" t="s">
        <v>26</v>
      </c>
    </row>
    <row r="21" spans="1:11" ht="15.75" thickTop="1" x14ac:dyDescent="0.25">
      <c r="A21" s="14" t="s">
        <v>11</v>
      </c>
      <c r="B21" s="15">
        <f t="shared" ref="B21:K21" si="4">SUM(B16:B20)</f>
        <v>0.76747999999999994</v>
      </c>
      <c r="C21" s="16">
        <f t="shared" si="4"/>
        <v>0.69617000000000007</v>
      </c>
      <c r="D21" s="15">
        <f t="shared" si="4"/>
        <v>0.34716999999999998</v>
      </c>
      <c r="E21" s="16">
        <f t="shared" si="4"/>
        <v>0.81188000000000005</v>
      </c>
      <c r="F21" s="15">
        <f t="shared" si="4"/>
        <v>487.25943000000001</v>
      </c>
      <c r="G21" s="16">
        <f t="shared" si="4"/>
        <v>0.62137000000000009</v>
      </c>
      <c r="H21" s="15">
        <f t="shared" si="4"/>
        <v>0.26552999999999999</v>
      </c>
      <c r="I21" s="16">
        <f t="shared" si="4"/>
        <v>0.5232</v>
      </c>
      <c r="J21" s="16">
        <f t="shared" si="4"/>
        <v>63.75911</v>
      </c>
      <c r="K21" s="66">
        <f t="shared" si="4"/>
        <v>0.39240999999999998</v>
      </c>
    </row>
    <row r="22" spans="1:11" ht="15.75" thickBot="1" x14ac:dyDescent="0.3">
      <c r="A22" s="17" t="s">
        <v>12</v>
      </c>
      <c r="B22" s="18">
        <f>B21/4</f>
        <v>0.19186999999999999</v>
      </c>
      <c r="C22" s="19">
        <f>C21/4</f>
        <v>0.17404250000000002</v>
      </c>
      <c r="D22" s="19">
        <f t="shared" ref="D22:K22" si="5">D21/4</f>
        <v>8.6792499999999995E-2</v>
      </c>
      <c r="E22" s="19">
        <f t="shared" si="5"/>
        <v>0.20297000000000001</v>
      </c>
      <c r="F22" s="19">
        <f t="shared" si="5"/>
        <v>121.8148575</v>
      </c>
      <c r="G22" s="19">
        <f t="shared" si="5"/>
        <v>0.15534250000000002</v>
      </c>
      <c r="H22" s="19">
        <f t="shared" si="5"/>
        <v>6.6382499999999997E-2</v>
      </c>
      <c r="I22" s="19">
        <f t="shared" si="5"/>
        <v>0.1308</v>
      </c>
      <c r="J22" s="19">
        <f t="shared" si="5"/>
        <v>15.9397775</v>
      </c>
      <c r="K22" s="19">
        <f t="shared" si="5"/>
        <v>9.8102499999999995E-2</v>
      </c>
    </row>
    <row r="23" spans="1:11" ht="15.75" thickTop="1" x14ac:dyDescent="0.25">
      <c r="A23" s="8">
        <v>39251</v>
      </c>
      <c r="B23" s="9">
        <v>0.19139999999999999</v>
      </c>
      <c r="C23" s="10">
        <v>0.17352999999999999</v>
      </c>
      <c r="D23" s="9">
        <v>8.6919999999999997E-2</v>
      </c>
      <c r="E23" s="10">
        <v>0.20144999999999999</v>
      </c>
      <c r="F23" s="9">
        <v>121.37913</v>
      </c>
      <c r="G23" s="10">
        <v>0.15565999999999999</v>
      </c>
      <c r="H23" s="9">
        <v>6.6170000000000007E-2</v>
      </c>
      <c r="I23" s="10">
        <v>0.1308</v>
      </c>
      <c r="J23" s="10">
        <v>16.158380000000001</v>
      </c>
      <c r="K23" s="64">
        <v>9.7869999999999999E-2</v>
      </c>
    </row>
    <row r="24" spans="1:11" x14ac:dyDescent="0.25">
      <c r="A24" s="8">
        <v>39252</v>
      </c>
      <c r="B24" s="9">
        <v>0.19092999999999999</v>
      </c>
      <c r="C24" s="10">
        <v>0.17343</v>
      </c>
      <c r="D24" s="9">
        <v>8.6650000000000005E-2</v>
      </c>
      <c r="E24" s="10">
        <v>0.20116000000000001</v>
      </c>
      <c r="F24" s="9">
        <v>121.45761</v>
      </c>
      <c r="G24" s="10">
        <v>0.15529000000000001</v>
      </c>
      <c r="H24" s="9">
        <v>6.6009999999999999E-2</v>
      </c>
      <c r="I24" s="10">
        <v>0.1308</v>
      </c>
      <c r="J24" s="10">
        <v>16.175380000000001</v>
      </c>
      <c r="K24" s="64">
        <v>9.7619999999999998E-2</v>
      </c>
    </row>
    <row r="25" spans="1:11" x14ac:dyDescent="0.25">
      <c r="A25" s="8">
        <v>39253</v>
      </c>
      <c r="B25" s="9">
        <v>0.19073999999999999</v>
      </c>
      <c r="C25" s="10">
        <v>0.17258000000000001</v>
      </c>
      <c r="D25" s="9">
        <v>8.6650000000000005E-2</v>
      </c>
      <c r="E25" s="10">
        <v>0.20115</v>
      </c>
      <c r="F25" s="9">
        <v>121.33989</v>
      </c>
      <c r="G25" s="10">
        <v>0.15467</v>
      </c>
      <c r="H25" s="9">
        <v>6.5799999999999997E-2</v>
      </c>
      <c r="I25" s="10">
        <v>0.1308</v>
      </c>
      <c r="J25" s="10">
        <v>16.138760000000001</v>
      </c>
      <c r="K25" s="64">
        <v>9.7519999999999996E-2</v>
      </c>
    </row>
    <row r="26" spans="1:11" x14ac:dyDescent="0.25">
      <c r="A26" s="8">
        <v>39254</v>
      </c>
      <c r="B26" s="9">
        <v>0.19059000000000001</v>
      </c>
      <c r="C26" s="10">
        <v>0.17141999999999999</v>
      </c>
      <c r="D26" s="9">
        <v>8.652E-2</v>
      </c>
      <c r="E26" s="10">
        <v>0.20086999999999999</v>
      </c>
      <c r="F26" s="9">
        <v>121.32353999999999</v>
      </c>
      <c r="G26" s="10">
        <v>0.15458</v>
      </c>
      <c r="H26" s="9">
        <v>6.5619999999999998E-2</v>
      </c>
      <c r="I26" s="10">
        <v>0.1308</v>
      </c>
      <c r="J26" s="10">
        <v>16.17015</v>
      </c>
      <c r="K26" s="64">
        <v>9.7449999999999995E-2</v>
      </c>
    </row>
    <row r="27" spans="1:11" ht="15.75" thickBot="1" x14ac:dyDescent="0.3">
      <c r="A27" s="11">
        <v>39255</v>
      </c>
      <c r="B27" s="12">
        <v>0.19092999999999999</v>
      </c>
      <c r="C27" s="13">
        <v>0.17169000000000001</v>
      </c>
      <c r="D27" s="12">
        <v>8.6669999999999997E-2</v>
      </c>
      <c r="E27" s="13">
        <v>0.20093</v>
      </c>
      <c r="F27" s="12">
        <v>121.22544000000001</v>
      </c>
      <c r="G27" s="13">
        <v>0.15445999999999999</v>
      </c>
      <c r="H27" s="12">
        <v>6.565E-2</v>
      </c>
      <c r="I27" s="13">
        <v>0.1308</v>
      </c>
      <c r="J27" s="13">
        <v>16.17604</v>
      </c>
      <c r="K27" s="65">
        <v>9.7619999999999998E-2</v>
      </c>
    </row>
    <row r="28" spans="1:11" ht="15.75" thickTop="1" x14ac:dyDescent="0.25">
      <c r="A28" s="14" t="s">
        <v>11</v>
      </c>
      <c r="B28" s="15">
        <f t="shared" ref="B28:K28" si="6">SUM(B23:B27)</f>
        <v>0.95459000000000005</v>
      </c>
      <c r="C28" s="16">
        <f t="shared" si="6"/>
        <v>0.86265000000000003</v>
      </c>
      <c r="D28" s="15">
        <f t="shared" si="6"/>
        <v>0.43340999999999996</v>
      </c>
      <c r="E28" s="16">
        <f t="shared" si="6"/>
        <v>1.00556</v>
      </c>
      <c r="F28" s="15">
        <f t="shared" si="6"/>
        <v>606.72561000000007</v>
      </c>
      <c r="G28" s="16">
        <f t="shared" si="6"/>
        <v>0.77466000000000013</v>
      </c>
      <c r="H28" s="15">
        <f t="shared" si="6"/>
        <v>0.32924999999999999</v>
      </c>
      <c r="I28" s="16">
        <f t="shared" si="6"/>
        <v>0.65400000000000003</v>
      </c>
      <c r="J28" s="16">
        <f t="shared" si="6"/>
        <v>80.81871000000001</v>
      </c>
      <c r="K28" s="66">
        <f t="shared" si="6"/>
        <v>0.48807999999999996</v>
      </c>
    </row>
    <row r="29" spans="1:11" ht="15.75" thickBot="1" x14ac:dyDescent="0.3">
      <c r="A29" s="17" t="s">
        <v>12</v>
      </c>
      <c r="B29" s="18">
        <f>B28/5</f>
        <v>0.190918</v>
      </c>
      <c r="C29" s="19">
        <f>C28/5</f>
        <v>0.17253000000000002</v>
      </c>
      <c r="D29" s="19">
        <f t="shared" ref="D29:K29" si="7">D28/5</f>
        <v>8.6681999999999995E-2</v>
      </c>
      <c r="E29" s="19">
        <f t="shared" si="7"/>
        <v>0.20111200000000001</v>
      </c>
      <c r="F29" s="19">
        <f t="shared" si="7"/>
        <v>121.34512200000002</v>
      </c>
      <c r="G29" s="19">
        <f t="shared" si="7"/>
        <v>0.15493200000000001</v>
      </c>
      <c r="H29" s="19">
        <f t="shared" si="7"/>
        <v>6.5849999999999992E-2</v>
      </c>
      <c r="I29" s="19">
        <f t="shared" si="7"/>
        <v>0.1308</v>
      </c>
      <c r="J29" s="19">
        <f t="shared" si="7"/>
        <v>16.163742000000003</v>
      </c>
      <c r="K29" s="19">
        <f t="shared" si="7"/>
        <v>9.7615999999999994E-2</v>
      </c>
    </row>
    <row r="30" spans="1:11" ht="15.75" thickTop="1" x14ac:dyDescent="0.25">
      <c r="A30" s="14">
        <v>39258</v>
      </c>
      <c r="B30" s="38">
        <v>0.19042999999999999</v>
      </c>
      <c r="C30" s="34">
        <v>0.17055999999999999</v>
      </c>
      <c r="D30" s="38">
        <v>8.6559999999999998E-2</v>
      </c>
      <c r="E30" s="34">
        <v>0.20124</v>
      </c>
      <c r="F30" s="38">
        <v>121.37586</v>
      </c>
      <c r="G30" s="34">
        <v>0.15418000000000001</v>
      </c>
      <c r="H30" s="38">
        <v>6.5509999999999999E-2</v>
      </c>
      <c r="I30" s="34">
        <v>0.1308</v>
      </c>
      <c r="J30" s="34">
        <v>16.230969999999999</v>
      </c>
      <c r="K30" s="70">
        <v>9.7369999999999998E-2</v>
      </c>
    </row>
    <row r="31" spans="1:11" x14ac:dyDescent="0.25">
      <c r="A31" s="14">
        <v>39259</v>
      </c>
      <c r="B31" s="38">
        <v>0.18998999999999999</v>
      </c>
      <c r="C31" s="34">
        <v>0.17057</v>
      </c>
      <c r="D31" s="38">
        <v>8.6389999999999995E-2</v>
      </c>
      <c r="E31" s="34">
        <v>0.20116999999999999</v>
      </c>
      <c r="F31" s="38">
        <v>121.14696000000001</v>
      </c>
      <c r="G31" s="34">
        <v>0.15432999999999999</v>
      </c>
      <c r="H31" s="38">
        <v>6.5409999999999996E-2</v>
      </c>
      <c r="I31" s="34">
        <v>0.1308</v>
      </c>
      <c r="J31" s="34">
        <v>16.126329999999999</v>
      </c>
      <c r="K31" s="70">
        <v>9.7140000000000004E-2</v>
      </c>
    </row>
    <row r="32" spans="1:11" x14ac:dyDescent="0.25">
      <c r="A32" s="14">
        <v>39260</v>
      </c>
      <c r="B32" s="38">
        <v>0.18998999999999999</v>
      </c>
      <c r="C32" s="34">
        <v>0.17057</v>
      </c>
      <c r="D32" s="38">
        <v>8.6389999999999995E-2</v>
      </c>
      <c r="E32" s="34">
        <v>0.20116999999999999</v>
      </c>
      <c r="F32" s="38">
        <v>121.14696000000001</v>
      </c>
      <c r="G32" s="34">
        <v>0.15432999999999999</v>
      </c>
      <c r="H32" s="38">
        <v>6.5409999999999996E-2</v>
      </c>
      <c r="I32" s="34">
        <v>0.1308</v>
      </c>
      <c r="J32" s="34">
        <v>16.126329999999999</v>
      </c>
      <c r="K32" s="70">
        <v>9.7140000000000004E-2</v>
      </c>
    </row>
    <row r="33" spans="1:11" x14ac:dyDescent="0.25">
      <c r="A33" s="14">
        <v>39261</v>
      </c>
      <c r="B33" s="38">
        <v>0.19045999999999999</v>
      </c>
      <c r="C33" s="34">
        <v>0.17237</v>
      </c>
      <c r="D33" s="38">
        <v>8.6419999999999997E-2</v>
      </c>
      <c r="E33" s="34">
        <v>0.20118</v>
      </c>
      <c r="F33" s="38">
        <v>121.33008</v>
      </c>
      <c r="G33" s="34">
        <v>0.15620999999999999</v>
      </c>
      <c r="H33" s="38">
        <v>6.5509999999999999E-2</v>
      </c>
      <c r="I33" s="34">
        <v>0.1308</v>
      </c>
      <c r="J33" s="34">
        <v>16.023</v>
      </c>
      <c r="K33" s="70">
        <v>9.7379999999999994E-2</v>
      </c>
    </row>
    <row r="34" spans="1:11" ht="15.75" thickBot="1" x14ac:dyDescent="0.3">
      <c r="A34" s="17">
        <v>39262</v>
      </c>
      <c r="B34" s="57">
        <v>0.18998000000000001</v>
      </c>
      <c r="C34" s="35">
        <v>0.16996</v>
      </c>
      <c r="D34" s="57">
        <v>8.6370000000000002E-2</v>
      </c>
      <c r="E34" s="35">
        <v>0.20055999999999999</v>
      </c>
      <c r="F34" s="57">
        <v>121.21563</v>
      </c>
      <c r="G34" s="35">
        <v>0.15451000000000001</v>
      </c>
      <c r="H34" s="57">
        <v>6.5320000000000003E-2</v>
      </c>
      <c r="I34" s="35">
        <v>0.1308</v>
      </c>
      <c r="J34" s="35">
        <v>16.08709</v>
      </c>
      <c r="K34" s="71">
        <v>9.7140000000000004E-2</v>
      </c>
    </row>
    <row r="35" spans="1:11" ht="15.75" thickTop="1" x14ac:dyDescent="0.25">
      <c r="A35" s="14" t="s">
        <v>11</v>
      </c>
      <c r="B35" s="15">
        <f t="shared" ref="B35:K35" si="8">SUM(B30:B34)</f>
        <v>0.95084999999999997</v>
      </c>
      <c r="C35" s="16">
        <f t="shared" si="8"/>
        <v>0.85403000000000007</v>
      </c>
      <c r="D35" s="15">
        <f t="shared" si="8"/>
        <v>0.43213000000000001</v>
      </c>
      <c r="E35" s="16">
        <f t="shared" si="8"/>
        <v>1.00532</v>
      </c>
      <c r="F35" s="15">
        <f t="shared" si="8"/>
        <v>606.21549000000005</v>
      </c>
      <c r="G35" s="16">
        <f t="shared" si="8"/>
        <v>0.77356000000000003</v>
      </c>
      <c r="H35" s="15">
        <f t="shared" si="8"/>
        <v>0.32715999999999995</v>
      </c>
      <c r="I35" s="16">
        <f t="shared" si="8"/>
        <v>0.65400000000000003</v>
      </c>
      <c r="J35" s="16">
        <f t="shared" si="8"/>
        <v>80.59371999999999</v>
      </c>
      <c r="K35" s="66">
        <f t="shared" si="8"/>
        <v>0.48616999999999999</v>
      </c>
    </row>
    <row r="36" spans="1:11" ht="15.75" thickBot="1" x14ac:dyDescent="0.3">
      <c r="A36" s="17" t="s">
        <v>12</v>
      </c>
      <c r="B36" s="18">
        <f>B35/5</f>
        <v>0.19017000000000001</v>
      </c>
      <c r="C36" s="19">
        <f>C35/5</f>
        <v>0.17080600000000001</v>
      </c>
      <c r="D36" s="19">
        <f t="shared" ref="D36:K36" si="9">D35/5</f>
        <v>8.6426000000000003E-2</v>
      </c>
      <c r="E36" s="19">
        <f t="shared" si="9"/>
        <v>0.20106399999999999</v>
      </c>
      <c r="F36" s="19">
        <f t="shared" si="9"/>
        <v>121.243098</v>
      </c>
      <c r="G36" s="19">
        <f t="shared" si="9"/>
        <v>0.15471200000000002</v>
      </c>
      <c r="H36" s="19">
        <f t="shared" si="9"/>
        <v>6.543199999999999E-2</v>
      </c>
      <c r="I36" s="19">
        <f t="shared" si="9"/>
        <v>0.1308</v>
      </c>
      <c r="J36" s="19">
        <f t="shared" si="9"/>
        <v>16.118744</v>
      </c>
      <c r="K36" s="19">
        <f t="shared" si="9"/>
        <v>9.7234000000000001E-2</v>
      </c>
    </row>
    <row r="37" spans="1:11" ht="21" thickTop="1" x14ac:dyDescent="0.3">
      <c r="A37" s="20"/>
      <c r="B37" s="9"/>
      <c r="C37" s="58"/>
      <c r="D37" s="9"/>
      <c r="E37" s="22" t="s">
        <v>13</v>
      </c>
      <c r="F37" s="9"/>
      <c r="G37" s="10"/>
      <c r="H37" s="9"/>
      <c r="I37" s="10"/>
      <c r="J37" s="10"/>
      <c r="K37" s="64"/>
    </row>
    <row r="38" spans="1:11" ht="15.75" thickBot="1" x14ac:dyDescent="0.3">
      <c r="A38" s="23"/>
      <c r="B38" s="24"/>
      <c r="C38" s="25"/>
      <c r="D38" s="24"/>
      <c r="E38" s="25"/>
      <c r="F38" s="24"/>
      <c r="G38" s="25"/>
      <c r="H38" s="24"/>
      <c r="I38" s="25"/>
      <c r="J38" s="25"/>
      <c r="K38" s="68"/>
    </row>
    <row r="39" spans="1:11" x14ac:dyDescent="0.25">
      <c r="A39" s="26" t="s">
        <v>14</v>
      </c>
      <c r="B39" s="27">
        <f>SUM(B6,B9:B13,B16:B19,B23:B27,B30:B34)</f>
        <v>3.8120999999999987</v>
      </c>
      <c r="C39" s="37">
        <f>SUM(C6,C9:C13,C16:C19,C23:C27,C30:C34)</f>
        <v>3.46285</v>
      </c>
      <c r="D39" s="37">
        <f t="shared" ref="D39:K39" si="10">SUM(D6,D9:D13,D16:D19,D23:D27,D30:D34)</f>
        <v>1.7307000000000001</v>
      </c>
      <c r="E39" s="37">
        <f t="shared" si="10"/>
        <v>4.0250700000000004</v>
      </c>
      <c r="F39" s="37">
        <f t="shared" si="10"/>
        <v>2428.0702700000002</v>
      </c>
      <c r="G39" s="37">
        <f t="shared" si="10"/>
        <v>3.10839</v>
      </c>
      <c r="H39" s="37">
        <f t="shared" si="10"/>
        <v>1.3171200000000001</v>
      </c>
      <c r="I39" s="37">
        <f t="shared" si="10"/>
        <v>2.6159999999999992</v>
      </c>
      <c r="J39" s="37">
        <f t="shared" si="10"/>
        <v>320.60518999999999</v>
      </c>
      <c r="K39" s="37">
        <f t="shared" si="10"/>
        <v>1.9491100000000003</v>
      </c>
    </row>
    <row r="40" spans="1:11" x14ac:dyDescent="0.25">
      <c r="A40" s="26" t="s">
        <v>15</v>
      </c>
      <c r="B40" s="27">
        <f>B39/20</f>
        <v>0.19060499999999994</v>
      </c>
      <c r="C40" s="28">
        <f>C39/20</f>
        <v>0.1731425</v>
      </c>
      <c r="D40" s="28">
        <f t="shared" ref="D40:K40" si="11">D39/20</f>
        <v>8.6535000000000001E-2</v>
      </c>
      <c r="E40" s="28">
        <f t="shared" si="11"/>
        <v>0.20125350000000003</v>
      </c>
      <c r="F40" s="28">
        <f t="shared" si="11"/>
        <v>121.4035135</v>
      </c>
      <c r="G40" s="28">
        <f t="shared" si="11"/>
        <v>0.15541949999999999</v>
      </c>
      <c r="H40" s="28">
        <f t="shared" si="11"/>
        <v>6.5855999999999998E-2</v>
      </c>
      <c r="I40" s="28">
        <f t="shared" si="11"/>
        <v>0.13079999999999997</v>
      </c>
      <c r="J40" s="28">
        <f t="shared" si="11"/>
        <v>16.0302595</v>
      </c>
      <c r="K40" s="28">
        <f t="shared" si="11"/>
        <v>9.7455500000000014E-2</v>
      </c>
    </row>
    <row r="41" spans="1:11" x14ac:dyDescent="0.25">
      <c r="A41" s="26" t="s">
        <v>16</v>
      </c>
      <c r="B41" s="27">
        <f>1/B40</f>
        <v>5.2464520867763191</v>
      </c>
      <c r="C41" s="28">
        <f>1/C40</f>
        <v>5.7755894711003943</v>
      </c>
      <c r="D41" s="28">
        <f t="shared" ref="D41:K41" si="12">1/D40</f>
        <v>11.556017796267406</v>
      </c>
      <c r="E41" s="28">
        <f t="shared" si="12"/>
        <v>4.9688576844626295</v>
      </c>
      <c r="F41" s="28">
        <f t="shared" si="12"/>
        <v>8.2369938988627375E-3</v>
      </c>
      <c r="G41" s="28">
        <f t="shared" si="12"/>
        <v>6.4341990548161592</v>
      </c>
      <c r="H41" s="28">
        <f t="shared" si="12"/>
        <v>15.184645286686104</v>
      </c>
      <c r="I41" s="28">
        <f t="shared" si="12"/>
        <v>7.6452599388379223</v>
      </c>
      <c r="J41" s="28">
        <f t="shared" si="12"/>
        <v>6.238202195042445E-2</v>
      </c>
      <c r="K41" s="28">
        <f t="shared" si="12"/>
        <v>10.26109352473693</v>
      </c>
    </row>
    <row r="42" spans="1:11" ht="15.75" thickBot="1" x14ac:dyDescent="0.3">
      <c r="A42" s="29"/>
      <c r="B42" s="30"/>
      <c r="C42" s="31"/>
      <c r="D42" s="30"/>
      <c r="E42" s="31"/>
      <c r="F42" s="31"/>
      <c r="G42" s="30"/>
      <c r="H42" s="31"/>
      <c r="I42" s="30"/>
      <c r="J42" s="31"/>
      <c r="K42" s="5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5" workbookViewId="0">
      <selection activeCell="K42" sqref="K42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42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62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63" t="s">
        <v>3</v>
      </c>
    </row>
    <row r="6" spans="1:11" x14ac:dyDescent="0.25">
      <c r="A6" s="8">
        <v>39265</v>
      </c>
      <c r="B6" s="9">
        <v>0.18931999999999999</v>
      </c>
      <c r="C6" s="10">
        <v>0.16928000000000001</v>
      </c>
      <c r="D6" s="9">
        <v>8.6300000000000002E-2</v>
      </c>
      <c r="E6" s="10">
        <v>0.20008000000000001</v>
      </c>
      <c r="F6" s="9">
        <v>120.7611</v>
      </c>
      <c r="G6" s="10">
        <v>0.15412000000000001</v>
      </c>
      <c r="H6" s="9">
        <v>6.5189999999999998E-2</v>
      </c>
      <c r="I6" s="10">
        <v>0.1308</v>
      </c>
      <c r="J6" s="10">
        <v>16.147259999999999</v>
      </c>
      <c r="K6" s="64">
        <v>9.6799999999999997E-2</v>
      </c>
    </row>
    <row r="7" spans="1:11" x14ac:dyDescent="0.25">
      <c r="A7" s="8">
        <v>39266</v>
      </c>
      <c r="B7" s="9">
        <v>0.18770999999999999</v>
      </c>
      <c r="C7" s="10">
        <v>0.16721</v>
      </c>
      <c r="D7" s="9">
        <v>8.6029999999999995E-2</v>
      </c>
      <c r="E7" s="10">
        <v>0.19925999999999999</v>
      </c>
      <c r="F7" s="9">
        <v>120.58452</v>
      </c>
      <c r="G7" s="10">
        <v>0.15229000000000001</v>
      </c>
      <c r="H7" s="9">
        <v>6.4920000000000005E-2</v>
      </c>
      <c r="I7" s="10">
        <v>0.1308</v>
      </c>
      <c r="J7" s="10">
        <v>15.998799999999999</v>
      </c>
      <c r="K7" s="64">
        <v>9.5979999999999996E-2</v>
      </c>
    </row>
    <row r="8" spans="1:11" x14ac:dyDescent="0.25">
      <c r="A8" s="8">
        <v>39267</v>
      </c>
      <c r="B8" s="9">
        <v>0.18792</v>
      </c>
      <c r="C8" s="10">
        <v>0.16739000000000001</v>
      </c>
      <c r="D8" s="9">
        <v>8.5970000000000005E-2</v>
      </c>
      <c r="E8" s="10">
        <v>0.19919999999999999</v>
      </c>
      <c r="F8" s="9">
        <v>120.08748</v>
      </c>
      <c r="G8" s="10">
        <v>0.15307999999999999</v>
      </c>
      <c r="H8" s="9">
        <v>6.4860000000000001E-2</v>
      </c>
      <c r="I8" s="10">
        <v>0.1308</v>
      </c>
      <c r="J8" s="10">
        <v>16.00534</v>
      </c>
      <c r="K8" s="64">
        <v>9.6079999999999999E-2</v>
      </c>
    </row>
    <row r="9" spans="1:11" ht="15.75" thickBot="1" x14ac:dyDescent="0.3">
      <c r="A9" s="11">
        <v>39268</v>
      </c>
      <c r="B9" s="12">
        <v>0.18781999999999999</v>
      </c>
      <c r="C9" s="13">
        <v>0.16727</v>
      </c>
      <c r="D9" s="12">
        <v>8.5940000000000003E-2</v>
      </c>
      <c r="E9" s="13">
        <v>0.1991</v>
      </c>
      <c r="F9" s="12">
        <v>120.17577</v>
      </c>
      <c r="G9" s="13">
        <v>0.15271999999999999</v>
      </c>
      <c r="H9" s="12">
        <v>6.4869999999999997E-2</v>
      </c>
      <c r="I9" s="13">
        <v>0.1308</v>
      </c>
      <c r="J9" s="13">
        <v>16.02431</v>
      </c>
      <c r="K9" s="65">
        <v>9.604E-2</v>
      </c>
    </row>
    <row r="10" spans="1:11" ht="15.75" thickTop="1" x14ac:dyDescent="0.25">
      <c r="A10" s="14" t="s">
        <v>11</v>
      </c>
      <c r="B10" s="15">
        <f t="shared" ref="B10:K10" si="0">SUM(B6:B9)</f>
        <v>0.75276999999999994</v>
      </c>
      <c r="C10" s="16">
        <f t="shared" si="0"/>
        <v>0.67115000000000002</v>
      </c>
      <c r="D10" s="15">
        <f t="shared" si="0"/>
        <v>0.34423999999999999</v>
      </c>
      <c r="E10" s="16">
        <f t="shared" si="0"/>
        <v>0.79764000000000013</v>
      </c>
      <c r="F10" s="15">
        <f t="shared" si="0"/>
        <v>481.60886999999997</v>
      </c>
      <c r="G10" s="16">
        <f t="shared" si="0"/>
        <v>0.61221000000000003</v>
      </c>
      <c r="H10" s="15">
        <f t="shared" si="0"/>
        <v>0.25984000000000002</v>
      </c>
      <c r="I10" s="16">
        <f t="shared" si="0"/>
        <v>0.5232</v>
      </c>
      <c r="J10" s="16">
        <f t="shared" si="0"/>
        <v>64.175709999999995</v>
      </c>
      <c r="K10" s="66">
        <f t="shared" si="0"/>
        <v>0.38490000000000002</v>
      </c>
    </row>
    <row r="11" spans="1:11" ht="15.75" thickBot="1" x14ac:dyDescent="0.3">
      <c r="A11" s="17" t="s">
        <v>12</v>
      </c>
      <c r="B11" s="18">
        <f>B10/4</f>
        <v>0.18819249999999998</v>
      </c>
      <c r="C11" s="19">
        <f>C10/4</f>
        <v>0.16778750000000001</v>
      </c>
      <c r="D11" s="19">
        <f t="shared" ref="D11:K11" si="1">D10/4</f>
        <v>8.6059999999999998E-2</v>
      </c>
      <c r="E11" s="19">
        <f t="shared" si="1"/>
        <v>0.19941000000000003</v>
      </c>
      <c r="F11" s="19">
        <f t="shared" si="1"/>
        <v>120.40221749999999</v>
      </c>
      <c r="G11" s="19">
        <f t="shared" si="1"/>
        <v>0.15305250000000001</v>
      </c>
      <c r="H11" s="19">
        <f t="shared" si="1"/>
        <v>6.4960000000000004E-2</v>
      </c>
      <c r="I11" s="19">
        <f t="shared" si="1"/>
        <v>0.1308</v>
      </c>
      <c r="J11" s="19">
        <f t="shared" si="1"/>
        <v>16.043927499999999</v>
      </c>
      <c r="K11" s="19">
        <f t="shared" si="1"/>
        <v>9.6225000000000005E-2</v>
      </c>
    </row>
    <row r="12" spans="1:11" ht="15.75" thickTop="1" x14ac:dyDescent="0.25">
      <c r="A12" s="8">
        <v>39272</v>
      </c>
      <c r="B12" s="9">
        <v>0.18770999999999999</v>
      </c>
      <c r="C12" s="10">
        <v>0.16699</v>
      </c>
      <c r="D12" s="9">
        <v>8.6040000000000005E-2</v>
      </c>
      <c r="E12" s="10">
        <v>0.19877</v>
      </c>
      <c r="F12" s="9">
        <v>120.26733</v>
      </c>
      <c r="G12" s="10">
        <v>0.15260000000000001</v>
      </c>
      <c r="H12" s="9">
        <v>6.4990000000000006E-2</v>
      </c>
      <c r="I12" s="10">
        <v>0.1308</v>
      </c>
      <c r="J12" s="10">
        <v>16.119140000000002</v>
      </c>
      <c r="K12" s="64">
        <v>9.597E-2</v>
      </c>
    </row>
    <row r="13" spans="1:11" x14ac:dyDescent="0.25">
      <c r="A13" s="8">
        <v>39273</v>
      </c>
      <c r="B13" s="9">
        <v>0.18770999999999999</v>
      </c>
      <c r="C13" s="10">
        <v>0.16752</v>
      </c>
      <c r="D13" s="9">
        <v>8.5949999999999999E-2</v>
      </c>
      <c r="E13" s="10">
        <v>0.19886999999999999</v>
      </c>
      <c r="F13" s="9">
        <v>120.46026000000001</v>
      </c>
      <c r="G13" s="10">
        <v>0.15207000000000001</v>
      </c>
      <c r="H13" s="9">
        <v>6.4890000000000003E-2</v>
      </c>
      <c r="I13" s="10">
        <v>0.1308</v>
      </c>
      <c r="J13" s="10">
        <v>16.13091</v>
      </c>
      <c r="K13" s="64">
        <v>9.6000000000000002E-2</v>
      </c>
    </row>
    <row r="14" spans="1:11" x14ac:dyDescent="0.25">
      <c r="A14" s="8">
        <v>39274</v>
      </c>
      <c r="B14" s="9">
        <v>0.18648999999999999</v>
      </c>
      <c r="C14" s="10">
        <v>0.16783999999999999</v>
      </c>
      <c r="D14" s="9">
        <v>8.5900000000000004E-2</v>
      </c>
      <c r="E14" s="10">
        <v>0.19833000000000001</v>
      </c>
      <c r="F14" s="9">
        <v>120.30656999999999</v>
      </c>
      <c r="G14" s="10">
        <v>0.15176999999999999</v>
      </c>
      <c r="H14" s="9">
        <v>6.4610000000000001E-2</v>
      </c>
      <c r="I14" s="10">
        <v>0.1308</v>
      </c>
      <c r="J14" s="10">
        <v>15.97526</v>
      </c>
      <c r="K14" s="64">
        <v>9.536E-2</v>
      </c>
    </row>
    <row r="15" spans="1:11" x14ac:dyDescent="0.25">
      <c r="A15" s="8">
        <v>39275</v>
      </c>
      <c r="B15" s="9">
        <v>0.18582000000000001</v>
      </c>
      <c r="C15" s="10">
        <v>0.16785</v>
      </c>
      <c r="D15" s="9">
        <v>8.5470000000000004E-2</v>
      </c>
      <c r="E15" s="10">
        <v>0.19816</v>
      </c>
      <c r="F15" s="9">
        <v>120.22808999999999</v>
      </c>
      <c r="G15" s="10">
        <v>0.1517</v>
      </c>
      <c r="H15" s="9">
        <v>6.4329999999999998E-2</v>
      </c>
      <c r="I15" s="10">
        <v>0.1308</v>
      </c>
      <c r="J15" s="10">
        <v>15.955640000000001</v>
      </c>
      <c r="K15" s="64">
        <v>9.5009999999999997E-2</v>
      </c>
    </row>
    <row r="16" spans="1:11" ht="15.75" thickBot="1" x14ac:dyDescent="0.3">
      <c r="A16" s="11">
        <v>39276</v>
      </c>
      <c r="B16" s="12">
        <v>0.18573000000000001</v>
      </c>
      <c r="C16" s="13">
        <v>0.16719999999999999</v>
      </c>
      <c r="D16" s="12">
        <v>8.5389999999999994E-2</v>
      </c>
      <c r="E16" s="13">
        <v>0.19825999999999999</v>
      </c>
      <c r="F16" s="12">
        <v>120.12018</v>
      </c>
      <c r="G16" s="13">
        <v>0.15139</v>
      </c>
      <c r="H16" s="12">
        <v>6.447E-2</v>
      </c>
      <c r="I16" s="13">
        <v>0.1308</v>
      </c>
      <c r="J16" s="13">
        <v>16.020379999999999</v>
      </c>
      <c r="K16" s="65">
        <v>9.4960000000000003E-2</v>
      </c>
    </row>
    <row r="17" spans="1:11" ht="15.75" thickTop="1" x14ac:dyDescent="0.25">
      <c r="A17" s="14" t="s">
        <v>11</v>
      </c>
      <c r="B17" s="15">
        <f t="shared" ref="B17:K17" si="2">SUM(B12:B16)</f>
        <v>0.93345999999999996</v>
      </c>
      <c r="C17" s="16">
        <f t="shared" si="2"/>
        <v>0.83739999999999992</v>
      </c>
      <c r="D17" s="15">
        <f t="shared" si="2"/>
        <v>0.42874999999999996</v>
      </c>
      <c r="E17" s="16">
        <f t="shared" si="2"/>
        <v>0.99238999999999999</v>
      </c>
      <c r="F17" s="15">
        <f t="shared" si="2"/>
        <v>601.38243000000011</v>
      </c>
      <c r="G17" s="16">
        <f t="shared" si="2"/>
        <v>0.75952999999999993</v>
      </c>
      <c r="H17" s="15">
        <f t="shared" si="2"/>
        <v>0.32328999999999997</v>
      </c>
      <c r="I17" s="16">
        <f t="shared" si="2"/>
        <v>0.65400000000000003</v>
      </c>
      <c r="J17" s="16">
        <f t="shared" si="2"/>
        <v>80.201329999999999</v>
      </c>
      <c r="K17" s="66">
        <f t="shared" si="2"/>
        <v>0.47729999999999995</v>
      </c>
    </row>
    <row r="18" spans="1:11" ht="15.75" thickBot="1" x14ac:dyDescent="0.3">
      <c r="A18" s="17" t="s">
        <v>12</v>
      </c>
      <c r="B18" s="18">
        <f>B17/5</f>
        <v>0.186692</v>
      </c>
      <c r="C18" s="19">
        <f>C17/5</f>
        <v>0.16747999999999999</v>
      </c>
      <c r="D18" s="19">
        <f t="shared" ref="D18:K18" si="3">D17/5</f>
        <v>8.5749999999999993E-2</v>
      </c>
      <c r="E18" s="19">
        <f t="shared" si="3"/>
        <v>0.19847799999999999</v>
      </c>
      <c r="F18" s="19">
        <f t="shared" si="3"/>
        <v>120.27648600000002</v>
      </c>
      <c r="G18" s="19">
        <f t="shared" si="3"/>
        <v>0.15190599999999999</v>
      </c>
      <c r="H18" s="19">
        <f t="shared" si="3"/>
        <v>6.4657999999999993E-2</v>
      </c>
      <c r="I18" s="19">
        <f t="shared" si="3"/>
        <v>0.1308</v>
      </c>
      <c r="J18" s="19">
        <f t="shared" si="3"/>
        <v>16.040265999999999</v>
      </c>
      <c r="K18" s="19">
        <f t="shared" si="3"/>
        <v>9.5459999999999989E-2</v>
      </c>
    </row>
    <row r="19" spans="1:11" ht="15" customHeight="1" thickTop="1" x14ac:dyDescent="0.25">
      <c r="A19" s="8">
        <v>39279</v>
      </c>
      <c r="B19" s="9">
        <v>0.18562999999999999</v>
      </c>
      <c r="C19" s="10">
        <v>0.16642999999999999</v>
      </c>
      <c r="D19" s="9">
        <v>8.5459999999999994E-2</v>
      </c>
      <c r="E19" s="10">
        <v>0.1983</v>
      </c>
      <c r="F19" s="9">
        <v>119.90436</v>
      </c>
      <c r="G19" s="10">
        <v>0.15057999999999999</v>
      </c>
      <c r="H19" s="9">
        <v>6.4320000000000002E-2</v>
      </c>
      <c r="I19" s="10">
        <v>0.1308</v>
      </c>
      <c r="J19" s="10">
        <v>15.97264</v>
      </c>
      <c r="K19" s="64">
        <v>9.4909999999999994E-2</v>
      </c>
    </row>
    <row r="20" spans="1:11" x14ac:dyDescent="0.25">
      <c r="A20" s="8">
        <v>39280</v>
      </c>
      <c r="B20" s="9">
        <v>0.18565999999999999</v>
      </c>
      <c r="C20" s="10">
        <v>0.16517000000000001</v>
      </c>
      <c r="D20" s="9">
        <v>8.5319999999999993E-2</v>
      </c>
      <c r="E20" s="10">
        <v>0.19839000000000001</v>
      </c>
      <c r="F20" s="9">
        <v>120.08094</v>
      </c>
      <c r="G20" s="10">
        <v>0.14998</v>
      </c>
      <c r="H20" s="9">
        <v>6.4219999999999999E-2</v>
      </c>
      <c r="I20" s="10">
        <v>0.1308</v>
      </c>
      <c r="J20" s="10">
        <v>15.955640000000001</v>
      </c>
      <c r="K20" s="64">
        <v>9.493E-2</v>
      </c>
    </row>
    <row r="21" spans="1:11" x14ac:dyDescent="0.25">
      <c r="A21" s="8">
        <v>39281</v>
      </c>
      <c r="B21" s="9">
        <v>0.18559999999999999</v>
      </c>
      <c r="C21" s="10">
        <v>0.16525000000000001</v>
      </c>
      <c r="D21" s="9">
        <v>8.5360000000000005E-2</v>
      </c>
      <c r="E21" s="10">
        <v>0.19852</v>
      </c>
      <c r="F21" s="9">
        <v>120.06786</v>
      </c>
      <c r="G21" s="10">
        <v>0.14973</v>
      </c>
      <c r="H21" s="9">
        <v>6.3960000000000003E-2</v>
      </c>
      <c r="I21" s="10">
        <v>0.1308</v>
      </c>
      <c r="J21" s="10">
        <v>15.99553</v>
      </c>
      <c r="K21" s="64">
        <v>9.4899999999999998E-2</v>
      </c>
    </row>
    <row r="22" spans="1:11" x14ac:dyDescent="0.25">
      <c r="A22" s="8">
        <v>39282</v>
      </c>
      <c r="B22" s="9">
        <v>0.18529999999999999</v>
      </c>
      <c r="C22" s="10">
        <v>0.16475999999999999</v>
      </c>
      <c r="D22" s="9">
        <v>8.5319999999999993E-2</v>
      </c>
      <c r="E22" s="10">
        <v>0.19836000000000001</v>
      </c>
      <c r="F22" s="9">
        <v>119.83896</v>
      </c>
      <c r="G22" s="10">
        <v>0.14896999999999999</v>
      </c>
      <c r="H22" s="9">
        <v>6.3719999999999999E-2</v>
      </c>
      <c r="I22" s="10">
        <v>0.1308</v>
      </c>
      <c r="J22" s="10">
        <v>15.935359999999999</v>
      </c>
      <c r="K22" s="64">
        <v>8.9130000000000001E-2</v>
      </c>
    </row>
    <row r="23" spans="1:11" ht="15.75" thickBot="1" x14ac:dyDescent="0.3">
      <c r="A23" s="11">
        <v>39283</v>
      </c>
      <c r="B23" s="12">
        <v>0.18501000000000001</v>
      </c>
      <c r="C23" s="13">
        <v>0.16497999999999999</v>
      </c>
      <c r="D23" s="12">
        <v>8.5180000000000006E-2</v>
      </c>
      <c r="E23" s="13">
        <v>0.19767999999999999</v>
      </c>
      <c r="F23" s="12">
        <v>119.69833</v>
      </c>
      <c r="G23" s="13">
        <v>0.14856</v>
      </c>
      <c r="H23" s="12">
        <v>6.3769999999999993E-2</v>
      </c>
      <c r="I23" s="13">
        <v>0.13070000000000001</v>
      </c>
      <c r="J23" s="13">
        <v>15.94997</v>
      </c>
      <c r="K23" s="65">
        <v>9.4589999999999994E-2</v>
      </c>
    </row>
    <row r="24" spans="1:11" ht="15.75" thickTop="1" x14ac:dyDescent="0.25">
      <c r="A24" s="14" t="s">
        <v>11</v>
      </c>
      <c r="B24" s="15">
        <f t="shared" ref="B24:K24" si="4">SUM(B19:B23)</f>
        <v>0.92720000000000002</v>
      </c>
      <c r="C24" s="16">
        <f t="shared" si="4"/>
        <v>0.82659000000000005</v>
      </c>
      <c r="D24" s="15">
        <f t="shared" si="4"/>
        <v>0.42664000000000002</v>
      </c>
      <c r="E24" s="16">
        <f t="shared" si="4"/>
        <v>0.99124999999999996</v>
      </c>
      <c r="F24" s="15">
        <f t="shared" si="4"/>
        <v>599.59044999999992</v>
      </c>
      <c r="G24" s="16">
        <f t="shared" si="4"/>
        <v>0.74781999999999993</v>
      </c>
      <c r="H24" s="15">
        <f t="shared" si="4"/>
        <v>0.31999</v>
      </c>
      <c r="I24" s="16">
        <f t="shared" si="4"/>
        <v>0.65390000000000004</v>
      </c>
      <c r="J24" s="16">
        <f t="shared" si="4"/>
        <v>79.809140000000014</v>
      </c>
      <c r="K24" s="66">
        <f t="shared" si="4"/>
        <v>0.46845999999999999</v>
      </c>
    </row>
    <row r="25" spans="1:11" ht="15.75" thickBot="1" x14ac:dyDescent="0.3">
      <c r="A25" s="17" t="s">
        <v>12</v>
      </c>
      <c r="B25" s="18">
        <f>B24/5</f>
        <v>0.18543999999999999</v>
      </c>
      <c r="C25" s="19">
        <f>C24/5</f>
        <v>0.16531800000000002</v>
      </c>
      <c r="D25" s="19">
        <f t="shared" ref="D25:K25" si="5">D24/5</f>
        <v>8.5328000000000001E-2</v>
      </c>
      <c r="E25" s="19">
        <f t="shared" si="5"/>
        <v>0.19824999999999998</v>
      </c>
      <c r="F25" s="19">
        <f t="shared" si="5"/>
        <v>119.91808999999998</v>
      </c>
      <c r="G25" s="19">
        <f t="shared" si="5"/>
        <v>0.14956399999999997</v>
      </c>
      <c r="H25" s="19">
        <f t="shared" si="5"/>
        <v>6.3997999999999999E-2</v>
      </c>
      <c r="I25" s="19">
        <f t="shared" si="5"/>
        <v>0.13078000000000001</v>
      </c>
      <c r="J25" s="19">
        <f t="shared" si="5"/>
        <v>15.961828000000002</v>
      </c>
      <c r="K25" s="19">
        <f t="shared" si="5"/>
        <v>9.3691999999999998E-2</v>
      </c>
    </row>
    <row r="26" spans="1:11" ht="15.75" thickTop="1" x14ac:dyDescent="0.25">
      <c r="A26" s="8">
        <v>39286</v>
      </c>
      <c r="B26" s="9">
        <v>0.18479000000000001</v>
      </c>
      <c r="C26" s="10">
        <v>0.16400000000000001</v>
      </c>
      <c r="D26" s="9">
        <v>8.5260000000000002E-2</v>
      </c>
      <c r="E26" s="10">
        <v>0.19755</v>
      </c>
      <c r="F26" s="9">
        <v>119.57089999999999</v>
      </c>
      <c r="G26" s="10">
        <v>0.14849000000000001</v>
      </c>
      <c r="H26" s="9">
        <v>6.3570000000000002E-2</v>
      </c>
      <c r="I26" s="10">
        <v>0.13070000000000001</v>
      </c>
      <c r="J26" s="10">
        <v>15.837569999999999</v>
      </c>
      <c r="K26" s="64">
        <v>9.4479999999999995E-2</v>
      </c>
    </row>
    <row r="27" spans="1:11" x14ac:dyDescent="0.25">
      <c r="A27" s="8">
        <v>39287</v>
      </c>
      <c r="B27" s="9">
        <v>0.185</v>
      </c>
      <c r="C27" s="10">
        <v>0.16264000000000001</v>
      </c>
      <c r="D27" s="9">
        <v>8.5099999999999995E-2</v>
      </c>
      <c r="E27" s="10">
        <v>0.19708000000000001</v>
      </c>
      <c r="F27" s="9">
        <v>119.61664</v>
      </c>
      <c r="G27" s="10">
        <v>0.1479</v>
      </c>
      <c r="H27" s="9">
        <v>6.3500000000000001E-2</v>
      </c>
      <c r="I27" s="10">
        <v>0.13070000000000001</v>
      </c>
      <c r="J27" s="10">
        <v>15.85783</v>
      </c>
      <c r="K27" s="64">
        <v>9.4589999999999994E-2</v>
      </c>
    </row>
    <row r="28" spans="1:11" x14ac:dyDescent="0.25">
      <c r="A28" s="8">
        <v>39288</v>
      </c>
      <c r="B28" s="9">
        <v>0.18479999999999999</v>
      </c>
      <c r="C28" s="10">
        <v>0.16155</v>
      </c>
      <c r="D28" s="9">
        <v>8.5050000000000001E-2</v>
      </c>
      <c r="E28" s="10">
        <v>0.19672000000000001</v>
      </c>
      <c r="F28" s="9">
        <v>119.45327</v>
      </c>
      <c r="G28" s="10">
        <v>0.14782000000000001</v>
      </c>
      <c r="H28" s="9">
        <v>6.3390000000000002E-2</v>
      </c>
      <c r="I28" s="10">
        <v>0.13070000000000001</v>
      </c>
      <c r="J28" s="10">
        <v>15.764390000000001</v>
      </c>
      <c r="K28" s="64">
        <v>9.4539999999999999E-2</v>
      </c>
    </row>
    <row r="29" spans="1:11" x14ac:dyDescent="0.25">
      <c r="A29" s="8">
        <v>39289</v>
      </c>
      <c r="B29" s="9">
        <v>0.18647</v>
      </c>
      <c r="C29" s="10">
        <v>0.16291</v>
      </c>
      <c r="D29" s="9">
        <v>8.5260000000000002E-2</v>
      </c>
      <c r="E29" s="10">
        <v>0.19746</v>
      </c>
      <c r="F29" s="9">
        <v>119.43039</v>
      </c>
      <c r="G29" s="10">
        <v>0.14807000000000001</v>
      </c>
      <c r="H29" s="9">
        <v>6.3750000000000001E-2</v>
      </c>
      <c r="I29" s="10">
        <v>0.13070000000000001</v>
      </c>
      <c r="J29" s="10">
        <v>15.7219</v>
      </c>
      <c r="K29" s="64">
        <v>9.5350000000000004E-2</v>
      </c>
    </row>
    <row r="30" spans="1:11" ht="15.75" thickBot="1" x14ac:dyDescent="0.3">
      <c r="A30" s="11">
        <v>39290</v>
      </c>
      <c r="B30" s="12">
        <v>0.18625</v>
      </c>
      <c r="C30" s="13">
        <v>0.19528000000000001</v>
      </c>
      <c r="D30" s="12">
        <v>8.5290000000000005E-2</v>
      </c>
      <c r="E30" s="13">
        <v>0.19792999999999999</v>
      </c>
      <c r="F30" s="12">
        <v>119.9924</v>
      </c>
      <c r="G30" s="13">
        <v>0.14892</v>
      </c>
      <c r="H30" s="12">
        <v>6.3930000000000001E-2</v>
      </c>
      <c r="I30" s="13">
        <v>0.13070000000000001</v>
      </c>
      <c r="J30" s="13">
        <v>15.582710000000001</v>
      </c>
      <c r="K30" s="65">
        <v>9.5229999999999995E-2</v>
      </c>
    </row>
    <row r="31" spans="1:11" ht="15.75" thickTop="1" x14ac:dyDescent="0.25">
      <c r="A31" s="14" t="s">
        <v>11</v>
      </c>
      <c r="B31" s="15">
        <f t="shared" ref="B31:K31" si="6">SUM(B26:B30)</f>
        <v>0.92731000000000008</v>
      </c>
      <c r="C31" s="16">
        <f t="shared" si="6"/>
        <v>0.84638000000000002</v>
      </c>
      <c r="D31" s="15">
        <f t="shared" si="6"/>
        <v>0.42596000000000001</v>
      </c>
      <c r="E31" s="16">
        <f t="shared" si="6"/>
        <v>0.98673999999999995</v>
      </c>
      <c r="F31" s="15">
        <f t="shared" si="6"/>
        <v>598.06359999999995</v>
      </c>
      <c r="G31" s="16">
        <f t="shared" si="6"/>
        <v>0.74120000000000008</v>
      </c>
      <c r="H31" s="15">
        <f t="shared" si="6"/>
        <v>0.31814000000000003</v>
      </c>
      <c r="I31" s="16">
        <f t="shared" si="6"/>
        <v>0.65350000000000008</v>
      </c>
      <c r="J31" s="16">
        <f t="shared" si="6"/>
        <v>78.764399999999995</v>
      </c>
      <c r="K31" s="66">
        <f t="shared" si="6"/>
        <v>0.47418999999999994</v>
      </c>
    </row>
    <row r="32" spans="1:11" ht="15.75" thickBot="1" x14ac:dyDescent="0.3">
      <c r="A32" s="17" t="s">
        <v>12</v>
      </c>
      <c r="B32" s="18">
        <f>B31/5</f>
        <v>0.18546200000000002</v>
      </c>
      <c r="C32" s="19">
        <f>C31/5</f>
        <v>0.16927600000000001</v>
      </c>
      <c r="D32" s="19">
        <f t="shared" ref="D32:K32" si="7">D31/5</f>
        <v>8.5192000000000004E-2</v>
      </c>
      <c r="E32" s="19">
        <f t="shared" si="7"/>
        <v>0.197348</v>
      </c>
      <c r="F32" s="19">
        <f t="shared" si="7"/>
        <v>119.61272</v>
      </c>
      <c r="G32" s="19">
        <f t="shared" si="7"/>
        <v>0.14824000000000001</v>
      </c>
      <c r="H32" s="19">
        <f t="shared" si="7"/>
        <v>6.3628000000000004E-2</v>
      </c>
      <c r="I32" s="19">
        <f t="shared" si="7"/>
        <v>0.13070000000000001</v>
      </c>
      <c r="J32" s="19">
        <f t="shared" si="7"/>
        <v>15.752879999999999</v>
      </c>
      <c r="K32" s="19">
        <f t="shared" si="7"/>
        <v>9.4837999999999992E-2</v>
      </c>
    </row>
    <row r="33" spans="1:11" ht="15.75" thickTop="1" x14ac:dyDescent="0.25">
      <c r="A33" s="8">
        <v>39293</v>
      </c>
      <c r="B33" s="9">
        <v>0.18726000000000001</v>
      </c>
      <c r="C33" s="10">
        <v>0.17058000000000001</v>
      </c>
      <c r="D33" s="9">
        <v>8.5430000000000006E-2</v>
      </c>
      <c r="E33" s="10">
        <v>0.19794999999999999</v>
      </c>
      <c r="F33" s="9">
        <v>120.44985</v>
      </c>
      <c r="G33" s="10">
        <v>0.1527</v>
      </c>
      <c r="H33" s="9">
        <v>6.4390000000000003E-2</v>
      </c>
      <c r="I33" s="10">
        <v>0.13070000000000001</v>
      </c>
      <c r="J33" s="10">
        <v>15.511480000000001</v>
      </c>
      <c r="K33" s="64">
        <v>9.5740000000000006E-2</v>
      </c>
    </row>
    <row r="34" spans="1:11" ht="15.75" thickBot="1" x14ac:dyDescent="0.3">
      <c r="A34" s="11">
        <v>39294</v>
      </c>
      <c r="B34" s="12">
        <v>0.18679999999999999</v>
      </c>
      <c r="C34" s="13">
        <v>0.17151</v>
      </c>
      <c r="D34" s="12">
        <v>8.5379999999999998E-2</v>
      </c>
      <c r="E34" s="13">
        <v>0.19778000000000001</v>
      </c>
      <c r="F34" s="12">
        <v>120.66878</v>
      </c>
      <c r="G34" s="13">
        <v>0.15359999999999999</v>
      </c>
      <c r="H34" s="12">
        <v>6.4579999999999999E-2</v>
      </c>
      <c r="I34" s="13">
        <v>0.13070000000000001</v>
      </c>
      <c r="J34" s="13">
        <v>15.47945</v>
      </c>
      <c r="K34" s="65">
        <v>9.5530000000000004E-2</v>
      </c>
    </row>
    <row r="35" spans="1:11" ht="15.75" thickTop="1" x14ac:dyDescent="0.25">
      <c r="A35" s="14" t="s">
        <v>11</v>
      </c>
      <c r="B35" s="15">
        <f t="shared" ref="B35:K35" si="8">SUM(B33:B34)</f>
        <v>0.37406</v>
      </c>
      <c r="C35" s="16">
        <f t="shared" si="8"/>
        <v>0.34209000000000001</v>
      </c>
      <c r="D35" s="15">
        <f t="shared" si="8"/>
        <v>0.17081000000000002</v>
      </c>
      <c r="E35" s="16">
        <f t="shared" si="8"/>
        <v>0.39573000000000003</v>
      </c>
      <c r="F35" s="15">
        <f t="shared" si="8"/>
        <v>241.11863</v>
      </c>
      <c r="G35" s="16">
        <f t="shared" si="8"/>
        <v>0.30630000000000002</v>
      </c>
      <c r="H35" s="15">
        <f t="shared" si="8"/>
        <v>0.12897</v>
      </c>
      <c r="I35" s="16">
        <f t="shared" si="8"/>
        <v>0.26140000000000002</v>
      </c>
      <c r="J35" s="16">
        <f t="shared" si="8"/>
        <v>30.990929999999999</v>
      </c>
      <c r="K35" s="66">
        <f t="shared" si="8"/>
        <v>0.19127</v>
      </c>
    </row>
    <row r="36" spans="1:11" ht="15.75" thickBot="1" x14ac:dyDescent="0.3">
      <c r="A36" s="17" t="s">
        <v>12</v>
      </c>
      <c r="B36" s="18">
        <f>B35/1</f>
        <v>0.37406</v>
      </c>
      <c r="C36" s="19">
        <f>C35/1</f>
        <v>0.34209000000000001</v>
      </c>
      <c r="D36" s="19">
        <f t="shared" ref="D36:K36" si="9">D35/1</f>
        <v>0.17081000000000002</v>
      </c>
      <c r="E36" s="19">
        <f t="shared" si="9"/>
        <v>0.39573000000000003</v>
      </c>
      <c r="F36" s="19">
        <f t="shared" si="9"/>
        <v>241.11863</v>
      </c>
      <c r="G36" s="19">
        <f t="shared" si="9"/>
        <v>0.30630000000000002</v>
      </c>
      <c r="H36" s="19">
        <f t="shared" si="9"/>
        <v>0.12897</v>
      </c>
      <c r="I36" s="19">
        <f t="shared" si="9"/>
        <v>0.26140000000000002</v>
      </c>
      <c r="J36" s="19">
        <f t="shared" si="9"/>
        <v>30.990929999999999</v>
      </c>
      <c r="K36" s="19">
        <f t="shared" si="9"/>
        <v>0.19127</v>
      </c>
    </row>
    <row r="37" spans="1:11" ht="15.75" thickTop="1" x14ac:dyDescent="0.25">
      <c r="A37" s="20"/>
      <c r="B37" s="9"/>
      <c r="C37" s="10"/>
      <c r="D37" s="9"/>
      <c r="E37" s="10"/>
      <c r="F37" s="9"/>
      <c r="G37" s="10"/>
      <c r="H37" s="9"/>
      <c r="I37" s="10"/>
      <c r="J37" s="10"/>
      <c r="K37" s="64"/>
    </row>
    <row r="38" spans="1:11" ht="20.25" x14ac:dyDescent="0.3">
      <c r="A38" s="20"/>
      <c r="B38" s="9"/>
      <c r="C38" s="69"/>
      <c r="D38" s="9"/>
      <c r="E38" s="22" t="s">
        <v>13</v>
      </c>
      <c r="F38" s="9"/>
      <c r="G38" s="10"/>
      <c r="H38" s="9"/>
      <c r="I38" s="10"/>
      <c r="J38" s="10"/>
      <c r="K38" s="64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25"/>
      <c r="K39" s="68"/>
    </row>
    <row r="40" spans="1:11" x14ac:dyDescent="0.25">
      <c r="A40" s="26" t="s">
        <v>14</v>
      </c>
      <c r="B40" s="27">
        <f>SUM(B6:B9,B12:B16,B19:B23,B26:B30,B33:B34)</f>
        <v>3.9148000000000001</v>
      </c>
      <c r="C40" s="37">
        <f>SUM(C6:C9,C12:C16,C19:C23,C26:C30,C33:C34)</f>
        <v>3.5236100000000006</v>
      </c>
      <c r="D40" s="37">
        <f t="shared" ref="D40:K40" si="10">SUM(D6:D9,D12:D16,D19:D23,D26:D30,D33:D34)</f>
        <v>1.7964</v>
      </c>
      <c r="E40" s="37">
        <f t="shared" si="10"/>
        <v>4.1637500000000003</v>
      </c>
      <c r="F40" s="37">
        <f t="shared" si="10"/>
        <v>2521.7639800000002</v>
      </c>
      <c r="G40" s="37">
        <f t="shared" si="10"/>
        <v>3.1670599999999993</v>
      </c>
      <c r="H40" s="37">
        <f t="shared" si="10"/>
        <v>1.3502300000000003</v>
      </c>
      <c r="I40" s="37">
        <f t="shared" si="10"/>
        <v>2.7460000000000004</v>
      </c>
      <c r="J40" s="37">
        <f t="shared" si="10"/>
        <v>333.94151000000005</v>
      </c>
      <c r="K40" s="37">
        <f t="shared" si="10"/>
        <v>1.9961199999999999</v>
      </c>
    </row>
    <row r="41" spans="1:11" x14ac:dyDescent="0.25">
      <c r="A41" s="26" t="s">
        <v>15</v>
      </c>
      <c r="B41" s="27">
        <f>B40/21</f>
        <v>0.18641904761904762</v>
      </c>
      <c r="C41" s="28">
        <f>C40/21</f>
        <v>0.1677909523809524</v>
      </c>
      <c r="D41" s="28">
        <f t="shared" ref="D41:K41" si="11">D40/21</f>
        <v>8.5542857142857143E-2</v>
      </c>
      <c r="E41" s="28">
        <f t="shared" si="11"/>
        <v>0.19827380952380955</v>
      </c>
      <c r="F41" s="28">
        <f t="shared" si="11"/>
        <v>120.08399904761906</v>
      </c>
      <c r="G41" s="28">
        <f t="shared" si="11"/>
        <v>0.15081238095238092</v>
      </c>
      <c r="H41" s="28">
        <f t="shared" si="11"/>
        <v>6.4296666666666683E-2</v>
      </c>
      <c r="I41" s="28">
        <f t="shared" si="11"/>
        <v>0.13076190476190477</v>
      </c>
      <c r="J41" s="28">
        <f t="shared" si="11"/>
        <v>15.90197666666667</v>
      </c>
      <c r="K41" s="28">
        <f t="shared" si="11"/>
        <v>9.5053333333333323E-2</v>
      </c>
    </row>
    <row r="42" spans="1:11" x14ac:dyDescent="0.25">
      <c r="A42" s="26" t="s">
        <v>16</v>
      </c>
      <c r="B42" s="27">
        <f>1/B41</f>
        <v>5.364258710534382</v>
      </c>
      <c r="C42" s="28">
        <f>1/C41</f>
        <v>5.9597969128251984</v>
      </c>
      <c r="D42" s="28">
        <f t="shared" ref="D42:K42" si="12">1/D41</f>
        <v>11.690046760187041</v>
      </c>
      <c r="E42" s="28">
        <f t="shared" si="12"/>
        <v>5.0435304713299303</v>
      </c>
      <c r="F42" s="28">
        <f t="shared" si="12"/>
        <v>8.32750414652207E-3</v>
      </c>
      <c r="G42" s="28">
        <f t="shared" si="12"/>
        <v>6.6307553377580479</v>
      </c>
      <c r="H42" s="28">
        <f t="shared" si="12"/>
        <v>15.552905801233861</v>
      </c>
      <c r="I42" s="28">
        <f t="shared" si="12"/>
        <v>7.6474872541879089</v>
      </c>
      <c r="J42" s="28">
        <f t="shared" si="12"/>
        <v>6.2885263949366443E-2</v>
      </c>
      <c r="K42" s="28">
        <f t="shared" si="12"/>
        <v>10.520409594613552</v>
      </c>
    </row>
    <row r="43" spans="1:11" ht="15.75" thickBot="1" x14ac:dyDescent="0.3">
      <c r="A43" s="29"/>
      <c r="B43" s="30"/>
      <c r="C43" s="31"/>
      <c r="D43" s="30"/>
      <c r="E43" s="31"/>
      <c r="F43" s="31"/>
      <c r="G43" s="30"/>
      <c r="H43" s="31"/>
      <c r="I43" s="30"/>
      <c r="J43" s="31"/>
      <c r="K43" s="5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13" workbookViewId="0">
      <selection activeCell="D25" sqref="D25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43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62"/>
    </row>
    <row r="5" spans="1:11" ht="15.75" thickBot="1" x14ac:dyDescent="0.3">
      <c r="A5" s="6" t="s">
        <v>0</v>
      </c>
      <c r="B5" s="7" t="s">
        <v>1</v>
      </c>
      <c r="C5" s="6" t="s">
        <v>2</v>
      </c>
      <c r="D5" s="7" t="s">
        <v>3</v>
      </c>
      <c r="E5" s="6" t="s">
        <v>4</v>
      </c>
      <c r="F5" s="7" t="s">
        <v>5</v>
      </c>
      <c r="G5" s="6" t="s">
        <v>6</v>
      </c>
      <c r="H5" s="7" t="s">
        <v>7</v>
      </c>
      <c r="I5" s="6" t="s">
        <v>8</v>
      </c>
      <c r="J5" s="6" t="s">
        <v>9</v>
      </c>
      <c r="K5" s="63" t="s">
        <v>10</v>
      </c>
    </row>
    <row r="6" spans="1:11" x14ac:dyDescent="0.25">
      <c r="A6" s="39">
        <v>39295</v>
      </c>
      <c r="B6" s="40">
        <v>0.18658</v>
      </c>
      <c r="C6" s="41">
        <v>0.16966000000000001</v>
      </c>
      <c r="D6" s="40">
        <v>8.5360000000000005E-2</v>
      </c>
      <c r="E6" s="41">
        <v>0.19819000000000001</v>
      </c>
      <c r="F6" s="40">
        <v>120.13291</v>
      </c>
      <c r="G6" s="41">
        <v>0.15226000000000001</v>
      </c>
      <c r="H6" s="40">
        <v>6.4250000000000002E-2</v>
      </c>
      <c r="I6" s="41">
        <v>0.13070000000000001</v>
      </c>
      <c r="J6" s="41">
        <v>15.566369999999999</v>
      </c>
      <c r="K6" s="72">
        <v>9.5390000000000003E-2</v>
      </c>
    </row>
    <row r="7" spans="1:11" x14ac:dyDescent="0.25">
      <c r="A7" s="8">
        <v>39296</v>
      </c>
      <c r="B7" s="9">
        <v>0.18672</v>
      </c>
      <c r="C7" s="10">
        <v>0.1714</v>
      </c>
      <c r="D7" s="9">
        <v>8.5339999999999999E-2</v>
      </c>
      <c r="E7" s="10">
        <v>0.19864000000000001</v>
      </c>
      <c r="F7" s="9">
        <v>120.80500000000001</v>
      </c>
      <c r="G7" s="10">
        <v>0.15315000000000001</v>
      </c>
      <c r="H7" s="9">
        <v>6.4329999999999998E-2</v>
      </c>
      <c r="I7" s="10">
        <v>0.13059999999999999</v>
      </c>
      <c r="J7" s="10">
        <v>15.493080000000001</v>
      </c>
      <c r="K7" s="64">
        <v>9.5469999999999999E-2</v>
      </c>
    </row>
    <row r="8" spans="1:11" ht="15.75" thickBot="1" x14ac:dyDescent="0.3">
      <c r="A8" s="11">
        <v>39297</v>
      </c>
      <c r="B8" s="12">
        <v>0.18668000000000001</v>
      </c>
      <c r="C8" s="13">
        <v>0.17002</v>
      </c>
      <c r="D8" s="12">
        <v>8.5319999999999993E-2</v>
      </c>
      <c r="E8" s="13">
        <v>0.1983</v>
      </c>
      <c r="F8" s="12">
        <v>120.50135</v>
      </c>
      <c r="G8" s="13">
        <v>0.15218000000000001</v>
      </c>
      <c r="H8" s="12">
        <v>6.4219999999999999E-2</v>
      </c>
      <c r="I8" s="13">
        <v>0.13059999999999999</v>
      </c>
      <c r="J8" s="13">
        <v>15.563599999999999</v>
      </c>
      <c r="K8" s="65">
        <v>6.5439999999999998E-2</v>
      </c>
    </row>
    <row r="9" spans="1:11" ht="15.75" thickTop="1" x14ac:dyDescent="0.25">
      <c r="A9" s="14" t="s">
        <v>11</v>
      </c>
      <c r="B9" s="15">
        <f t="shared" ref="B9:K9" si="0">SUM(B6:B8)</f>
        <v>0.55997999999999992</v>
      </c>
      <c r="C9" s="16">
        <f t="shared" si="0"/>
        <v>0.51107999999999998</v>
      </c>
      <c r="D9" s="15">
        <f t="shared" si="0"/>
        <v>0.25602000000000003</v>
      </c>
      <c r="E9" s="16">
        <f t="shared" si="0"/>
        <v>0.59513000000000005</v>
      </c>
      <c r="F9" s="15">
        <f t="shared" si="0"/>
        <v>361.43925999999999</v>
      </c>
      <c r="G9" s="16">
        <f t="shared" si="0"/>
        <v>0.45759000000000005</v>
      </c>
      <c r="H9" s="15">
        <f t="shared" si="0"/>
        <v>0.1928</v>
      </c>
      <c r="I9" s="16">
        <f t="shared" si="0"/>
        <v>0.39189999999999997</v>
      </c>
      <c r="J9" s="16">
        <f t="shared" si="0"/>
        <v>46.623049999999999</v>
      </c>
      <c r="K9" s="66">
        <f t="shared" si="0"/>
        <v>0.25629999999999997</v>
      </c>
    </row>
    <row r="10" spans="1:11" ht="15.75" thickBot="1" x14ac:dyDescent="0.3">
      <c r="A10" s="17" t="s">
        <v>12</v>
      </c>
      <c r="B10" s="18">
        <f>B9/3</f>
        <v>0.18665999999999996</v>
      </c>
      <c r="C10" s="19">
        <f>C9/3</f>
        <v>0.17035999999999998</v>
      </c>
      <c r="D10" s="19">
        <f t="shared" ref="D10:K10" si="1">D9/3</f>
        <v>8.5340000000000013E-2</v>
      </c>
      <c r="E10" s="19">
        <f t="shared" si="1"/>
        <v>0.19837666666666667</v>
      </c>
      <c r="F10" s="19">
        <f t="shared" si="1"/>
        <v>120.47975333333333</v>
      </c>
      <c r="G10" s="19">
        <f t="shared" si="1"/>
        <v>0.15253000000000003</v>
      </c>
      <c r="H10" s="19">
        <f t="shared" si="1"/>
        <v>6.4266666666666666E-2</v>
      </c>
      <c r="I10" s="19">
        <f t="shared" si="1"/>
        <v>0.13063333333333332</v>
      </c>
      <c r="J10" s="19">
        <f t="shared" si="1"/>
        <v>15.541016666666666</v>
      </c>
      <c r="K10" s="19">
        <f t="shared" si="1"/>
        <v>8.5433333333333319E-2</v>
      </c>
    </row>
    <row r="11" spans="1:11" ht="15.75" thickTop="1" x14ac:dyDescent="0.25">
      <c r="A11" s="8">
        <v>39300</v>
      </c>
      <c r="B11" s="9">
        <v>0.18542</v>
      </c>
      <c r="C11" s="10">
        <v>0.17074</v>
      </c>
      <c r="D11" s="9">
        <v>8.5269999999999999E-2</v>
      </c>
      <c r="E11" s="10">
        <v>0.19811999999999999</v>
      </c>
      <c r="F11" s="9">
        <v>120.49809</v>
      </c>
      <c r="G11" s="10">
        <v>0.15236</v>
      </c>
      <c r="H11" s="9">
        <v>6.4000000000000001E-2</v>
      </c>
      <c r="I11" s="10">
        <v>0.13059999999999999</v>
      </c>
      <c r="J11" s="10">
        <v>15.463039999999999</v>
      </c>
      <c r="K11" s="64">
        <v>9.4810000000000005E-2</v>
      </c>
    </row>
    <row r="12" spans="1:11" x14ac:dyDescent="0.25">
      <c r="A12" s="8">
        <v>39301</v>
      </c>
      <c r="B12" s="9">
        <v>0.1852</v>
      </c>
      <c r="C12" s="10">
        <v>0.17154</v>
      </c>
      <c r="D12" s="9">
        <v>8.498E-2</v>
      </c>
      <c r="E12" s="10">
        <v>0.19794999999999999</v>
      </c>
      <c r="F12" s="9">
        <v>120.57971999999999</v>
      </c>
      <c r="G12" s="10">
        <v>0.15245</v>
      </c>
      <c r="H12" s="9">
        <v>6.4320000000000002E-2</v>
      </c>
      <c r="I12" s="10">
        <v>0.13059999999999999</v>
      </c>
      <c r="J12" s="10">
        <v>15.40035</v>
      </c>
      <c r="K12" s="64">
        <v>9.4689999999999996E-2</v>
      </c>
    </row>
    <row r="13" spans="1:11" x14ac:dyDescent="0.25">
      <c r="A13" s="8">
        <v>39302</v>
      </c>
      <c r="B13" s="9">
        <v>0.18568000000000001</v>
      </c>
      <c r="C13" s="10">
        <v>0.17161999999999999</v>
      </c>
      <c r="D13" s="9">
        <v>8.5059999999999997E-2</v>
      </c>
      <c r="E13" s="10">
        <v>0.19803999999999999</v>
      </c>
      <c r="F13" s="9">
        <v>120.51442</v>
      </c>
      <c r="G13" s="10">
        <v>0.15292</v>
      </c>
      <c r="H13" s="9">
        <v>6.4630000000000007E-2</v>
      </c>
      <c r="I13" s="10">
        <v>0.13059999999999999</v>
      </c>
      <c r="J13" s="10">
        <v>15.468260000000001</v>
      </c>
      <c r="K13" s="64">
        <v>9.4939999999999997E-2</v>
      </c>
    </row>
    <row r="14" spans="1:11" x14ac:dyDescent="0.25">
      <c r="A14" s="8">
        <v>39303</v>
      </c>
      <c r="B14" s="9">
        <v>0.18492</v>
      </c>
      <c r="C14" s="10">
        <v>0.17002</v>
      </c>
      <c r="D14" s="9">
        <v>8.5129999999999997E-2</v>
      </c>
      <c r="E14" s="10">
        <v>0.1973</v>
      </c>
      <c r="F14" s="9">
        <v>120.67113000000001</v>
      </c>
      <c r="G14" s="10">
        <v>0.1515</v>
      </c>
      <c r="H14" s="9">
        <v>6.4089999999999994E-2</v>
      </c>
      <c r="I14" s="10">
        <v>0.13059999999999999</v>
      </c>
      <c r="J14" s="10">
        <v>15.632820000000001</v>
      </c>
      <c r="K14" s="64">
        <v>9.4549999999999995E-2</v>
      </c>
    </row>
    <row r="15" spans="1:11" ht="15.75" thickBot="1" x14ac:dyDescent="0.3">
      <c r="A15" s="11">
        <v>39304</v>
      </c>
      <c r="B15" s="12">
        <v>0.18642</v>
      </c>
      <c r="C15" s="13">
        <v>0.17247000000000001</v>
      </c>
      <c r="D15" s="12">
        <v>8.5169999999999996E-2</v>
      </c>
      <c r="E15" s="13">
        <v>0.19811000000000001</v>
      </c>
      <c r="F15" s="12">
        <v>120.52095</v>
      </c>
      <c r="G15" s="13">
        <v>0.15298</v>
      </c>
      <c r="H15" s="12">
        <v>6.4380000000000007E-2</v>
      </c>
      <c r="I15" s="13">
        <v>0.13059999999999999</v>
      </c>
      <c r="J15" s="13">
        <v>15.498950000000001</v>
      </c>
      <c r="K15" s="65">
        <v>9.5310000000000006E-2</v>
      </c>
    </row>
    <row r="16" spans="1:11" ht="15.75" thickTop="1" x14ac:dyDescent="0.25">
      <c r="A16" s="14" t="s">
        <v>11</v>
      </c>
      <c r="B16" s="15">
        <f t="shared" ref="B16:K16" si="2">SUM(B11:B15)</f>
        <v>0.92764000000000002</v>
      </c>
      <c r="C16" s="16">
        <f t="shared" si="2"/>
        <v>0.8563900000000001</v>
      </c>
      <c r="D16" s="15">
        <f t="shared" si="2"/>
        <v>0.42561000000000004</v>
      </c>
      <c r="E16" s="16">
        <f t="shared" si="2"/>
        <v>0.98951999999999996</v>
      </c>
      <c r="F16" s="15">
        <f t="shared" si="2"/>
        <v>602.78431</v>
      </c>
      <c r="G16" s="16">
        <f t="shared" si="2"/>
        <v>0.76221000000000005</v>
      </c>
      <c r="H16" s="15">
        <f t="shared" si="2"/>
        <v>0.32141999999999998</v>
      </c>
      <c r="I16" s="16">
        <f t="shared" si="2"/>
        <v>0.65300000000000002</v>
      </c>
      <c r="J16" s="16">
        <f t="shared" si="2"/>
        <v>77.463419999999999</v>
      </c>
      <c r="K16" s="66">
        <f t="shared" si="2"/>
        <v>0.47430000000000005</v>
      </c>
    </row>
    <row r="17" spans="1:11" ht="15.75" thickBot="1" x14ac:dyDescent="0.3">
      <c r="A17" s="17" t="s">
        <v>12</v>
      </c>
      <c r="B17" s="18">
        <f>B16/5</f>
        <v>0.185528</v>
      </c>
      <c r="C17" s="19">
        <f>C16/5</f>
        <v>0.17127800000000001</v>
      </c>
      <c r="D17" s="19">
        <f t="shared" ref="D17:K17" si="3">D16/5</f>
        <v>8.5122000000000003E-2</v>
      </c>
      <c r="E17" s="19">
        <f t="shared" si="3"/>
        <v>0.197904</v>
      </c>
      <c r="F17" s="19">
        <f t="shared" si="3"/>
        <v>120.556862</v>
      </c>
      <c r="G17" s="19">
        <f t="shared" si="3"/>
        <v>0.15244200000000002</v>
      </c>
      <c r="H17" s="19">
        <f t="shared" si="3"/>
        <v>6.4283999999999994E-2</v>
      </c>
      <c r="I17" s="19">
        <f t="shared" si="3"/>
        <v>0.13059999999999999</v>
      </c>
      <c r="J17" s="19">
        <f t="shared" si="3"/>
        <v>15.492684000000001</v>
      </c>
      <c r="K17" s="19">
        <f t="shared" si="3"/>
        <v>9.4860000000000014E-2</v>
      </c>
    </row>
    <row r="18" spans="1:11" ht="15" customHeight="1" thickTop="1" x14ac:dyDescent="0.25">
      <c r="A18" s="8">
        <v>39307</v>
      </c>
      <c r="B18" s="9">
        <v>0.1867</v>
      </c>
      <c r="C18" s="10">
        <v>0.17521999999999999</v>
      </c>
      <c r="D18" s="9">
        <v>8.5330000000000003E-2</v>
      </c>
      <c r="E18" s="10">
        <v>0.19903000000000001</v>
      </c>
      <c r="F18" s="9">
        <v>121.67675</v>
      </c>
      <c r="G18" s="10">
        <v>0.15459999999999999</v>
      </c>
      <c r="H18" s="9">
        <v>6.4630000000000007E-2</v>
      </c>
      <c r="I18" s="10">
        <v>0.13059999999999999</v>
      </c>
      <c r="J18" s="10">
        <v>15.396430000000001</v>
      </c>
      <c r="K18" s="64">
        <v>9.5449999999999993E-2</v>
      </c>
    </row>
    <row r="19" spans="1:11" x14ac:dyDescent="0.25">
      <c r="A19" s="8">
        <v>39308</v>
      </c>
      <c r="B19" s="9">
        <v>0.18754999999999999</v>
      </c>
      <c r="C19" s="10">
        <v>0.17662</v>
      </c>
      <c r="D19" s="9">
        <v>8.5389999999999994E-2</v>
      </c>
      <c r="E19" s="10">
        <v>0.19853000000000001</v>
      </c>
      <c r="F19" s="9">
        <v>121.37963999999999</v>
      </c>
      <c r="G19" s="10">
        <v>0.15503</v>
      </c>
      <c r="H19" s="9">
        <v>6.4909999999999995E-2</v>
      </c>
      <c r="I19" s="10">
        <v>0.13059999999999999</v>
      </c>
      <c r="J19" s="10">
        <v>15.46565</v>
      </c>
      <c r="K19" s="64">
        <v>9.5890000000000003E-2</v>
      </c>
    </row>
    <row r="20" spans="1:11" x14ac:dyDescent="0.25">
      <c r="A20" s="8">
        <v>39309</v>
      </c>
      <c r="B20" s="9">
        <v>0.18815999999999999</v>
      </c>
      <c r="C20" s="10">
        <v>0.17899999999999999</v>
      </c>
      <c r="D20" s="9">
        <v>8.5650000000000004E-2</v>
      </c>
      <c r="E20" s="10">
        <v>0.19886000000000001</v>
      </c>
      <c r="F20" s="9">
        <v>121.75838</v>
      </c>
      <c r="G20" s="10">
        <v>0.15587000000000001</v>
      </c>
      <c r="H20" s="9">
        <v>6.5299999999999997E-2</v>
      </c>
      <c r="I20" s="10">
        <v>0.13059999999999999</v>
      </c>
      <c r="J20" s="10">
        <v>15.41994</v>
      </c>
      <c r="K20" s="64">
        <v>9.6199999999999994E-2</v>
      </c>
    </row>
    <row r="21" spans="1:11" x14ac:dyDescent="0.25">
      <c r="A21" s="8">
        <v>39310</v>
      </c>
      <c r="B21" s="9">
        <v>0.18942000000000001</v>
      </c>
      <c r="C21" s="10">
        <v>0.18218999999999999</v>
      </c>
      <c r="D21" s="9">
        <v>8.5750000000000007E-2</v>
      </c>
      <c r="E21" s="10">
        <v>0.19996</v>
      </c>
      <c r="F21" s="9">
        <v>121.65536</v>
      </c>
      <c r="G21" s="10">
        <v>0.15826000000000001</v>
      </c>
      <c r="H21" s="9">
        <v>6.5519999999999995E-2</v>
      </c>
      <c r="I21" s="10">
        <v>0.1305</v>
      </c>
      <c r="J21" s="10">
        <v>15.29721</v>
      </c>
      <c r="K21" s="64">
        <v>9.6850000000000006E-2</v>
      </c>
    </row>
    <row r="22" spans="1:11" ht="15.75" thickBot="1" x14ac:dyDescent="0.3">
      <c r="A22" s="11">
        <v>39311</v>
      </c>
      <c r="B22" s="12">
        <v>0.19045000000000001</v>
      </c>
      <c r="C22" s="13">
        <v>0.19245000000000001</v>
      </c>
      <c r="D22" s="12">
        <v>8.5790000000000005E-2</v>
      </c>
      <c r="E22" s="13">
        <v>0.20022999999999999</v>
      </c>
      <c r="F22" s="12">
        <v>123.47257999999999</v>
      </c>
      <c r="G22" s="13">
        <v>0.16627</v>
      </c>
      <c r="H22" s="12">
        <v>6.583E-2</v>
      </c>
      <c r="I22" s="13">
        <v>0.1305</v>
      </c>
      <c r="J22" s="13">
        <v>14.893969999999999</v>
      </c>
      <c r="K22" s="65">
        <v>9.7369999999999998E-2</v>
      </c>
    </row>
    <row r="23" spans="1:11" ht="15.75" thickTop="1" x14ac:dyDescent="0.25">
      <c r="A23" s="14" t="s">
        <v>11</v>
      </c>
      <c r="B23" s="15">
        <f t="shared" ref="B23:K23" si="4">SUM(B18:B22)</f>
        <v>0.94228000000000001</v>
      </c>
      <c r="C23" s="16">
        <f t="shared" si="4"/>
        <v>0.90547999999999995</v>
      </c>
      <c r="D23" s="15">
        <f t="shared" si="4"/>
        <v>0.42791000000000001</v>
      </c>
      <c r="E23" s="16">
        <f t="shared" si="4"/>
        <v>0.99661000000000011</v>
      </c>
      <c r="F23" s="15">
        <f t="shared" si="4"/>
        <v>609.94271000000003</v>
      </c>
      <c r="G23" s="16">
        <f t="shared" si="4"/>
        <v>0.79003000000000001</v>
      </c>
      <c r="H23" s="15">
        <f t="shared" si="4"/>
        <v>0.32618999999999998</v>
      </c>
      <c r="I23" s="16">
        <f t="shared" si="4"/>
        <v>0.65280000000000005</v>
      </c>
      <c r="J23" s="16">
        <f t="shared" si="4"/>
        <v>76.473200000000006</v>
      </c>
      <c r="K23" s="66">
        <f t="shared" si="4"/>
        <v>0.48176000000000002</v>
      </c>
    </row>
    <row r="24" spans="1:11" ht="15.75" thickBot="1" x14ac:dyDescent="0.3">
      <c r="A24" s="17" t="s">
        <v>12</v>
      </c>
      <c r="B24" s="18">
        <f>B23/5</f>
        <v>0.18845600000000001</v>
      </c>
      <c r="C24" s="19">
        <f>C23/5</f>
        <v>0.18109599999999998</v>
      </c>
      <c r="D24" s="19">
        <f t="shared" ref="D24:K24" si="5">D23/5</f>
        <v>8.5582000000000005E-2</v>
      </c>
      <c r="E24" s="19">
        <f t="shared" si="5"/>
        <v>0.19932200000000003</v>
      </c>
      <c r="F24" s="19">
        <f t="shared" si="5"/>
        <v>121.98854200000001</v>
      </c>
      <c r="G24" s="19">
        <f t="shared" si="5"/>
        <v>0.15800600000000001</v>
      </c>
      <c r="H24" s="19">
        <f t="shared" si="5"/>
        <v>6.523799999999999E-2</v>
      </c>
      <c r="I24" s="19">
        <f t="shared" si="5"/>
        <v>0.13056000000000001</v>
      </c>
      <c r="J24" s="19">
        <f t="shared" si="5"/>
        <v>15.294640000000001</v>
      </c>
      <c r="K24" s="19">
        <f t="shared" si="5"/>
        <v>9.6352000000000007E-2</v>
      </c>
    </row>
    <row r="25" spans="1:11" ht="15.75" thickTop="1" x14ac:dyDescent="0.25">
      <c r="A25" s="8">
        <v>39314</v>
      </c>
      <c r="B25" s="9">
        <v>0.18903</v>
      </c>
      <c r="C25" s="10">
        <v>0.18992000000000001</v>
      </c>
      <c r="D25" s="9">
        <v>8.5620000000000002E-2</v>
      </c>
      <c r="E25" s="10">
        <v>0.19968</v>
      </c>
      <c r="F25" s="9">
        <v>124.01741</v>
      </c>
      <c r="G25" s="10">
        <v>0.16556999999999999</v>
      </c>
      <c r="H25" s="9">
        <v>6.5759999999999999E-2</v>
      </c>
      <c r="I25" s="10">
        <v>0.1305</v>
      </c>
      <c r="J25" s="10">
        <v>14.850250000000001</v>
      </c>
      <c r="K25" s="64">
        <v>9.665E-2</v>
      </c>
    </row>
    <row r="26" spans="1:11" x14ac:dyDescent="0.25">
      <c r="A26" s="8">
        <v>39315</v>
      </c>
      <c r="B26" s="9">
        <v>0.18942999999999999</v>
      </c>
      <c r="C26" s="10">
        <v>0.18722</v>
      </c>
      <c r="D26" s="9">
        <v>8.5610000000000006E-2</v>
      </c>
      <c r="E26" s="10">
        <v>0.19925999999999999</v>
      </c>
      <c r="F26" s="9">
        <v>123.0354</v>
      </c>
      <c r="G26" s="10">
        <v>0.16300999999999999</v>
      </c>
      <c r="H26" s="9">
        <v>6.5759999999999999E-2</v>
      </c>
      <c r="I26" s="10">
        <v>0.1305</v>
      </c>
      <c r="J26" s="10">
        <v>14.96313</v>
      </c>
      <c r="K26" s="64">
        <v>9.6850000000000006E-2</v>
      </c>
    </row>
    <row r="27" spans="1:11" x14ac:dyDescent="0.25">
      <c r="A27" s="8">
        <v>39316</v>
      </c>
      <c r="B27" s="9">
        <v>0.18923999999999999</v>
      </c>
      <c r="C27" s="10">
        <v>0.18745000000000001</v>
      </c>
      <c r="D27" s="9">
        <v>8.5540000000000005E-2</v>
      </c>
      <c r="E27" s="10">
        <v>0.20008000000000001</v>
      </c>
      <c r="F27" s="9">
        <v>123.15611</v>
      </c>
      <c r="G27" s="10">
        <v>0.16303000000000001</v>
      </c>
      <c r="H27" s="9">
        <v>6.583E-2</v>
      </c>
      <c r="I27" s="10">
        <v>0.1305</v>
      </c>
      <c r="J27" s="10">
        <v>14.926589999999999</v>
      </c>
      <c r="K27" s="64">
        <v>9.6759999999999999E-2</v>
      </c>
    </row>
    <row r="28" spans="1:11" x14ac:dyDescent="0.25">
      <c r="A28" s="8">
        <v>39317</v>
      </c>
      <c r="B28" s="9">
        <v>0.18870000000000001</v>
      </c>
      <c r="C28" s="10">
        <v>0.18643999999999999</v>
      </c>
      <c r="D28" s="9">
        <v>8.5599999999999996E-2</v>
      </c>
      <c r="E28" s="10">
        <v>0.19902</v>
      </c>
      <c r="F28" s="9">
        <v>123.18548</v>
      </c>
      <c r="G28" s="10">
        <v>0.16234999999999999</v>
      </c>
      <c r="H28" s="9">
        <v>6.5530000000000005E-2</v>
      </c>
      <c r="I28" s="10">
        <v>0.1305</v>
      </c>
      <c r="J28" s="10">
        <v>15.0062</v>
      </c>
      <c r="K28" s="64">
        <v>9.6479999999999996E-2</v>
      </c>
    </row>
    <row r="29" spans="1:11" ht="15.75" thickBot="1" x14ac:dyDescent="0.3">
      <c r="A29" s="11">
        <v>39318</v>
      </c>
      <c r="B29" s="12">
        <v>0.18812999999999999</v>
      </c>
      <c r="C29" s="13">
        <v>0.18351000000000001</v>
      </c>
      <c r="D29" s="12">
        <v>8.5440000000000002E-2</v>
      </c>
      <c r="E29" s="13">
        <v>0.19893</v>
      </c>
      <c r="F29" s="12">
        <v>122.86901</v>
      </c>
      <c r="G29" s="13">
        <v>0.15995999999999999</v>
      </c>
      <c r="H29" s="12">
        <v>6.5100000000000005E-2</v>
      </c>
      <c r="I29" s="13">
        <v>0.1305</v>
      </c>
      <c r="J29" s="13">
        <v>15.141920000000001</v>
      </c>
      <c r="K29" s="65">
        <v>9.6189999999999998E-2</v>
      </c>
    </row>
    <row r="30" spans="1:11" ht="15.75" thickTop="1" x14ac:dyDescent="0.25">
      <c r="A30" s="14" t="s">
        <v>11</v>
      </c>
      <c r="B30" s="15">
        <f t="shared" ref="B30:K30" si="6">SUM(B25:B29)</f>
        <v>0.94452999999999998</v>
      </c>
      <c r="C30" s="16">
        <f t="shared" si="6"/>
        <v>0.93454000000000015</v>
      </c>
      <c r="D30" s="15">
        <f t="shared" si="6"/>
        <v>0.42781000000000002</v>
      </c>
      <c r="E30" s="16">
        <f t="shared" si="6"/>
        <v>0.99696999999999991</v>
      </c>
      <c r="F30" s="15">
        <f t="shared" si="6"/>
        <v>616.26341000000002</v>
      </c>
      <c r="G30" s="16">
        <f t="shared" si="6"/>
        <v>0.81391999999999998</v>
      </c>
      <c r="H30" s="15">
        <f t="shared" si="6"/>
        <v>0.32797999999999999</v>
      </c>
      <c r="I30" s="16">
        <f t="shared" si="6"/>
        <v>0.65250000000000008</v>
      </c>
      <c r="J30" s="16">
        <f t="shared" si="6"/>
        <v>74.888090000000005</v>
      </c>
      <c r="K30" s="66">
        <f t="shared" si="6"/>
        <v>0.48293000000000003</v>
      </c>
    </row>
    <row r="31" spans="1:11" ht="15.75" thickBot="1" x14ac:dyDescent="0.3">
      <c r="A31" s="17" t="s">
        <v>12</v>
      </c>
      <c r="B31" s="18">
        <f>B30/5</f>
        <v>0.18890599999999999</v>
      </c>
      <c r="C31" s="19">
        <f>C30/5</f>
        <v>0.18690800000000002</v>
      </c>
      <c r="D31" s="19">
        <f t="shared" ref="D31:K31" si="7">D30/5</f>
        <v>8.5561999999999999E-2</v>
      </c>
      <c r="E31" s="19">
        <f t="shared" si="7"/>
        <v>0.19939399999999999</v>
      </c>
      <c r="F31" s="19">
        <f t="shared" si="7"/>
        <v>123.25268200000001</v>
      </c>
      <c r="G31" s="19">
        <f t="shared" si="7"/>
        <v>0.16278399999999998</v>
      </c>
      <c r="H31" s="19">
        <f t="shared" si="7"/>
        <v>6.5596000000000002E-2</v>
      </c>
      <c r="I31" s="19">
        <f t="shared" si="7"/>
        <v>0.1305</v>
      </c>
      <c r="J31" s="19">
        <f t="shared" si="7"/>
        <v>14.977618000000001</v>
      </c>
      <c r="K31" s="19">
        <f t="shared" si="7"/>
        <v>9.6586000000000005E-2</v>
      </c>
    </row>
    <row r="32" spans="1:11" ht="15.75" thickTop="1" x14ac:dyDescent="0.25">
      <c r="A32" s="8">
        <v>39321</v>
      </c>
      <c r="B32" s="9">
        <v>0.18709999999999999</v>
      </c>
      <c r="C32" s="10">
        <v>0.18182999999999999</v>
      </c>
      <c r="D32" s="9">
        <v>8.5330000000000003E-2</v>
      </c>
      <c r="E32" s="10">
        <v>0.19855999999999999</v>
      </c>
      <c r="F32" s="9">
        <v>122.86248999999999</v>
      </c>
      <c r="G32" s="10">
        <v>0.15851999999999999</v>
      </c>
      <c r="H32" s="9">
        <v>6.4930000000000002E-2</v>
      </c>
      <c r="I32" s="10">
        <v>0.1305</v>
      </c>
      <c r="J32" s="10">
        <v>15.13996</v>
      </c>
      <c r="K32" s="64">
        <v>9.5659999999999995E-2</v>
      </c>
    </row>
    <row r="33" spans="1:11" x14ac:dyDescent="0.25">
      <c r="A33" s="8">
        <v>39322</v>
      </c>
      <c r="B33" s="9">
        <v>0.18709000000000001</v>
      </c>
      <c r="C33" s="10">
        <v>0.18184</v>
      </c>
      <c r="D33" s="9">
        <v>8.5330000000000003E-2</v>
      </c>
      <c r="E33" s="10">
        <v>0.19844000000000001</v>
      </c>
      <c r="F33" s="9">
        <v>122.65694999999999</v>
      </c>
      <c r="G33" s="10">
        <v>0.15808</v>
      </c>
      <c r="H33" s="9">
        <v>6.4879999999999993E-2</v>
      </c>
      <c r="I33" s="10">
        <v>0.1305</v>
      </c>
      <c r="J33" s="10">
        <v>15.135389999999999</v>
      </c>
      <c r="K33" s="64">
        <v>9.5659999999999995E-2</v>
      </c>
    </row>
    <row r="34" spans="1:11" x14ac:dyDescent="0.25">
      <c r="A34" s="8">
        <v>39323</v>
      </c>
      <c r="B34" s="9">
        <v>0.18718000000000001</v>
      </c>
      <c r="C34" s="10">
        <v>0.18507000000000001</v>
      </c>
      <c r="D34" s="9">
        <v>8.5110000000000005E-2</v>
      </c>
      <c r="E34" s="10">
        <v>0.19900999999999999</v>
      </c>
      <c r="F34" s="9">
        <v>122.62433</v>
      </c>
      <c r="G34" s="10">
        <v>0.15875</v>
      </c>
      <c r="H34" s="9">
        <v>6.4990000000000006E-2</v>
      </c>
      <c r="I34" s="10">
        <v>0.1305</v>
      </c>
      <c r="J34" s="10">
        <v>14.98466</v>
      </c>
      <c r="K34" s="64">
        <v>9.5710000000000003E-2</v>
      </c>
    </row>
    <row r="35" spans="1:11" x14ac:dyDescent="0.25">
      <c r="A35" s="8">
        <v>39324</v>
      </c>
      <c r="B35" s="9">
        <v>0.18681</v>
      </c>
      <c r="C35" s="10">
        <v>0.18536</v>
      </c>
      <c r="D35" s="9">
        <v>8.5150000000000003E-2</v>
      </c>
      <c r="E35" s="10">
        <v>0.19875000000000001</v>
      </c>
      <c r="F35" s="9">
        <v>122.91143</v>
      </c>
      <c r="G35" s="10">
        <v>0.15956000000000001</v>
      </c>
      <c r="H35" s="9">
        <v>6.472E-2</v>
      </c>
      <c r="I35" s="10">
        <v>0.1305</v>
      </c>
      <c r="J35" s="10">
        <v>15.0473</v>
      </c>
      <c r="K35" s="64">
        <v>9.5519999999999994E-2</v>
      </c>
    </row>
    <row r="36" spans="1:11" ht="15.75" thickBot="1" x14ac:dyDescent="0.3">
      <c r="A36" s="11">
        <v>39325</v>
      </c>
      <c r="B36" s="12">
        <v>0.18708</v>
      </c>
      <c r="C36" s="13">
        <v>0.18512000000000001</v>
      </c>
      <c r="D36" s="12">
        <v>8.5260000000000002E-2</v>
      </c>
      <c r="E36" s="13">
        <v>0.19892000000000001</v>
      </c>
      <c r="F36" s="12">
        <v>122.70914999999999</v>
      </c>
      <c r="G36" s="13">
        <v>0.15947</v>
      </c>
      <c r="H36" s="12">
        <v>6.4740000000000006E-2</v>
      </c>
      <c r="I36" s="13">
        <v>0.1305</v>
      </c>
      <c r="J36" s="13">
        <v>15.112550000000001</v>
      </c>
      <c r="K36" s="65">
        <v>9.5649999999999999E-2</v>
      </c>
    </row>
    <row r="37" spans="1:11" ht="15.75" thickTop="1" x14ac:dyDescent="0.25">
      <c r="A37" s="14" t="s">
        <v>11</v>
      </c>
      <c r="B37" s="15">
        <f t="shared" ref="B37:K37" si="8">SUM(B32:B36)</f>
        <v>0.93526000000000009</v>
      </c>
      <c r="C37" s="16">
        <f t="shared" si="8"/>
        <v>0.91921999999999993</v>
      </c>
      <c r="D37" s="15">
        <f t="shared" si="8"/>
        <v>0.42618</v>
      </c>
      <c r="E37" s="16">
        <f t="shared" si="8"/>
        <v>0.99368000000000001</v>
      </c>
      <c r="F37" s="15">
        <f t="shared" si="8"/>
        <v>613.76434999999992</v>
      </c>
      <c r="G37" s="16">
        <f t="shared" si="8"/>
        <v>0.79437999999999998</v>
      </c>
      <c r="H37" s="15">
        <f t="shared" si="8"/>
        <v>0.32425999999999999</v>
      </c>
      <c r="I37" s="16">
        <f t="shared" si="8"/>
        <v>0.65250000000000008</v>
      </c>
      <c r="J37" s="16">
        <f t="shared" si="8"/>
        <v>75.41986</v>
      </c>
      <c r="K37" s="66">
        <f t="shared" si="8"/>
        <v>0.47820000000000001</v>
      </c>
    </row>
    <row r="38" spans="1:11" ht="15.75" thickBot="1" x14ac:dyDescent="0.3">
      <c r="A38" s="17" t="s">
        <v>12</v>
      </c>
      <c r="B38" s="18">
        <f>B37/5</f>
        <v>0.18705200000000002</v>
      </c>
      <c r="C38" s="19">
        <f>C37/5</f>
        <v>0.18384399999999998</v>
      </c>
      <c r="D38" s="19">
        <f t="shared" ref="D38:K38" si="9">D37/5</f>
        <v>8.5236000000000006E-2</v>
      </c>
      <c r="E38" s="19">
        <f t="shared" si="9"/>
        <v>0.198736</v>
      </c>
      <c r="F38" s="19">
        <f t="shared" si="9"/>
        <v>122.75286999999999</v>
      </c>
      <c r="G38" s="19">
        <f t="shared" si="9"/>
        <v>0.15887599999999999</v>
      </c>
      <c r="H38" s="19">
        <f t="shared" si="9"/>
        <v>6.4851999999999993E-2</v>
      </c>
      <c r="I38" s="19">
        <f t="shared" si="9"/>
        <v>0.1305</v>
      </c>
      <c r="J38" s="19">
        <f t="shared" si="9"/>
        <v>15.083971999999999</v>
      </c>
      <c r="K38" s="19">
        <f t="shared" si="9"/>
        <v>9.5640000000000003E-2</v>
      </c>
    </row>
    <row r="39" spans="1:11" ht="15.75" thickTop="1" x14ac:dyDescent="0.25">
      <c r="A39" s="20"/>
      <c r="B39" s="9"/>
      <c r="C39" s="10"/>
      <c r="D39" s="9"/>
      <c r="E39" s="10"/>
      <c r="F39" s="9"/>
      <c r="G39" s="10"/>
      <c r="H39" s="9"/>
      <c r="I39" s="10"/>
      <c r="J39" s="10"/>
      <c r="K39" s="64"/>
    </row>
    <row r="40" spans="1:11" ht="20.25" x14ac:dyDescent="0.3">
      <c r="A40" s="20"/>
      <c r="B40" s="9"/>
      <c r="C40" s="69"/>
      <c r="D40" s="9"/>
      <c r="E40" s="22" t="s">
        <v>13</v>
      </c>
      <c r="F40" s="9"/>
      <c r="G40" s="10"/>
      <c r="H40" s="9"/>
      <c r="I40" s="10"/>
      <c r="J40" s="10"/>
      <c r="K40" s="64"/>
    </row>
    <row r="41" spans="1:11" ht="15.75" thickBot="1" x14ac:dyDescent="0.3">
      <c r="A41" s="23"/>
      <c r="B41" s="24"/>
      <c r="C41" s="25"/>
      <c r="D41" s="24"/>
      <c r="E41" s="25"/>
      <c r="F41" s="24"/>
      <c r="G41" s="25"/>
      <c r="H41" s="24"/>
      <c r="I41" s="25"/>
      <c r="J41" s="25"/>
      <c r="K41" s="68"/>
    </row>
    <row r="42" spans="1:11" x14ac:dyDescent="0.25">
      <c r="A42" s="26" t="s">
        <v>14</v>
      </c>
      <c r="B42" s="27">
        <f>SUM(B6:B8,B11:B15,B18:B22,B25:B29,B32:B36)</f>
        <v>4.3096899999999998</v>
      </c>
      <c r="C42" s="37">
        <f>SUM(C6:C8,C11:C15,C18:C22,C25:C29,C32:C36)</f>
        <v>4.1267100000000001</v>
      </c>
      <c r="D42" s="37">
        <f t="shared" ref="D42:K42" si="10">SUM(D6:D8,D11:D15,D18:D22,D25:D29,D32:D36)</f>
        <v>1.96353</v>
      </c>
      <c r="E42" s="37">
        <f t="shared" si="10"/>
        <v>4.5719100000000008</v>
      </c>
      <c r="F42" s="37">
        <f t="shared" si="10"/>
        <v>2804.1940399999999</v>
      </c>
      <c r="G42" s="37">
        <f t="shared" si="10"/>
        <v>3.6181299999999998</v>
      </c>
      <c r="H42" s="37">
        <f t="shared" si="10"/>
        <v>1.4926500000000003</v>
      </c>
      <c r="I42" s="37">
        <f t="shared" si="10"/>
        <v>3.0027000000000008</v>
      </c>
      <c r="J42" s="37">
        <f t="shared" si="10"/>
        <v>350.86761999999999</v>
      </c>
      <c r="K42" s="37">
        <f t="shared" si="10"/>
        <v>2.1734900000000001</v>
      </c>
    </row>
    <row r="43" spans="1:11" x14ac:dyDescent="0.25">
      <c r="A43" s="26" t="s">
        <v>15</v>
      </c>
      <c r="B43" s="27">
        <f>B42/23</f>
        <v>0.18737782608695652</v>
      </c>
      <c r="C43" s="28">
        <f>C42/23</f>
        <v>0.17942217391304349</v>
      </c>
      <c r="D43" s="28">
        <f t="shared" ref="D43:K43" si="11">D42/23</f>
        <v>8.5370869565217389E-2</v>
      </c>
      <c r="E43" s="28">
        <f t="shared" si="11"/>
        <v>0.19877869565217396</v>
      </c>
      <c r="F43" s="28">
        <f t="shared" si="11"/>
        <v>121.92147999999999</v>
      </c>
      <c r="G43" s="28">
        <f t="shared" si="11"/>
        <v>0.15731000000000001</v>
      </c>
      <c r="H43" s="28">
        <f t="shared" si="11"/>
        <v>6.4897826086956531E-2</v>
      </c>
      <c r="I43" s="28">
        <f t="shared" si="11"/>
        <v>0.13055217391304352</v>
      </c>
      <c r="J43" s="28">
        <f t="shared" si="11"/>
        <v>15.255113913043477</v>
      </c>
      <c r="K43" s="28">
        <f t="shared" si="11"/>
        <v>9.4499565217391307E-2</v>
      </c>
    </row>
    <row r="44" spans="1:11" x14ac:dyDescent="0.25">
      <c r="A44" s="26" t="s">
        <v>16</v>
      </c>
      <c r="B44" s="27">
        <f>1/B43</f>
        <v>5.3368107682919188</v>
      </c>
      <c r="C44" s="28">
        <f>1/C43</f>
        <v>5.573447128584271</v>
      </c>
      <c r="D44" s="28">
        <f t="shared" ref="D44:K44" si="12">1/D43</f>
        <v>11.713597449491477</v>
      </c>
      <c r="E44" s="28">
        <f t="shared" si="12"/>
        <v>5.0307202022786965</v>
      </c>
      <c r="F44" s="28">
        <f t="shared" si="12"/>
        <v>8.2020001725700842E-3</v>
      </c>
      <c r="G44" s="28">
        <f t="shared" si="12"/>
        <v>6.3568749602695309</v>
      </c>
      <c r="H44" s="28">
        <f t="shared" si="12"/>
        <v>15.40883663283422</v>
      </c>
      <c r="I44" s="28">
        <f t="shared" si="12"/>
        <v>7.6597728710826898</v>
      </c>
      <c r="J44" s="28">
        <f t="shared" si="12"/>
        <v>6.5551788449444273E-2</v>
      </c>
      <c r="K44" s="28">
        <f t="shared" si="12"/>
        <v>10.582059268733696</v>
      </c>
    </row>
    <row r="45" spans="1:11" ht="15.75" thickBot="1" x14ac:dyDescent="0.3">
      <c r="A45" s="29"/>
      <c r="B45" s="30"/>
      <c r="C45" s="31"/>
      <c r="D45" s="30"/>
      <c r="E45" s="31"/>
      <c r="F45" s="31"/>
      <c r="G45" s="30"/>
      <c r="H45" s="31"/>
      <c r="I45" s="30"/>
      <c r="J45" s="31"/>
      <c r="K45" s="5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4" workbookViewId="0">
      <selection activeCell="B39" sqref="B39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44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62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63" t="s">
        <v>3</v>
      </c>
    </row>
    <row r="6" spans="1:11" x14ac:dyDescent="0.25">
      <c r="A6" s="8">
        <v>39328</v>
      </c>
      <c r="B6" s="78">
        <v>0.18701999999999999</v>
      </c>
      <c r="C6" s="79">
        <v>0.18573999999999999</v>
      </c>
      <c r="D6" s="78">
        <v>8.5080000000000003E-2</v>
      </c>
      <c r="E6" s="79">
        <v>0.19872999999999999</v>
      </c>
      <c r="F6" s="78">
        <v>122.33802</v>
      </c>
      <c r="G6" s="79">
        <v>0.16006999999999999</v>
      </c>
      <c r="H6" s="78">
        <v>6.4659999999999995E-2</v>
      </c>
      <c r="I6" s="79">
        <v>0.13039999999999999</v>
      </c>
      <c r="J6" s="78">
        <v>15.110099999999999</v>
      </c>
      <c r="K6" s="78">
        <v>9.5619999999999997E-2</v>
      </c>
    </row>
    <row r="7" spans="1:11" x14ac:dyDescent="0.25">
      <c r="A7" s="8">
        <v>39329</v>
      </c>
      <c r="B7" s="20">
        <v>0.18719</v>
      </c>
      <c r="C7" s="79">
        <v>0.18576000000000001</v>
      </c>
      <c r="D7" s="20">
        <v>8.5120000000000001E-2</v>
      </c>
      <c r="E7" s="79">
        <v>0.19871</v>
      </c>
      <c r="F7" s="20">
        <v>122.27934</v>
      </c>
      <c r="G7" s="79">
        <v>0.15948000000000001</v>
      </c>
      <c r="H7" s="20">
        <v>6.4640000000000003E-2</v>
      </c>
      <c r="I7" s="79">
        <v>0.13039999999999999</v>
      </c>
      <c r="J7" s="20">
        <v>15.10684</v>
      </c>
      <c r="K7" s="20">
        <v>9.5710000000000003E-2</v>
      </c>
    </row>
    <row r="8" spans="1:11" x14ac:dyDescent="0.25">
      <c r="A8" s="8">
        <v>39330</v>
      </c>
      <c r="B8" s="20">
        <v>0.18756999999999999</v>
      </c>
      <c r="C8" s="79">
        <v>0.18665000000000001</v>
      </c>
      <c r="D8" s="20">
        <v>8.523E-2</v>
      </c>
      <c r="E8" s="79">
        <v>0.19905999999999999</v>
      </c>
      <c r="F8" s="20">
        <v>122.45538000000001</v>
      </c>
      <c r="G8" s="79">
        <v>0.15816</v>
      </c>
      <c r="H8" s="20">
        <v>6.4860000000000001E-2</v>
      </c>
      <c r="I8" s="79">
        <v>0.13039999999999999</v>
      </c>
      <c r="J8" s="20">
        <v>15.153130000000001</v>
      </c>
      <c r="K8" s="20">
        <v>9.5909999999999995E-2</v>
      </c>
    </row>
    <row r="9" spans="1:11" x14ac:dyDescent="0.25">
      <c r="A9" s="8">
        <v>39331</v>
      </c>
      <c r="B9" s="20">
        <v>0.1867</v>
      </c>
      <c r="C9" s="79">
        <v>0.18923000000000001</v>
      </c>
      <c r="D9" s="20">
        <v>8.5239999999999996E-2</v>
      </c>
      <c r="E9" s="79">
        <v>0.19914000000000001</v>
      </c>
      <c r="F9" s="20">
        <v>122.30542</v>
      </c>
      <c r="G9" s="79">
        <v>0.15823999999999999</v>
      </c>
      <c r="H9" s="20">
        <v>6.4519999999999994E-2</v>
      </c>
      <c r="I9" s="79">
        <v>0.13039999999999999</v>
      </c>
      <c r="J9" s="20">
        <v>15.028600000000001</v>
      </c>
      <c r="K9" s="20">
        <v>9.5460000000000003E-2</v>
      </c>
    </row>
    <row r="10" spans="1:11" ht="15.75" thickBot="1" x14ac:dyDescent="0.3">
      <c r="A10" s="11">
        <v>39332</v>
      </c>
      <c r="B10" s="25">
        <v>0.18623999999999999</v>
      </c>
      <c r="C10" s="12">
        <v>0.18867</v>
      </c>
      <c r="D10" s="25">
        <v>8.498E-2</v>
      </c>
      <c r="E10" s="12">
        <v>0.19857</v>
      </c>
      <c r="F10" s="25">
        <v>122.43582000000001</v>
      </c>
      <c r="G10" s="12">
        <v>0.15758</v>
      </c>
      <c r="H10" s="25">
        <v>6.4460000000000003E-2</v>
      </c>
      <c r="I10" s="12">
        <v>0.13039999999999999</v>
      </c>
      <c r="J10" s="25">
        <v>15.03382</v>
      </c>
      <c r="K10" s="25">
        <v>9.5219999999999999E-2</v>
      </c>
    </row>
    <row r="11" spans="1:11" ht="15.75" thickTop="1" x14ac:dyDescent="0.25">
      <c r="A11" s="14" t="s">
        <v>11</v>
      </c>
      <c r="B11" s="15">
        <f t="shared" ref="B11:K11" si="0">SUM(B6:B10)</f>
        <v>0.93471999999999988</v>
      </c>
      <c r="C11" s="16">
        <f t="shared" si="0"/>
        <v>0.93605000000000005</v>
      </c>
      <c r="D11" s="15">
        <f t="shared" si="0"/>
        <v>0.42565000000000003</v>
      </c>
      <c r="E11" s="16">
        <f t="shared" si="0"/>
        <v>0.99421000000000004</v>
      </c>
      <c r="F11" s="15">
        <f t="shared" si="0"/>
        <v>611.81398000000002</v>
      </c>
      <c r="G11" s="16">
        <f t="shared" si="0"/>
        <v>0.79353000000000007</v>
      </c>
      <c r="H11" s="15">
        <f t="shared" si="0"/>
        <v>0.32314000000000004</v>
      </c>
      <c r="I11" s="16">
        <f t="shared" si="0"/>
        <v>0.65199999999999991</v>
      </c>
      <c r="J11" s="16">
        <f t="shared" si="0"/>
        <v>75.432490000000001</v>
      </c>
      <c r="K11" s="66">
        <f t="shared" si="0"/>
        <v>0.47792000000000001</v>
      </c>
    </row>
    <row r="12" spans="1:11" ht="15.75" thickBot="1" x14ac:dyDescent="0.3">
      <c r="A12" s="17" t="s">
        <v>12</v>
      </c>
      <c r="B12" s="18">
        <f>B11/5</f>
        <v>0.18694399999999997</v>
      </c>
      <c r="C12" s="19">
        <f>C11/5</f>
        <v>0.18721000000000002</v>
      </c>
      <c r="D12" s="19">
        <f t="shared" ref="D12:K12" si="1">D11/5</f>
        <v>8.5130000000000011E-2</v>
      </c>
      <c r="E12" s="19">
        <f t="shared" si="1"/>
        <v>0.19884200000000002</v>
      </c>
      <c r="F12" s="19">
        <f t="shared" si="1"/>
        <v>122.362796</v>
      </c>
      <c r="G12" s="19">
        <f t="shared" si="1"/>
        <v>0.15870600000000001</v>
      </c>
      <c r="H12" s="19">
        <f t="shared" si="1"/>
        <v>6.4628000000000005E-2</v>
      </c>
      <c r="I12" s="19">
        <f t="shared" si="1"/>
        <v>0.13039999999999999</v>
      </c>
      <c r="J12" s="19">
        <f t="shared" si="1"/>
        <v>15.086498000000001</v>
      </c>
      <c r="K12" s="19">
        <f t="shared" si="1"/>
        <v>9.5584000000000002E-2</v>
      </c>
    </row>
    <row r="13" spans="1:11" ht="15.75" thickTop="1" x14ac:dyDescent="0.25">
      <c r="A13" s="8">
        <v>39335</v>
      </c>
      <c r="B13" s="9">
        <v>0.18523000000000001</v>
      </c>
      <c r="C13" s="10">
        <v>0.18917999999999999</v>
      </c>
      <c r="D13" s="9">
        <v>8.4930000000000005E-2</v>
      </c>
      <c r="E13" s="10">
        <v>0.19868</v>
      </c>
      <c r="F13" s="9">
        <v>122.36736000000001</v>
      </c>
      <c r="G13" s="10">
        <v>0.15783</v>
      </c>
      <c r="H13" s="9">
        <v>6.4339999999999994E-2</v>
      </c>
      <c r="I13" s="10">
        <v>0.13039999999999999</v>
      </c>
      <c r="J13" s="10">
        <v>14.8017</v>
      </c>
      <c r="K13" s="64">
        <v>9.4710000000000003E-2</v>
      </c>
    </row>
    <row r="14" spans="1:11" x14ac:dyDescent="0.25">
      <c r="A14" s="8">
        <v>39336</v>
      </c>
      <c r="B14" s="9">
        <v>0.18489</v>
      </c>
      <c r="C14" s="10">
        <v>0.18828</v>
      </c>
      <c r="D14" s="9">
        <v>8.4540000000000004E-2</v>
      </c>
      <c r="E14" s="10">
        <v>0.1988</v>
      </c>
      <c r="F14" s="9">
        <v>122.55318</v>
      </c>
      <c r="G14" s="10">
        <v>0.15841</v>
      </c>
      <c r="H14" s="9">
        <v>6.4280000000000004E-2</v>
      </c>
      <c r="I14" s="10">
        <v>0.13039999999999999</v>
      </c>
      <c r="J14" s="10">
        <v>14.78214</v>
      </c>
      <c r="K14" s="64">
        <v>9.4539999999999999E-2</v>
      </c>
    </row>
    <row r="15" spans="1:11" x14ac:dyDescent="0.25">
      <c r="A15" s="8">
        <v>39337</v>
      </c>
      <c r="B15" s="9">
        <v>0.18431</v>
      </c>
      <c r="C15" s="10">
        <v>0.18604999999999999</v>
      </c>
      <c r="D15" s="9">
        <v>8.4440000000000001E-2</v>
      </c>
      <c r="E15" s="10">
        <v>0.19816</v>
      </c>
      <c r="F15" s="9">
        <v>122.11308</v>
      </c>
      <c r="G15" s="10">
        <v>0.15705</v>
      </c>
      <c r="H15" s="9">
        <v>6.4199999999999993E-2</v>
      </c>
      <c r="I15" s="10">
        <v>0.13039999999999999</v>
      </c>
      <c r="J15" s="10">
        <v>14.87016</v>
      </c>
      <c r="K15" s="64">
        <v>9.4240000000000004E-2</v>
      </c>
    </row>
    <row r="16" spans="1:11" x14ac:dyDescent="0.25">
      <c r="A16" s="8">
        <v>39338</v>
      </c>
      <c r="B16" s="9">
        <v>0.18354000000000001</v>
      </c>
      <c r="C16" s="10">
        <v>0.18293000000000001</v>
      </c>
      <c r="D16" s="9">
        <v>8.4339999999999998E-2</v>
      </c>
      <c r="E16" s="10">
        <v>0.19744999999999999</v>
      </c>
      <c r="F16" s="9">
        <v>121.53932</v>
      </c>
      <c r="G16" s="10">
        <v>0.15534000000000001</v>
      </c>
      <c r="H16" s="9">
        <v>6.4199999999999993E-2</v>
      </c>
      <c r="I16" s="10">
        <v>0.13039999999999999</v>
      </c>
      <c r="J16" s="10">
        <v>14.89429</v>
      </c>
      <c r="K16" s="64">
        <v>9.3850000000000003E-2</v>
      </c>
    </row>
    <row r="17" spans="1:11" ht="15.75" thickBot="1" x14ac:dyDescent="0.3">
      <c r="A17" s="11">
        <v>39339</v>
      </c>
      <c r="B17" s="12">
        <v>0.1837</v>
      </c>
      <c r="C17" s="13">
        <v>0.18184</v>
      </c>
      <c r="D17" s="12">
        <v>8.4430000000000005E-2</v>
      </c>
      <c r="E17" s="13">
        <v>0.19678999999999999</v>
      </c>
      <c r="F17" s="12">
        <v>121.21332</v>
      </c>
      <c r="G17" s="13">
        <v>0.15540000000000001</v>
      </c>
      <c r="H17" s="12">
        <v>6.4310000000000006E-2</v>
      </c>
      <c r="I17" s="13">
        <v>0.13039999999999999</v>
      </c>
      <c r="J17" s="13">
        <v>15.046860000000001</v>
      </c>
      <c r="K17" s="65">
        <v>9.393E-2</v>
      </c>
    </row>
    <row r="18" spans="1:11" ht="15.75" thickTop="1" x14ac:dyDescent="0.25">
      <c r="A18" s="14" t="s">
        <v>11</v>
      </c>
      <c r="B18" s="15">
        <f t="shared" ref="B18:K18" si="2">SUM(B13:B17)</f>
        <v>0.92166999999999999</v>
      </c>
      <c r="C18" s="16">
        <f t="shared" si="2"/>
        <v>0.92827999999999999</v>
      </c>
      <c r="D18" s="15">
        <f t="shared" si="2"/>
        <v>0.42268000000000006</v>
      </c>
      <c r="E18" s="16">
        <f t="shared" si="2"/>
        <v>0.98987999999999998</v>
      </c>
      <c r="F18" s="15">
        <f t="shared" si="2"/>
        <v>609.78625999999997</v>
      </c>
      <c r="G18" s="16">
        <f t="shared" si="2"/>
        <v>0.78403</v>
      </c>
      <c r="H18" s="15">
        <f t="shared" si="2"/>
        <v>0.32133</v>
      </c>
      <c r="I18" s="16">
        <f t="shared" si="2"/>
        <v>0.65199999999999991</v>
      </c>
      <c r="J18" s="16">
        <f t="shared" si="2"/>
        <v>74.395150000000001</v>
      </c>
      <c r="K18" s="66">
        <f t="shared" si="2"/>
        <v>0.47127000000000002</v>
      </c>
    </row>
    <row r="19" spans="1:11" ht="15.75" thickBot="1" x14ac:dyDescent="0.3">
      <c r="A19" s="17" t="s">
        <v>12</v>
      </c>
      <c r="B19" s="18">
        <f>B18/5</f>
        <v>0.184334</v>
      </c>
      <c r="C19" s="19">
        <f>C18/5</f>
        <v>0.18565599999999999</v>
      </c>
      <c r="D19" s="19">
        <f t="shared" ref="D19:K19" si="3">D18/5</f>
        <v>8.4536000000000014E-2</v>
      </c>
      <c r="E19" s="19">
        <f t="shared" si="3"/>
        <v>0.19797599999999999</v>
      </c>
      <c r="F19" s="19">
        <f t="shared" si="3"/>
        <v>121.957252</v>
      </c>
      <c r="G19" s="19">
        <f t="shared" si="3"/>
        <v>0.156806</v>
      </c>
      <c r="H19" s="19">
        <f t="shared" si="3"/>
        <v>6.4266000000000004E-2</v>
      </c>
      <c r="I19" s="19">
        <f t="shared" si="3"/>
        <v>0.13039999999999999</v>
      </c>
      <c r="J19" s="19">
        <f t="shared" si="3"/>
        <v>14.87903</v>
      </c>
      <c r="K19" s="19">
        <f t="shared" si="3"/>
        <v>9.4254000000000004E-2</v>
      </c>
    </row>
    <row r="20" spans="1:11" ht="15" customHeight="1" thickTop="1" x14ac:dyDescent="0.25">
      <c r="A20" s="8">
        <v>39342</v>
      </c>
      <c r="B20" s="9">
        <v>0.18403</v>
      </c>
      <c r="C20" s="10">
        <v>0.18309</v>
      </c>
      <c r="D20" s="9">
        <v>8.4519999999999998E-2</v>
      </c>
      <c r="E20" s="10">
        <v>0.19711999999999999</v>
      </c>
      <c r="F20" s="9">
        <v>121.03728</v>
      </c>
      <c r="G20" s="10">
        <v>0.15495999999999999</v>
      </c>
      <c r="H20" s="9">
        <v>6.4899999999999999E-2</v>
      </c>
      <c r="I20" s="10">
        <v>0.13039999999999999</v>
      </c>
      <c r="J20" s="10">
        <v>15.02078</v>
      </c>
      <c r="K20" s="64">
        <v>9.4089999999999993E-2</v>
      </c>
    </row>
    <row r="21" spans="1:11" x14ac:dyDescent="0.25">
      <c r="A21" s="8">
        <v>39343</v>
      </c>
      <c r="B21" s="9">
        <v>0.18396000000000001</v>
      </c>
      <c r="C21" s="10">
        <v>0.18428</v>
      </c>
      <c r="D21" s="9">
        <v>8.4589999999999999E-2</v>
      </c>
      <c r="E21" s="10">
        <v>0.19756000000000001</v>
      </c>
      <c r="F21" s="9">
        <v>121.13508</v>
      </c>
      <c r="G21" s="10">
        <v>0.15612000000000001</v>
      </c>
      <c r="H21" s="9">
        <v>6.5329999999999999E-2</v>
      </c>
      <c r="I21" s="10">
        <v>0.13039999999999999</v>
      </c>
      <c r="J21" s="10">
        <v>14.99274</v>
      </c>
      <c r="K21" s="64">
        <v>9.4060000000000005E-2</v>
      </c>
    </row>
    <row r="22" spans="1:11" x14ac:dyDescent="0.25">
      <c r="A22" s="8">
        <v>39344</v>
      </c>
      <c r="B22" s="9">
        <v>0.18387999999999999</v>
      </c>
      <c r="C22" s="10">
        <v>0.18365999999999999</v>
      </c>
      <c r="D22" s="9">
        <v>8.4669999999999995E-2</v>
      </c>
      <c r="E22" s="10">
        <v>0.19782</v>
      </c>
      <c r="F22" s="9">
        <v>121.29808</v>
      </c>
      <c r="G22" s="10">
        <v>0.15593000000000001</v>
      </c>
      <c r="H22" s="9">
        <v>6.5299999999999997E-2</v>
      </c>
      <c r="I22" s="10">
        <v>0.13039999999999999</v>
      </c>
      <c r="J22" s="10">
        <v>15.097709999999999</v>
      </c>
      <c r="K22" s="64">
        <v>9.4020000000000006E-2</v>
      </c>
    </row>
    <row r="23" spans="1:11" x14ac:dyDescent="0.25">
      <c r="A23" s="8">
        <v>39345</v>
      </c>
      <c r="B23" s="9">
        <v>0.18276999999999999</v>
      </c>
      <c r="C23" s="10">
        <v>0.17774999999999999</v>
      </c>
      <c r="D23" s="9">
        <v>8.448E-2</v>
      </c>
      <c r="E23" s="10">
        <v>0.19647000000000001</v>
      </c>
      <c r="F23" s="9">
        <v>120.71454</v>
      </c>
      <c r="G23" s="10">
        <v>0.15231</v>
      </c>
      <c r="H23" s="9">
        <v>6.5240000000000006E-2</v>
      </c>
      <c r="I23" s="10">
        <v>0.13039999999999999</v>
      </c>
      <c r="J23" s="10">
        <v>15.1577</v>
      </c>
      <c r="K23" s="64">
        <v>9.3450000000000005E-2</v>
      </c>
    </row>
    <row r="24" spans="1:11" ht="15.75" thickBot="1" x14ac:dyDescent="0.3">
      <c r="A24" s="11">
        <v>39346</v>
      </c>
      <c r="B24" s="12">
        <v>0.18101</v>
      </c>
      <c r="C24" s="13">
        <v>0.17535000000000001</v>
      </c>
      <c r="D24" s="12">
        <v>8.4250000000000005E-2</v>
      </c>
      <c r="E24" s="13">
        <v>0.19586999999999999</v>
      </c>
      <c r="F24" s="12">
        <v>120.05928</v>
      </c>
      <c r="G24" s="13">
        <v>0.15076999999999999</v>
      </c>
      <c r="H24" s="12">
        <v>6.4759999999999998E-2</v>
      </c>
      <c r="I24" s="13">
        <v>0.13039999999999999</v>
      </c>
      <c r="J24" s="13">
        <v>14.9132</v>
      </c>
      <c r="K24" s="65">
        <v>9.2549999999999993E-2</v>
      </c>
    </row>
    <row r="25" spans="1:11" ht="15.75" thickTop="1" x14ac:dyDescent="0.25">
      <c r="A25" s="14" t="s">
        <v>11</v>
      </c>
      <c r="B25" s="15">
        <f t="shared" ref="B25:K25" si="4">SUM(B20:B24)</f>
        <v>0.91565000000000007</v>
      </c>
      <c r="C25" s="16">
        <f t="shared" si="4"/>
        <v>0.90412999999999988</v>
      </c>
      <c r="D25" s="15">
        <f t="shared" si="4"/>
        <v>0.42251</v>
      </c>
      <c r="E25" s="16">
        <f t="shared" si="4"/>
        <v>0.98484000000000005</v>
      </c>
      <c r="F25" s="15">
        <f t="shared" si="4"/>
        <v>604.24425999999994</v>
      </c>
      <c r="G25" s="16">
        <f t="shared" si="4"/>
        <v>0.77009000000000005</v>
      </c>
      <c r="H25" s="15">
        <f t="shared" si="4"/>
        <v>0.32552999999999999</v>
      </c>
      <c r="I25" s="16">
        <f t="shared" si="4"/>
        <v>0.65199999999999991</v>
      </c>
      <c r="J25" s="16">
        <f t="shared" si="4"/>
        <v>75.182130000000001</v>
      </c>
      <c r="K25" s="66">
        <f t="shared" si="4"/>
        <v>0.46816999999999998</v>
      </c>
    </row>
    <row r="26" spans="1:11" ht="15.75" thickBot="1" x14ac:dyDescent="0.3">
      <c r="A26" s="17" t="s">
        <v>12</v>
      </c>
      <c r="B26" s="18">
        <f>B25/5</f>
        <v>0.18313000000000001</v>
      </c>
      <c r="C26" s="19">
        <f>C25/5</f>
        <v>0.18082599999999999</v>
      </c>
      <c r="D26" s="19">
        <f t="shared" ref="D26:K26" si="5">D25/5</f>
        <v>8.4501999999999994E-2</v>
      </c>
      <c r="E26" s="19">
        <f t="shared" si="5"/>
        <v>0.196968</v>
      </c>
      <c r="F26" s="19">
        <f t="shared" si="5"/>
        <v>120.84885199999999</v>
      </c>
      <c r="G26" s="19">
        <f t="shared" si="5"/>
        <v>0.15401800000000002</v>
      </c>
      <c r="H26" s="19">
        <f t="shared" si="5"/>
        <v>6.5105999999999997E-2</v>
      </c>
      <c r="I26" s="19">
        <f t="shared" si="5"/>
        <v>0.13039999999999999</v>
      </c>
      <c r="J26" s="19">
        <f t="shared" si="5"/>
        <v>15.036426000000001</v>
      </c>
      <c r="K26" s="19">
        <f t="shared" si="5"/>
        <v>9.3633999999999995E-2</v>
      </c>
    </row>
    <row r="27" spans="1:11" ht="15.75" thickTop="1" x14ac:dyDescent="0.25">
      <c r="A27" s="8">
        <v>39349</v>
      </c>
      <c r="B27" s="9">
        <v>0.18107000000000001</v>
      </c>
      <c r="C27" s="10">
        <v>0.17560999999999999</v>
      </c>
      <c r="D27" s="9">
        <v>8.4159999999999999E-2</v>
      </c>
      <c r="E27" s="10">
        <v>0.19631999999999999</v>
      </c>
      <c r="F27" s="9">
        <v>120.09188</v>
      </c>
      <c r="G27" s="10">
        <v>0.15073</v>
      </c>
      <c r="H27" s="9">
        <v>6.4530000000000004E-2</v>
      </c>
      <c r="I27" s="10">
        <v>0.13039999999999999</v>
      </c>
      <c r="J27" s="10">
        <v>15.06185</v>
      </c>
      <c r="K27" s="64">
        <v>9.2579999999999996E-2</v>
      </c>
    </row>
    <row r="28" spans="1:11" x14ac:dyDescent="0.25">
      <c r="A28" s="8">
        <v>39350</v>
      </c>
      <c r="B28" s="9">
        <v>0.18098</v>
      </c>
      <c r="C28" s="10">
        <v>0.17494000000000001</v>
      </c>
      <c r="D28" s="9">
        <v>8.3919999999999995E-2</v>
      </c>
      <c r="E28" s="10">
        <v>0.19552</v>
      </c>
      <c r="F28" s="9">
        <v>119.98756</v>
      </c>
      <c r="G28" s="10">
        <v>0.15035000000000001</v>
      </c>
      <c r="H28" s="9">
        <v>6.4490000000000006E-2</v>
      </c>
      <c r="I28" s="10">
        <v>0.13039999999999999</v>
      </c>
      <c r="J28" s="10">
        <v>14.98883</v>
      </c>
      <c r="K28" s="64">
        <v>9.2549999999999993E-2</v>
      </c>
    </row>
    <row r="29" spans="1:11" x14ac:dyDescent="0.25">
      <c r="A29" s="8">
        <v>39351</v>
      </c>
      <c r="B29" s="9">
        <v>0.18054999999999999</v>
      </c>
      <c r="C29" s="10">
        <v>0.17648</v>
      </c>
      <c r="D29" s="9">
        <v>8.4010000000000001E-2</v>
      </c>
      <c r="E29" s="10">
        <v>0.19581000000000001</v>
      </c>
      <c r="F29" s="9">
        <v>120.07884</v>
      </c>
      <c r="G29" s="10">
        <v>0.15013000000000001</v>
      </c>
      <c r="H29" s="9">
        <v>6.4670000000000005E-2</v>
      </c>
      <c r="I29" s="10">
        <v>0.13039999999999999</v>
      </c>
      <c r="J29" s="10">
        <v>14.92037</v>
      </c>
      <c r="K29" s="64">
        <v>9.2310000000000003E-2</v>
      </c>
    </row>
    <row r="30" spans="1:11" x14ac:dyDescent="0.25">
      <c r="A30" s="8">
        <v>39352</v>
      </c>
      <c r="B30" s="9">
        <v>0.18057000000000001</v>
      </c>
      <c r="C30" s="10">
        <v>0.17509</v>
      </c>
      <c r="D30" s="9">
        <v>8.3979999999999999E-2</v>
      </c>
      <c r="E30" s="10">
        <v>0.19520999999999999</v>
      </c>
      <c r="F30" s="9">
        <v>120.08862000000001</v>
      </c>
      <c r="G30" s="10">
        <v>0.14899000000000001</v>
      </c>
      <c r="H30" s="9">
        <v>6.4699999999999994E-2</v>
      </c>
      <c r="I30" s="10">
        <v>0.13039999999999999</v>
      </c>
      <c r="J30" s="10">
        <v>15.084669999999999</v>
      </c>
      <c r="K30" s="64">
        <v>9.2329999999999995E-2</v>
      </c>
    </row>
    <row r="31" spans="1:11" ht="15.75" thickBot="1" x14ac:dyDescent="0.3">
      <c r="A31" s="11">
        <v>39353</v>
      </c>
      <c r="B31" s="12">
        <v>0.18029999999999999</v>
      </c>
      <c r="C31" s="13">
        <v>0.17418</v>
      </c>
      <c r="D31" s="12">
        <v>8.3900000000000002E-2</v>
      </c>
      <c r="E31" s="13">
        <v>0.19452</v>
      </c>
      <c r="F31" s="12">
        <v>119.98103999999999</v>
      </c>
      <c r="G31" s="13">
        <v>0.14846000000000001</v>
      </c>
      <c r="H31" s="12">
        <v>6.4439999999999997E-2</v>
      </c>
      <c r="I31" s="13">
        <v>0.13039999999999999</v>
      </c>
      <c r="J31" s="13">
        <v>15.08924</v>
      </c>
      <c r="K31" s="65">
        <v>9.2189999999999994E-2</v>
      </c>
    </row>
    <row r="32" spans="1:11" ht="15.75" thickTop="1" x14ac:dyDescent="0.25">
      <c r="A32" s="14" t="s">
        <v>11</v>
      </c>
      <c r="B32" s="15">
        <f t="shared" ref="B32:K32" si="6">SUM(B27:B31)</f>
        <v>0.90347</v>
      </c>
      <c r="C32" s="16">
        <f t="shared" si="6"/>
        <v>0.87629999999999997</v>
      </c>
      <c r="D32" s="15">
        <f t="shared" si="6"/>
        <v>0.41997000000000007</v>
      </c>
      <c r="E32" s="16">
        <f t="shared" si="6"/>
        <v>0.97738000000000003</v>
      </c>
      <c r="F32" s="15">
        <f t="shared" si="6"/>
        <v>600.22793999999999</v>
      </c>
      <c r="G32" s="16">
        <f t="shared" si="6"/>
        <v>0.7486600000000001</v>
      </c>
      <c r="H32" s="15">
        <f t="shared" si="6"/>
        <v>0.32283000000000001</v>
      </c>
      <c r="I32" s="16">
        <f t="shared" si="6"/>
        <v>0.65199999999999991</v>
      </c>
      <c r="J32" s="16">
        <f t="shared" si="6"/>
        <v>75.144959999999998</v>
      </c>
      <c r="K32" s="66">
        <f t="shared" si="6"/>
        <v>0.46196000000000004</v>
      </c>
    </row>
    <row r="33" spans="1:11" ht="15.75" thickBot="1" x14ac:dyDescent="0.3">
      <c r="A33" s="17" t="s">
        <v>12</v>
      </c>
      <c r="B33" s="18">
        <f>B32/5</f>
        <v>0.18069399999999999</v>
      </c>
      <c r="C33" s="19">
        <f>C32/5</f>
        <v>0.17526</v>
      </c>
      <c r="D33" s="19">
        <f t="shared" ref="D33:K33" si="7">D32/5</f>
        <v>8.3994000000000013E-2</v>
      </c>
      <c r="E33" s="19">
        <f t="shared" si="7"/>
        <v>0.19547600000000001</v>
      </c>
      <c r="F33" s="19">
        <f t="shared" si="7"/>
        <v>120.045588</v>
      </c>
      <c r="G33" s="19">
        <f t="shared" si="7"/>
        <v>0.14973200000000003</v>
      </c>
      <c r="H33" s="19">
        <f t="shared" si="7"/>
        <v>6.4565999999999998E-2</v>
      </c>
      <c r="I33" s="19">
        <f t="shared" si="7"/>
        <v>0.13039999999999999</v>
      </c>
      <c r="J33" s="19">
        <f t="shared" si="7"/>
        <v>15.028991999999999</v>
      </c>
      <c r="K33" s="19">
        <f t="shared" si="7"/>
        <v>9.2392000000000002E-2</v>
      </c>
    </row>
    <row r="34" spans="1:11" ht="15.75" thickTop="1" x14ac:dyDescent="0.25">
      <c r="A34" s="20"/>
      <c r="B34" s="9"/>
      <c r="C34" s="10"/>
      <c r="D34" s="9"/>
      <c r="E34" s="10"/>
      <c r="F34" s="9"/>
      <c r="G34" s="10"/>
      <c r="H34" s="9"/>
      <c r="I34" s="10"/>
      <c r="J34" s="10"/>
      <c r="K34" s="64"/>
    </row>
    <row r="35" spans="1:11" x14ac:dyDescent="0.25">
      <c r="A35" s="20"/>
      <c r="B35" s="9"/>
      <c r="C35" s="10"/>
      <c r="D35" s="9"/>
      <c r="E35" s="10"/>
      <c r="F35" s="9"/>
      <c r="G35" s="10"/>
      <c r="H35" s="9"/>
      <c r="I35" s="10"/>
      <c r="J35" s="10"/>
      <c r="K35" s="64"/>
    </row>
    <row r="36" spans="1:11" ht="20.25" x14ac:dyDescent="0.3">
      <c r="A36" s="20"/>
      <c r="B36" s="9"/>
      <c r="C36" s="69"/>
      <c r="D36" s="9"/>
      <c r="E36" s="22" t="s">
        <v>13</v>
      </c>
      <c r="F36" s="9"/>
      <c r="G36" s="10"/>
      <c r="H36" s="9"/>
      <c r="I36" s="10"/>
      <c r="J36" s="10"/>
      <c r="K36" s="64"/>
    </row>
    <row r="37" spans="1:11" ht="15.75" thickBot="1" x14ac:dyDescent="0.3">
      <c r="A37" s="23"/>
      <c r="B37" s="24"/>
      <c r="C37" s="25"/>
      <c r="D37" s="24"/>
      <c r="E37" s="25"/>
      <c r="F37" s="24"/>
      <c r="G37" s="25"/>
      <c r="H37" s="24"/>
      <c r="I37" s="25"/>
      <c r="J37" s="25"/>
      <c r="K37" s="68"/>
    </row>
    <row r="38" spans="1:11" x14ac:dyDescent="0.25">
      <c r="A38" s="26" t="s">
        <v>14</v>
      </c>
      <c r="B38" s="27">
        <f>SUM(B6:B10,B13:B17,B20:B24,B27:B31)</f>
        <v>3.6755099999999996</v>
      </c>
      <c r="C38" s="37">
        <f>SUM(C6:C10,C13:C17,C20:C24,C27:C31)</f>
        <v>3.6447599999999998</v>
      </c>
      <c r="D38" s="37">
        <f t="shared" ref="D38:K38" si="8">SUM(D6:D10,D13:D17,D20:D24,D27:D31)</f>
        <v>1.6908100000000001</v>
      </c>
      <c r="E38" s="37">
        <f t="shared" si="8"/>
        <v>3.94631</v>
      </c>
      <c r="F38" s="37">
        <f t="shared" si="8"/>
        <v>2426.0724399999999</v>
      </c>
      <c r="G38" s="37">
        <f t="shared" si="8"/>
        <v>3.0963099999999999</v>
      </c>
      <c r="H38" s="37">
        <f t="shared" si="8"/>
        <v>1.2928300000000001</v>
      </c>
      <c r="I38" s="37">
        <f t="shared" si="8"/>
        <v>2.6079999999999997</v>
      </c>
      <c r="J38" s="37">
        <f t="shared" si="8"/>
        <v>300.15473000000003</v>
      </c>
      <c r="K38" s="37">
        <f t="shared" si="8"/>
        <v>1.8793199999999999</v>
      </c>
    </row>
    <row r="39" spans="1:11" x14ac:dyDescent="0.25">
      <c r="A39" s="26" t="s">
        <v>15</v>
      </c>
      <c r="B39" s="27">
        <f>B38/20</f>
        <v>0.18377549999999998</v>
      </c>
      <c r="C39" s="28">
        <f>C38/20</f>
        <v>0.18223799999999998</v>
      </c>
      <c r="D39" s="28">
        <f t="shared" ref="D39:K39" si="9">D38/20</f>
        <v>8.4540500000000005E-2</v>
      </c>
      <c r="E39" s="28">
        <f t="shared" si="9"/>
        <v>0.1973155</v>
      </c>
      <c r="F39" s="28">
        <f t="shared" si="9"/>
        <v>121.30362199999999</v>
      </c>
      <c r="G39" s="28">
        <f t="shared" si="9"/>
        <v>0.15481549999999999</v>
      </c>
      <c r="H39" s="28">
        <f t="shared" si="9"/>
        <v>6.4641500000000005E-2</v>
      </c>
      <c r="I39" s="28">
        <f t="shared" si="9"/>
        <v>0.13039999999999999</v>
      </c>
      <c r="J39" s="28">
        <f t="shared" si="9"/>
        <v>15.007736500000002</v>
      </c>
      <c r="K39" s="28">
        <f t="shared" si="9"/>
        <v>9.3965999999999994E-2</v>
      </c>
    </row>
    <row r="40" spans="1:11" x14ac:dyDescent="0.25">
      <c r="A40" s="26" t="s">
        <v>16</v>
      </c>
      <c r="B40" s="27">
        <f>1/B39</f>
        <v>5.4414217346708353</v>
      </c>
      <c r="C40" s="28">
        <f>1/C39</f>
        <v>5.4873297555943328</v>
      </c>
      <c r="D40" s="28">
        <f t="shared" ref="D40:K40" si="10">1/D39</f>
        <v>11.828650173585441</v>
      </c>
      <c r="E40" s="28">
        <f t="shared" si="10"/>
        <v>5.0680255732570423</v>
      </c>
      <c r="F40" s="28">
        <f t="shared" si="10"/>
        <v>8.2437769253089575E-3</v>
      </c>
      <c r="G40" s="28">
        <f t="shared" si="10"/>
        <v>6.4593015557227798</v>
      </c>
      <c r="H40" s="28">
        <f t="shared" si="10"/>
        <v>15.469938042898137</v>
      </c>
      <c r="I40" s="28">
        <f t="shared" si="10"/>
        <v>7.6687116564417188</v>
      </c>
      <c r="J40" s="28">
        <f t="shared" si="10"/>
        <v>6.6632299947430446E-2</v>
      </c>
      <c r="K40" s="28">
        <f t="shared" si="10"/>
        <v>10.642147159610923</v>
      </c>
    </row>
    <row r="41" spans="1:11" ht="15.75" thickBot="1" x14ac:dyDescent="0.3">
      <c r="A41" s="29"/>
      <c r="B41" s="30"/>
      <c r="C41" s="31"/>
      <c r="D41" s="30"/>
      <c r="E41" s="31"/>
      <c r="F41" s="31"/>
      <c r="G41" s="30"/>
      <c r="H41" s="31"/>
      <c r="I41" s="30"/>
      <c r="J41" s="31"/>
      <c r="K41" s="5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7" workbookViewId="0">
      <selection activeCell="B43" sqref="B43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45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62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63" t="s">
        <v>3</v>
      </c>
    </row>
    <row r="6" spans="1:11" x14ac:dyDescent="0.25">
      <c r="A6" s="39">
        <v>39356</v>
      </c>
      <c r="B6" s="40">
        <v>0.17932999999999999</v>
      </c>
      <c r="C6" s="41">
        <v>0.17249</v>
      </c>
      <c r="D6" s="40">
        <v>8.3769999999999997E-2</v>
      </c>
      <c r="E6" s="41">
        <v>0.19355</v>
      </c>
      <c r="F6" s="40">
        <v>119.25732000000001</v>
      </c>
      <c r="G6" s="41">
        <v>0.14729999999999999</v>
      </c>
      <c r="H6" s="40">
        <v>6.3979999999999995E-2</v>
      </c>
      <c r="I6" s="41">
        <v>0.13039999999999999</v>
      </c>
      <c r="J6" s="41">
        <v>14.99535</v>
      </c>
      <c r="K6" s="72">
        <v>9.1689999999999994E-2</v>
      </c>
    </row>
    <row r="7" spans="1:11" x14ac:dyDescent="0.25">
      <c r="A7" s="8">
        <v>39357</v>
      </c>
      <c r="B7" s="9">
        <v>0.17915</v>
      </c>
      <c r="C7" s="10">
        <v>0.17035</v>
      </c>
      <c r="D7" s="9">
        <v>8.3659999999999998E-2</v>
      </c>
      <c r="E7" s="10">
        <v>0.19248000000000001</v>
      </c>
      <c r="F7" s="9">
        <v>119.22472</v>
      </c>
      <c r="G7" s="10">
        <v>0.14624000000000001</v>
      </c>
      <c r="H7" s="9">
        <v>6.3820000000000002E-2</v>
      </c>
      <c r="I7" s="10">
        <v>0.13039999999999999</v>
      </c>
      <c r="J7" s="10">
        <v>15.09836</v>
      </c>
      <c r="K7" s="64">
        <v>9.1600000000000001E-2</v>
      </c>
    </row>
    <row r="8" spans="1:11" x14ac:dyDescent="0.25">
      <c r="A8" s="8">
        <v>39358</v>
      </c>
      <c r="B8" s="9">
        <v>0.18013999999999999</v>
      </c>
      <c r="C8" s="10">
        <v>0.17155999999999999</v>
      </c>
      <c r="D8" s="9">
        <v>8.3849999999999994E-2</v>
      </c>
      <c r="E8" s="10">
        <v>0.19353999999999999</v>
      </c>
      <c r="F8" s="9">
        <v>119.27688000000001</v>
      </c>
      <c r="G8" s="10">
        <v>0.14752999999999999</v>
      </c>
      <c r="H8" s="9">
        <v>6.3880000000000006E-2</v>
      </c>
      <c r="I8" s="10">
        <v>0.13039999999999999</v>
      </c>
      <c r="J8" s="10">
        <v>15.1088</v>
      </c>
      <c r="K8" s="64">
        <v>9.2109999999999997E-2</v>
      </c>
    </row>
    <row r="9" spans="1:11" x14ac:dyDescent="0.25">
      <c r="A9" s="8">
        <v>39359</v>
      </c>
      <c r="B9" s="9">
        <v>0.18035999999999999</v>
      </c>
      <c r="C9" s="10">
        <v>0.17152999999999999</v>
      </c>
      <c r="D9" s="9">
        <v>8.3799999999999999E-2</v>
      </c>
      <c r="E9" s="10">
        <v>0.19291</v>
      </c>
      <c r="F9" s="9">
        <v>119.27688000000001</v>
      </c>
      <c r="G9" s="10">
        <v>0.14682999999999999</v>
      </c>
      <c r="H9" s="9">
        <v>6.4019999999999994E-2</v>
      </c>
      <c r="I9" s="10">
        <v>0.13039999999999999</v>
      </c>
      <c r="J9" s="10">
        <v>15.223549999999999</v>
      </c>
      <c r="K9" s="64">
        <v>9.2219999999999996E-2</v>
      </c>
    </row>
    <row r="10" spans="1:11" ht="15.75" thickBot="1" x14ac:dyDescent="0.3">
      <c r="A10" s="11">
        <v>39360</v>
      </c>
      <c r="B10" s="12">
        <v>0.18048</v>
      </c>
      <c r="C10" s="13">
        <v>0.17258999999999999</v>
      </c>
      <c r="D10" s="12">
        <v>8.405E-2</v>
      </c>
      <c r="E10" s="13">
        <v>0.19292999999999999</v>
      </c>
      <c r="F10" s="12">
        <v>119.5116</v>
      </c>
      <c r="G10" s="13">
        <v>0.14674999999999999</v>
      </c>
      <c r="H10" s="12">
        <v>6.3909999999999995E-2</v>
      </c>
      <c r="I10" s="13">
        <v>0.13039999999999999</v>
      </c>
      <c r="J10" s="13">
        <v>15.19486</v>
      </c>
      <c r="K10" s="65">
        <v>9.2280000000000001E-2</v>
      </c>
    </row>
    <row r="11" spans="1:11" ht="15.75" thickTop="1" x14ac:dyDescent="0.25">
      <c r="A11" s="14" t="s">
        <v>11</v>
      </c>
      <c r="B11" s="15">
        <f t="shared" ref="B11:K11" si="0">SUM(B6:B10)</f>
        <v>0.89945999999999993</v>
      </c>
      <c r="C11" s="16">
        <f t="shared" si="0"/>
        <v>0.85851999999999995</v>
      </c>
      <c r="D11" s="15">
        <f t="shared" si="0"/>
        <v>0.41913</v>
      </c>
      <c r="E11" s="16">
        <f t="shared" si="0"/>
        <v>0.96540999999999988</v>
      </c>
      <c r="F11" s="15">
        <f t="shared" si="0"/>
        <v>596.54740000000004</v>
      </c>
      <c r="G11" s="16">
        <f t="shared" si="0"/>
        <v>0.73465000000000003</v>
      </c>
      <c r="H11" s="15">
        <f t="shared" si="0"/>
        <v>0.31961000000000006</v>
      </c>
      <c r="I11" s="16">
        <f t="shared" si="0"/>
        <v>0.65199999999999991</v>
      </c>
      <c r="J11" s="16">
        <f t="shared" si="0"/>
        <v>75.620920000000012</v>
      </c>
      <c r="K11" s="66">
        <f t="shared" si="0"/>
        <v>0.45989999999999998</v>
      </c>
    </row>
    <row r="12" spans="1:11" ht="15.75" thickBot="1" x14ac:dyDescent="0.3">
      <c r="A12" s="17" t="s">
        <v>12</v>
      </c>
      <c r="B12" s="18">
        <f>B11/5</f>
        <v>0.179892</v>
      </c>
      <c r="C12" s="19">
        <f>C11/5</f>
        <v>0.171704</v>
      </c>
      <c r="D12" s="19">
        <f t="shared" ref="D12:K12" si="1">D11/5</f>
        <v>8.3825999999999998E-2</v>
      </c>
      <c r="E12" s="19">
        <f t="shared" si="1"/>
        <v>0.19308199999999998</v>
      </c>
      <c r="F12" s="19">
        <f t="shared" si="1"/>
        <v>119.30948000000001</v>
      </c>
      <c r="G12" s="19">
        <f t="shared" si="1"/>
        <v>0.14693000000000001</v>
      </c>
      <c r="H12" s="19">
        <f t="shared" si="1"/>
        <v>6.3922000000000007E-2</v>
      </c>
      <c r="I12" s="19">
        <f t="shared" si="1"/>
        <v>0.13039999999999999</v>
      </c>
      <c r="J12" s="19">
        <f t="shared" si="1"/>
        <v>15.124184000000003</v>
      </c>
      <c r="K12" s="19">
        <f t="shared" si="1"/>
        <v>9.1979999999999992E-2</v>
      </c>
    </row>
    <row r="13" spans="1:11" ht="15.75" thickTop="1" x14ac:dyDescent="0.25">
      <c r="A13" s="8">
        <v>39363</v>
      </c>
      <c r="B13" s="9">
        <v>0.1804</v>
      </c>
      <c r="C13" s="10">
        <v>0.17126</v>
      </c>
      <c r="D13" s="9">
        <v>8.4010000000000001E-2</v>
      </c>
      <c r="E13" s="10">
        <v>0.19212000000000001</v>
      </c>
      <c r="F13" s="9">
        <v>119.55758</v>
      </c>
      <c r="G13" s="10">
        <v>0.14510000000000001</v>
      </c>
      <c r="H13" s="9">
        <v>6.3890000000000002E-2</v>
      </c>
      <c r="I13" s="10">
        <v>0.1305</v>
      </c>
      <c r="J13" s="10">
        <v>15.237830000000001</v>
      </c>
      <c r="K13" s="64">
        <v>9.2240000000000003E-2</v>
      </c>
    </row>
    <row r="14" spans="1:11" x14ac:dyDescent="0.25">
      <c r="A14" s="8">
        <v>39364</v>
      </c>
      <c r="B14" s="9">
        <v>0.18090000000000001</v>
      </c>
      <c r="C14" s="10">
        <v>0.17105999999999999</v>
      </c>
      <c r="D14" s="9">
        <v>8.4180000000000005E-2</v>
      </c>
      <c r="E14" s="10">
        <v>0.19208</v>
      </c>
      <c r="F14" s="9">
        <v>119.44013</v>
      </c>
      <c r="G14" s="10">
        <v>0.14532999999999999</v>
      </c>
      <c r="H14" s="9">
        <v>6.3950000000000007E-2</v>
      </c>
      <c r="I14" s="10">
        <v>0.1305</v>
      </c>
      <c r="J14" s="10">
        <v>15.295249999999999</v>
      </c>
      <c r="K14" s="64">
        <v>9.2490000000000003E-2</v>
      </c>
    </row>
    <row r="15" spans="1:11" x14ac:dyDescent="0.25">
      <c r="A15" s="8">
        <v>39365</v>
      </c>
      <c r="B15" s="9">
        <v>0.18115000000000001</v>
      </c>
      <c r="C15" s="10">
        <v>0.17116999999999999</v>
      </c>
      <c r="D15" s="9">
        <v>8.4330000000000002E-2</v>
      </c>
      <c r="E15" s="10">
        <v>0.19220999999999999</v>
      </c>
      <c r="F15" s="9">
        <v>119.85120000000001</v>
      </c>
      <c r="G15" s="10">
        <v>0.1454</v>
      </c>
      <c r="H15" s="9">
        <v>6.4180000000000001E-2</v>
      </c>
      <c r="I15" s="10">
        <v>0.1305</v>
      </c>
      <c r="J15" s="10">
        <v>15.266540000000001</v>
      </c>
      <c r="K15" s="64">
        <v>9.2619999999999994E-2</v>
      </c>
    </row>
    <row r="16" spans="1:11" x14ac:dyDescent="0.25">
      <c r="A16" s="8">
        <v>39366</v>
      </c>
      <c r="B16" s="9">
        <v>0.18024000000000001</v>
      </c>
      <c r="C16" s="10">
        <v>0.17086000000000001</v>
      </c>
      <c r="D16" s="9">
        <v>8.4010000000000001E-2</v>
      </c>
      <c r="E16" s="10">
        <v>0.19122</v>
      </c>
      <c r="F16" s="9">
        <v>119.78921</v>
      </c>
      <c r="G16" s="10">
        <v>0.14512</v>
      </c>
      <c r="H16" s="9">
        <v>6.386E-2</v>
      </c>
      <c r="I16" s="10">
        <v>0.1305</v>
      </c>
      <c r="J16" s="10">
        <v>15.28481</v>
      </c>
      <c r="K16" s="64">
        <v>9.2160000000000006E-2</v>
      </c>
    </row>
    <row r="17" spans="1:11" ht="15.75" thickBot="1" x14ac:dyDescent="0.3">
      <c r="A17" s="11">
        <v>39367</v>
      </c>
      <c r="B17" s="12">
        <v>0.17932999999999999</v>
      </c>
      <c r="C17" s="13">
        <v>0.16875999999999999</v>
      </c>
      <c r="D17" s="12">
        <v>8.3919999999999995E-2</v>
      </c>
      <c r="E17" s="13">
        <v>0.19070000000000001</v>
      </c>
      <c r="F17" s="12">
        <v>119.58368</v>
      </c>
      <c r="G17" s="13">
        <v>0.14423</v>
      </c>
      <c r="H17" s="12">
        <v>6.4089999999999994E-2</v>
      </c>
      <c r="I17" s="13">
        <v>0.1305</v>
      </c>
      <c r="J17" s="13">
        <v>15.35267</v>
      </c>
      <c r="K17" s="65">
        <v>9.1689999999999994E-2</v>
      </c>
    </row>
    <row r="18" spans="1:11" ht="15.75" thickTop="1" x14ac:dyDescent="0.25">
      <c r="A18" s="14" t="s">
        <v>11</v>
      </c>
      <c r="B18" s="15">
        <f t="shared" ref="B18:K18" si="2">SUM(B13:B17)</f>
        <v>0.90202000000000004</v>
      </c>
      <c r="C18" s="16">
        <f t="shared" si="2"/>
        <v>0.85311000000000003</v>
      </c>
      <c r="D18" s="15">
        <f t="shared" si="2"/>
        <v>0.42044999999999999</v>
      </c>
      <c r="E18" s="16">
        <f t="shared" si="2"/>
        <v>0.95833000000000002</v>
      </c>
      <c r="F18" s="15">
        <f t="shared" si="2"/>
        <v>598.22179999999992</v>
      </c>
      <c r="G18" s="16">
        <f t="shared" si="2"/>
        <v>0.72517999999999994</v>
      </c>
      <c r="H18" s="15">
        <f t="shared" si="2"/>
        <v>0.31996999999999998</v>
      </c>
      <c r="I18" s="16">
        <f t="shared" si="2"/>
        <v>0.65250000000000008</v>
      </c>
      <c r="J18" s="16">
        <f t="shared" si="2"/>
        <v>76.437100000000001</v>
      </c>
      <c r="K18" s="66">
        <f t="shared" si="2"/>
        <v>0.4612</v>
      </c>
    </row>
    <row r="19" spans="1:11" ht="15.75" thickBot="1" x14ac:dyDescent="0.3">
      <c r="A19" s="17" t="s">
        <v>12</v>
      </c>
      <c r="B19" s="18">
        <f>B18/5</f>
        <v>0.18040400000000001</v>
      </c>
      <c r="C19" s="19">
        <f>C18/5</f>
        <v>0.170622</v>
      </c>
      <c r="D19" s="19">
        <f t="shared" ref="D19:K19" si="3">D18/5</f>
        <v>8.4089999999999998E-2</v>
      </c>
      <c r="E19" s="19">
        <f t="shared" si="3"/>
        <v>0.191666</v>
      </c>
      <c r="F19" s="19">
        <f t="shared" si="3"/>
        <v>119.64435999999998</v>
      </c>
      <c r="G19" s="19">
        <f t="shared" si="3"/>
        <v>0.145036</v>
      </c>
      <c r="H19" s="19">
        <f t="shared" si="3"/>
        <v>6.3993999999999995E-2</v>
      </c>
      <c r="I19" s="19">
        <f t="shared" si="3"/>
        <v>0.1305</v>
      </c>
      <c r="J19" s="19">
        <f t="shared" si="3"/>
        <v>15.287420000000001</v>
      </c>
      <c r="K19" s="19">
        <f t="shared" si="3"/>
        <v>9.2240000000000003E-2</v>
      </c>
    </row>
    <row r="20" spans="1:11" ht="15" customHeight="1" thickTop="1" x14ac:dyDescent="0.25">
      <c r="A20" s="8">
        <v>39370</v>
      </c>
      <c r="B20" s="9">
        <v>0.18013999999999999</v>
      </c>
      <c r="C20" s="10">
        <v>0.16843</v>
      </c>
      <c r="D20" s="9">
        <v>8.4019999999999997E-2</v>
      </c>
      <c r="E20" s="10">
        <v>0.19103000000000001</v>
      </c>
      <c r="F20" s="9">
        <v>119.81205</v>
      </c>
      <c r="G20" s="10">
        <v>0.14437</v>
      </c>
      <c r="H20" s="9">
        <v>6.4149999999999999E-2</v>
      </c>
      <c r="I20" s="10">
        <v>0.1305</v>
      </c>
      <c r="J20" s="10">
        <v>15.329179999999999</v>
      </c>
      <c r="K20" s="64">
        <v>9.2100000000000001E-2</v>
      </c>
    </row>
    <row r="21" spans="1:11" x14ac:dyDescent="0.25">
      <c r="A21" s="8">
        <v>39371</v>
      </c>
      <c r="B21" s="9">
        <v>0.17948</v>
      </c>
      <c r="C21" s="10">
        <v>0.17007</v>
      </c>
      <c r="D21" s="9">
        <v>8.3839999999999998E-2</v>
      </c>
      <c r="E21" s="10">
        <v>0.19120000000000001</v>
      </c>
      <c r="F21" s="9">
        <v>119.66849999999999</v>
      </c>
      <c r="G21" s="10">
        <v>0.14455999999999999</v>
      </c>
      <c r="H21" s="9">
        <v>6.3909999999999995E-2</v>
      </c>
      <c r="I21" s="10">
        <v>0.1305</v>
      </c>
      <c r="J21" s="10">
        <v>15.322660000000001</v>
      </c>
      <c r="K21" s="64">
        <v>6.9177000000000002E-2</v>
      </c>
    </row>
    <row r="22" spans="1:11" x14ac:dyDescent="0.25">
      <c r="A22" s="8">
        <v>39372</v>
      </c>
      <c r="B22" s="9">
        <v>0.18024000000000001</v>
      </c>
      <c r="C22" s="10">
        <v>0.17524000000000001</v>
      </c>
      <c r="D22" s="9">
        <v>8.4019999999999997E-2</v>
      </c>
      <c r="E22" s="10">
        <v>0.19159999999999999</v>
      </c>
      <c r="F22" s="9">
        <v>119.70765</v>
      </c>
      <c r="G22" s="10">
        <v>0.14704</v>
      </c>
      <c r="H22" s="9">
        <v>6.4210000000000003E-2</v>
      </c>
      <c r="I22" s="10">
        <v>0.1305</v>
      </c>
      <c r="J22" s="10">
        <v>15.215</v>
      </c>
      <c r="K22" s="64">
        <v>9.2160000000000006E-2</v>
      </c>
    </row>
    <row r="23" spans="1:11" x14ac:dyDescent="0.25">
      <c r="A23" s="8">
        <v>39373</v>
      </c>
      <c r="B23" s="9">
        <v>0.17971999999999999</v>
      </c>
      <c r="C23" s="10">
        <v>0.17335999999999999</v>
      </c>
      <c r="D23" s="9">
        <v>8.3970000000000003E-2</v>
      </c>
      <c r="E23" s="10">
        <v>0.19098000000000001</v>
      </c>
      <c r="F23" s="9">
        <v>119.79248</v>
      </c>
      <c r="G23" s="10">
        <v>0.14610000000000001</v>
      </c>
      <c r="H23" s="9">
        <v>6.4030000000000004E-2</v>
      </c>
      <c r="I23" s="10">
        <v>0.1305</v>
      </c>
      <c r="J23" s="10">
        <v>15.22283</v>
      </c>
      <c r="K23" s="64">
        <v>9.1889999999999999E-2</v>
      </c>
    </row>
    <row r="24" spans="1:11" ht="15.75" thickBot="1" x14ac:dyDescent="0.3">
      <c r="A24" s="11">
        <v>39374</v>
      </c>
      <c r="B24" s="12">
        <v>0.17867</v>
      </c>
      <c r="C24" s="13">
        <v>0.1734</v>
      </c>
      <c r="D24" s="12">
        <v>8.3650000000000002E-2</v>
      </c>
      <c r="E24" s="13">
        <v>0.19064</v>
      </c>
      <c r="F24" s="12">
        <v>119.70113000000001</v>
      </c>
      <c r="G24" s="13">
        <v>0.14588000000000001</v>
      </c>
      <c r="H24" s="12">
        <v>6.3780000000000003E-2</v>
      </c>
      <c r="I24" s="13">
        <v>0.1305</v>
      </c>
      <c r="J24" s="13">
        <v>15.092980000000001</v>
      </c>
      <c r="K24" s="65">
        <v>9.1350000000000001E-2</v>
      </c>
    </row>
    <row r="25" spans="1:11" ht="15.75" thickTop="1" x14ac:dyDescent="0.25">
      <c r="A25" s="14" t="s">
        <v>11</v>
      </c>
      <c r="B25" s="15">
        <f t="shared" ref="B25:K25" si="4">SUM(B20:B24)</f>
        <v>0.89824999999999999</v>
      </c>
      <c r="C25" s="16">
        <f t="shared" si="4"/>
        <v>0.86050000000000004</v>
      </c>
      <c r="D25" s="15">
        <f t="shared" si="4"/>
        <v>0.41949999999999998</v>
      </c>
      <c r="E25" s="16">
        <f t="shared" si="4"/>
        <v>0.95545000000000013</v>
      </c>
      <c r="F25" s="15">
        <f t="shared" si="4"/>
        <v>598.68181000000004</v>
      </c>
      <c r="G25" s="16">
        <f t="shared" si="4"/>
        <v>0.7279500000000001</v>
      </c>
      <c r="H25" s="15">
        <f t="shared" si="4"/>
        <v>0.32007999999999998</v>
      </c>
      <c r="I25" s="16">
        <f t="shared" si="4"/>
        <v>0.65250000000000008</v>
      </c>
      <c r="J25" s="16">
        <f t="shared" si="4"/>
        <v>76.182649999999995</v>
      </c>
      <c r="K25" s="66">
        <f t="shared" si="4"/>
        <v>0.43667700000000004</v>
      </c>
    </row>
    <row r="26" spans="1:11" ht="15.75" thickBot="1" x14ac:dyDescent="0.3">
      <c r="A26" s="17" t="s">
        <v>12</v>
      </c>
      <c r="B26" s="18">
        <f>B25/5</f>
        <v>0.17965</v>
      </c>
      <c r="C26" s="19">
        <f>C25/5</f>
        <v>0.1721</v>
      </c>
      <c r="D26" s="19">
        <f t="shared" ref="D26:K26" si="5">D25/5</f>
        <v>8.3900000000000002E-2</v>
      </c>
      <c r="E26" s="19">
        <f t="shared" si="5"/>
        <v>0.19109000000000004</v>
      </c>
      <c r="F26" s="19">
        <f t="shared" si="5"/>
        <v>119.73636200000001</v>
      </c>
      <c r="G26" s="19">
        <f t="shared" si="5"/>
        <v>0.14559000000000002</v>
      </c>
      <c r="H26" s="19">
        <f t="shared" si="5"/>
        <v>6.401599999999999E-2</v>
      </c>
      <c r="I26" s="19">
        <f t="shared" si="5"/>
        <v>0.1305</v>
      </c>
      <c r="J26" s="19">
        <f t="shared" si="5"/>
        <v>15.236529999999998</v>
      </c>
      <c r="K26" s="19">
        <f t="shared" si="5"/>
        <v>8.7335400000000007E-2</v>
      </c>
    </row>
    <row r="27" spans="1:11" ht="15.75" thickTop="1" x14ac:dyDescent="0.25">
      <c r="A27" s="8">
        <v>39377</v>
      </c>
      <c r="B27" s="9">
        <v>0.17904</v>
      </c>
      <c r="C27" s="10">
        <v>0.17383000000000001</v>
      </c>
      <c r="D27" s="9">
        <v>8.3549999999999999E-2</v>
      </c>
      <c r="E27" s="10">
        <v>0.19097</v>
      </c>
      <c r="F27" s="9">
        <v>119.50538</v>
      </c>
      <c r="G27" s="10">
        <v>0.14624000000000001</v>
      </c>
      <c r="H27" s="9">
        <v>6.3750000000000001E-2</v>
      </c>
      <c r="I27" s="10">
        <v>0.1305</v>
      </c>
      <c r="J27" s="10">
        <v>15.01337</v>
      </c>
      <c r="K27" s="64">
        <v>9.1539999999999996E-2</v>
      </c>
    </row>
    <row r="28" spans="1:11" x14ac:dyDescent="0.25">
      <c r="A28" s="8">
        <v>39378</v>
      </c>
      <c r="B28" s="9">
        <v>0.18035000000000001</v>
      </c>
      <c r="C28" s="10">
        <v>0.17596999999999999</v>
      </c>
      <c r="D28" s="9">
        <v>8.3570000000000005E-2</v>
      </c>
      <c r="E28" s="10">
        <v>0.19128000000000001</v>
      </c>
      <c r="F28" s="9">
        <v>119.56702</v>
      </c>
      <c r="G28" s="10">
        <v>0.14853</v>
      </c>
      <c r="H28" s="9">
        <v>6.4310000000000006E-2</v>
      </c>
      <c r="I28" s="10">
        <v>0.13039999999999999</v>
      </c>
      <c r="J28" s="10">
        <v>14.874079999999999</v>
      </c>
      <c r="K28" s="64">
        <v>9.221E-2</v>
      </c>
    </row>
    <row r="29" spans="1:11" x14ac:dyDescent="0.25">
      <c r="A29" s="8">
        <v>39379</v>
      </c>
      <c r="B29" s="9">
        <v>0.17902999999999999</v>
      </c>
      <c r="C29" s="10">
        <v>0.17333999999999999</v>
      </c>
      <c r="D29" s="9">
        <v>8.3610000000000004E-2</v>
      </c>
      <c r="E29" s="10">
        <v>0.19091</v>
      </c>
      <c r="F29" s="9">
        <v>119.72024</v>
      </c>
      <c r="G29" s="10">
        <v>0.14577000000000001</v>
      </c>
      <c r="H29" s="9">
        <v>6.3640000000000002E-2</v>
      </c>
      <c r="I29" s="10">
        <v>0.13039999999999999</v>
      </c>
      <c r="J29" s="10">
        <v>14.95166</v>
      </c>
      <c r="K29" s="64">
        <v>9.153E-2</v>
      </c>
    </row>
    <row r="30" spans="1:11" x14ac:dyDescent="0.25">
      <c r="A30" s="8">
        <v>39380</v>
      </c>
      <c r="B30" s="9">
        <v>0.17921000000000001</v>
      </c>
      <c r="C30" s="10">
        <v>0.17358999999999999</v>
      </c>
      <c r="D30" s="9">
        <v>8.3529999999999993E-2</v>
      </c>
      <c r="E30" s="10">
        <v>0.19059000000000001</v>
      </c>
      <c r="F30" s="9">
        <v>119.68112000000001</v>
      </c>
      <c r="G30" s="10">
        <v>0.14502000000000001</v>
      </c>
      <c r="H30" s="9">
        <v>6.3670000000000004E-2</v>
      </c>
      <c r="I30" s="10">
        <v>0.13039999999999999</v>
      </c>
      <c r="J30" s="10">
        <v>14.866899999999999</v>
      </c>
      <c r="K30" s="64">
        <v>9.1619999999999993E-2</v>
      </c>
    </row>
    <row r="31" spans="1:11" ht="15.75" thickBot="1" x14ac:dyDescent="0.3">
      <c r="A31" s="11">
        <v>39381</v>
      </c>
      <c r="B31" s="12">
        <v>0.17832000000000001</v>
      </c>
      <c r="C31" s="13">
        <v>0.17130000000000001</v>
      </c>
      <c r="D31" s="12">
        <v>8.3330000000000001E-2</v>
      </c>
      <c r="E31" s="13">
        <v>0.18984000000000001</v>
      </c>
      <c r="F31" s="12">
        <v>119.4464</v>
      </c>
      <c r="G31" s="13">
        <v>0.14387</v>
      </c>
      <c r="H31" s="12">
        <v>6.3640000000000002E-2</v>
      </c>
      <c r="I31" s="13">
        <v>0.13039999999999999</v>
      </c>
      <c r="J31" s="13">
        <v>14.88777</v>
      </c>
      <c r="K31" s="65">
        <v>9.1170000000000001E-2</v>
      </c>
    </row>
    <row r="32" spans="1:11" ht="15.75" thickTop="1" x14ac:dyDescent="0.25">
      <c r="A32" s="14" t="s">
        <v>11</v>
      </c>
      <c r="B32" s="15">
        <f t="shared" ref="B32:K32" si="6">SUM(B27:B31)</f>
        <v>0.89595000000000002</v>
      </c>
      <c r="C32" s="16">
        <f t="shared" si="6"/>
        <v>0.86802999999999997</v>
      </c>
      <c r="D32" s="15">
        <f t="shared" si="6"/>
        <v>0.41759000000000002</v>
      </c>
      <c r="E32" s="16">
        <f t="shared" si="6"/>
        <v>0.95359000000000005</v>
      </c>
      <c r="F32" s="15">
        <f t="shared" si="6"/>
        <v>597.92016000000001</v>
      </c>
      <c r="G32" s="16">
        <f t="shared" si="6"/>
        <v>0.72943000000000002</v>
      </c>
      <c r="H32" s="15">
        <f t="shared" si="6"/>
        <v>0.31901000000000002</v>
      </c>
      <c r="I32" s="16">
        <f t="shared" si="6"/>
        <v>0.6520999999999999</v>
      </c>
      <c r="J32" s="16">
        <f t="shared" si="6"/>
        <v>74.59378000000001</v>
      </c>
      <c r="K32" s="66">
        <f t="shared" si="6"/>
        <v>0.45806999999999998</v>
      </c>
    </row>
    <row r="33" spans="1:11" ht="15.75" thickBot="1" x14ac:dyDescent="0.3">
      <c r="A33" s="17" t="s">
        <v>12</v>
      </c>
      <c r="B33" s="18">
        <f>B32/5</f>
        <v>0.17919000000000002</v>
      </c>
      <c r="C33" s="19">
        <f>C32/5</f>
        <v>0.17360599999999998</v>
      </c>
      <c r="D33" s="19">
        <f t="shared" ref="D33:K33" si="7">D32/5</f>
        <v>8.3518000000000009E-2</v>
      </c>
      <c r="E33" s="19">
        <f t="shared" si="7"/>
        <v>0.190718</v>
      </c>
      <c r="F33" s="19">
        <f t="shared" si="7"/>
        <v>119.58403200000001</v>
      </c>
      <c r="G33" s="19">
        <f t="shared" si="7"/>
        <v>0.14588600000000002</v>
      </c>
      <c r="H33" s="19">
        <f t="shared" si="7"/>
        <v>6.3801999999999998E-2</v>
      </c>
      <c r="I33" s="19">
        <f t="shared" si="7"/>
        <v>0.13041999999999998</v>
      </c>
      <c r="J33" s="19">
        <f t="shared" si="7"/>
        <v>14.918756000000002</v>
      </c>
      <c r="K33" s="19">
        <f t="shared" si="7"/>
        <v>9.1614000000000001E-2</v>
      </c>
    </row>
    <row r="34" spans="1:11" ht="15.75" thickTop="1" x14ac:dyDescent="0.25">
      <c r="A34" s="8">
        <v>39384</v>
      </c>
      <c r="B34" s="9">
        <v>0.17724000000000001</v>
      </c>
      <c r="C34" s="10">
        <v>0.17030000000000001</v>
      </c>
      <c r="D34" s="9">
        <v>8.3199999999999996E-2</v>
      </c>
      <c r="E34" s="10">
        <v>0.1895</v>
      </c>
      <c r="F34" s="9">
        <v>118.60532000000001</v>
      </c>
      <c r="G34" s="10">
        <v>0.14229</v>
      </c>
      <c r="H34" s="9">
        <v>6.3549999999999995E-2</v>
      </c>
      <c r="I34" s="10">
        <v>0.13039999999999999</v>
      </c>
      <c r="J34" s="10">
        <v>14.87603</v>
      </c>
      <c r="K34" s="64">
        <v>9.0620000000000006E-2</v>
      </c>
    </row>
    <row r="35" spans="1:11" x14ac:dyDescent="0.25">
      <c r="A35" s="8">
        <v>39385</v>
      </c>
      <c r="B35" s="9">
        <v>0.17706</v>
      </c>
      <c r="C35" s="10">
        <v>0.16972999999999999</v>
      </c>
      <c r="D35" s="9">
        <v>8.3989999999999995E-2</v>
      </c>
      <c r="E35" s="10">
        <v>0.19023000000000001</v>
      </c>
      <c r="F35" s="9">
        <v>119.36839999999999</v>
      </c>
      <c r="G35" s="10">
        <v>0.14157</v>
      </c>
      <c r="H35" s="9">
        <v>6.3270000000000007E-2</v>
      </c>
      <c r="I35" s="10">
        <v>0.13039999999999999</v>
      </c>
      <c r="J35" s="10">
        <v>14.95623</v>
      </c>
      <c r="K35" s="64">
        <v>9.0520000000000003E-2</v>
      </c>
    </row>
    <row r="36" spans="1:11" ht="15.75" thickBot="1" x14ac:dyDescent="0.3">
      <c r="A36" s="11">
        <v>39386</v>
      </c>
      <c r="B36" s="12">
        <v>0.17682</v>
      </c>
      <c r="C36" s="13">
        <v>0.17019999999999999</v>
      </c>
      <c r="D36" s="12">
        <v>8.3119999999999999E-2</v>
      </c>
      <c r="E36" s="13">
        <v>0.18917999999999999</v>
      </c>
      <c r="F36" s="12">
        <v>118.24997999999999</v>
      </c>
      <c r="G36" s="13">
        <v>0.14196</v>
      </c>
      <c r="H36" s="12">
        <v>6.3079999999999997E-2</v>
      </c>
      <c r="I36" s="13">
        <v>0.13039999999999999</v>
      </c>
      <c r="J36" s="13">
        <v>14.959490000000001</v>
      </c>
      <c r="K36" s="65">
        <v>9.0399999999999994E-2</v>
      </c>
    </row>
    <row r="37" spans="1:11" ht="15.75" thickTop="1" x14ac:dyDescent="0.25">
      <c r="A37" s="14" t="s">
        <v>11</v>
      </c>
      <c r="B37" s="15">
        <f t="shared" ref="B37:K37" si="8">SUM(B34:B36)</f>
        <v>0.53112000000000004</v>
      </c>
      <c r="C37" s="16">
        <f t="shared" si="8"/>
        <v>0.51022999999999996</v>
      </c>
      <c r="D37" s="15">
        <f t="shared" si="8"/>
        <v>0.25031000000000003</v>
      </c>
      <c r="E37" s="16">
        <f t="shared" si="8"/>
        <v>0.56891000000000003</v>
      </c>
      <c r="F37" s="15">
        <f t="shared" si="8"/>
        <v>356.22370000000001</v>
      </c>
      <c r="G37" s="16">
        <f t="shared" si="8"/>
        <v>0.42581999999999998</v>
      </c>
      <c r="H37" s="15">
        <f t="shared" si="8"/>
        <v>0.18989999999999999</v>
      </c>
      <c r="I37" s="16">
        <f t="shared" si="8"/>
        <v>0.39119999999999999</v>
      </c>
      <c r="J37" s="16">
        <f t="shared" si="8"/>
        <v>44.79175</v>
      </c>
      <c r="K37" s="66">
        <f t="shared" si="8"/>
        <v>0.27154</v>
      </c>
    </row>
    <row r="38" spans="1:11" ht="15.75" thickBot="1" x14ac:dyDescent="0.3">
      <c r="A38" s="17" t="s">
        <v>12</v>
      </c>
      <c r="B38" s="18">
        <f>B37/3</f>
        <v>0.17704</v>
      </c>
      <c r="C38" s="19">
        <f>C37/3</f>
        <v>0.17007666666666665</v>
      </c>
      <c r="D38" s="19">
        <f t="shared" ref="D38:K38" si="9">D37/3</f>
        <v>8.3436666666666673E-2</v>
      </c>
      <c r="E38" s="19">
        <f t="shared" si="9"/>
        <v>0.18963666666666668</v>
      </c>
      <c r="F38" s="19">
        <f t="shared" si="9"/>
        <v>118.74123333333334</v>
      </c>
      <c r="G38" s="19">
        <f t="shared" si="9"/>
        <v>0.14193999999999998</v>
      </c>
      <c r="H38" s="19">
        <f t="shared" si="9"/>
        <v>6.3299999999999995E-2</v>
      </c>
      <c r="I38" s="19">
        <f t="shared" si="9"/>
        <v>0.13039999999999999</v>
      </c>
      <c r="J38" s="19">
        <f t="shared" si="9"/>
        <v>14.930583333333333</v>
      </c>
      <c r="K38" s="19">
        <f t="shared" si="9"/>
        <v>9.0513333333333335E-2</v>
      </c>
    </row>
    <row r="39" spans="1:11" ht="15.75" thickTop="1" x14ac:dyDescent="0.25">
      <c r="A39" s="20"/>
      <c r="B39" s="9"/>
      <c r="C39" s="10"/>
      <c r="D39" s="9"/>
      <c r="E39" s="10"/>
      <c r="F39" s="9"/>
      <c r="G39" s="10"/>
      <c r="H39" s="9"/>
      <c r="I39" s="10"/>
      <c r="J39" s="10"/>
      <c r="K39" s="64"/>
    </row>
    <row r="40" spans="1:11" ht="20.25" x14ac:dyDescent="0.3">
      <c r="A40" s="20"/>
      <c r="B40" s="9"/>
      <c r="C40" s="69"/>
      <c r="D40" s="9"/>
      <c r="E40" s="22" t="s">
        <v>13</v>
      </c>
      <c r="F40" s="9"/>
      <c r="G40" s="10"/>
      <c r="H40" s="9"/>
      <c r="I40" s="10"/>
      <c r="J40" s="10"/>
      <c r="K40" s="64"/>
    </row>
    <row r="41" spans="1:11" ht="15.75" thickBot="1" x14ac:dyDescent="0.3">
      <c r="A41" s="23"/>
      <c r="B41" s="24"/>
      <c r="C41" s="25"/>
      <c r="D41" s="24"/>
      <c r="E41" s="25"/>
      <c r="F41" s="24"/>
      <c r="G41" s="25"/>
      <c r="H41" s="24"/>
      <c r="I41" s="25"/>
      <c r="J41" s="25"/>
      <c r="K41" s="68"/>
    </row>
    <row r="42" spans="1:11" x14ac:dyDescent="0.25">
      <c r="A42" s="26" t="s">
        <v>14</v>
      </c>
      <c r="B42" s="27">
        <f>SUM(B6:B10,B13:B17,B20:B24,B27:B31,B34:B36)</f>
        <v>4.1267999999999994</v>
      </c>
      <c r="C42" s="37">
        <f>SUM(C6:C10,C13:C17,C20:C24,C27:C31,C34:C36)</f>
        <v>3.9503900000000005</v>
      </c>
      <c r="D42" s="37">
        <f t="shared" ref="D42:K42" si="10">SUM(D6:D10,D13:D17,D20:D24,D27:D31,D34:D36)</f>
        <v>1.9269799999999999</v>
      </c>
      <c r="E42" s="37">
        <f t="shared" si="10"/>
        <v>4.4016899999999994</v>
      </c>
      <c r="F42" s="37">
        <f t="shared" si="10"/>
        <v>2747.5948699999999</v>
      </c>
      <c r="G42" s="37">
        <f t="shared" si="10"/>
        <v>3.3430300000000011</v>
      </c>
      <c r="H42" s="37">
        <f t="shared" si="10"/>
        <v>1.4685699999999999</v>
      </c>
      <c r="I42" s="37">
        <f t="shared" si="10"/>
        <v>3.0002999999999993</v>
      </c>
      <c r="J42" s="37">
        <f t="shared" si="10"/>
        <v>347.62620000000004</v>
      </c>
      <c r="K42" s="37">
        <f t="shared" si="10"/>
        <v>2.0873869999999997</v>
      </c>
    </row>
    <row r="43" spans="1:11" x14ac:dyDescent="0.25">
      <c r="A43" s="26" t="s">
        <v>15</v>
      </c>
      <c r="B43" s="27">
        <f>B42/23</f>
        <v>0.17942608695652171</v>
      </c>
      <c r="C43" s="28">
        <f>C42/23</f>
        <v>0.17175608695652175</v>
      </c>
      <c r="D43" s="28">
        <f t="shared" ref="D43:K43" si="11">D42/23</f>
        <v>8.3781739130434782E-2</v>
      </c>
      <c r="E43" s="28">
        <f t="shared" si="11"/>
        <v>0.1913778260869565</v>
      </c>
      <c r="F43" s="28">
        <f t="shared" si="11"/>
        <v>119.46064652173912</v>
      </c>
      <c r="G43" s="28">
        <f t="shared" si="11"/>
        <v>0.14534913043478265</v>
      </c>
      <c r="H43" s="28">
        <f t="shared" si="11"/>
        <v>6.3850869565217391E-2</v>
      </c>
      <c r="I43" s="28">
        <f t="shared" si="11"/>
        <v>0.13044782608695649</v>
      </c>
      <c r="J43" s="28">
        <f t="shared" si="11"/>
        <v>15.114182608695653</v>
      </c>
      <c r="K43" s="28">
        <f t="shared" si="11"/>
        <v>9.0755956521739109E-2</v>
      </c>
    </row>
    <row r="44" spans="1:11" x14ac:dyDescent="0.25">
      <c r="A44" s="26" t="s">
        <v>16</v>
      </c>
      <c r="B44" s="27">
        <f>1/B43</f>
        <v>5.5733255791412244</v>
      </c>
      <c r="C44" s="28">
        <f>1/C43</f>
        <v>5.8222099590167042</v>
      </c>
      <c r="D44" s="28">
        <f t="shared" ref="D44:K44" si="12">1/D43</f>
        <v>11.935775150754029</v>
      </c>
      <c r="E44" s="28">
        <f t="shared" si="12"/>
        <v>5.2252657502004922</v>
      </c>
      <c r="F44" s="28">
        <f t="shared" si="12"/>
        <v>8.3709575422231015E-3</v>
      </c>
      <c r="G44" s="28">
        <f t="shared" si="12"/>
        <v>6.8799861203758246</v>
      </c>
      <c r="H44" s="28">
        <f t="shared" si="12"/>
        <v>15.661493834137971</v>
      </c>
      <c r="I44" s="28">
        <f t="shared" si="12"/>
        <v>7.6659000766590024</v>
      </c>
      <c r="J44" s="28">
        <f t="shared" si="12"/>
        <v>6.6163022234802776E-2</v>
      </c>
      <c r="K44" s="28">
        <f t="shared" si="12"/>
        <v>11.018560525671571</v>
      </c>
    </row>
    <row r="45" spans="1:11" ht="15.75" thickBot="1" x14ac:dyDescent="0.3">
      <c r="A45" s="29"/>
      <c r="B45" s="30"/>
      <c r="C45" s="31"/>
      <c r="D45" s="30"/>
      <c r="E45" s="31"/>
      <c r="F45" s="31"/>
      <c r="G45" s="30"/>
      <c r="H45" s="31"/>
      <c r="I45" s="30"/>
      <c r="J45" s="31"/>
      <c r="K45" s="5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19" workbookViewId="0">
      <selection activeCell="B40" sqref="B40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ht="22.5" x14ac:dyDescent="0.3">
      <c r="A1" s="1"/>
      <c r="B1" s="1"/>
      <c r="C1" s="2" t="s">
        <v>46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62"/>
    </row>
    <row r="4" spans="1:11" ht="15.75" thickBot="1" x14ac:dyDescent="0.3">
      <c r="A4" s="6" t="s">
        <v>0</v>
      </c>
      <c r="B4" s="7" t="s">
        <v>2</v>
      </c>
      <c r="C4" s="6" t="s">
        <v>5</v>
      </c>
      <c r="D4" s="7" t="s">
        <v>6</v>
      </c>
      <c r="E4" s="6" t="s">
        <v>7</v>
      </c>
      <c r="F4" s="7" t="s">
        <v>4</v>
      </c>
      <c r="G4" s="6" t="s">
        <v>1</v>
      </c>
      <c r="H4" s="7" t="s">
        <v>8</v>
      </c>
      <c r="I4" s="6" t="s">
        <v>9</v>
      </c>
      <c r="J4" s="6" t="s">
        <v>10</v>
      </c>
      <c r="K4" s="63" t="s">
        <v>3</v>
      </c>
    </row>
    <row r="5" spans="1:11" x14ac:dyDescent="0.25">
      <c r="A5" s="39">
        <v>39387</v>
      </c>
      <c r="B5" s="40">
        <v>0.17627999999999999</v>
      </c>
      <c r="C5" s="41">
        <v>0.16958999999999999</v>
      </c>
      <c r="D5" s="40">
        <v>8.2960000000000006E-2</v>
      </c>
      <c r="E5" s="41">
        <v>0.18886</v>
      </c>
      <c r="F5" s="40">
        <v>117.60776</v>
      </c>
      <c r="G5" s="41">
        <v>0.14068</v>
      </c>
      <c r="H5" s="40">
        <v>6.2700000000000006E-2</v>
      </c>
      <c r="I5" s="41">
        <v>0.13039999999999999</v>
      </c>
      <c r="J5" s="41">
        <v>15.03251</v>
      </c>
      <c r="K5" s="72">
        <v>9.0130000000000002E-2</v>
      </c>
    </row>
    <row r="6" spans="1:11" ht="15.75" thickBot="1" x14ac:dyDescent="0.3">
      <c r="A6" s="11">
        <v>39388</v>
      </c>
      <c r="B6" s="12">
        <v>0.17660999999999999</v>
      </c>
      <c r="C6" s="13">
        <v>0.17047000000000001</v>
      </c>
      <c r="D6" s="12">
        <v>8.3019999999999997E-2</v>
      </c>
      <c r="E6" s="13">
        <v>0.18909999999999999</v>
      </c>
      <c r="F6" s="12">
        <v>117.94589999999999</v>
      </c>
      <c r="G6" s="13">
        <v>0.14144000000000001</v>
      </c>
      <c r="H6" s="12">
        <v>6.275E-2</v>
      </c>
      <c r="I6" s="13">
        <v>0.1305</v>
      </c>
      <c r="J6" s="13">
        <v>15.017939999999999</v>
      </c>
      <c r="K6" s="65">
        <v>9.0300000000000005E-2</v>
      </c>
    </row>
    <row r="7" spans="1:11" ht="15.75" thickTop="1" x14ac:dyDescent="0.25">
      <c r="A7" s="14" t="s">
        <v>11</v>
      </c>
      <c r="B7" s="15">
        <f t="shared" ref="B7:K7" si="0">SUM(B5:B6)</f>
        <v>0.35288999999999998</v>
      </c>
      <c r="C7" s="16">
        <f t="shared" si="0"/>
        <v>0.34006000000000003</v>
      </c>
      <c r="D7" s="15">
        <f t="shared" si="0"/>
        <v>0.16598000000000002</v>
      </c>
      <c r="E7" s="16">
        <f t="shared" si="0"/>
        <v>0.37795999999999996</v>
      </c>
      <c r="F7" s="15">
        <f t="shared" si="0"/>
        <v>235.55365999999998</v>
      </c>
      <c r="G7" s="16">
        <f t="shared" si="0"/>
        <v>0.28212000000000004</v>
      </c>
      <c r="H7" s="15">
        <f t="shared" si="0"/>
        <v>0.12545000000000001</v>
      </c>
      <c r="I7" s="16">
        <f t="shared" si="0"/>
        <v>0.26090000000000002</v>
      </c>
      <c r="J7" s="16">
        <f t="shared" si="0"/>
        <v>30.050449999999998</v>
      </c>
      <c r="K7" s="66">
        <f t="shared" si="0"/>
        <v>0.18043000000000001</v>
      </c>
    </row>
    <row r="8" spans="1:11" ht="15.75" thickBot="1" x14ac:dyDescent="0.3">
      <c r="A8" s="17" t="s">
        <v>12</v>
      </c>
      <c r="B8" s="18">
        <f>B7/2</f>
        <v>0.17644499999999999</v>
      </c>
      <c r="C8" s="19">
        <f>C7/2</f>
        <v>0.17003000000000001</v>
      </c>
      <c r="D8" s="19">
        <f t="shared" ref="D8:K8" si="1">D7/2</f>
        <v>8.2990000000000008E-2</v>
      </c>
      <c r="E8" s="19">
        <f t="shared" si="1"/>
        <v>0.18897999999999998</v>
      </c>
      <c r="F8" s="19">
        <f t="shared" si="1"/>
        <v>117.77682999999999</v>
      </c>
      <c r="G8" s="19">
        <f t="shared" si="1"/>
        <v>0.14106000000000002</v>
      </c>
      <c r="H8" s="19">
        <f t="shared" si="1"/>
        <v>6.2725000000000003E-2</v>
      </c>
      <c r="I8" s="19">
        <f t="shared" si="1"/>
        <v>0.13045000000000001</v>
      </c>
      <c r="J8" s="19">
        <f t="shared" si="1"/>
        <v>15.025224999999999</v>
      </c>
      <c r="K8" s="19">
        <f t="shared" si="1"/>
        <v>9.0215000000000004E-2</v>
      </c>
    </row>
    <row r="9" spans="1:11" ht="15.75" thickTop="1" x14ac:dyDescent="0.25">
      <c r="A9" s="8">
        <v>39391</v>
      </c>
      <c r="B9" s="9">
        <v>0.17626</v>
      </c>
      <c r="C9" s="10">
        <v>0.17146</v>
      </c>
      <c r="D9" s="9">
        <v>8.2869999999999999E-2</v>
      </c>
      <c r="E9" s="10">
        <v>0.18914</v>
      </c>
      <c r="F9" s="9">
        <v>118.43528000000001</v>
      </c>
      <c r="G9" s="10">
        <v>0.14216000000000001</v>
      </c>
      <c r="H9" s="9">
        <v>6.268E-2</v>
      </c>
      <c r="I9" s="10">
        <v>0.1305</v>
      </c>
      <c r="J9" s="10">
        <v>14.974880000000001</v>
      </c>
      <c r="K9" s="64">
        <v>9.0109999999999996E-2</v>
      </c>
    </row>
    <row r="10" spans="1:11" x14ac:dyDescent="0.25">
      <c r="A10" s="8">
        <v>39392</v>
      </c>
      <c r="B10" s="9">
        <v>0.1764</v>
      </c>
      <c r="C10" s="10">
        <v>0.17014000000000001</v>
      </c>
      <c r="D10" s="9">
        <v>8.2890000000000005E-2</v>
      </c>
      <c r="E10" s="10">
        <v>0.18923999999999999</v>
      </c>
      <c r="F10" s="9">
        <v>118.45484999999999</v>
      </c>
      <c r="G10" s="10">
        <v>0.14188000000000001</v>
      </c>
      <c r="H10" s="9">
        <v>6.2729999999999994E-2</v>
      </c>
      <c r="I10" s="10">
        <v>0.1305</v>
      </c>
      <c r="J10" s="10">
        <v>14.94486</v>
      </c>
      <c r="K10" s="64">
        <v>9.0190000000000006E-2</v>
      </c>
    </row>
    <row r="11" spans="1:11" x14ac:dyDescent="0.25">
      <c r="A11" s="8">
        <v>39393</v>
      </c>
      <c r="B11" s="9">
        <v>0.17538000000000001</v>
      </c>
      <c r="C11" s="10">
        <v>0.16829</v>
      </c>
      <c r="D11" s="9">
        <v>8.2739999999999994E-2</v>
      </c>
      <c r="E11" s="10">
        <v>0.18890999999999999</v>
      </c>
      <c r="F11" s="9">
        <v>118.36676</v>
      </c>
      <c r="G11" s="10">
        <v>0.14102000000000001</v>
      </c>
      <c r="H11" s="9">
        <v>6.2539999999999998E-2</v>
      </c>
      <c r="I11" s="10">
        <v>0.1305</v>
      </c>
      <c r="J11" s="10">
        <v>14.93051</v>
      </c>
      <c r="K11" s="64">
        <v>8.967E-2</v>
      </c>
    </row>
    <row r="12" spans="1:11" x14ac:dyDescent="0.25">
      <c r="A12" s="8">
        <v>39394</v>
      </c>
      <c r="B12" s="9">
        <v>0.17402999999999999</v>
      </c>
      <c r="C12" s="10">
        <v>0.16635</v>
      </c>
      <c r="D12" s="9">
        <v>8.2269999999999996E-2</v>
      </c>
      <c r="E12" s="10">
        <v>0.18783</v>
      </c>
      <c r="F12" s="9">
        <v>118.1808</v>
      </c>
      <c r="G12" s="10">
        <v>0.13930000000000001</v>
      </c>
      <c r="H12" s="9">
        <v>6.2019999999999999E-2</v>
      </c>
      <c r="I12" s="10">
        <v>0.1305</v>
      </c>
      <c r="J12" s="10">
        <v>14.781739999999999</v>
      </c>
      <c r="K12" s="64">
        <v>8.8980000000000004E-2</v>
      </c>
    </row>
    <row r="13" spans="1:11" ht="15.75" thickBot="1" x14ac:dyDescent="0.3">
      <c r="A13" s="11">
        <v>39395</v>
      </c>
      <c r="B13" s="12">
        <v>0.17376</v>
      </c>
      <c r="C13" s="13">
        <v>0.16811000000000001</v>
      </c>
      <c r="D13" s="12">
        <v>8.2290000000000002E-2</v>
      </c>
      <c r="E13" s="13">
        <v>0.18775</v>
      </c>
      <c r="F13" s="12">
        <v>118.39613</v>
      </c>
      <c r="G13" s="13">
        <v>0.14066000000000001</v>
      </c>
      <c r="H13" s="12">
        <v>6.1870000000000001E-2</v>
      </c>
      <c r="I13" s="13">
        <v>0.1305</v>
      </c>
      <c r="J13" s="13">
        <v>14.70866</v>
      </c>
      <c r="K13" s="65">
        <v>8.8840000000000002E-2</v>
      </c>
    </row>
    <row r="14" spans="1:11" ht="15.75" thickTop="1" x14ac:dyDescent="0.25">
      <c r="A14" s="14" t="s">
        <v>11</v>
      </c>
      <c r="B14" s="15">
        <f t="shared" ref="B14:K14" si="2">SUM(B9:B13)</f>
        <v>0.87583</v>
      </c>
      <c r="C14" s="16">
        <f t="shared" si="2"/>
        <v>0.84434999999999993</v>
      </c>
      <c r="D14" s="15">
        <f t="shared" si="2"/>
        <v>0.41305999999999998</v>
      </c>
      <c r="E14" s="16">
        <f t="shared" si="2"/>
        <v>0.94286999999999999</v>
      </c>
      <c r="F14" s="15">
        <f t="shared" si="2"/>
        <v>591.83381999999995</v>
      </c>
      <c r="G14" s="16">
        <f t="shared" si="2"/>
        <v>0.70501999999999998</v>
      </c>
      <c r="H14" s="15">
        <f t="shared" si="2"/>
        <v>0.31184000000000001</v>
      </c>
      <c r="I14" s="16">
        <f t="shared" si="2"/>
        <v>0.65250000000000008</v>
      </c>
      <c r="J14" s="16">
        <f t="shared" si="2"/>
        <v>74.340649999999997</v>
      </c>
      <c r="K14" s="66">
        <f t="shared" si="2"/>
        <v>0.44779000000000002</v>
      </c>
    </row>
    <row r="15" spans="1:11" ht="15.75" thickBot="1" x14ac:dyDescent="0.3">
      <c r="A15" s="17" t="s">
        <v>12</v>
      </c>
      <c r="B15" s="18">
        <f>B14/5</f>
        <v>0.17516599999999999</v>
      </c>
      <c r="C15" s="19">
        <f>C14/5</f>
        <v>0.16886999999999999</v>
      </c>
      <c r="D15" s="19">
        <f t="shared" ref="D15:K15" si="3">D14/5</f>
        <v>8.2611999999999991E-2</v>
      </c>
      <c r="E15" s="19">
        <f t="shared" si="3"/>
        <v>0.18857399999999999</v>
      </c>
      <c r="F15" s="19">
        <f t="shared" si="3"/>
        <v>118.36676399999999</v>
      </c>
      <c r="G15" s="19">
        <f t="shared" si="3"/>
        <v>0.14100399999999999</v>
      </c>
      <c r="H15" s="19">
        <f t="shared" si="3"/>
        <v>6.2368E-2</v>
      </c>
      <c r="I15" s="19">
        <f t="shared" si="3"/>
        <v>0.1305</v>
      </c>
      <c r="J15" s="19">
        <f t="shared" si="3"/>
        <v>14.868129999999999</v>
      </c>
      <c r="K15" s="19">
        <f t="shared" si="3"/>
        <v>8.9557999999999999E-2</v>
      </c>
    </row>
    <row r="16" spans="1:11" ht="15" customHeight="1" thickTop="1" x14ac:dyDescent="0.25">
      <c r="A16" s="8">
        <v>39398</v>
      </c>
      <c r="B16" s="9">
        <v>0.17397000000000001</v>
      </c>
      <c r="C16" s="10">
        <v>0.17007</v>
      </c>
      <c r="D16" s="9">
        <v>8.2119999999999999E-2</v>
      </c>
      <c r="E16" s="10">
        <v>0.18812999999999999</v>
      </c>
      <c r="F16" s="9">
        <v>118.56904</v>
      </c>
      <c r="G16" s="10">
        <v>0.14273</v>
      </c>
      <c r="H16" s="9">
        <v>6.2350000000000003E-2</v>
      </c>
      <c r="I16" s="10">
        <v>0.1305</v>
      </c>
      <c r="J16" s="10">
        <v>14.45614</v>
      </c>
      <c r="K16" s="64">
        <v>8.8950000000000001E-2</v>
      </c>
    </row>
    <row r="17" spans="1:11" x14ac:dyDescent="0.25">
      <c r="A17" s="8">
        <v>39399</v>
      </c>
      <c r="B17" s="9">
        <v>0.17480999999999999</v>
      </c>
      <c r="C17" s="10">
        <v>0.17237</v>
      </c>
      <c r="D17" s="9">
        <v>8.2379999999999995E-2</v>
      </c>
      <c r="E17" s="10">
        <v>0.18892999999999999</v>
      </c>
      <c r="F17" s="9">
        <v>118.86592</v>
      </c>
      <c r="G17" s="10">
        <v>0.14557</v>
      </c>
      <c r="H17" s="9">
        <v>6.2890000000000001E-2</v>
      </c>
      <c r="I17" s="10">
        <v>0.1305</v>
      </c>
      <c r="J17" s="10">
        <v>14.37327</v>
      </c>
      <c r="K17" s="64">
        <v>8.9380000000000001E-2</v>
      </c>
    </row>
    <row r="18" spans="1:11" x14ac:dyDescent="0.25">
      <c r="A18" s="8">
        <v>39400</v>
      </c>
      <c r="B18" s="9">
        <v>0.17482</v>
      </c>
      <c r="C18" s="10">
        <v>0.17297000000000001</v>
      </c>
      <c r="D18" s="9">
        <v>8.2369999999999999E-2</v>
      </c>
      <c r="E18" s="10">
        <v>0.18892</v>
      </c>
      <c r="F18" s="9">
        <v>119.61956000000001</v>
      </c>
      <c r="G18" s="10">
        <v>0.14655000000000001</v>
      </c>
      <c r="H18" s="9">
        <v>6.2960000000000002E-2</v>
      </c>
      <c r="I18" s="10">
        <v>0.1305</v>
      </c>
      <c r="J18" s="10">
        <v>14.39024</v>
      </c>
      <c r="K18" s="64">
        <v>8.9380000000000001E-2</v>
      </c>
    </row>
    <row r="19" spans="1:11" x14ac:dyDescent="0.25">
      <c r="A19" s="8">
        <v>39401</v>
      </c>
      <c r="B19" s="9">
        <v>0.17385999999999999</v>
      </c>
      <c r="C19" s="10">
        <v>0.17066000000000001</v>
      </c>
      <c r="D19" s="9">
        <v>8.226E-2</v>
      </c>
      <c r="E19" s="10">
        <v>0.18875</v>
      </c>
      <c r="F19" s="9">
        <v>119.18565</v>
      </c>
      <c r="G19" s="10">
        <v>0.14491999999999999</v>
      </c>
      <c r="H19" s="9">
        <v>6.3289999999999999E-2</v>
      </c>
      <c r="I19" s="10">
        <v>0.1305</v>
      </c>
      <c r="J19" s="10">
        <v>14.5364</v>
      </c>
      <c r="K19" s="64">
        <v>8.8889999999999997E-2</v>
      </c>
    </row>
    <row r="20" spans="1:11" ht="15.75" thickBot="1" x14ac:dyDescent="0.3">
      <c r="A20" s="11">
        <v>39402</v>
      </c>
      <c r="B20" s="12">
        <v>0.17441999999999999</v>
      </c>
      <c r="C20" s="13">
        <v>0.17215</v>
      </c>
      <c r="D20" s="12">
        <v>8.2470000000000002E-2</v>
      </c>
      <c r="E20" s="13">
        <v>0.18942999999999999</v>
      </c>
      <c r="F20" s="12">
        <v>119.71418</v>
      </c>
      <c r="G20" s="13">
        <v>0.14634</v>
      </c>
      <c r="H20" s="12">
        <v>6.3759999999999997E-2</v>
      </c>
      <c r="I20" s="13">
        <v>0.1305</v>
      </c>
      <c r="J20" s="13">
        <v>14.46658</v>
      </c>
      <c r="K20" s="65">
        <v>8.9179999999999995E-2</v>
      </c>
    </row>
    <row r="21" spans="1:11" ht="15.75" thickTop="1" x14ac:dyDescent="0.25">
      <c r="A21" s="14" t="s">
        <v>11</v>
      </c>
      <c r="B21" s="15">
        <f t="shared" ref="B21:K21" si="4">SUM(B16:B20)</f>
        <v>0.87187999999999999</v>
      </c>
      <c r="C21" s="16">
        <f t="shared" si="4"/>
        <v>0.85821999999999998</v>
      </c>
      <c r="D21" s="15">
        <f t="shared" si="4"/>
        <v>0.41159999999999997</v>
      </c>
      <c r="E21" s="16">
        <f t="shared" si="4"/>
        <v>0.94415999999999989</v>
      </c>
      <c r="F21" s="15">
        <f t="shared" si="4"/>
        <v>595.95434999999998</v>
      </c>
      <c r="G21" s="16">
        <f t="shared" si="4"/>
        <v>0.72611000000000003</v>
      </c>
      <c r="H21" s="15">
        <f t="shared" si="4"/>
        <v>0.31525000000000003</v>
      </c>
      <c r="I21" s="16">
        <f t="shared" si="4"/>
        <v>0.65250000000000008</v>
      </c>
      <c r="J21" s="16">
        <f t="shared" si="4"/>
        <v>72.222630000000009</v>
      </c>
      <c r="K21" s="66">
        <f t="shared" si="4"/>
        <v>0.44578000000000001</v>
      </c>
    </row>
    <row r="22" spans="1:11" ht="15.75" thickBot="1" x14ac:dyDescent="0.3">
      <c r="A22" s="17" t="s">
        <v>12</v>
      </c>
      <c r="B22" s="18">
        <f>B21/5</f>
        <v>0.174376</v>
      </c>
      <c r="C22" s="19">
        <f>C21/5</f>
        <v>0.17164399999999999</v>
      </c>
      <c r="D22" s="19">
        <f t="shared" ref="D22:K22" si="5">D21/5</f>
        <v>8.231999999999999E-2</v>
      </c>
      <c r="E22" s="19">
        <f t="shared" si="5"/>
        <v>0.18883199999999997</v>
      </c>
      <c r="F22" s="19">
        <f t="shared" si="5"/>
        <v>119.19086999999999</v>
      </c>
      <c r="G22" s="19">
        <f t="shared" si="5"/>
        <v>0.14522200000000002</v>
      </c>
      <c r="H22" s="19">
        <f t="shared" si="5"/>
        <v>6.3050000000000009E-2</v>
      </c>
      <c r="I22" s="19">
        <f t="shared" si="5"/>
        <v>0.1305</v>
      </c>
      <c r="J22" s="19">
        <f t="shared" si="5"/>
        <v>14.444526000000002</v>
      </c>
      <c r="K22" s="19">
        <f t="shared" si="5"/>
        <v>8.9155999999999999E-2</v>
      </c>
    </row>
    <row r="23" spans="1:11" ht="15.75" thickTop="1" x14ac:dyDescent="0.25">
      <c r="A23" s="8">
        <v>39405</v>
      </c>
      <c r="B23" s="9">
        <v>0.1744</v>
      </c>
      <c r="C23" s="10">
        <v>0.17252000000000001</v>
      </c>
      <c r="D23" s="9">
        <v>8.2540000000000002E-2</v>
      </c>
      <c r="E23" s="10">
        <v>0.18951000000000001</v>
      </c>
      <c r="F23" s="9">
        <v>119.82510000000001</v>
      </c>
      <c r="G23" s="10">
        <v>0.14660000000000001</v>
      </c>
      <c r="H23" s="9">
        <v>6.3750000000000001E-2</v>
      </c>
      <c r="I23" s="10">
        <v>0.1305</v>
      </c>
      <c r="J23" s="10">
        <v>14.4457</v>
      </c>
      <c r="K23" s="64">
        <v>8.9169999999999999E-2</v>
      </c>
    </row>
    <row r="24" spans="1:11" x14ac:dyDescent="0.25">
      <c r="A24" s="8">
        <v>39406</v>
      </c>
      <c r="B24" s="9">
        <v>0.17416000000000001</v>
      </c>
      <c r="C24" s="10">
        <v>0.17286000000000001</v>
      </c>
      <c r="D24" s="9">
        <v>8.2350000000000007E-2</v>
      </c>
      <c r="E24" s="10">
        <v>0.18897</v>
      </c>
      <c r="F24" s="9">
        <v>120.02737999999999</v>
      </c>
      <c r="G24" s="10">
        <v>0.14754999999999999</v>
      </c>
      <c r="H24" s="9">
        <v>6.3659999999999994E-2</v>
      </c>
      <c r="I24" s="10">
        <v>0.1305</v>
      </c>
      <c r="J24" s="10">
        <v>14.370010000000001</v>
      </c>
      <c r="K24" s="64">
        <v>8.9039999999999994E-2</v>
      </c>
    </row>
    <row r="25" spans="1:11" x14ac:dyDescent="0.25">
      <c r="A25" s="8">
        <v>39407</v>
      </c>
      <c r="B25" s="9">
        <v>0.17265</v>
      </c>
      <c r="C25" s="10">
        <v>0.17113</v>
      </c>
      <c r="D25" s="9">
        <v>8.2030000000000006E-2</v>
      </c>
      <c r="E25" s="10">
        <v>0.18912999999999999</v>
      </c>
      <c r="F25" s="9">
        <v>120.31774</v>
      </c>
      <c r="G25" s="10">
        <v>0.14687</v>
      </c>
      <c r="H25" s="9">
        <v>6.3200000000000006E-2</v>
      </c>
      <c r="I25" s="10">
        <v>0.1305</v>
      </c>
      <c r="J25" s="10">
        <v>14.3687</v>
      </c>
      <c r="K25" s="64">
        <v>8.8270000000000001E-2</v>
      </c>
    </row>
    <row r="26" spans="1:11" x14ac:dyDescent="0.25">
      <c r="A26" s="8">
        <v>39408</v>
      </c>
      <c r="B26" s="9">
        <v>0.17215</v>
      </c>
      <c r="C26" s="10">
        <v>0.17368</v>
      </c>
      <c r="D26" s="9">
        <v>8.1890000000000004E-2</v>
      </c>
      <c r="E26" s="10">
        <v>0.18972</v>
      </c>
      <c r="F26" s="9">
        <v>121.47592</v>
      </c>
      <c r="G26" s="10">
        <v>0.15012</v>
      </c>
      <c r="H26" s="9">
        <v>6.3450000000000006E-2</v>
      </c>
      <c r="I26" s="10">
        <v>0.1305</v>
      </c>
      <c r="J26" s="10">
        <v>14.156639999999999</v>
      </c>
      <c r="K26" s="64">
        <v>8.8020000000000001E-2</v>
      </c>
    </row>
    <row r="27" spans="1:11" ht="15.75" thickBot="1" x14ac:dyDescent="0.3">
      <c r="A27" s="11">
        <v>39409</v>
      </c>
      <c r="B27" s="12">
        <v>0.17202000000000001</v>
      </c>
      <c r="C27" s="13">
        <v>0.17371</v>
      </c>
      <c r="D27" s="12">
        <v>8.1790000000000002E-2</v>
      </c>
      <c r="E27" s="13">
        <v>0.18942999999999999</v>
      </c>
      <c r="F27" s="12">
        <v>121.77607999999999</v>
      </c>
      <c r="G27" s="13">
        <v>0.14995</v>
      </c>
      <c r="H27" s="12">
        <v>6.336E-2</v>
      </c>
      <c r="I27" s="13">
        <v>0.1305</v>
      </c>
      <c r="J27" s="13">
        <v>14.16578</v>
      </c>
      <c r="K27" s="65">
        <v>8.795E-2</v>
      </c>
    </row>
    <row r="28" spans="1:11" ht="15.75" thickTop="1" x14ac:dyDescent="0.25">
      <c r="A28" s="14" t="s">
        <v>11</v>
      </c>
      <c r="B28" s="15">
        <f t="shared" ref="B28:K28" si="6">SUM(B23:B27)</f>
        <v>0.86538000000000004</v>
      </c>
      <c r="C28" s="16">
        <f t="shared" si="6"/>
        <v>0.86390000000000011</v>
      </c>
      <c r="D28" s="15">
        <f t="shared" si="6"/>
        <v>0.41060000000000008</v>
      </c>
      <c r="E28" s="16">
        <f t="shared" si="6"/>
        <v>0.94676000000000005</v>
      </c>
      <c r="F28" s="15">
        <f t="shared" si="6"/>
        <v>603.42222000000004</v>
      </c>
      <c r="G28" s="16">
        <f t="shared" si="6"/>
        <v>0.74109000000000003</v>
      </c>
      <c r="H28" s="15">
        <f t="shared" si="6"/>
        <v>0.31742000000000004</v>
      </c>
      <c r="I28" s="16">
        <f t="shared" si="6"/>
        <v>0.65250000000000008</v>
      </c>
      <c r="J28" s="16">
        <f t="shared" si="6"/>
        <v>71.506829999999994</v>
      </c>
      <c r="K28" s="66">
        <f t="shared" si="6"/>
        <v>0.44245000000000001</v>
      </c>
    </row>
    <row r="29" spans="1:11" ht="15.75" thickBot="1" x14ac:dyDescent="0.3">
      <c r="A29" s="17" t="s">
        <v>12</v>
      </c>
      <c r="B29" s="18">
        <f>B28/5</f>
        <v>0.17307600000000001</v>
      </c>
      <c r="C29" s="19">
        <f>C28/5</f>
        <v>0.17278000000000002</v>
      </c>
      <c r="D29" s="19">
        <f t="shared" ref="D29:K29" si="7">D28/5</f>
        <v>8.2120000000000012E-2</v>
      </c>
      <c r="E29" s="19">
        <f t="shared" si="7"/>
        <v>0.18935200000000002</v>
      </c>
      <c r="F29" s="19">
        <f t="shared" si="7"/>
        <v>120.68444400000001</v>
      </c>
      <c r="G29" s="19">
        <f t="shared" si="7"/>
        <v>0.14821800000000002</v>
      </c>
      <c r="H29" s="19">
        <f t="shared" si="7"/>
        <v>6.3484000000000013E-2</v>
      </c>
      <c r="I29" s="19">
        <f t="shared" si="7"/>
        <v>0.1305</v>
      </c>
      <c r="J29" s="19">
        <f t="shared" si="7"/>
        <v>14.301365999999998</v>
      </c>
      <c r="K29" s="19">
        <f t="shared" si="7"/>
        <v>8.8489999999999999E-2</v>
      </c>
    </row>
    <row r="30" spans="1:11" ht="15.75" thickTop="1" x14ac:dyDescent="0.25">
      <c r="A30" s="8">
        <v>39412</v>
      </c>
      <c r="B30" s="9">
        <v>0.17230999999999999</v>
      </c>
      <c r="C30" s="10">
        <v>0.17313999999999999</v>
      </c>
      <c r="D30" s="9">
        <v>8.1769999999999995E-2</v>
      </c>
      <c r="E30" s="10">
        <v>0.18801999999999999</v>
      </c>
      <c r="F30" s="9">
        <v>121.44004</v>
      </c>
      <c r="G30" s="10">
        <v>0.14954999999999999</v>
      </c>
      <c r="H30" s="9">
        <v>6.3490000000000005E-2</v>
      </c>
      <c r="I30" s="10">
        <v>0.1305</v>
      </c>
      <c r="J30" s="10">
        <v>14.106400000000001</v>
      </c>
      <c r="K30" s="64">
        <v>8.8099999999999998E-2</v>
      </c>
    </row>
    <row r="31" spans="1:11" x14ac:dyDescent="0.25">
      <c r="A31" s="8">
        <v>39413</v>
      </c>
      <c r="B31" s="9">
        <v>0.17186999999999999</v>
      </c>
      <c r="C31" s="10">
        <v>0.17268</v>
      </c>
      <c r="D31" s="9">
        <v>8.1720000000000001E-2</v>
      </c>
      <c r="E31" s="10">
        <v>0.18817</v>
      </c>
      <c r="F31" s="9">
        <v>121.2606</v>
      </c>
      <c r="G31" s="10">
        <v>0.14873</v>
      </c>
      <c r="H31" s="9">
        <v>6.3109999999999999E-2</v>
      </c>
      <c r="I31" s="10">
        <v>0.1305</v>
      </c>
      <c r="J31" s="10">
        <v>14.122059999999999</v>
      </c>
      <c r="K31" s="64">
        <v>8.788E-2</v>
      </c>
    </row>
    <row r="32" spans="1:11" x14ac:dyDescent="0.25">
      <c r="A32" s="8">
        <v>39414</v>
      </c>
      <c r="B32" s="9">
        <v>0.17199</v>
      </c>
      <c r="C32" s="10">
        <v>0.17199</v>
      </c>
      <c r="D32" s="9">
        <v>8.1659999999999996E-2</v>
      </c>
      <c r="E32" s="10">
        <v>0.18837000000000001</v>
      </c>
      <c r="F32" s="9">
        <v>121.43351</v>
      </c>
      <c r="G32" s="10">
        <v>0.14913999999999999</v>
      </c>
      <c r="H32" s="9">
        <v>6.3119999999999996E-2</v>
      </c>
      <c r="I32" s="10">
        <v>0.1305</v>
      </c>
      <c r="J32" s="10">
        <v>14.17295</v>
      </c>
      <c r="K32" s="64">
        <v>8.7940000000000004E-2</v>
      </c>
    </row>
    <row r="33" spans="1:11" x14ac:dyDescent="0.25">
      <c r="A33" s="8">
        <v>39415</v>
      </c>
      <c r="B33" s="9">
        <v>0.17299999999999999</v>
      </c>
      <c r="C33" s="10">
        <v>0.16930000000000001</v>
      </c>
      <c r="D33" s="9">
        <v>8.2070000000000004E-2</v>
      </c>
      <c r="E33" s="10">
        <v>0.18854000000000001</v>
      </c>
      <c r="F33" s="9">
        <v>121.54443999999999</v>
      </c>
      <c r="G33" s="10">
        <v>0.14788999999999999</v>
      </c>
      <c r="H33" s="9">
        <v>6.3039999999999999E-2</v>
      </c>
      <c r="I33" s="10">
        <v>0.1305</v>
      </c>
      <c r="J33" s="10">
        <v>14.377190000000001</v>
      </c>
      <c r="K33" s="64">
        <v>8.8450000000000001E-2</v>
      </c>
    </row>
    <row r="34" spans="1:11" ht="15.75" thickBot="1" x14ac:dyDescent="0.3">
      <c r="A34" s="11">
        <v>39416</v>
      </c>
      <c r="B34" s="12">
        <v>0.17280000000000001</v>
      </c>
      <c r="C34" s="13">
        <v>0.16930000000000001</v>
      </c>
      <c r="D34" s="12">
        <v>8.2100000000000006E-2</v>
      </c>
      <c r="E34" s="13">
        <v>0.18909999999999999</v>
      </c>
      <c r="F34" s="12">
        <v>121.1627</v>
      </c>
      <c r="G34" s="13">
        <v>0.14799999999999999</v>
      </c>
      <c r="H34" s="12">
        <v>6.3299999999999995E-2</v>
      </c>
      <c r="I34" s="13">
        <v>0.1305</v>
      </c>
      <c r="J34" s="13">
        <v>14.329599999999999</v>
      </c>
      <c r="K34" s="65">
        <v>8.8400000000000006E-2</v>
      </c>
    </row>
    <row r="35" spans="1:11" ht="15.75" thickTop="1" x14ac:dyDescent="0.25">
      <c r="A35" s="74" t="s">
        <v>11</v>
      </c>
      <c r="B35" s="27">
        <f t="shared" ref="B35:K35" si="8">SUM(B30:B34)</f>
        <v>0.86197000000000012</v>
      </c>
      <c r="C35" s="28">
        <f t="shared" si="8"/>
        <v>0.85641</v>
      </c>
      <c r="D35" s="27">
        <f t="shared" si="8"/>
        <v>0.40931999999999996</v>
      </c>
      <c r="E35" s="28">
        <f t="shared" si="8"/>
        <v>0.94220000000000015</v>
      </c>
      <c r="F35" s="27">
        <f t="shared" si="8"/>
        <v>606.84128999999996</v>
      </c>
      <c r="G35" s="28">
        <f t="shared" si="8"/>
        <v>0.74331000000000003</v>
      </c>
      <c r="H35" s="27">
        <f t="shared" si="8"/>
        <v>0.31606000000000001</v>
      </c>
      <c r="I35" s="28">
        <f t="shared" si="8"/>
        <v>0.65250000000000008</v>
      </c>
      <c r="J35" s="28">
        <f t="shared" si="8"/>
        <v>71.108199999999997</v>
      </c>
      <c r="K35" s="54">
        <f t="shared" si="8"/>
        <v>0.44077</v>
      </c>
    </row>
    <row r="36" spans="1:11" ht="15.75" thickBot="1" x14ac:dyDescent="0.3">
      <c r="A36" s="75" t="s">
        <v>12</v>
      </c>
      <c r="B36" s="48">
        <f>B35/5</f>
        <v>0.17239400000000002</v>
      </c>
      <c r="C36" s="49">
        <f>C35/5</f>
        <v>0.17128199999999999</v>
      </c>
      <c r="D36" s="49">
        <f t="shared" ref="D36:K36" si="9">D35/5</f>
        <v>8.1863999999999992E-2</v>
      </c>
      <c r="E36" s="49">
        <f t="shared" si="9"/>
        <v>0.18844000000000002</v>
      </c>
      <c r="F36" s="49">
        <f t="shared" si="9"/>
        <v>121.368258</v>
      </c>
      <c r="G36" s="49">
        <f t="shared" si="9"/>
        <v>0.14866200000000002</v>
      </c>
      <c r="H36" s="49">
        <f t="shared" si="9"/>
        <v>6.3212000000000004E-2</v>
      </c>
      <c r="I36" s="49">
        <f t="shared" si="9"/>
        <v>0.1305</v>
      </c>
      <c r="J36" s="49">
        <f t="shared" si="9"/>
        <v>14.221639999999999</v>
      </c>
      <c r="K36" s="49">
        <f t="shared" si="9"/>
        <v>8.8153999999999996E-2</v>
      </c>
    </row>
    <row r="37" spans="1:11" ht="21" thickTop="1" x14ac:dyDescent="0.3">
      <c r="A37" s="20"/>
      <c r="B37" s="9"/>
      <c r="C37" s="69"/>
      <c r="D37" s="9"/>
      <c r="E37" s="22" t="s">
        <v>13</v>
      </c>
      <c r="F37" s="9"/>
      <c r="G37" s="10"/>
      <c r="H37" s="9"/>
      <c r="I37" s="10"/>
      <c r="J37" s="10"/>
      <c r="K37" s="64"/>
    </row>
    <row r="38" spans="1:11" ht="15.75" thickBot="1" x14ac:dyDescent="0.3">
      <c r="A38" s="23"/>
      <c r="B38" s="24"/>
      <c r="C38" s="25"/>
      <c r="D38" s="24"/>
      <c r="E38" s="25"/>
      <c r="F38" s="24"/>
      <c r="G38" s="25"/>
      <c r="H38" s="24"/>
      <c r="I38" s="25"/>
      <c r="J38" s="25"/>
      <c r="K38" s="68"/>
    </row>
    <row r="39" spans="1:11" x14ac:dyDescent="0.25">
      <c r="A39" s="26" t="s">
        <v>14</v>
      </c>
      <c r="B39" s="27">
        <f>SUM(B5:B6,B9:B13,B16:B20,B23:B27,B30:B34)</f>
        <v>3.8279499999999995</v>
      </c>
      <c r="C39" s="37">
        <f>SUM(C5:C6,C9:C13,C16:C20,C23:C27,C30:C34)</f>
        <v>3.7629400000000004</v>
      </c>
      <c r="D39" s="37">
        <f t="shared" ref="D39:K39" si="10">SUM(D5:D6,D9:D13,D16:D20,D23:D27,D30:D34)</f>
        <v>1.8105600000000002</v>
      </c>
      <c r="E39" s="37">
        <f t="shared" si="10"/>
        <v>4.1539499999999991</v>
      </c>
      <c r="F39" s="37">
        <f t="shared" si="10"/>
        <v>2633.6053400000001</v>
      </c>
      <c r="G39" s="37">
        <f t="shared" si="10"/>
        <v>3.1976499999999994</v>
      </c>
      <c r="H39" s="37">
        <f t="shared" si="10"/>
        <v>1.3860200000000003</v>
      </c>
      <c r="I39" s="37">
        <f t="shared" si="10"/>
        <v>2.8709000000000011</v>
      </c>
      <c r="J39" s="37">
        <f t="shared" si="10"/>
        <v>319.22875999999997</v>
      </c>
      <c r="K39" s="37">
        <f t="shared" si="10"/>
        <v>1.95722</v>
      </c>
    </row>
    <row r="40" spans="1:11" x14ac:dyDescent="0.25">
      <c r="A40" s="26" t="s">
        <v>15</v>
      </c>
      <c r="B40" s="27">
        <f>B39/22</f>
        <v>0.17399772727272725</v>
      </c>
      <c r="C40" s="28">
        <f>C39/22</f>
        <v>0.17104272727272729</v>
      </c>
      <c r="D40" s="28">
        <f t="shared" ref="D40:K40" si="11">D39/22</f>
        <v>8.2298181818181826E-2</v>
      </c>
      <c r="E40" s="28">
        <f t="shared" si="11"/>
        <v>0.18881590909090906</v>
      </c>
      <c r="F40" s="28">
        <f t="shared" si="11"/>
        <v>119.70933363636364</v>
      </c>
      <c r="G40" s="28">
        <f t="shared" si="11"/>
        <v>0.14534772727272724</v>
      </c>
      <c r="H40" s="28">
        <f t="shared" si="11"/>
        <v>6.3000909090909107E-2</v>
      </c>
      <c r="I40" s="28">
        <f t="shared" si="11"/>
        <v>0.13049545454545461</v>
      </c>
      <c r="J40" s="28">
        <f t="shared" si="11"/>
        <v>14.51039818181818</v>
      </c>
      <c r="K40" s="28">
        <f t="shared" si="11"/>
        <v>8.8964545454545449E-2</v>
      </c>
    </row>
    <row r="41" spans="1:11" x14ac:dyDescent="0.25">
      <c r="A41" s="26" t="s">
        <v>16</v>
      </c>
      <c r="B41" s="27">
        <f>1/B40</f>
        <v>5.7472015047218497</v>
      </c>
      <c r="C41" s="28">
        <f>1/C40</f>
        <v>5.8464923703274563</v>
      </c>
      <c r="D41" s="28">
        <f t="shared" ref="D41:K41" si="12">1/D40</f>
        <v>12.150936726758571</v>
      </c>
      <c r="E41" s="28">
        <f t="shared" si="12"/>
        <v>5.296163892198992</v>
      </c>
      <c r="F41" s="28">
        <f t="shared" si="12"/>
        <v>8.3535675090938271E-3</v>
      </c>
      <c r="G41" s="28">
        <f t="shared" si="12"/>
        <v>6.8800525385830236</v>
      </c>
      <c r="H41" s="28">
        <f t="shared" si="12"/>
        <v>15.87278682847289</v>
      </c>
      <c r="I41" s="28">
        <f t="shared" si="12"/>
        <v>7.6631021630847433</v>
      </c>
      <c r="J41" s="28">
        <f t="shared" si="12"/>
        <v>6.8916096406852576E-2</v>
      </c>
      <c r="K41" s="28">
        <f t="shared" si="12"/>
        <v>11.24043285885082</v>
      </c>
    </row>
    <row r="42" spans="1:11" ht="15.75" thickBot="1" x14ac:dyDescent="0.3">
      <c r="A42" s="29"/>
      <c r="B42" s="30"/>
      <c r="C42" s="31"/>
      <c r="D42" s="30"/>
      <c r="E42" s="31"/>
      <c r="F42" s="30"/>
      <c r="G42" s="31"/>
      <c r="H42" s="30"/>
      <c r="I42" s="31"/>
      <c r="J42" s="31"/>
      <c r="K42" s="5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activeCell="F26" sqref="F26"/>
    </sheetView>
  </sheetViews>
  <sheetFormatPr defaultRowHeight="15" x14ac:dyDescent="0.25"/>
  <cols>
    <col min="1" max="1" width="13.85546875" bestFit="1" customWidth="1"/>
    <col min="2" max="4" width="9.28515625" bestFit="1" customWidth="1"/>
    <col min="5" max="5" width="10.85546875" bestFit="1" customWidth="1"/>
    <col min="6" max="10" width="9.28515625" bestFit="1" customWidth="1"/>
    <col min="11" max="11" width="9.5703125" bestFit="1" customWidth="1"/>
  </cols>
  <sheetData>
    <row r="1" spans="1:11" ht="15.75" x14ac:dyDescent="0.25">
      <c r="A1" s="42"/>
      <c r="B1" s="42"/>
      <c r="C1" s="43" t="s">
        <v>47</v>
      </c>
      <c r="D1" s="42"/>
      <c r="E1" s="42"/>
      <c r="F1" s="42"/>
      <c r="G1" s="42"/>
      <c r="H1" s="42"/>
      <c r="I1" s="42"/>
      <c r="J1" s="42"/>
      <c r="K1" s="42"/>
    </row>
    <row r="2" spans="1:11" ht="16.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.75" x14ac:dyDescent="0.25">
      <c r="A3" s="44"/>
      <c r="B3" s="45"/>
      <c r="C3" s="44"/>
      <c r="D3" s="45"/>
      <c r="E3" s="44"/>
      <c r="F3" s="45"/>
      <c r="G3" s="44"/>
      <c r="H3" s="45"/>
      <c r="I3" s="44"/>
      <c r="J3" s="44"/>
      <c r="K3" s="76"/>
    </row>
    <row r="4" spans="1:11" ht="16.5" thickBot="1" x14ac:dyDescent="0.3">
      <c r="A4" s="46" t="s">
        <v>0</v>
      </c>
      <c r="B4" s="47" t="s">
        <v>1</v>
      </c>
      <c r="C4" s="46" t="s">
        <v>2</v>
      </c>
      <c r="D4" s="47" t="s">
        <v>3</v>
      </c>
      <c r="E4" s="46" t="s">
        <v>4</v>
      </c>
      <c r="F4" s="47" t="s">
        <v>5</v>
      </c>
      <c r="G4" s="46" t="s">
        <v>6</v>
      </c>
      <c r="H4" s="47" t="s">
        <v>7</v>
      </c>
      <c r="I4" s="46" t="s">
        <v>8</v>
      </c>
      <c r="J4" s="46" t="s">
        <v>9</v>
      </c>
      <c r="K4" s="77" t="s">
        <v>10</v>
      </c>
    </row>
    <row r="5" spans="1:11" x14ac:dyDescent="0.25">
      <c r="A5" s="8">
        <v>39419</v>
      </c>
      <c r="B5" s="78">
        <v>0.17382</v>
      </c>
      <c r="C5" s="78">
        <v>0.17019000000000001</v>
      </c>
      <c r="D5" s="79">
        <v>8.2070000000000004E-2</v>
      </c>
      <c r="E5" s="78">
        <v>0.18872</v>
      </c>
      <c r="F5" s="79">
        <v>120.19376</v>
      </c>
      <c r="G5" s="78">
        <v>0.14752000000000001</v>
      </c>
      <c r="H5" s="79">
        <v>6.3460000000000003E-2</v>
      </c>
      <c r="I5" s="81">
        <v>0.1305</v>
      </c>
      <c r="J5" s="79">
        <v>14.47897</v>
      </c>
      <c r="K5" s="78">
        <v>8.8870000000000005E-2</v>
      </c>
    </row>
    <row r="6" spans="1:11" x14ac:dyDescent="0.25">
      <c r="A6" s="8">
        <v>39420</v>
      </c>
      <c r="B6" s="20">
        <v>0.17412</v>
      </c>
      <c r="C6" s="20">
        <v>0.1701</v>
      </c>
      <c r="D6" s="79">
        <v>8.2299999999999998E-2</v>
      </c>
      <c r="E6" s="20">
        <v>0.18901999999999999</v>
      </c>
      <c r="F6" s="79">
        <v>120.63746</v>
      </c>
      <c r="G6" s="20">
        <v>0.14776</v>
      </c>
      <c r="H6" s="79">
        <v>6.3149999999999998E-2</v>
      </c>
      <c r="I6" s="82">
        <v>0.1305</v>
      </c>
      <c r="J6" s="79">
        <v>14.41438</v>
      </c>
      <c r="K6" s="20">
        <v>8.9029999999999998E-2</v>
      </c>
    </row>
    <row r="7" spans="1:11" x14ac:dyDescent="0.25">
      <c r="A7" s="8">
        <v>39421</v>
      </c>
      <c r="B7" s="20">
        <v>0.17297000000000001</v>
      </c>
      <c r="C7" s="20">
        <v>0.17108000000000001</v>
      </c>
      <c r="D7" s="79">
        <v>8.2059999999999994E-2</v>
      </c>
      <c r="E7" s="20">
        <v>0.18856999999999999</v>
      </c>
      <c r="F7" s="79">
        <v>120.37645999999999</v>
      </c>
      <c r="G7" s="20">
        <v>0.14942</v>
      </c>
      <c r="H7" s="79">
        <v>6.3399999999999998E-2</v>
      </c>
      <c r="I7" s="82">
        <v>0.1305</v>
      </c>
      <c r="J7" s="79">
        <v>14.309329999999999</v>
      </c>
      <c r="K7" s="20">
        <v>8.8440000000000005E-2</v>
      </c>
    </row>
    <row r="8" spans="1:11" x14ac:dyDescent="0.25">
      <c r="A8" s="8">
        <v>39422</v>
      </c>
      <c r="B8" s="20">
        <v>0.17408999999999999</v>
      </c>
      <c r="C8" s="20">
        <v>0.17021</v>
      </c>
      <c r="D8" s="79">
        <v>8.2250000000000004E-2</v>
      </c>
      <c r="E8" s="20">
        <v>0.18875</v>
      </c>
      <c r="F8" s="79">
        <v>120.46781</v>
      </c>
      <c r="G8" s="20">
        <v>0.14996000000000001</v>
      </c>
      <c r="H8" s="79">
        <v>6.4339999999999994E-2</v>
      </c>
      <c r="I8" s="82">
        <v>0.1305</v>
      </c>
      <c r="J8" s="79">
        <v>14.47115</v>
      </c>
      <c r="K8" s="20">
        <v>8.9010000000000006E-2</v>
      </c>
    </row>
    <row r="9" spans="1:11" ht="15.75" thickBot="1" x14ac:dyDescent="0.3">
      <c r="A9" s="11">
        <v>39423</v>
      </c>
      <c r="B9" s="13">
        <v>0.17446999999999999</v>
      </c>
      <c r="C9" s="13">
        <v>0.16880999999999999</v>
      </c>
      <c r="D9" s="12">
        <v>8.2739999999999994E-2</v>
      </c>
      <c r="E9" s="13">
        <v>0.18856000000000001</v>
      </c>
      <c r="F9" s="12">
        <v>120.30795000000001</v>
      </c>
      <c r="G9" s="13">
        <v>0.14957999999999999</v>
      </c>
      <c r="H9" s="12">
        <v>6.4380000000000007E-2</v>
      </c>
      <c r="I9" s="80">
        <v>0.1305</v>
      </c>
      <c r="J9" s="12">
        <v>14.51225</v>
      </c>
      <c r="K9" s="13">
        <v>8.9200000000000002E-2</v>
      </c>
    </row>
    <row r="10" spans="1:11" ht="15.75" thickTop="1" x14ac:dyDescent="0.25">
      <c r="A10" s="50" t="s">
        <v>11</v>
      </c>
      <c r="B10" s="16">
        <f t="shared" ref="B10:K10" si="0">SUM(B5:B9)</f>
        <v>0.86946999999999997</v>
      </c>
      <c r="C10" s="16">
        <f t="shared" si="0"/>
        <v>0.85038999999999998</v>
      </c>
      <c r="D10" s="15">
        <f t="shared" si="0"/>
        <v>0.41142000000000001</v>
      </c>
      <c r="E10" s="16">
        <f t="shared" si="0"/>
        <v>0.9436199999999999</v>
      </c>
      <c r="F10" s="15">
        <f t="shared" si="0"/>
        <v>601.98343999999997</v>
      </c>
      <c r="G10" s="16">
        <f t="shared" si="0"/>
        <v>0.74424000000000001</v>
      </c>
      <c r="H10" s="15">
        <f t="shared" si="0"/>
        <v>0.31873000000000001</v>
      </c>
      <c r="I10" s="16">
        <f t="shared" si="0"/>
        <v>0.65250000000000008</v>
      </c>
      <c r="J10" s="15">
        <f t="shared" si="0"/>
        <v>72.186080000000004</v>
      </c>
      <c r="K10" s="16">
        <f t="shared" si="0"/>
        <v>0.44455000000000006</v>
      </c>
    </row>
    <row r="11" spans="1:11" ht="15.75" thickBot="1" x14ac:dyDescent="0.3">
      <c r="A11" s="51" t="s">
        <v>12</v>
      </c>
      <c r="B11" s="19">
        <f>B10/5</f>
        <v>0.17389399999999999</v>
      </c>
      <c r="C11" s="19">
        <f>C10/5</f>
        <v>0.17007800000000001</v>
      </c>
      <c r="D11" s="19">
        <f t="shared" ref="D11:K11" si="1">D10/5</f>
        <v>8.2283999999999996E-2</v>
      </c>
      <c r="E11" s="19">
        <f t="shared" si="1"/>
        <v>0.18872399999999998</v>
      </c>
      <c r="F11" s="19">
        <f t="shared" si="1"/>
        <v>120.396688</v>
      </c>
      <c r="G11" s="19">
        <f t="shared" si="1"/>
        <v>0.14884800000000001</v>
      </c>
      <c r="H11" s="19">
        <f t="shared" si="1"/>
        <v>6.3745999999999997E-2</v>
      </c>
      <c r="I11" s="19">
        <f t="shared" si="1"/>
        <v>0.1305</v>
      </c>
      <c r="J11" s="19">
        <f t="shared" si="1"/>
        <v>14.437216000000001</v>
      </c>
      <c r="K11" s="19">
        <f t="shared" si="1"/>
        <v>8.8910000000000017E-2</v>
      </c>
    </row>
    <row r="12" spans="1:11" ht="15.75" thickTop="1" x14ac:dyDescent="0.25">
      <c r="A12" s="8">
        <v>39426</v>
      </c>
      <c r="B12" s="9">
        <v>0.17412</v>
      </c>
      <c r="C12" s="10">
        <v>0.16746</v>
      </c>
      <c r="D12" s="9">
        <v>8.2540000000000002E-2</v>
      </c>
      <c r="E12" s="10">
        <v>0.18795999999999999</v>
      </c>
      <c r="F12" s="9">
        <v>119.937</v>
      </c>
      <c r="G12" s="10">
        <v>0.14829999999999999</v>
      </c>
      <c r="H12" s="9">
        <v>6.4310000000000006E-2</v>
      </c>
      <c r="I12" s="10">
        <v>0.1305</v>
      </c>
      <c r="J12" s="10">
        <v>14.5762</v>
      </c>
      <c r="K12" s="64">
        <v>8.9029999999999998E-2</v>
      </c>
    </row>
    <row r="13" spans="1:11" x14ac:dyDescent="0.25">
      <c r="A13" s="8">
        <v>39427</v>
      </c>
      <c r="B13" s="9">
        <v>0.17346</v>
      </c>
      <c r="C13" s="10">
        <v>0.16739999999999999</v>
      </c>
      <c r="D13" s="9">
        <v>8.2439999999999999E-2</v>
      </c>
      <c r="E13" s="10">
        <v>0.18792</v>
      </c>
      <c r="F13" s="9">
        <v>120.51349</v>
      </c>
      <c r="G13" s="10">
        <v>0.14784</v>
      </c>
      <c r="H13" s="9">
        <v>6.3780000000000003E-2</v>
      </c>
      <c r="I13" s="10">
        <v>0.1305</v>
      </c>
      <c r="J13" s="10">
        <v>14.57098</v>
      </c>
      <c r="K13" s="64">
        <v>8.8690000000000005E-2</v>
      </c>
    </row>
    <row r="14" spans="1:11" x14ac:dyDescent="0.25">
      <c r="A14" s="8">
        <v>39428</v>
      </c>
      <c r="B14" s="9">
        <v>0.17366999999999999</v>
      </c>
      <c r="C14" s="10">
        <v>0.16669999999999999</v>
      </c>
      <c r="D14" s="9">
        <v>8.2439999999999999E-2</v>
      </c>
      <c r="E14" s="10">
        <v>0.18820999999999999</v>
      </c>
      <c r="F14" s="9">
        <v>120.55589999999999</v>
      </c>
      <c r="G14" s="10">
        <v>0.14734</v>
      </c>
      <c r="H14" s="9">
        <v>6.4009999999999997E-2</v>
      </c>
      <c r="I14" s="10">
        <v>0.1305</v>
      </c>
      <c r="J14" s="10">
        <v>14.57555</v>
      </c>
      <c r="K14" s="64">
        <v>8.8789999999999994E-2</v>
      </c>
    </row>
    <row r="15" spans="1:11" x14ac:dyDescent="0.25">
      <c r="A15" s="8">
        <v>39429</v>
      </c>
      <c r="B15" s="9">
        <v>0.17374000000000001</v>
      </c>
      <c r="C15" s="10">
        <v>0.16533999999999999</v>
      </c>
      <c r="D15" s="9">
        <v>8.2379999999999995E-2</v>
      </c>
      <c r="E15" s="10">
        <v>0.188</v>
      </c>
      <c r="F15" s="9">
        <v>120.88215</v>
      </c>
      <c r="G15" s="10">
        <v>0.14738000000000001</v>
      </c>
      <c r="H15" s="9">
        <v>6.3740000000000005E-2</v>
      </c>
      <c r="I15" s="10">
        <v>0.1305</v>
      </c>
      <c r="J15" s="10">
        <v>14.655150000000001</v>
      </c>
      <c r="K15" s="64">
        <v>8.8830000000000006E-2</v>
      </c>
    </row>
    <row r="16" spans="1:11" ht="15.75" thickBot="1" x14ac:dyDescent="0.3">
      <c r="A16" s="11">
        <v>39430</v>
      </c>
      <c r="B16" s="12">
        <v>0.17485000000000001</v>
      </c>
      <c r="C16" s="13">
        <v>0.16686000000000001</v>
      </c>
      <c r="D16" s="12">
        <v>8.2409999999999997E-2</v>
      </c>
      <c r="E16" s="13">
        <v>0.18812000000000001</v>
      </c>
      <c r="F16" s="12">
        <v>120.71903</v>
      </c>
      <c r="G16" s="13">
        <v>0.14907999999999999</v>
      </c>
      <c r="H16" s="12">
        <v>6.4009999999999997E-2</v>
      </c>
      <c r="I16" s="13">
        <v>0.1305</v>
      </c>
      <c r="J16" s="13">
        <v>14.642099999999999</v>
      </c>
      <c r="K16" s="65">
        <v>8.9399999999999993E-2</v>
      </c>
    </row>
    <row r="17" spans="1:11" ht="15.75" thickTop="1" x14ac:dyDescent="0.25">
      <c r="A17" s="14" t="s">
        <v>11</v>
      </c>
      <c r="B17" s="15">
        <f t="shared" ref="B17:K17" si="2">SUM(B12:B16)</f>
        <v>0.86983999999999995</v>
      </c>
      <c r="C17" s="16">
        <f t="shared" si="2"/>
        <v>0.83376000000000006</v>
      </c>
      <c r="D17" s="15">
        <f t="shared" si="2"/>
        <v>0.41221000000000002</v>
      </c>
      <c r="E17" s="16">
        <f t="shared" si="2"/>
        <v>0.94020999999999999</v>
      </c>
      <c r="F17" s="15">
        <f t="shared" si="2"/>
        <v>602.60757000000001</v>
      </c>
      <c r="G17" s="16">
        <f t="shared" si="2"/>
        <v>0.73993999999999993</v>
      </c>
      <c r="H17" s="15">
        <f t="shared" si="2"/>
        <v>0.31985000000000002</v>
      </c>
      <c r="I17" s="16">
        <f t="shared" si="2"/>
        <v>0.65250000000000008</v>
      </c>
      <c r="J17" s="16">
        <f t="shared" si="2"/>
        <v>73.019980000000004</v>
      </c>
      <c r="K17" s="66">
        <f t="shared" si="2"/>
        <v>0.44473999999999997</v>
      </c>
    </row>
    <row r="18" spans="1:11" ht="15.75" thickBot="1" x14ac:dyDescent="0.3">
      <c r="A18" s="17" t="s">
        <v>12</v>
      </c>
      <c r="B18" s="18">
        <f>B17/5</f>
        <v>0.17396799999999998</v>
      </c>
      <c r="C18" s="19">
        <f>C17/5</f>
        <v>0.16675200000000001</v>
      </c>
      <c r="D18" s="19">
        <f t="shared" ref="D18:K18" si="3">D17/5</f>
        <v>8.2442000000000001E-2</v>
      </c>
      <c r="E18" s="19">
        <f t="shared" si="3"/>
        <v>0.18804199999999999</v>
      </c>
      <c r="F18" s="19">
        <f t="shared" si="3"/>
        <v>120.521514</v>
      </c>
      <c r="G18" s="19">
        <f t="shared" si="3"/>
        <v>0.14798799999999998</v>
      </c>
      <c r="H18" s="19">
        <f t="shared" si="3"/>
        <v>6.3969999999999999E-2</v>
      </c>
      <c r="I18" s="19">
        <f t="shared" si="3"/>
        <v>0.1305</v>
      </c>
      <c r="J18" s="19">
        <f t="shared" si="3"/>
        <v>14.603996</v>
      </c>
      <c r="K18" s="19">
        <f t="shared" si="3"/>
        <v>8.8947999999999999E-2</v>
      </c>
    </row>
    <row r="19" spans="1:11" ht="15.75" thickTop="1" x14ac:dyDescent="0.25">
      <c r="A19" s="8">
        <v>39433</v>
      </c>
      <c r="B19" s="9">
        <v>0.17680999999999999</v>
      </c>
      <c r="C19" s="10">
        <v>0.16977</v>
      </c>
      <c r="D19" s="9">
        <v>8.2989999999999994E-2</v>
      </c>
      <c r="E19" s="10">
        <v>0.18931999999999999</v>
      </c>
      <c r="F19" s="9">
        <v>121.35195</v>
      </c>
      <c r="G19" s="10">
        <v>0.15126000000000001</v>
      </c>
      <c r="H19" s="9">
        <v>6.4619999999999997E-2</v>
      </c>
      <c r="I19" s="10">
        <v>0.1305</v>
      </c>
      <c r="J19" s="10">
        <v>14.79283</v>
      </c>
      <c r="K19" s="64">
        <v>9.0410000000000004E-2</v>
      </c>
    </row>
    <row r="20" spans="1:11" x14ac:dyDescent="0.25">
      <c r="A20" s="8">
        <v>39434</v>
      </c>
      <c r="B20" s="9">
        <v>0.17757999999999999</v>
      </c>
      <c r="C20" s="10">
        <v>0.17311000000000001</v>
      </c>
      <c r="D20" s="9">
        <v>8.3339999999999997E-2</v>
      </c>
      <c r="E20" s="10">
        <v>0.19095000000000001</v>
      </c>
      <c r="F20" s="9">
        <v>121.81849</v>
      </c>
      <c r="G20" s="10">
        <v>0.1522</v>
      </c>
      <c r="H20" s="9">
        <v>6.4729999999999996E-2</v>
      </c>
      <c r="I20" s="10">
        <v>0.1305</v>
      </c>
      <c r="J20" s="10">
        <v>11.51271</v>
      </c>
      <c r="K20" s="64">
        <v>9.0800000000000006E-2</v>
      </c>
    </row>
    <row r="21" spans="1:11" x14ac:dyDescent="0.25">
      <c r="A21" s="8">
        <v>39435</v>
      </c>
      <c r="B21" s="9">
        <v>0.17735000000000001</v>
      </c>
      <c r="C21" s="10">
        <v>0.17369999999999999</v>
      </c>
      <c r="D21" s="9">
        <v>8.3309999999999995E-2</v>
      </c>
      <c r="E21" s="10">
        <v>0.19045000000000001</v>
      </c>
      <c r="F21" s="9">
        <v>122.45468</v>
      </c>
      <c r="G21" s="10">
        <v>0.15251000000000001</v>
      </c>
      <c r="H21" s="9">
        <v>6.4799999999999996E-2</v>
      </c>
      <c r="I21" s="10">
        <v>0.1305</v>
      </c>
      <c r="J21" s="10">
        <v>14.768689999999999</v>
      </c>
      <c r="K21" s="64">
        <v>9.0679999999999997E-2</v>
      </c>
    </row>
    <row r="22" spans="1:11" x14ac:dyDescent="0.25">
      <c r="A22" s="8">
        <v>39436</v>
      </c>
      <c r="B22" s="9">
        <v>0.17795</v>
      </c>
      <c r="C22" s="10">
        <v>0.17269000000000001</v>
      </c>
      <c r="D22" s="9">
        <v>8.3349999999999994E-2</v>
      </c>
      <c r="E22" s="10">
        <v>0.19070000000000001</v>
      </c>
      <c r="F22" s="9">
        <v>122.5656</v>
      </c>
      <c r="G22" s="10">
        <v>0.15232999999999999</v>
      </c>
      <c r="H22" s="9">
        <v>6.5479999999999997E-2</v>
      </c>
      <c r="I22" s="10">
        <v>0.1305</v>
      </c>
      <c r="J22" s="10">
        <v>14.80392</v>
      </c>
      <c r="K22" s="64">
        <v>9.0980000000000005E-2</v>
      </c>
    </row>
    <row r="23" spans="1:11" ht="15.75" thickBot="1" x14ac:dyDescent="0.3">
      <c r="A23" s="11">
        <v>39437</v>
      </c>
      <c r="B23" s="12">
        <v>0.17788999999999999</v>
      </c>
      <c r="C23" s="13">
        <v>0.17252999999999999</v>
      </c>
      <c r="D23" s="12">
        <v>8.3599999999999994E-2</v>
      </c>
      <c r="E23" s="13">
        <v>0.19066</v>
      </c>
      <c r="F23" s="12">
        <v>123.13001</v>
      </c>
      <c r="G23" s="13">
        <v>0.15210000000000001</v>
      </c>
      <c r="H23" s="12">
        <v>6.5850000000000006E-2</v>
      </c>
      <c r="I23" s="13">
        <v>0.1305</v>
      </c>
      <c r="J23" s="13">
        <v>14.738670000000001</v>
      </c>
      <c r="K23" s="65">
        <v>9.0950000000000003E-2</v>
      </c>
    </row>
    <row r="24" spans="1:11" ht="15.75" thickTop="1" x14ac:dyDescent="0.25">
      <c r="A24" s="14" t="s">
        <v>11</v>
      </c>
      <c r="B24" s="15">
        <f t="shared" ref="B24:K24" si="4">SUM(B19:B23)</f>
        <v>0.88757999999999992</v>
      </c>
      <c r="C24" s="16">
        <f t="shared" si="4"/>
        <v>0.86180000000000001</v>
      </c>
      <c r="D24" s="15">
        <f t="shared" si="4"/>
        <v>0.41658999999999996</v>
      </c>
      <c r="E24" s="16">
        <f t="shared" si="4"/>
        <v>0.95208000000000004</v>
      </c>
      <c r="F24" s="15">
        <f t="shared" si="4"/>
        <v>611.32073000000003</v>
      </c>
      <c r="G24" s="16">
        <f t="shared" si="4"/>
        <v>0.76039999999999996</v>
      </c>
      <c r="H24" s="15">
        <f t="shared" si="4"/>
        <v>0.32547999999999999</v>
      </c>
      <c r="I24" s="16">
        <f t="shared" si="4"/>
        <v>0.65250000000000008</v>
      </c>
      <c r="J24" s="16">
        <f t="shared" si="4"/>
        <v>70.616820000000004</v>
      </c>
      <c r="K24" s="66">
        <f t="shared" si="4"/>
        <v>0.45382</v>
      </c>
    </row>
    <row r="25" spans="1:11" ht="15.75" thickBot="1" x14ac:dyDescent="0.3">
      <c r="A25" s="17" t="s">
        <v>12</v>
      </c>
      <c r="B25" s="18">
        <f>B24/5</f>
        <v>0.17751599999999998</v>
      </c>
      <c r="C25" s="19">
        <f>C24/5</f>
        <v>0.17236000000000001</v>
      </c>
      <c r="D25" s="19">
        <f t="shared" ref="D25:K25" si="5">D24/5</f>
        <v>8.3317999999999989E-2</v>
      </c>
      <c r="E25" s="19">
        <f t="shared" si="5"/>
        <v>0.190416</v>
      </c>
      <c r="F25" s="19">
        <f t="shared" si="5"/>
        <v>122.26414600000001</v>
      </c>
      <c r="G25" s="19">
        <f t="shared" si="5"/>
        <v>0.15207999999999999</v>
      </c>
      <c r="H25" s="19">
        <f t="shared" si="5"/>
        <v>6.5096000000000001E-2</v>
      </c>
      <c r="I25" s="19">
        <f t="shared" si="5"/>
        <v>0.1305</v>
      </c>
      <c r="J25" s="19">
        <f t="shared" si="5"/>
        <v>14.123364</v>
      </c>
      <c r="K25" s="19">
        <f t="shared" si="5"/>
        <v>9.0763999999999997E-2</v>
      </c>
    </row>
    <row r="26" spans="1:11" ht="15.75" thickTop="1" x14ac:dyDescent="0.25">
      <c r="A26" s="8">
        <v>39440</v>
      </c>
      <c r="B26" s="9">
        <v>0.17766000000000001</v>
      </c>
      <c r="C26" s="10">
        <v>0.17033999999999999</v>
      </c>
      <c r="D26" s="9">
        <v>8.3500000000000005E-2</v>
      </c>
      <c r="E26" s="10">
        <v>0.18986</v>
      </c>
      <c r="F26" s="9">
        <v>122.72873</v>
      </c>
      <c r="G26" s="10">
        <v>0.15040000000000001</v>
      </c>
      <c r="H26" s="9">
        <v>6.5790000000000001E-2</v>
      </c>
      <c r="I26" s="10">
        <v>0.1305</v>
      </c>
      <c r="J26" s="10">
        <v>14.86852</v>
      </c>
      <c r="K26" s="64">
        <v>9.0840000000000004E-2</v>
      </c>
    </row>
    <row r="27" spans="1:11" x14ac:dyDescent="0.25">
      <c r="A27" s="8">
        <v>39443</v>
      </c>
      <c r="B27" s="9">
        <v>0.17663999999999999</v>
      </c>
      <c r="C27" s="10">
        <v>0.1701</v>
      </c>
      <c r="D27" s="9">
        <v>8.3529999999999993E-2</v>
      </c>
      <c r="E27" s="10">
        <v>0.18962000000000001</v>
      </c>
      <c r="F27" s="9">
        <v>122.56234000000001</v>
      </c>
      <c r="G27" s="10">
        <v>0.14965000000000001</v>
      </c>
      <c r="H27" s="9">
        <v>6.5839999999999996E-2</v>
      </c>
      <c r="I27" s="10">
        <v>0.1305</v>
      </c>
      <c r="J27" s="10">
        <v>14.89462</v>
      </c>
      <c r="K27" s="64">
        <v>9.0319999999999998E-2</v>
      </c>
    </row>
    <row r="28" spans="1:11" x14ac:dyDescent="0.25">
      <c r="A28" s="8">
        <v>39444</v>
      </c>
      <c r="B28" s="9">
        <v>0.17499000000000001</v>
      </c>
      <c r="C28" s="10">
        <v>0.16943</v>
      </c>
      <c r="D28" s="9">
        <v>8.3599999999999994E-2</v>
      </c>
      <c r="E28" s="10">
        <v>0.18917999999999999</v>
      </c>
      <c r="F28" s="9">
        <v>122.70914999999999</v>
      </c>
      <c r="G28" s="10">
        <v>0.14879000000000001</v>
      </c>
      <c r="H28" s="9">
        <v>6.5600000000000006E-2</v>
      </c>
      <c r="I28" s="10">
        <v>0.1305</v>
      </c>
      <c r="J28" s="10">
        <v>14.88744</v>
      </c>
      <c r="K28" s="64">
        <v>8.9480000000000004E-2</v>
      </c>
    </row>
    <row r="29" spans="1:11" ht="15.75" thickBot="1" x14ac:dyDescent="0.3">
      <c r="A29" s="11">
        <v>39447</v>
      </c>
      <c r="B29" s="12">
        <v>0.17352000000000001</v>
      </c>
      <c r="C29" s="13">
        <v>0.16874</v>
      </c>
      <c r="D29" s="12">
        <v>8.2669999999999993E-2</v>
      </c>
      <c r="E29" s="13">
        <v>0.18879000000000001</v>
      </c>
      <c r="F29" s="12">
        <v>122.12515999999999</v>
      </c>
      <c r="G29" s="13">
        <v>0.14907999999999999</v>
      </c>
      <c r="H29" s="12">
        <v>6.5479999999999997E-2</v>
      </c>
      <c r="I29" s="13">
        <v>0.1305</v>
      </c>
      <c r="J29" s="13">
        <v>14.75042</v>
      </c>
      <c r="K29" s="65">
        <v>8.8709999999999997E-2</v>
      </c>
    </row>
    <row r="30" spans="1:11" ht="15.75" thickTop="1" x14ac:dyDescent="0.25">
      <c r="A30" s="8" t="s">
        <v>11</v>
      </c>
      <c r="B30" s="27">
        <f t="shared" ref="B30:K30" si="6">SUM(B26:B29)</f>
        <v>0.70281000000000005</v>
      </c>
      <c r="C30" s="28">
        <f t="shared" si="6"/>
        <v>0.67860999999999994</v>
      </c>
      <c r="D30" s="27">
        <f t="shared" si="6"/>
        <v>0.33330000000000004</v>
      </c>
      <c r="E30" s="28">
        <f t="shared" si="6"/>
        <v>0.75745000000000007</v>
      </c>
      <c r="F30" s="27">
        <f t="shared" si="6"/>
        <v>490.12538000000001</v>
      </c>
      <c r="G30" s="28">
        <f t="shared" si="6"/>
        <v>0.59792000000000001</v>
      </c>
      <c r="H30" s="27">
        <f t="shared" si="6"/>
        <v>0.26271</v>
      </c>
      <c r="I30" s="28">
        <f t="shared" si="6"/>
        <v>0.52200000000000002</v>
      </c>
      <c r="J30" s="28">
        <f t="shared" si="6"/>
        <v>59.400999999999996</v>
      </c>
      <c r="K30" s="54">
        <f t="shared" si="6"/>
        <v>0.35935</v>
      </c>
    </row>
    <row r="31" spans="1:11" ht="15.75" thickBot="1" x14ac:dyDescent="0.3">
      <c r="A31" s="11" t="s">
        <v>12</v>
      </c>
      <c r="B31" s="48">
        <f>B30/3</f>
        <v>0.23427000000000001</v>
      </c>
      <c r="C31" s="49">
        <f>C30/3</f>
        <v>0.22620333333333331</v>
      </c>
      <c r="D31" s="49">
        <f t="shared" ref="D31:K31" si="7">D30/3</f>
        <v>0.11110000000000002</v>
      </c>
      <c r="E31" s="49">
        <f t="shared" si="7"/>
        <v>0.25248333333333334</v>
      </c>
      <c r="F31" s="49">
        <f t="shared" si="7"/>
        <v>163.37512666666666</v>
      </c>
      <c r="G31" s="49">
        <f t="shared" si="7"/>
        <v>0.19930666666666666</v>
      </c>
      <c r="H31" s="49">
        <f t="shared" si="7"/>
        <v>8.7569999999999995E-2</v>
      </c>
      <c r="I31" s="49">
        <f t="shared" si="7"/>
        <v>0.17400000000000002</v>
      </c>
      <c r="J31" s="49">
        <f t="shared" si="7"/>
        <v>19.800333333333331</v>
      </c>
      <c r="K31" s="49">
        <f t="shared" si="7"/>
        <v>0.11978333333333334</v>
      </c>
    </row>
    <row r="32" spans="1:11" ht="15.75" thickTop="1" x14ac:dyDescent="0.25">
      <c r="A32" s="83"/>
      <c r="B32" s="9"/>
      <c r="C32" s="10"/>
      <c r="D32" s="9"/>
      <c r="E32" s="10"/>
      <c r="F32" s="9"/>
      <c r="G32" s="10"/>
      <c r="H32" s="9"/>
      <c r="I32" s="10"/>
      <c r="J32" s="10"/>
      <c r="K32" s="64"/>
    </row>
    <row r="33" spans="1:11" ht="20.25" x14ac:dyDescent="0.3">
      <c r="A33" s="20"/>
      <c r="B33" s="9"/>
      <c r="C33" s="69"/>
      <c r="D33" s="9"/>
      <c r="E33" s="22" t="s">
        <v>13</v>
      </c>
      <c r="F33" s="9"/>
      <c r="G33" s="10"/>
      <c r="H33" s="9"/>
      <c r="I33" s="10"/>
      <c r="J33" s="10"/>
      <c r="K33" s="64"/>
    </row>
    <row r="34" spans="1:11" ht="15.75" thickBot="1" x14ac:dyDescent="0.3">
      <c r="A34" s="23"/>
      <c r="B34" s="9"/>
      <c r="C34" s="10"/>
      <c r="D34" s="9"/>
      <c r="E34" s="10"/>
      <c r="F34" s="9"/>
      <c r="G34" s="10"/>
      <c r="H34" s="9"/>
      <c r="I34" s="10"/>
      <c r="J34" s="10"/>
      <c r="K34" s="64"/>
    </row>
    <row r="35" spans="1:11" x14ac:dyDescent="0.25">
      <c r="A35" s="52" t="s">
        <v>14</v>
      </c>
      <c r="B35" s="53">
        <f>SUM(B5:B9,B12:B16,B19:B23,B26:B29)</f>
        <v>3.3296999999999999</v>
      </c>
      <c r="C35" s="53">
        <f>SUM(C5:C9,C12:C16,C19:C23,C26:C29)</f>
        <v>3.2245600000000008</v>
      </c>
      <c r="D35" s="53">
        <f t="shared" ref="D35:K35" si="8">SUM(D5:D9,D12:D16,D19:D23,D26:D29)</f>
        <v>1.5735199999999998</v>
      </c>
      <c r="E35" s="53">
        <f t="shared" si="8"/>
        <v>3.5933600000000001</v>
      </c>
      <c r="F35" s="53">
        <f t="shared" si="8"/>
        <v>2306.0371200000004</v>
      </c>
      <c r="G35" s="53">
        <f t="shared" si="8"/>
        <v>2.8424999999999998</v>
      </c>
      <c r="H35" s="53">
        <f t="shared" si="8"/>
        <v>1.2267699999999999</v>
      </c>
      <c r="I35" s="53">
        <f t="shared" si="8"/>
        <v>2.4795000000000007</v>
      </c>
      <c r="J35" s="53">
        <f t="shared" si="8"/>
        <v>275.22388000000007</v>
      </c>
      <c r="K35" s="53">
        <f t="shared" si="8"/>
        <v>1.7024600000000005</v>
      </c>
    </row>
    <row r="36" spans="1:11" x14ac:dyDescent="0.25">
      <c r="A36" s="52" t="s">
        <v>15</v>
      </c>
      <c r="B36" s="28">
        <f>B35/19</f>
        <v>0.17524736842105262</v>
      </c>
      <c r="C36" s="28">
        <f>C35/19</f>
        <v>0.16971368421052635</v>
      </c>
      <c r="D36" s="28">
        <f t="shared" ref="D36:K36" si="9">D35/19</f>
        <v>8.2816842105263147E-2</v>
      </c>
      <c r="E36" s="28">
        <f t="shared" si="9"/>
        <v>0.18912421052631578</v>
      </c>
      <c r="F36" s="28">
        <f t="shared" si="9"/>
        <v>121.37037473684212</v>
      </c>
      <c r="G36" s="28">
        <f t="shared" si="9"/>
        <v>0.14960526315789471</v>
      </c>
      <c r="H36" s="28">
        <f t="shared" si="9"/>
        <v>6.4566842105263159E-2</v>
      </c>
      <c r="I36" s="28">
        <f t="shared" si="9"/>
        <v>0.13050000000000003</v>
      </c>
      <c r="J36" s="28">
        <f t="shared" si="9"/>
        <v>14.485467368421055</v>
      </c>
      <c r="K36" s="28">
        <f t="shared" si="9"/>
        <v>8.9603157894736871E-2</v>
      </c>
    </row>
    <row r="37" spans="1:11" x14ac:dyDescent="0.25">
      <c r="A37" s="52" t="s">
        <v>16</v>
      </c>
      <c r="B37" s="28">
        <f>1/B36</f>
        <v>5.7062197795597207</v>
      </c>
      <c r="C37" s="28">
        <f>1/C36</f>
        <v>5.8922767757461472</v>
      </c>
      <c r="D37" s="28">
        <f t="shared" ref="D37:K37" si="10">1/D36</f>
        <v>12.074838578473742</v>
      </c>
      <c r="E37" s="28">
        <f t="shared" si="10"/>
        <v>5.2875303337266519</v>
      </c>
      <c r="F37" s="28">
        <f t="shared" si="10"/>
        <v>8.2392429138347951E-3</v>
      </c>
      <c r="G37" s="28">
        <f t="shared" si="10"/>
        <v>6.6842568161829385</v>
      </c>
      <c r="H37" s="28">
        <f t="shared" si="10"/>
        <v>15.487825753808782</v>
      </c>
      <c r="I37" s="28">
        <f t="shared" si="10"/>
        <v>7.6628352490421436</v>
      </c>
      <c r="J37" s="28">
        <f t="shared" si="10"/>
        <v>6.9034707308101309E-2</v>
      </c>
      <c r="K37" s="28">
        <f t="shared" si="10"/>
        <v>11.160320947335029</v>
      </c>
    </row>
    <row r="38" spans="1:11" ht="15.75" thickBot="1" x14ac:dyDescent="0.3">
      <c r="A38" s="55"/>
      <c r="B38" s="31"/>
      <c r="C38" s="31"/>
      <c r="D38" s="31"/>
      <c r="E38" s="31"/>
      <c r="F38" s="31"/>
      <c r="G38" s="31"/>
      <c r="H38" s="31"/>
      <c r="I38" s="31"/>
      <c r="J38" s="31"/>
      <c r="K38" s="56"/>
    </row>
  </sheetData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2007</vt:lpstr>
      <vt:lpstr>Feb 2007</vt:lpstr>
      <vt:lpstr>Mar 2007</vt:lpstr>
      <vt:lpstr>Apr 2007</vt:lpstr>
      <vt:lpstr>May 2007</vt:lpstr>
      <vt:lpstr>Jun 2007</vt:lpstr>
      <vt:lpstr>Jul 2007</vt:lpstr>
      <vt:lpstr>Aug 2007</vt:lpstr>
      <vt:lpstr>Sep 2007</vt:lpstr>
      <vt:lpstr>Oct 2007</vt:lpstr>
      <vt:lpstr>Nov 2007</vt:lpstr>
      <vt:lpstr>Dec 2007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R. Iro</dc:creator>
  <cp:lastModifiedBy>Carolyn Rago</cp:lastModifiedBy>
  <dcterms:created xsi:type="dcterms:W3CDTF">2015-02-23T02:43:09Z</dcterms:created>
  <dcterms:modified xsi:type="dcterms:W3CDTF">2016-01-13T04:08:34Z</dcterms:modified>
</cp:coreProperties>
</file>