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4400" windowHeight="12840" firstSheet="6" activeTab="11"/>
  </bookViews>
  <sheets>
    <sheet name="Jan 2008" sheetId="4" r:id="rId1"/>
    <sheet name="Feb 2008" sheetId="5" r:id="rId2"/>
    <sheet name="Mar 2008" sheetId="7" r:id="rId3"/>
    <sheet name="Apr 2008" sheetId="6" r:id="rId4"/>
    <sheet name="May 2008" sheetId="8" r:id="rId5"/>
    <sheet name="Jun 2008" sheetId="9" r:id="rId6"/>
    <sheet name="Jul 2008" sheetId="10" r:id="rId7"/>
    <sheet name="Aug 2008" sheetId="11" r:id="rId8"/>
    <sheet name="Sep 2008" sheetId="12" r:id="rId9"/>
    <sheet name="Oct 2008" sheetId="13" r:id="rId10"/>
    <sheet name="Nov 2008" sheetId="14" r:id="rId11"/>
    <sheet name="Dec 2008" sheetId="15" r:id="rId12"/>
  </sheets>
  <calcPr calcId="145621"/>
</workbook>
</file>

<file path=xl/calcChain.xml><?xml version="1.0" encoding="utf-8"?>
<calcChain xmlns="http://schemas.openxmlformats.org/spreadsheetml/2006/main">
  <c r="D39" i="15" l="1"/>
  <c r="E39" i="15"/>
  <c r="F39" i="15"/>
  <c r="G39" i="15"/>
  <c r="H39" i="15"/>
  <c r="I39" i="15"/>
  <c r="J39" i="15"/>
  <c r="K39" i="15"/>
  <c r="D38" i="15"/>
  <c r="E38" i="15"/>
  <c r="F38" i="15"/>
  <c r="G38" i="15"/>
  <c r="H38" i="15"/>
  <c r="I38" i="15"/>
  <c r="J38" i="15"/>
  <c r="K38" i="15"/>
  <c r="C38" i="15"/>
  <c r="B38" i="15"/>
  <c r="D42" i="13"/>
  <c r="E42" i="13"/>
  <c r="F42" i="13"/>
  <c r="G42" i="13"/>
  <c r="H42" i="13"/>
  <c r="I42" i="13"/>
  <c r="J42" i="13"/>
  <c r="K42" i="13"/>
  <c r="C42" i="13"/>
  <c r="B42" i="13"/>
  <c r="D42" i="11" l="1"/>
  <c r="E42" i="11"/>
  <c r="F42" i="11"/>
  <c r="G42" i="11"/>
  <c r="H42" i="11"/>
  <c r="I42" i="11"/>
  <c r="J42" i="11"/>
  <c r="K42" i="11"/>
  <c r="D41" i="11"/>
  <c r="E41" i="11"/>
  <c r="F41" i="11"/>
  <c r="G41" i="11"/>
  <c r="H41" i="11"/>
  <c r="I41" i="11"/>
  <c r="J41" i="11"/>
  <c r="K41" i="11"/>
  <c r="C42" i="11"/>
  <c r="C41" i="11"/>
  <c r="B41" i="11"/>
  <c r="D39" i="7"/>
  <c r="E39" i="7"/>
  <c r="F39" i="7"/>
  <c r="G39" i="7"/>
  <c r="H39" i="7"/>
  <c r="I39" i="7"/>
  <c r="J39" i="7"/>
  <c r="K39" i="7"/>
  <c r="D38" i="7"/>
  <c r="E38" i="7"/>
  <c r="F38" i="7"/>
  <c r="G38" i="7"/>
  <c r="H38" i="7"/>
  <c r="I38" i="7"/>
  <c r="J38" i="7"/>
  <c r="K38" i="7"/>
  <c r="C39" i="7"/>
  <c r="C38" i="7"/>
  <c r="B38" i="7"/>
  <c r="D40" i="15" l="1"/>
  <c r="E40" i="15"/>
  <c r="F40" i="15"/>
  <c r="G40" i="15"/>
  <c r="H40" i="15"/>
  <c r="I40" i="15"/>
  <c r="J40" i="15"/>
  <c r="K40" i="15"/>
  <c r="C39" i="15"/>
  <c r="B39" i="15"/>
  <c r="D38" i="14"/>
  <c r="E38" i="14"/>
  <c r="F38" i="14"/>
  <c r="G38" i="14"/>
  <c r="H38" i="14"/>
  <c r="I38" i="14"/>
  <c r="J38" i="14"/>
  <c r="K38" i="14"/>
  <c r="D37" i="14"/>
  <c r="E37" i="14"/>
  <c r="F37" i="14"/>
  <c r="G37" i="14"/>
  <c r="H37" i="14"/>
  <c r="I37" i="14"/>
  <c r="J37" i="14"/>
  <c r="K37" i="14"/>
  <c r="D36" i="14"/>
  <c r="E36" i="14"/>
  <c r="F36" i="14"/>
  <c r="G36" i="14"/>
  <c r="H36" i="14"/>
  <c r="I36" i="14"/>
  <c r="J36" i="14"/>
  <c r="K36" i="14"/>
  <c r="C37" i="14"/>
  <c r="B37" i="14"/>
  <c r="D43" i="13"/>
  <c r="D44" i="13" s="1"/>
  <c r="E43" i="13"/>
  <c r="E44" i="13" s="1"/>
  <c r="F43" i="13"/>
  <c r="F44" i="13" s="1"/>
  <c r="G43" i="13"/>
  <c r="G44" i="13" s="1"/>
  <c r="H43" i="13"/>
  <c r="H44" i="13" s="1"/>
  <c r="I43" i="13"/>
  <c r="I44" i="13" s="1"/>
  <c r="J43" i="13"/>
  <c r="J44" i="13" s="1"/>
  <c r="K43" i="13"/>
  <c r="K44" i="13" s="1"/>
  <c r="D38" i="13"/>
  <c r="E38" i="13"/>
  <c r="F38" i="13"/>
  <c r="G38" i="13"/>
  <c r="H38" i="13"/>
  <c r="I38" i="13"/>
  <c r="J38" i="13"/>
  <c r="K38" i="13"/>
  <c r="C38" i="13"/>
  <c r="B38" i="13"/>
  <c r="D10" i="13"/>
  <c r="E10" i="13"/>
  <c r="F10" i="13"/>
  <c r="G10" i="13"/>
  <c r="H10" i="13"/>
  <c r="I10" i="13"/>
  <c r="J10" i="13"/>
  <c r="K10" i="13"/>
  <c r="C10" i="13"/>
  <c r="B10" i="13"/>
  <c r="D40" i="12"/>
  <c r="E40" i="12"/>
  <c r="F40" i="12"/>
  <c r="G40" i="12"/>
  <c r="H40" i="12"/>
  <c r="I40" i="12"/>
  <c r="J40" i="12"/>
  <c r="K40" i="12"/>
  <c r="D39" i="12"/>
  <c r="E39" i="12"/>
  <c r="F39" i="12"/>
  <c r="G39" i="12"/>
  <c r="H39" i="12"/>
  <c r="I39" i="12"/>
  <c r="J39" i="12"/>
  <c r="K39" i="12"/>
  <c r="D38" i="12"/>
  <c r="E38" i="12"/>
  <c r="F38" i="12"/>
  <c r="G38" i="12"/>
  <c r="H38" i="12"/>
  <c r="I38" i="12"/>
  <c r="J38" i="12"/>
  <c r="K38" i="12"/>
  <c r="C39" i="12"/>
  <c r="C38" i="12"/>
  <c r="B39" i="12"/>
  <c r="B38" i="12"/>
  <c r="D43" i="11"/>
  <c r="E43" i="11"/>
  <c r="F43" i="11"/>
  <c r="G43" i="11"/>
  <c r="H43" i="11"/>
  <c r="I43" i="11"/>
  <c r="J43" i="11"/>
  <c r="K43" i="11"/>
  <c r="B42" i="11"/>
  <c r="D44" i="10"/>
  <c r="E44" i="10"/>
  <c r="F44" i="10"/>
  <c r="G44" i="10"/>
  <c r="H44" i="10"/>
  <c r="I44" i="10"/>
  <c r="J44" i="10"/>
  <c r="K44" i="10"/>
  <c r="D43" i="10"/>
  <c r="E43" i="10"/>
  <c r="F43" i="10"/>
  <c r="G43" i="10"/>
  <c r="H43" i="10"/>
  <c r="I43" i="10"/>
  <c r="J43" i="10"/>
  <c r="K43" i="10"/>
  <c r="D42" i="10"/>
  <c r="E42" i="10"/>
  <c r="F42" i="10"/>
  <c r="G42" i="10"/>
  <c r="H42" i="10"/>
  <c r="I42" i="10"/>
  <c r="J42" i="10"/>
  <c r="K42" i="10"/>
  <c r="C43" i="10"/>
  <c r="C42" i="10"/>
  <c r="B43" i="10"/>
  <c r="B42" i="10"/>
  <c r="D38" i="10"/>
  <c r="E38" i="10"/>
  <c r="F38" i="10"/>
  <c r="G38" i="10"/>
  <c r="H38" i="10"/>
  <c r="I38" i="10"/>
  <c r="J38" i="10"/>
  <c r="K38" i="10"/>
  <c r="C38" i="10"/>
  <c r="B38" i="10"/>
  <c r="D42" i="9"/>
  <c r="E42" i="9"/>
  <c r="F42" i="9"/>
  <c r="G42" i="9"/>
  <c r="H42" i="9"/>
  <c r="I42" i="9"/>
  <c r="J42" i="9"/>
  <c r="K42" i="9"/>
  <c r="D41" i="9"/>
  <c r="E41" i="9"/>
  <c r="F41" i="9"/>
  <c r="G41" i="9"/>
  <c r="H41" i="9"/>
  <c r="I41" i="9"/>
  <c r="J41" i="9"/>
  <c r="K41" i="9"/>
  <c r="D40" i="9"/>
  <c r="E40" i="9"/>
  <c r="F40" i="9"/>
  <c r="G40" i="9"/>
  <c r="H40" i="9"/>
  <c r="I40" i="9"/>
  <c r="J40" i="9"/>
  <c r="K40" i="9"/>
  <c r="C40" i="9"/>
  <c r="B40" i="9"/>
  <c r="C12" i="9"/>
  <c r="B11" i="9"/>
  <c r="B12" i="9" s="1"/>
  <c r="C11" i="9"/>
  <c r="D11" i="9"/>
  <c r="D12" i="9" s="1"/>
  <c r="E11" i="9"/>
  <c r="E12" i="9" s="1"/>
  <c r="F11" i="9"/>
  <c r="F12" i="9" s="1"/>
  <c r="G11" i="9"/>
  <c r="G12" i="9" s="1"/>
  <c r="H11" i="9"/>
  <c r="H12" i="9" s="1"/>
  <c r="I11" i="9"/>
  <c r="I12" i="9" s="1"/>
  <c r="J11" i="9"/>
  <c r="J12" i="9" s="1"/>
  <c r="K11" i="9"/>
  <c r="K12" i="9" s="1"/>
  <c r="D42" i="8"/>
  <c r="E42" i="8"/>
  <c r="F42" i="8"/>
  <c r="G42" i="8"/>
  <c r="H42" i="8"/>
  <c r="I42" i="8"/>
  <c r="J42" i="8"/>
  <c r="K42" i="8"/>
  <c r="D41" i="8"/>
  <c r="E41" i="8"/>
  <c r="F41" i="8"/>
  <c r="G41" i="8"/>
  <c r="H41" i="8"/>
  <c r="I41" i="8"/>
  <c r="J41" i="8"/>
  <c r="K41" i="8"/>
  <c r="D40" i="8"/>
  <c r="E40" i="8"/>
  <c r="F40" i="8"/>
  <c r="G40" i="8"/>
  <c r="H40" i="8"/>
  <c r="I40" i="8"/>
  <c r="J40" i="8"/>
  <c r="K40" i="8"/>
  <c r="C41" i="8"/>
  <c r="C40" i="8"/>
  <c r="B41" i="8"/>
  <c r="B40" i="8"/>
  <c r="B36" i="8"/>
  <c r="C36" i="8"/>
  <c r="C37" i="8" s="1"/>
  <c r="D36" i="8"/>
  <c r="E36" i="8"/>
  <c r="E37" i="8" s="1"/>
  <c r="F36" i="8"/>
  <c r="G36" i="8"/>
  <c r="G37" i="8" s="1"/>
  <c r="H36" i="8"/>
  <c r="I36" i="8"/>
  <c r="I37" i="8" s="1"/>
  <c r="J36" i="8"/>
  <c r="K36" i="8"/>
  <c r="K37" i="8" s="1"/>
  <c r="J37" i="8"/>
  <c r="H37" i="8"/>
  <c r="F37" i="8"/>
  <c r="D37" i="8"/>
  <c r="B37" i="8"/>
  <c r="D9" i="8"/>
  <c r="E9" i="8"/>
  <c r="F9" i="8"/>
  <c r="G9" i="8"/>
  <c r="H9" i="8"/>
  <c r="I9" i="8"/>
  <c r="J9" i="8"/>
  <c r="K9" i="8"/>
  <c r="C9" i="8"/>
  <c r="B9" i="8"/>
  <c r="K40" i="7"/>
  <c r="D40" i="7"/>
  <c r="E40" i="7"/>
  <c r="F40" i="7"/>
  <c r="G40" i="7"/>
  <c r="H40" i="7"/>
  <c r="I40" i="7"/>
  <c r="J40" i="7"/>
  <c r="B39" i="7"/>
  <c r="D32" i="7"/>
  <c r="E32" i="7"/>
  <c r="F32" i="7"/>
  <c r="G32" i="7"/>
  <c r="H32" i="7"/>
  <c r="I32" i="7"/>
  <c r="J32" i="7"/>
  <c r="K32" i="7"/>
  <c r="C32" i="7"/>
  <c r="B32" i="7"/>
  <c r="D18" i="7"/>
  <c r="E18" i="7"/>
  <c r="F18" i="7"/>
  <c r="G18" i="7"/>
  <c r="H18" i="7"/>
  <c r="I18" i="7"/>
  <c r="J18" i="7"/>
  <c r="K18" i="7"/>
  <c r="C18" i="7"/>
  <c r="B18" i="7"/>
  <c r="B17" i="7"/>
  <c r="C17" i="7"/>
  <c r="D17" i="7"/>
  <c r="E17" i="7"/>
  <c r="F17" i="7"/>
  <c r="G17" i="7"/>
  <c r="H17" i="7"/>
  <c r="I17" i="7"/>
  <c r="J17" i="7"/>
  <c r="K17" i="7"/>
  <c r="D40" i="6"/>
  <c r="D41" i="6" s="1"/>
  <c r="D42" i="6" s="1"/>
  <c r="E40" i="6"/>
  <c r="E41" i="6" s="1"/>
  <c r="E42" i="6" s="1"/>
  <c r="F40" i="6"/>
  <c r="F41" i="6" s="1"/>
  <c r="F42" i="6" s="1"/>
  <c r="G40" i="6"/>
  <c r="G41" i="6" s="1"/>
  <c r="G42" i="6" s="1"/>
  <c r="H40" i="6"/>
  <c r="H41" i="6" s="1"/>
  <c r="H42" i="6" s="1"/>
  <c r="I40" i="6"/>
  <c r="I41" i="6" s="1"/>
  <c r="I42" i="6" s="1"/>
  <c r="J40" i="6"/>
  <c r="J41" i="6" s="1"/>
  <c r="J42" i="6" s="1"/>
  <c r="K40" i="6"/>
  <c r="K41" i="6" s="1"/>
  <c r="K42" i="6" s="1"/>
  <c r="C40" i="6"/>
  <c r="C41" i="6" s="1"/>
  <c r="B41" i="6"/>
  <c r="B40" i="6"/>
  <c r="B24" i="6"/>
  <c r="B25" i="6" s="1"/>
  <c r="C24" i="6"/>
  <c r="C25" i="6" s="1"/>
  <c r="D24" i="6"/>
  <c r="D25" i="6" s="1"/>
  <c r="E24" i="6"/>
  <c r="E25" i="6" s="1"/>
  <c r="F24" i="6"/>
  <c r="F25" i="6" s="1"/>
  <c r="G24" i="6"/>
  <c r="G25" i="6" s="1"/>
  <c r="H24" i="6"/>
  <c r="H25" i="6" s="1"/>
  <c r="I24" i="6"/>
  <c r="I25" i="6" s="1"/>
  <c r="J24" i="6"/>
  <c r="J25" i="6" s="1"/>
  <c r="K24" i="6"/>
  <c r="K25" i="6" s="1"/>
  <c r="D43" i="5"/>
  <c r="E43" i="5"/>
  <c r="F43" i="5"/>
  <c r="G43" i="5"/>
  <c r="H43" i="5"/>
  <c r="I43" i="5"/>
  <c r="J43" i="5"/>
  <c r="K43" i="5"/>
  <c r="D42" i="5"/>
  <c r="E42" i="5"/>
  <c r="F42" i="5"/>
  <c r="G42" i="5"/>
  <c r="H42" i="5"/>
  <c r="I42" i="5"/>
  <c r="J42" i="5"/>
  <c r="K42" i="5"/>
  <c r="D41" i="5"/>
  <c r="E41" i="5"/>
  <c r="F41" i="5"/>
  <c r="G41" i="5"/>
  <c r="H41" i="5"/>
  <c r="I41" i="5"/>
  <c r="J41" i="5"/>
  <c r="K41" i="5"/>
  <c r="C42" i="5"/>
  <c r="C41" i="5"/>
  <c r="B42" i="5"/>
  <c r="B41" i="5"/>
  <c r="D37" i="5"/>
  <c r="E37" i="5"/>
  <c r="F37" i="5"/>
  <c r="G37" i="5"/>
  <c r="H37" i="5"/>
  <c r="I37" i="5"/>
  <c r="J37" i="5"/>
  <c r="K37" i="5"/>
  <c r="C37" i="5"/>
  <c r="B37" i="5"/>
  <c r="D9" i="5"/>
  <c r="E9" i="5"/>
  <c r="F9" i="5"/>
  <c r="G9" i="5"/>
  <c r="H9" i="5"/>
  <c r="I9" i="5"/>
  <c r="J9" i="5"/>
  <c r="K9" i="5"/>
  <c r="C9" i="5"/>
  <c r="B9" i="5"/>
  <c r="D43" i="4"/>
  <c r="E43" i="4"/>
  <c r="F43" i="4"/>
  <c r="G43" i="4"/>
  <c r="H43" i="4"/>
  <c r="I43" i="4"/>
  <c r="J43" i="4"/>
  <c r="K43" i="4"/>
  <c r="D42" i="4"/>
  <c r="E42" i="4"/>
  <c r="F42" i="4"/>
  <c r="G42" i="4"/>
  <c r="H42" i="4"/>
  <c r="I42" i="4"/>
  <c r="J42" i="4"/>
  <c r="K42" i="4"/>
  <c r="D41" i="4"/>
  <c r="E41" i="4"/>
  <c r="F41" i="4"/>
  <c r="G41" i="4"/>
  <c r="H41" i="4"/>
  <c r="I41" i="4"/>
  <c r="J41" i="4"/>
  <c r="K41" i="4"/>
  <c r="C42" i="4"/>
  <c r="C41" i="4"/>
  <c r="B42" i="4"/>
  <c r="D37" i="4"/>
  <c r="E37" i="4"/>
  <c r="F37" i="4"/>
  <c r="G37" i="4"/>
  <c r="H37" i="4"/>
  <c r="I37" i="4"/>
  <c r="J37" i="4"/>
  <c r="K37" i="4"/>
  <c r="C37" i="4"/>
  <c r="B37" i="4"/>
  <c r="D10" i="4"/>
  <c r="E10" i="4"/>
  <c r="F10" i="4"/>
  <c r="G10" i="4"/>
  <c r="H10" i="4"/>
  <c r="I10" i="4"/>
  <c r="J10" i="4"/>
  <c r="K10" i="4"/>
  <c r="C10" i="4"/>
  <c r="B10" i="4"/>
  <c r="B41" i="4"/>
  <c r="C11" i="15" l="1"/>
  <c r="B10" i="15"/>
  <c r="B11" i="15" s="1"/>
  <c r="C10" i="15"/>
  <c r="D10" i="15"/>
  <c r="D11" i="15" s="1"/>
  <c r="E10" i="15"/>
  <c r="E11" i="15" s="1"/>
  <c r="F10" i="15"/>
  <c r="F11" i="15" s="1"/>
  <c r="G10" i="15"/>
  <c r="G11" i="15" s="1"/>
  <c r="H10" i="15"/>
  <c r="H11" i="15" s="1"/>
  <c r="I10" i="15"/>
  <c r="I11" i="15" s="1"/>
  <c r="J10" i="15"/>
  <c r="J11" i="15" s="1"/>
  <c r="K10" i="15"/>
  <c r="K11" i="15" s="1"/>
  <c r="C36" i="14"/>
  <c r="B36" i="14"/>
  <c r="C43" i="13"/>
  <c r="B43" i="13"/>
  <c r="B11" i="12"/>
  <c r="B12" i="12" s="1"/>
  <c r="C11" i="12"/>
  <c r="C12" i="12" s="1"/>
  <c r="D11" i="12"/>
  <c r="D12" i="12" s="1"/>
  <c r="E11" i="12"/>
  <c r="E12" i="12" s="1"/>
  <c r="F11" i="12"/>
  <c r="F12" i="12" s="1"/>
  <c r="G11" i="12"/>
  <c r="G12" i="12" s="1"/>
  <c r="H11" i="12"/>
  <c r="H12" i="12" s="1"/>
  <c r="I11" i="12"/>
  <c r="I12" i="12" s="1"/>
  <c r="J11" i="12"/>
  <c r="J12" i="12" s="1"/>
  <c r="K11" i="12"/>
  <c r="K12" i="12" s="1"/>
  <c r="B31" i="7"/>
  <c r="C31" i="7"/>
  <c r="D31" i="7"/>
  <c r="E31" i="7"/>
  <c r="F31" i="7"/>
  <c r="G31" i="7"/>
  <c r="H31" i="7"/>
  <c r="I31" i="7"/>
  <c r="J31" i="7"/>
  <c r="K31" i="7"/>
  <c r="B24" i="7"/>
  <c r="B25" i="7" s="1"/>
  <c r="C24" i="7"/>
  <c r="C25" i="7" s="1"/>
  <c r="D24" i="7"/>
  <c r="D25" i="7" s="1"/>
  <c r="E24" i="7"/>
  <c r="E25" i="7" s="1"/>
  <c r="F24" i="7"/>
  <c r="F25" i="7" s="1"/>
  <c r="G24" i="7"/>
  <c r="G25" i="7" s="1"/>
  <c r="H24" i="7"/>
  <c r="H25" i="7" s="1"/>
  <c r="I24" i="7"/>
  <c r="I25" i="7" s="1"/>
  <c r="J24" i="7"/>
  <c r="J25" i="7" s="1"/>
  <c r="K24" i="7"/>
  <c r="K25" i="7" s="1"/>
  <c r="B37" i="13" l="1"/>
  <c r="C37" i="13"/>
  <c r="D37" i="13"/>
  <c r="E37" i="13"/>
  <c r="F37" i="13"/>
  <c r="G37" i="13"/>
  <c r="H37" i="13"/>
  <c r="I37" i="13"/>
  <c r="J37" i="13"/>
  <c r="K37" i="13"/>
  <c r="B30" i="13"/>
  <c r="B31" i="13" s="1"/>
  <c r="C30" i="13"/>
  <c r="C31" i="13" s="1"/>
  <c r="D30" i="13"/>
  <c r="D31" i="13" s="1"/>
  <c r="E30" i="13"/>
  <c r="E31" i="13" s="1"/>
  <c r="F30" i="13"/>
  <c r="F31" i="13" s="1"/>
  <c r="G30" i="13"/>
  <c r="G31" i="13" s="1"/>
  <c r="H30" i="13"/>
  <c r="H31" i="13" s="1"/>
  <c r="I30" i="13"/>
  <c r="I31" i="13" s="1"/>
  <c r="J30" i="13"/>
  <c r="J31" i="13" s="1"/>
  <c r="K30" i="13"/>
  <c r="K31" i="13" s="1"/>
  <c r="B23" i="13"/>
  <c r="B24" i="13" s="1"/>
  <c r="C23" i="13"/>
  <c r="C24" i="13" s="1"/>
  <c r="D23" i="13"/>
  <c r="D24" i="13" s="1"/>
  <c r="E23" i="13"/>
  <c r="E24" i="13" s="1"/>
  <c r="F23" i="13"/>
  <c r="F24" i="13" s="1"/>
  <c r="G23" i="13"/>
  <c r="G24" i="13" s="1"/>
  <c r="H23" i="13"/>
  <c r="H24" i="13" s="1"/>
  <c r="I23" i="13"/>
  <c r="I24" i="13" s="1"/>
  <c r="J23" i="13"/>
  <c r="J24" i="13" s="1"/>
  <c r="K23" i="13"/>
  <c r="K24" i="13" s="1"/>
  <c r="B16" i="13"/>
  <c r="B17" i="13" s="1"/>
  <c r="C16" i="13"/>
  <c r="C17" i="13" s="1"/>
  <c r="D16" i="13"/>
  <c r="D17" i="13" s="1"/>
  <c r="E16" i="13"/>
  <c r="E17" i="13" s="1"/>
  <c r="F16" i="13"/>
  <c r="F17" i="13" s="1"/>
  <c r="G16" i="13"/>
  <c r="G17" i="13" s="1"/>
  <c r="H16" i="13"/>
  <c r="H17" i="13" s="1"/>
  <c r="I16" i="13"/>
  <c r="I17" i="13" s="1"/>
  <c r="J16" i="13"/>
  <c r="J17" i="13" s="1"/>
  <c r="K16" i="13"/>
  <c r="K17" i="13" s="1"/>
  <c r="B9" i="13"/>
  <c r="C9" i="13"/>
  <c r="D9" i="13"/>
  <c r="E9" i="13"/>
  <c r="F9" i="13"/>
  <c r="G9" i="13"/>
  <c r="H9" i="13"/>
  <c r="I9" i="13"/>
  <c r="J9" i="13"/>
  <c r="K9" i="13"/>
  <c r="B32" i="12"/>
  <c r="B33" i="12" s="1"/>
  <c r="C32" i="12"/>
  <c r="C33" i="12" s="1"/>
  <c r="D32" i="12"/>
  <c r="D33" i="12" s="1"/>
  <c r="E32" i="12"/>
  <c r="E33" i="12" s="1"/>
  <c r="F32" i="12"/>
  <c r="F33" i="12" s="1"/>
  <c r="G32" i="12"/>
  <c r="G33" i="12" s="1"/>
  <c r="H32" i="12"/>
  <c r="H33" i="12" s="1"/>
  <c r="I32" i="12"/>
  <c r="I33" i="12" s="1"/>
  <c r="J32" i="12"/>
  <c r="J33" i="12" s="1"/>
  <c r="K32" i="12"/>
  <c r="K33" i="12" s="1"/>
  <c r="B25" i="12"/>
  <c r="B26" i="12" s="1"/>
  <c r="C25" i="12"/>
  <c r="C26" i="12" s="1"/>
  <c r="D25" i="12"/>
  <c r="D26" i="12" s="1"/>
  <c r="E25" i="12"/>
  <c r="E26" i="12" s="1"/>
  <c r="F25" i="12"/>
  <c r="F26" i="12" s="1"/>
  <c r="G25" i="12"/>
  <c r="G26" i="12" s="1"/>
  <c r="H25" i="12"/>
  <c r="H26" i="12" s="1"/>
  <c r="I25" i="12"/>
  <c r="I26" i="12" s="1"/>
  <c r="J25" i="12"/>
  <c r="J26" i="12" s="1"/>
  <c r="K25" i="12"/>
  <c r="K26" i="12" s="1"/>
  <c r="G19" i="12"/>
  <c r="B18" i="12"/>
  <c r="B19" i="12" s="1"/>
  <c r="C18" i="12"/>
  <c r="C19" i="12" s="1"/>
  <c r="D18" i="12"/>
  <c r="D19" i="12" s="1"/>
  <c r="E18" i="12"/>
  <c r="E19" i="12" s="1"/>
  <c r="F18" i="12"/>
  <c r="F19" i="12" s="1"/>
  <c r="G18" i="12"/>
  <c r="H18" i="12"/>
  <c r="H19" i="12" s="1"/>
  <c r="I18" i="12"/>
  <c r="I19" i="12" s="1"/>
  <c r="J18" i="12"/>
  <c r="J19" i="12" s="1"/>
  <c r="K18" i="12"/>
  <c r="K19" i="12" s="1"/>
  <c r="B16" i="11"/>
  <c r="B36" i="11"/>
  <c r="B37" i="11" s="1"/>
  <c r="C36" i="11"/>
  <c r="C37" i="11" s="1"/>
  <c r="D36" i="11"/>
  <c r="D37" i="11" s="1"/>
  <c r="E36" i="11"/>
  <c r="E37" i="11" s="1"/>
  <c r="F36" i="11"/>
  <c r="F37" i="11" s="1"/>
  <c r="G36" i="11"/>
  <c r="G37" i="11" s="1"/>
  <c r="H36" i="11"/>
  <c r="H37" i="11" s="1"/>
  <c r="I36" i="11"/>
  <c r="I37" i="11" s="1"/>
  <c r="J36" i="11"/>
  <c r="J37" i="11" s="1"/>
  <c r="K36" i="11"/>
  <c r="K37" i="11" s="1"/>
  <c r="B29" i="11"/>
  <c r="B30" i="11" s="1"/>
  <c r="C29" i="11"/>
  <c r="C30" i="11" s="1"/>
  <c r="D29" i="11"/>
  <c r="D30" i="11" s="1"/>
  <c r="E29" i="11"/>
  <c r="E30" i="11" s="1"/>
  <c r="F29" i="11"/>
  <c r="F30" i="11" s="1"/>
  <c r="G29" i="11"/>
  <c r="G30" i="11" s="1"/>
  <c r="H29" i="11"/>
  <c r="H30" i="11" s="1"/>
  <c r="I29" i="11"/>
  <c r="I30" i="11" s="1"/>
  <c r="J29" i="11"/>
  <c r="J30" i="11" s="1"/>
  <c r="K29" i="11"/>
  <c r="K30" i="11" s="1"/>
  <c r="B22" i="11"/>
  <c r="B23" i="11" s="1"/>
  <c r="C22" i="11"/>
  <c r="C23" i="11" s="1"/>
  <c r="D22" i="11"/>
  <c r="D23" i="11" s="1"/>
  <c r="E22" i="11"/>
  <c r="E23" i="11" s="1"/>
  <c r="F22" i="11"/>
  <c r="F23" i="11" s="1"/>
  <c r="G22" i="11"/>
  <c r="G23" i="11" s="1"/>
  <c r="H22" i="11"/>
  <c r="H23" i="11" s="1"/>
  <c r="I22" i="11"/>
  <c r="I23" i="11" s="1"/>
  <c r="J22" i="11"/>
  <c r="J23" i="11" s="1"/>
  <c r="K22" i="11"/>
  <c r="K23" i="11" s="1"/>
  <c r="B15" i="11"/>
  <c r="C15" i="11"/>
  <c r="C16" i="11" s="1"/>
  <c r="D15" i="11"/>
  <c r="D16" i="11" s="1"/>
  <c r="E15" i="11"/>
  <c r="E16" i="11" s="1"/>
  <c r="F15" i="11"/>
  <c r="F16" i="11" s="1"/>
  <c r="G15" i="11"/>
  <c r="G16" i="11" s="1"/>
  <c r="H15" i="11"/>
  <c r="H16" i="11" s="1"/>
  <c r="I15" i="11"/>
  <c r="I16" i="11" s="1"/>
  <c r="J15" i="11"/>
  <c r="J16" i="11" s="1"/>
  <c r="K15" i="11"/>
  <c r="K16" i="11" s="1"/>
  <c r="B8" i="11"/>
  <c r="B9" i="11" s="1"/>
  <c r="C8" i="11"/>
  <c r="C9" i="11" s="1"/>
  <c r="D8" i="11"/>
  <c r="D9" i="11" s="1"/>
  <c r="E8" i="11"/>
  <c r="E9" i="11" s="1"/>
  <c r="F8" i="11"/>
  <c r="F9" i="11" s="1"/>
  <c r="G8" i="11"/>
  <c r="G9" i="11" s="1"/>
  <c r="H8" i="11"/>
  <c r="H9" i="11" s="1"/>
  <c r="I8" i="11"/>
  <c r="I9" i="11" s="1"/>
  <c r="J8" i="11"/>
  <c r="J9" i="11" s="1"/>
  <c r="K8" i="11"/>
  <c r="K9" i="11" s="1"/>
  <c r="B37" i="10"/>
  <c r="C37" i="10"/>
  <c r="D37" i="10"/>
  <c r="E37" i="10"/>
  <c r="F37" i="10"/>
  <c r="G37" i="10"/>
  <c r="H37" i="10"/>
  <c r="I37" i="10"/>
  <c r="J37" i="10"/>
  <c r="K37" i="10"/>
  <c r="B31" i="10"/>
  <c r="B32" i="10" s="1"/>
  <c r="C31" i="10"/>
  <c r="C32" i="10" s="1"/>
  <c r="D31" i="10"/>
  <c r="D32" i="10" s="1"/>
  <c r="E31" i="10"/>
  <c r="E32" i="10" s="1"/>
  <c r="F31" i="10"/>
  <c r="F32" i="10" s="1"/>
  <c r="G31" i="10"/>
  <c r="G32" i="10" s="1"/>
  <c r="H31" i="10"/>
  <c r="H32" i="10" s="1"/>
  <c r="I31" i="10"/>
  <c r="I32" i="10" s="1"/>
  <c r="J31" i="10"/>
  <c r="J32" i="10" s="1"/>
  <c r="K31" i="10"/>
  <c r="K32" i="10" s="1"/>
  <c r="B24" i="10"/>
  <c r="B25" i="10" s="1"/>
  <c r="C24" i="10"/>
  <c r="C25" i="10" s="1"/>
  <c r="D24" i="10"/>
  <c r="D25" i="10" s="1"/>
  <c r="E24" i="10"/>
  <c r="E25" i="10" s="1"/>
  <c r="F24" i="10"/>
  <c r="F25" i="10" s="1"/>
  <c r="G24" i="10"/>
  <c r="G25" i="10" s="1"/>
  <c r="H24" i="10"/>
  <c r="H25" i="10" s="1"/>
  <c r="I24" i="10"/>
  <c r="I25" i="10" s="1"/>
  <c r="J24" i="10"/>
  <c r="J25" i="10" s="1"/>
  <c r="K24" i="10"/>
  <c r="K25" i="10" s="1"/>
  <c r="B17" i="10"/>
  <c r="B18" i="10" s="1"/>
  <c r="C17" i="10"/>
  <c r="C18" i="10" s="1"/>
  <c r="D17" i="10"/>
  <c r="D18" i="10" s="1"/>
  <c r="E17" i="10"/>
  <c r="E18" i="10" s="1"/>
  <c r="F17" i="10"/>
  <c r="F18" i="10" s="1"/>
  <c r="G17" i="10"/>
  <c r="G18" i="10" s="1"/>
  <c r="H17" i="10"/>
  <c r="H18" i="10" s="1"/>
  <c r="I17" i="10"/>
  <c r="I18" i="10" s="1"/>
  <c r="J17" i="10"/>
  <c r="J18" i="10" s="1"/>
  <c r="K17" i="10"/>
  <c r="K18" i="10" s="1"/>
  <c r="B10" i="10"/>
  <c r="B11" i="10" s="1"/>
  <c r="C10" i="10"/>
  <c r="C11" i="10" s="1"/>
  <c r="D10" i="10"/>
  <c r="D11" i="10" s="1"/>
  <c r="E10" i="10"/>
  <c r="E11" i="10" s="1"/>
  <c r="F10" i="10"/>
  <c r="F11" i="10" s="1"/>
  <c r="G10" i="10"/>
  <c r="G11" i="10" s="1"/>
  <c r="H10" i="10"/>
  <c r="H11" i="10" s="1"/>
  <c r="I10" i="10"/>
  <c r="I11" i="10" s="1"/>
  <c r="J10" i="10"/>
  <c r="J11" i="10" s="1"/>
  <c r="K10" i="10"/>
  <c r="K11" i="10" s="1"/>
  <c r="B41" i="9"/>
  <c r="C41" i="9"/>
  <c r="C42" i="9" s="1"/>
  <c r="B36" i="9"/>
  <c r="B37" i="9" s="1"/>
  <c r="C36" i="9"/>
  <c r="C37" i="9" s="1"/>
  <c r="D36" i="9"/>
  <c r="D37" i="9" s="1"/>
  <c r="E36" i="9"/>
  <c r="E37" i="9" s="1"/>
  <c r="F36" i="9"/>
  <c r="F37" i="9" s="1"/>
  <c r="G36" i="9"/>
  <c r="G37" i="9" s="1"/>
  <c r="H36" i="9"/>
  <c r="H37" i="9" s="1"/>
  <c r="I36" i="9"/>
  <c r="I37" i="9" s="1"/>
  <c r="J36" i="9"/>
  <c r="J37" i="9" s="1"/>
  <c r="K36" i="9"/>
  <c r="K37" i="9" s="1"/>
  <c r="B32" i="9"/>
  <c r="B33" i="9" s="1"/>
  <c r="C32" i="9"/>
  <c r="C33" i="9" s="1"/>
  <c r="D32" i="9"/>
  <c r="D33" i="9" s="1"/>
  <c r="E32" i="9"/>
  <c r="E33" i="9" s="1"/>
  <c r="F32" i="9"/>
  <c r="F33" i="9" s="1"/>
  <c r="G32" i="9"/>
  <c r="G33" i="9" s="1"/>
  <c r="H32" i="9"/>
  <c r="H33" i="9" s="1"/>
  <c r="I32" i="9"/>
  <c r="I33" i="9" s="1"/>
  <c r="J32" i="9"/>
  <c r="J33" i="9" s="1"/>
  <c r="K32" i="9"/>
  <c r="K33" i="9" s="1"/>
  <c r="B25" i="9"/>
  <c r="B26" i="9" s="1"/>
  <c r="C25" i="9"/>
  <c r="C26" i="9" s="1"/>
  <c r="D25" i="9"/>
  <c r="D26" i="9" s="1"/>
  <c r="E25" i="9"/>
  <c r="E26" i="9" s="1"/>
  <c r="F25" i="9"/>
  <c r="F26" i="9" s="1"/>
  <c r="G25" i="9"/>
  <c r="G26" i="9" s="1"/>
  <c r="H25" i="9"/>
  <c r="H26" i="9" s="1"/>
  <c r="I25" i="9"/>
  <c r="I26" i="9" s="1"/>
  <c r="J25" i="9"/>
  <c r="J26" i="9" s="1"/>
  <c r="K25" i="9"/>
  <c r="K26" i="9" s="1"/>
  <c r="B18" i="9"/>
  <c r="B19" i="9" s="1"/>
  <c r="C18" i="9"/>
  <c r="C19" i="9" s="1"/>
  <c r="D18" i="9"/>
  <c r="D19" i="9" s="1"/>
  <c r="E18" i="9"/>
  <c r="E19" i="9" s="1"/>
  <c r="F18" i="9"/>
  <c r="F19" i="9" s="1"/>
  <c r="G18" i="9"/>
  <c r="G19" i="9" s="1"/>
  <c r="H18" i="9"/>
  <c r="H19" i="9" s="1"/>
  <c r="I18" i="9"/>
  <c r="I19" i="9" s="1"/>
  <c r="J18" i="9"/>
  <c r="J19" i="9" s="1"/>
  <c r="K18" i="9"/>
  <c r="K19" i="9" s="1"/>
  <c r="B29" i="8"/>
  <c r="B30" i="8" s="1"/>
  <c r="C29" i="8"/>
  <c r="C30" i="8" s="1"/>
  <c r="D29" i="8"/>
  <c r="D30" i="8" s="1"/>
  <c r="E29" i="8"/>
  <c r="E30" i="8" s="1"/>
  <c r="F29" i="8"/>
  <c r="F30" i="8" s="1"/>
  <c r="G29" i="8"/>
  <c r="G30" i="8" s="1"/>
  <c r="H29" i="8"/>
  <c r="H30" i="8" s="1"/>
  <c r="I29" i="8"/>
  <c r="I30" i="8" s="1"/>
  <c r="J29" i="8"/>
  <c r="J30" i="8" s="1"/>
  <c r="K29" i="8"/>
  <c r="K30" i="8" s="1"/>
  <c r="B22" i="8"/>
  <c r="B23" i="8" s="1"/>
  <c r="C22" i="8"/>
  <c r="C23" i="8" s="1"/>
  <c r="D22" i="8"/>
  <c r="D23" i="8" s="1"/>
  <c r="E22" i="8"/>
  <c r="E23" i="8" s="1"/>
  <c r="F22" i="8"/>
  <c r="F23" i="8" s="1"/>
  <c r="G22" i="8"/>
  <c r="G23" i="8" s="1"/>
  <c r="H22" i="8"/>
  <c r="H23" i="8" s="1"/>
  <c r="I22" i="8"/>
  <c r="I23" i="8" s="1"/>
  <c r="J22" i="8"/>
  <c r="J23" i="8" s="1"/>
  <c r="K22" i="8"/>
  <c r="K23" i="8" s="1"/>
  <c r="B15" i="8"/>
  <c r="B16" i="8" s="1"/>
  <c r="C15" i="8"/>
  <c r="C16" i="8" s="1"/>
  <c r="D15" i="8"/>
  <c r="D16" i="8" s="1"/>
  <c r="E15" i="8"/>
  <c r="E16" i="8" s="1"/>
  <c r="F15" i="8"/>
  <c r="F16" i="8" s="1"/>
  <c r="G15" i="8"/>
  <c r="G16" i="8" s="1"/>
  <c r="H15" i="8"/>
  <c r="H16" i="8" s="1"/>
  <c r="I15" i="8"/>
  <c r="I16" i="8" s="1"/>
  <c r="J15" i="8"/>
  <c r="J16" i="8" s="1"/>
  <c r="K15" i="8"/>
  <c r="K16" i="8" s="1"/>
  <c r="B8" i="8"/>
  <c r="C8" i="8"/>
  <c r="D8" i="8"/>
  <c r="E8" i="8"/>
  <c r="F8" i="8"/>
  <c r="G8" i="8"/>
  <c r="H8" i="8"/>
  <c r="I8" i="8"/>
  <c r="J8" i="8"/>
  <c r="K8" i="8"/>
  <c r="B10" i="7"/>
  <c r="B11" i="7" s="1"/>
  <c r="C10" i="7"/>
  <c r="C11" i="7" s="1"/>
  <c r="D10" i="7"/>
  <c r="D11" i="7" s="1"/>
  <c r="E10" i="7"/>
  <c r="E11" i="7" s="1"/>
  <c r="F10" i="7"/>
  <c r="F11" i="7" s="1"/>
  <c r="G10" i="7"/>
  <c r="G11" i="7" s="1"/>
  <c r="H10" i="7"/>
  <c r="H11" i="7" s="1"/>
  <c r="I10" i="7"/>
  <c r="I11" i="7" s="1"/>
  <c r="J10" i="7"/>
  <c r="J11" i="7" s="1"/>
  <c r="K10" i="7"/>
  <c r="K11" i="7" s="1"/>
  <c r="B35" i="6"/>
  <c r="B36" i="6" s="1"/>
  <c r="C35" i="6"/>
  <c r="C36" i="6" s="1"/>
  <c r="D35" i="6"/>
  <c r="D36" i="6" s="1"/>
  <c r="E35" i="6"/>
  <c r="E36" i="6" s="1"/>
  <c r="F35" i="6"/>
  <c r="F36" i="6" s="1"/>
  <c r="G35" i="6"/>
  <c r="G36" i="6" s="1"/>
  <c r="H35" i="6"/>
  <c r="H36" i="6" s="1"/>
  <c r="I35" i="6"/>
  <c r="I36" i="6" s="1"/>
  <c r="J35" i="6"/>
  <c r="J36" i="6" s="1"/>
  <c r="K35" i="6"/>
  <c r="K36" i="6" s="1"/>
  <c r="B31" i="6"/>
  <c r="B32" i="6" s="1"/>
  <c r="C31" i="6"/>
  <c r="C32" i="6" s="1"/>
  <c r="D31" i="6"/>
  <c r="D32" i="6" s="1"/>
  <c r="E31" i="6"/>
  <c r="E32" i="6" s="1"/>
  <c r="F31" i="6"/>
  <c r="F32" i="6" s="1"/>
  <c r="G31" i="6"/>
  <c r="G32" i="6" s="1"/>
  <c r="H31" i="6"/>
  <c r="H32" i="6" s="1"/>
  <c r="I31" i="6"/>
  <c r="I32" i="6" s="1"/>
  <c r="J31" i="6"/>
  <c r="J32" i="6" s="1"/>
  <c r="K31" i="6"/>
  <c r="K32" i="6" s="1"/>
  <c r="B17" i="6"/>
  <c r="B18" i="6" s="1"/>
  <c r="C17" i="6"/>
  <c r="C18" i="6" s="1"/>
  <c r="D17" i="6"/>
  <c r="D18" i="6" s="1"/>
  <c r="E17" i="6"/>
  <c r="E18" i="6" s="1"/>
  <c r="F17" i="6"/>
  <c r="F18" i="6" s="1"/>
  <c r="G17" i="6"/>
  <c r="G18" i="6" s="1"/>
  <c r="H17" i="6"/>
  <c r="H18" i="6" s="1"/>
  <c r="I17" i="6"/>
  <c r="I18" i="6" s="1"/>
  <c r="J17" i="6"/>
  <c r="J18" i="6" s="1"/>
  <c r="K17" i="6"/>
  <c r="K18" i="6" s="1"/>
  <c r="B10" i="6"/>
  <c r="B11" i="6" s="1"/>
  <c r="C10" i="6"/>
  <c r="C11" i="6" s="1"/>
  <c r="D10" i="6"/>
  <c r="D11" i="6" s="1"/>
  <c r="E10" i="6"/>
  <c r="E11" i="6" s="1"/>
  <c r="F10" i="6"/>
  <c r="F11" i="6" s="1"/>
  <c r="G10" i="6"/>
  <c r="G11" i="6" s="1"/>
  <c r="H10" i="6"/>
  <c r="H11" i="6" s="1"/>
  <c r="I10" i="6"/>
  <c r="I11" i="6" s="1"/>
  <c r="J10" i="6"/>
  <c r="J11" i="6" s="1"/>
  <c r="K10" i="6"/>
  <c r="K11" i="6" s="1"/>
  <c r="B36" i="5"/>
  <c r="C36" i="5"/>
  <c r="D36" i="5"/>
  <c r="E36" i="5"/>
  <c r="F36" i="5"/>
  <c r="G36" i="5"/>
  <c r="H36" i="5"/>
  <c r="I36" i="5"/>
  <c r="J36" i="5"/>
  <c r="K36" i="5"/>
  <c r="B29" i="5"/>
  <c r="B30" i="5" s="1"/>
  <c r="C29" i="5"/>
  <c r="C30" i="5" s="1"/>
  <c r="D29" i="5"/>
  <c r="D30" i="5" s="1"/>
  <c r="E29" i="5"/>
  <c r="E30" i="5" s="1"/>
  <c r="F29" i="5"/>
  <c r="F30" i="5" s="1"/>
  <c r="G29" i="5"/>
  <c r="G30" i="5" s="1"/>
  <c r="H29" i="5"/>
  <c r="H30" i="5" s="1"/>
  <c r="I29" i="5"/>
  <c r="I30" i="5" s="1"/>
  <c r="J29" i="5"/>
  <c r="J30" i="5" s="1"/>
  <c r="K29" i="5"/>
  <c r="K30" i="5" s="1"/>
  <c r="B22" i="5"/>
  <c r="B23" i="5" s="1"/>
  <c r="C22" i="5"/>
  <c r="C23" i="5" s="1"/>
  <c r="D22" i="5"/>
  <c r="D23" i="5" s="1"/>
  <c r="E22" i="5"/>
  <c r="E23" i="5" s="1"/>
  <c r="F22" i="5"/>
  <c r="F23" i="5" s="1"/>
  <c r="G22" i="5"/>
  <c r="G23" i="5" s="1"/>
  <c r="H22" i="5"/>
  <c r="H23" i="5" s="1"/>
  <c r="I22" i="5"/>
  <c r="I23" i="5" s="1"/>
  <c r="J22" i="5"/>
  <c r="J23" i="5" s="1"/>
  <c r="K22" i="5"/>
  <c r="K23" i="5" s="1"/>
  <c r="B15" i="5"/>
  <c r="B16" i="5" s="1"/>
  <c r="C15" i="5"/>
  <c r="C16" i="5" s="1"/>
  <c r="D15" i="5"/>
  <c r="D16" i="5" s="1"/>
  <c r="E15" i="5"/>
  <c r="E16" i="5" s="1"/>
  <c r="F15" i="5"/>
  <c r="F16" i="5" s="1"/>
  <c r="G15" i="5"/>
  <c r="G16" i="5" s="1"/>
  <c r="H15" i="5"/>
  <c r="H16" i="5" s="1"/>
  <c r="I15" i="5"/>
  <c r="I16" i="5" s="1"/>
  <c r="J15" i="5"/>
  <c r="J16" i="5" s="1"/>
  <c r="K15" i="5"/>
  <c r="K16" i="5" s="1"/>
  <c r="B8" i="5"/>
  <c r="C8" i="5"/>
  <c r="D8" i="5"/>
  <c r="E8" i="5"/>
  <c r="F8" i="5"/>
  <c r="G8" i="5"/>
  <c r="H8" i="5"/>
  <c r="I8" i="5"/>
  <c r="J8" i="5"/>
  <c r="K8" i="5"/>
  <c r="B36" i="4"/>
  <c r="C36" i="4"/>
  <c r="D36" i="4"/>
  <c r="E36" i="4"/>
  <c r="F36" i="4"/>
  <c r="G36" i="4"/>
  <c r="H36" i="4"/>
  <c r="I36" i="4"/>
  <c r="J36" i="4"/>
  <c r="K36" i="4"/>
  <c r="B30" i="4"/>
  <c r="B31" i="4" s="1"/>
  <c r="C30" i="4"/>
  <c r="C31" i="4" s="1"/>
  <c r="D30" i="4"/>
  <c r="D31" i="4" s="1"/>
  <c r="E30" i="4"/>
  <c r="E31" i="4" s="1"/>
  <c r="F30" i="4"/>
  <c r="F31" i="4" s="1"/>
  <c r="G30" i="4"/>
  <c r="G31" i="4" s="1"/>
  <c r="H30" i="4"/>
  <c r="H31" i="4" s="1"/>
  <c r="I30" i="4"/>
  <c r="I31" i="4" s="1"/>
  <c r="J30" i="4"/>
  <c r="J31" i="4" s="1"/>
  <c r="K30" i="4"/>
  <c r="K31" i="4" s="1"/>
  <c r="B23" i="4"/>
  <c r="B24" i="4" s="1"/>
  <c r="C23" i="4"/>
  <c r="C24" i="4" s="1"/>
  <c r="D23" i="4"/>
  <c r="D24" i="4" s="1"/>
  <c r="E23" i="4"/>
  <c r="E24" i="4" s="1"/>
  <c r="F23" i="4"/>
  <c r="F24" i="4" s="1"/>
  <c r="G23" i="4"/>
  <c r="G24" i="4" s="1"/>
  <c r="H23" i="4"/>
  <c r="H24" i="4" s="1"/>
  <c r="I23" i="4"/>
  <c r="I24" i="4" s="1"/>
  <c r="J23" i="4"/>
  <c r="J24" i="4" s="1"/>
  <c r="K23" i="4"/>
  <c r="K24" i="4" s="1"/>
  <c r="B16" i="4"/>
  <c r="B17" i="4" s="1"/>
  <c r="C16" i="4"/>
  <c r="C17" i="4" s="1"/>
  <c r="D16" i="4"/>
  <c r="D17" i="4" s="1"/>
  <c r="E16" i="4"/>
  <c r="E17" i="4" s="1"/>
  <c r="F16" i="4"/>
  <c r="F17" i="4" s="1"/>
  <c r="G16" i="4"/>
  <c r="G17" i="4" s="1"/>
  <c r="H16" i="4"/>
  <c r="H17" i="4" s="1"/>
  <c r="I16" i="4"/>
  <c r="I17" i="4" s="1"/>
  <c r="J16" i="4"/>
  <c r="J17" i="4" s="1"/>
  <c r="K16" i="4"/>
  <c r="K17" i="4" s="1"/>
  <c r="B9" i="4"/>
  <c r="C9" i="4"/>
  <c r="D9" i="4"/>
  <c r="E9" i="4"/>
  <c r="F9" i="4"/>
  <c r="G9" i="4"/>
  <c r="H9" i="4"/>
  <c r="I9" i="4"/>
  <c r="J9" i="4"/>
  <c r="K9" i="4"/>
  <c r="B31" i="15"/>
  <c r="B32" i="15" s="1"/>
  <c r="C31" i="15"/>
  <c r="C32" i="15" s="1"/>
  <c r="D31" i="15"/>
  <c r="D32" i="15" s="1"/>
  <c r="E31" i="15"/>
  <c r="E32" i="15" s="1"/>
  <c r="F31" i="15"/>
  <c r="F32" i="15" s="1"/>
  <c r="G31" i="15"/>
  <c r="G32" i="15" s="1"/>
  <c r="H31" i="15"/>
  <c r="H32" i="15" s="1"/>
  <c r="I31" i="15"/>
  <c r="I32" i="15" s="1"/>
  <c r="J31" i="15"/>
  <c r="J32" i="15" s="1"/>
  <c r="K31" i="15"/>
  <c r="K32" i="15" s="1"/>
  <c r="K24" i="15" l="1"/>
  <c r="K25" i="15" s="1"/>
  <c r="J24" i="15"/>
  <c r="J25" i="15" s="1"/>
  <c r="I24" i="15"/>
  <c r="I25" i="15" s="1"/>
  <c r="H24" i="15"/>
  <c r="H25" i="15" s="1"/>
  <c r="G24" i="15"/>
  <c r="G25" i="15" s="1"/>
  <c r="F24" i="15"/>
  <c r="F25" i="15" s="1"/>
  <c r="E24" i="15"/>
  <c r="E25" i="15" s="1"/>
  <c r="D24" i="15"/>
  <c r="D25" i="15" s="1"/>
  <c r="C24" i="15"/>
  <c r="C25" i="15" s="1"/>
  <c r="B24" i="15"/>
  <c r="B25" i="15" s="1"/>
  <c r="K17" i="15"/>
  <c r="K18" i="15" s="1"/>
  <c r="J17" i="15"/>
  <c r="J18" i="15" s="1"/>
  <c r="I17" i="15"/>
  <c r="I18" i="15" s="1"/>
  <c r="H17" i="15"/>
  <c r="H18" i="15" s="1"/>
  <c r="G17" i="15"/>
  <c r="G18" i="15" s="1"/>
  <c r="F17" i="15"/>
  <c r="F18" i="15" s="1"/>
  <c r="E17" i="15"/>
  <c r="E18" i="15" s="1"/>
  <c r="D17" i="15"/>
  <c r="D18" i="15" s="1"/>
  <c r="C17" i="15"/>
  <c r="C18" i="15" s="1"/>
  <c r="B17" i="15"/>
  <c r="B18" i="15" s="1"/>
  <c r="C38" i="14"/>
  <c r="B38" i="14"/>
  <c r="K31" i="14"/>
  <c r="K32" i="14" s="1"/>
  <c r="J31" i="14"/>
  <c r="J32" i="14" s="1"/>
  <c r="I31" i="14"/>
  <c r="I32" i="14" s="1"/>
  <c r="H31" i="14"/>
  <c r="H32" i="14" s="1"/>
  <c r="G31" i="14"/>
  <c r="G32" i="14" s="1"/>
  <c r="F31" i="14"/>
  <c r="F32" i="14" s="1"/>
  <c r="E31" i="14"/>
  <c r="E32" i="14" s="1"/>
  <c r="D31" i="14"/>
  <c r="D32" i="14" s="1"/>
  <c r="C31" i="14"/>
  <c r="C32" i="14" s="1"/>
  <c r="B31" i="14"/>
  <c r="B32" i="14" s="1"/>
  <c r="K24" i="14"/>
  <c r="K25" i="14" s="1"/>
  <c r="J24" i="14"/>
  <c r="J25" i="14" s="1"/>
  <c r="I24" i="14"/>
  <c r="I25" i="14" s="1"/>
  <c r="H24" i="14"/>
  <c r="H25" i="14" s="1"/>
  <c r="G24" i="14"/>
  <c r="G25" i="14" s="1"/>
  <c r="F24" i="14"/>
  <c r="F25" i="14" s="1"/>
  <c r="E24" i="14"/>
  <c r="E25" i="14" s="1"/>
  <c r="D24" i="14"/>
  <c r="D25" i="14" s="1"/>
  <c r="C24" i="14"/>
  <c r="C25" i="14" s="1"/>
  <c r="B24" i="14"/>
  <c r="B25" i="14" s="1"/>
  <c r="K17" i="14"/>
  <c r="K18" i="14" s="1"/>
  <c r="J17" i="14"/>
  <c r="J18" i="14" s="1"/>
  <c r="I17" i="14"/>
  <c r="I18" i="14" s="1"/>
  <c r="H17" i="14"/>
  <c r="H18" i="14" s="1"/>
  <c r="G17" i="14"/>
  <c r="G18" i="14" s="1"/>
  <c r="F17" i="14"/>
  <c r="F18" i="14" s="1"/>
  <c r="E17" i="14"/>
  <c r="E18" i="14" s="1"/>
  <c r="D17" i="14"/>
  <c r="D18" i="14" s="1"/>
  <c r="C17" i="14"/>
  <c r="C18" i="14" s="1"/>
  <c r="B17" i="14"/>
  <c r="B18" i="14" s="1"/>
  <c r="K10" i="14"/>
  <c r="K11" i="14" s="1"/>
  <c r="J10" i="14"/>
  <c r="J11" i="14" s="1"/>
  <c r="I10" i="14"/>
  <c r="I11" i="14" s="1"/>
  <c r="H10" i="14"/>
  <c r="H11" i="14" s="1"/>
  <c r="G10" i="14"/>
  <c r="G11" i="14" s="1"/>
  <c r="F10" i="14"/>
  <c r="F11" i="14" s="1"/>
  <c r="E10" i="14"/>
  <c r="E11" i="14" s="1"/>
  <c r="D10" i="14"/>
  <c r="D11" i="14" s="1"/>
  <c r="C10" i="14"/>
  <c r="C11" i="14" s="1"/>
  <c r="B10" i="14"/>
  <c r="B11" i="14" s="1"/>
  <c r="C44" i="13"/>
  <c r="B44" i="13"/>
  <c r="C40" i="12"/>
  <c r="B40" i="12"/>
  <c r="C43" i="11"/>
  <c r="B43" i="11"/>
  <c r="C44" i="10"/>
  <c r="B44" i="10"/>
  <c r="B42" i="9"/>
  <c r="C42" i="8"/>
  <c r="B42" i="8"/>
  <c r="C40" i="7"/>
  <c r="B40" i="7"/>
  <c r="C42" i="6"/>
  <c r="B42" i="6"/>
  <c r="C43" i="5"/>
  <c r="B43" i="5"/>
  <c r="C43" i="4"/>
  <c r="B43" i="4"/>
  <c r="B40" i="15" l="1"/>
  <c r="C40" i="15"/>
</calcChain>
</file>

<file path=xl/sharedStrings.xml><?xml version="1.0" encoding="utf-8"?>
<sst xmlns="http://schemas.openxmlformats.org/spreadsheetml/2006/main" count="348" uniqueCount="59">
  <si>
    <t>DATE</t>
  </si>
  <si>
    <t>AUD</t>
  </si>
  <si>
    <t>DM</t>
  </si>
  <si>
    <t>EUR</t>
  </si>
  <si>
    <t>KRW</t>
  </si>
  <si>
    <t>NZD</t>
  </si>
  <si>
    <t>SDR</t>
  </si>
  <si>
    <t>SGD</t>
  </si>
  <si>
    <t>STG</t>
  </si>
  <si>
    <t>USD</t>
  </si>
  <si>
    <t>YEN</t>
  </si>
  <si>
    <t>Weekly Total</t>
  </si>
  <si>
    <t>Weekly Ave.</t>
  </si>
  <si>
    <t>MONTHLY EXCHANGE RATE SUMMARY</t>
  </si>
  <si>
    <t>TOTAL</t>
  </si>
  <si>
    <t>AVE/MONTH</t>
  </si>
  <si>
    <t>SI EQUIV.</t>
  </si>
  <si>
    <t>DEM</t>
  </si>
  <si>
    <t>H</t>
  </si>
  <si>
    <t>O</t>
  </si>
  <si>
    <t>I</t>
  </si>
  <si>
    <t>D</t>
  </si>
  <si>
    <t>A</t>
  </si>
  <si>
    <t>Y</t>
  </si>
  <si>
    <t>KREW</t>
  </si>
  <si>
    <t>W</t>
  </si>
  <si>
    <t>T</t>
  </si>
  <si>
    <t>N</t>
  </si>
  <si>
    <t>U</t>
  </si>
  <si>
    <t>B</t>
  </si>
  <si>
    <t>CBSI DAILY MIDRATES FOR JANUARY 2008</t>
  </si>
  <si>
    <t>CBSI DAILY MIDRATES FOR FEBRUARY 2008</t>
  </si>
  <si>
    <t>CBSI DAILY MIDRATES FOR MARCH 2008</t>
  </si>
  <si>
    <t>G</t>
  </si>
  <si>
    <t>F</t>
  </si>
  <si>
    <t>R</t>
  </si>
  <si>
    <t>E</t>
  </si>
  <si>
    <t>S</t>
  </si>
  <si>
    <t>MO</t>
  </si>
  <si>
    <t>AY</t>
  </si>
  <si>
    <t>CBSI DAILY MIDRATES FOR APRIL 2008</t>
  </si>
  <si>
    <t>31/04/2008</t>
  </si>
  <si>
    <t>CBSI DAILY MIDRATES FOR MAY 2008</t>
  </si>
  <si>
    <t>M</t>
  </si>
  <si>
    <t>À</t>
  </si>
  <si>
    <t>CBSI DAILY MIDRATES FOR JUNE 2008</t>
  </si>
  <si>
    <t>Q</t>
  </si>
  <si>
    <t>EE</t>
  </si>
  <si>
    <t>NS</t>
  </si>
  <si>
    <t>RTH</t>
  </si>
  <si>
    <t>CBSI DAILY MIDRATES FOR JULY 2008</t>
  </si>
  <si>
    <r>
      <t xml:space="preserve">                                                                                                                 </t>
    </r>
    <r>
      <rPr>
        <b/>
        <sz val="12"/>
        <color rgb="FF0070C0"/>
        <rFont val="Footlight MT Light"/>
        <family val="1"/>
      </rPr>
      <t xml:space="preserve"> PUBLIC HOLIDAY - INDEPENDENCE CELEBRATION</t>
    </r>
  </si>
  <si>
    <t>CBSI DAILY MIDRATES FOR AUGUST 2008</t>
  </si>
  <si>
    <t>CBSI DAILY MIDRATES FOR SEPTEMBER 2008</t>
  </si>
  <si>
    <t>CBSI DAILY MIDRATES FOR OCTOBER 2008</t>
  </si>
  <si>
    <t>CBSI DAILY MIDRATES FOR NOVEMBER 2008</t>
  </si>
  <si>
    <t>CBSI DAILY MIDRATES FOR DECEMBER 2008</t>
  </si>
  <si>
    <t xml:space="preserve">                                                             PUBLIC HOLIDAY - BOXING DAY</t>
  </si>
  <si>
    <t xml:space="preserve">                                                                      PUBLIC HOLIDAY - XMAS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</si>
</sst>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C09]dd\-mmm\-yy;@"/>
    <numFmt numFmtId="165" formatCode="0.00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Footlight MT Light"/>
      <family val="1"/>
    </font>
    <font>
      <b/>
      <u/>
      <sz val="18"/>
      <color theme="9" tint="-0.249977111117893"/>
      <name val="Footlight MT Light"/>
      <family val="1"/>
    </font>
    <font>
      <sz val="9"/>
      <color theme="1"/>
      <name val="Footlight MT Light"/>
      <family val="1"/>
    </font>
    <font>
      <sz val="10"/>
      <color theme="1"/>
      <name val="Footlight MT Light"/>
      <family val="1"/>
    </font>
    <font>
      <b/>
      <sz val="10"/>
      <color theme="1"/>
      <name val="Footlight MT Light"/>
      <family val="1"/>
    </font>
    <font>
      <sz val="8"/>
      <color theme="1"/>
      <name val="Footlight MT Light"/>
      <family val="1"/>
    </font>
    <font>
      <sz val="8"/>
      <name val="Footlight MT Light"/>
      <family val="1"/>
    </font>
    <font>
      <b/>
      <sz val="8"/>
      <color theme="9" tint="-0.249977111117893"/>
      <name val="Footlight MT Light"/>
      <family val="1"/>
    </font>
    <font>
      <b/>
      <sz val="16"/>
      <color theme="9" tint="-0.249977111117893"/>
      <name val="Footlight MT Light"/>
      <family val="1"/>
    </font>
    <font>
      <sz val="11"/>
      <color theme="9" tint="-0.249977111117893"/>
      <name val="Calibri"/>
      <family val="2"/>
      <scheme val="minor"/>
    </font>
    <font>
      <sz val="12"/>
      <color theme="1"/>
      <name val="Footlight MT Light"/>
      <family val="1"/>
    </font>
    <font>
      <b/>
      <sz val="12"/>
      <color theme="1"/>
      <name val="Footlight MT Light"/>
      <family val="1"/>
    </font>
    <font>
      <b/>
      <sz val="8"/>
      <color theme="1"/>
      <name val="Footlight MT Light"/>
      <family val="1"/>
    </font>
    <font>
      <b/>
      <sz val="12"/>
      <color rgb="FF0070C0"/>
      <name val="Footlight MT Light"/>
      <family val="1"/>
    </font>
    <font>
      <sz val="12"/>
      <color rgb="FF0070C0"/>
      <name val="Footlight MT Light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164" fontId="6" fillId="2" borderId="6" xfId="0" applyNumberFormat="1" applyFont="1" applyFill="1" applyBorder="1" applyAlignment="1">
      <alignment horizontal="center"/>
    </xf>
    <xf numFmtId="165" fontId="6" fillId="0" borderId="0" xfId="0" applyNumberFormat="1" applyFont="1" applyBorder="1" applyAlignment="1">
      <alignment horizontal="center"/>
    </xf>
    <xf numFmtId="165" fontId="6" fillId="0" borderId="6" xfId="0" applyNumberFormat="1" applyFont="1" applyBorder="1" applyAlignment="1">
      <alignment horizontal="center"/>
    </xf>
    <xf numFmtId="164" fontId="6" fillId="2" borderId="8" xfId="0" applyNumberFormat="1" applyFont="1" applyFill="1" applyBorder="1" applyAlignment="1">
      <alignment horizontal="center"/>
    </xf>
    <xf numFmtId="165" fontId="6" fillId="0" borderId="9" xfId="0" applyNumberFormat="1" applyFont="1" applyBorder="1" applyAlignment="1">
      <alignment horizontal="center"/>
    </xf>
    <xf numFmtId="165" fontId="6" fillId="0" borderId="8" xfId="0" applyNumberFormat="1" applyFont="1" applyBorder="1" applyAlignment="1">
      <alignment horizontal="center"/>
    </xf>
    <xf numFmtId="164" fontId="7" fillId="2" borderId="6" xfId="0" applyNumberFormat="1" applyFont="1" applyFill="1" applyBorder="1" applyAlignment="1">
      <alignment horizontal="center"/>
    </xf>
    <xf numFmtId="165" fontId="7" fillId="2" borderId="0" xfId="0" applyNumberFormat="1" applyFont="1" applyFill="1" applyBorder="1" applyAlignment="1">
      <alignment horizontal="center"/>
    </xf>
    <xf numFmtId="165" fontId="7" fillId="2" borderId="6" xfId="0" applyNumberFormat="1" applyFont="1" applyFill="1" applyBorder="1" applyAlignment="1">
      <alignment horizontal="center"/>
    </xf>
    <xf numFmtId="164" fontId="7" fillId="2" borderId="8" xfId="0" applyNumberFormat="1" applyFont="1" applyFill="1" applyBorder="1" applyAlignment="1">
      <alignment horizontal="center"/>
    </xf>
    <xf numFmtId="165" fontId="7" fillId="2" borderId="9" xfId="0" applyNumberFormat="1" applyFont="1" applyFill="1" applyBorder="1" applyAlignment="1">
      <alignment horizontal="center"/>
    </xf>
    <xf numFmtId="165" fontId="7" fillId="2" borderId="8" xfId="0" applyNumberFormat="1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165" fontId="8" fillId="0" borderId="0" xfId="0" applyNumberFormat="1" applyFont="1" applyBorder="1" applyAlignment="1">
      <alignment horizontal="center"/>
    </xf>
    <xf numFmtId="165" fontId="9" fillId="0" borderId="6" xfId="0" applyNumberFormat="1" applyFont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165" fontId="6" fillId="0" borderId="4" xfId="0" applyNumberFormat="1" applyFont="1" applyBorder="1" applyAlignment="1">
      <alignment horizontal="center"/>
    </xf>
    <xf numFmtId="165" fontId="6" fillId="0" borderId="3" xfId="0" applyNumberFormat="1" applyFont="1" applyBorder="1" applyAlignment="1">
      <alignment horizontal="center"/>
    </xf>
    <xf numFmtId="0" fontId="6" fillId="2" borderId="6" xfId="0" applyFont="1" applyFill="1" applyBorder="1" applyAlignment="1">
      <alignment horizontal="left"/>
    </xf>
    <xf numFmtId="165" fontId="6" fillId="2" borderId="0" xfId="0" applyNumberFormat="1" applyFont="1" applyFill="1" applyBorder="1" applyAlignment="1">
      <alignment horizontal="center"/>
    </xf>
    <xf numFmtId="165" fontId="6" fillId="2" borderId="6" xfId="0" applyNumberFormat="1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165" fontId="6" fillId="2" borderId="4" xfId="0" applyNumberFormat="1" applyFont="1" applyFill="1" applyBorder="1" applyAlignment="1">
      <alignment horizontal="center"/>
    </xf>
    <xf numFmtId="165" fontId="6" fillId="2" borderId="3" xfId="0" applyNumberFormat="1" applyFont="1" applyFill="1" applyBorder="1" applyAlignment="1">
      <alignment horizontal="center"/>
    </xf>
    <xf numFmtId="165" fontId="6" fillId="0" borderId="6" xfId="0" applyNumberFormat="1" applyFont="1" applyFill="1" applyBorder="1" applyAlignment="1">
      <alignment horizontal="center"/>
    </xf>
    <xf numFmtId="165" fontId="6" fillId="0" borderId="8" xfId="0" applyNumberFormat="1" applyFont="1" applyFill="1" applyBorder="1" applyAlignment="1">
      <alignment horizontal="center"/>
    </xf>
    <xf numFmtId="165" fontId="7" fillId="0" borderId="6" xfId="0" applyNumberFormat="1" applyFont="1" applyFill="1" applyBorder="1" applyAlignment="1">
      <alignment horizontal="center"/>
    </xf>
    <xf numFmtId="165" fontId="7" fillId="0" borderId="8" xfId="0" applyNumberFormat="1" applyFont="1" applyFill="1" applyBorder="1" applyAlignment="1">
      <alignment horizontal="center"/>
    </xf>
    <xf numFmtId="165" fontId="6" fillId="0" borderId="3" xfId="0" applyNumberFormat="1" applyFont="1" applyFill="1" applyBorder="1" applyAlignment="1">
      <alignment horizontal="center"/>
    </xf>
    <xf numFmtId="165" fontId="6" fillId="2" borderId="1" xfId="0" applyNumberFormat="1" applyFont="1" applyFill="1" applyBorder="1" applyAlignment="1">
      <alignment horizontal="center"/>
    </xf>
    <xf numFmtId="165" fontId="7" fillId="0" borderId="0" xfId="0" applyNumberFormat="1" applyFont="1" applyFill="1" applyBorder="1" applyAlignment="1">
      <alignment horizontal="center"/>
    </xf>
    <xf numFmtId="164" fontId="6" fillId="2" borderId="1" xfId="0" applyNumberFormat="1" applyFont="1" applyFill="1" applyBorder="1" applyAlignment="1">
      <alignment horizontal="center"/>
    </xf>
    <xf numFmtId="165" fontId="6" fillId="0" borderId="2" xfId="0" applyNumberFormat="1" applyFont="1" applyBorder="1" applyAlignment="1">
      <alignment horizontal="center"/>
    </xf>
    <xf numFmtId="165" fontId="6" fillId="0" borderId="1" xfId="0" applyNumberFormat="1" applyFont="1" applyBorder="1" applyAlignment="1">
      <alignment horizontal="center"/>
    </xf>
    <xf numFmtId="0" fontId="11" fillId="0" borderId="0" xfId="0" applyFont="1"/>
    <xf numFmtId="0" fontId="11" fillId="2" borderId="1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/>
    </xf>
    <xf numFmtId="165" fontId="6" fillId="2" borderId="9" xfId="0" applyNumberFormat="1" applyFont="1" applyFill="1" applyBorder="1" applyAlignment="1">
      <alignment horizontal="center"/>
    </xf>
    <xf numFmtId="165" fontId="6" fillId="2" borderId="8" xfId="0" applyNumberFormat="1" applyFont="1" applyFill="1" applyBorder="1" applyAlignment="1">
      <alignment horizontal="center"/>
    </xf>
    <xf numFmtId="164" fontId="7" fillId="2" borderId="12" xfId="0" applyNumberFormat="1" applyFont="1" applyFill="1" applyBorder="1" applyAlignment="1">
      <alignment horizontal="center"/>
    </xf>
    <xf numFmtId="164" fontId="7" fillId="2" borderId="14" xfId="0" applyNumberFormat="1" applyFont="1" applyFill="1" applyBorder="1" applyAlignment="1">
      <alignment horizontal="center"/>
    </xf>
    <xf numFmtId="0" fontId="6" fillId="2" borderId="12" xfId="0" applyFont="1" applyFill="1" applyBorder="1" applyAlignment="1">
      <alignment horizontal="left"/>
    </xf>
    <xf numFmtId="165" fontId="6" fillId="2" borderId="15" xfId="0" applyNumberFormat="1" applyFont="1" applyFill="1" applyBorder="1" applyAlignment="1">
      <alignment horizontal="center"/>
    </xf>
    <xf numFmtId="165" fontId="6" fillId="2" borderId="7" xfId="0" applyNumberFormat="1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165" fontId="6" fillId="2" borderId="5" xfId="0" applyNumberFormat="1" applyFont="1" applyFill="1" applyBorder="1" applyAlignment="1">
      <alignment horizontal="center"/>
    </xf>
    <xf numFmtId="165" fontId="7" fillId="0" borderId="9" xfId="0" applyNumberFormat="1" applyFont="1" applyFill="1" applyBorder="1" applyAlignment="1">
      <alignment horizontal="center"/>
    </xf>
    <xf numFmtId="0" fontId="10" fillId="0" borderId="6" xfId="0" applyFont="1" applyBorder="1"/>
    <xf numFmtId="0" fontId="4" fillId="2" borderId="11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165" fontId="6" fillId="0" borderId="7" xfId="0" applyNumberFormat="1" applyFont="1" applyBorder="1" applyAlignment="1">
      <alignment horizontal="center"/>
    </xf>
    <xf numFmtId="165" fontId="6" fillId="0" borderId="10" xfId="0" applyNumberFormat="1" applyFont="1" applyBorder="1" applyAlignment="1">
      <alignment horizontal="center"/>
    </xf>
    <xf numFmtId="165" fontId="7" fillId="2" borderId="7" xfId="0" applyNumberFormat="1" applyFont="1" applyFill="1" applyBorder="1" applyAlignment="1">
      <alignment horizontal="center"/>
    </xf>
    <xf numFmtId="0" fontId="0" fillId="0" borderId="0" xfId="0" applyBorder="1"/>
    <xf numFmtId="165" fontId="6" fillId="0" borderId="5" xfId="0" applyNumberFormat="1" applyFont="1" applyBorder="1" applyAlignment="1">
      <alignment horizontal="center"/>
    </xf>
    <xf numFmtId="0" fontId="10" fillId="0" borderId="0" xfId="0" applyFont="1" applyBorder="1"/>
    <xf numFmtId="165" fontId="7" fillId="0" borderId="7" xfId="0" applyNumberFormat="1" applyFont="1" applyFill="1" applyBorder="1" applyAlignment="1">
      <alignment horizontal="center"/>
    </xf>
    <xf numFmtId="165" fontId="7" fillId="0" borderId="10" xfId="0" applyNumberFormat="1" applyFont="1" applyFill="1" applyBorder="1" applyAlignment="1">
      <alignment horizontal="center"/>
    </xf>
    <xf numFmtId="165" fontId="6" fillId="0" borderId="11" xfId="0" applyNumberFormat="1" applyFont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165" fontId="7" fillId="0" borderId="8" xfId="0" applyNumberFormat="1" applyFont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164" fontId="13" fillId="2" borderId="8" xfId="0" applyNumberFormat="1" applyFont="1" applyFill="1" applyBorder="1" applyAlignment="1">
      <alignment horizontal="center"/>
    </xf>
    <xf numFmtId="165" fontId="13" fillId="0" borderId="9" xfId="0" applyNumberFormat="1" applyFont="1" applyBorder="1" applyAlignment="1">
      <alignment horizontal="center"/>
    </xf>
    <xf numFmtId="165" fontId="13" fillId="0" borderId="8" xfId="0" applyNumberFormat="1" applyFont="1" applyBorder="1" applyAlignment="1">
      <alignment horizontal="center"/>
    </xf>
    <xf numFmtId="165" fontId="13" fillId="0" borderId="8" xfId="0" applyNumberFormat="1" applyFont="1" applyFill="1" applyBorder="1" applyAlignment="1">
      <alignment horizontal="center"/>
    </xf>
    <xf numFmtId="165" fontId="13" fillId="0" borderId="10" xfId="0" applyNumberFormat="1" applyFont="1" applyBorder="1" applyAlignment="1">
      <alignment horizontal="center"/>
    </xf>
    <xf numFmtId="164" fontId="13" fillId="2" borderId="6" xfId="0" applyNumberFormat="1" applyFont="1" applyFill="1" applyBorder="1" applyAlignment="1">
      <alignment horizontal="center"/>
    </xf>
    <xf numFmtId="165" fontId="13" fillId="0" borderId="0" xfId="0" applyNumberFormat="1" applyFont="1" applyBorder="1" applyAlignment="1">
      <alignment horizontal="center"/>
    </xf>
    <xf numFmtId="165" fontId="13" fillId="0" borderId="6" xfId="0" applyNumberFormat="1" applyFont="1" applyBorder="1" applyAlignment="1">
      <alignment horizontal="center"/>
    </xf>
    <xf numFmtId="165" fontId="13" fillId="0" borderId="6" xfId="0" applyNumberFormat="1" applyFont="1" applyFill="1" applyBorder="1" applyAlignment="1">
      <alignment horizontal="center"/>
    </xf>
    <xf numFmtId="165" fontId="13" fillId="0" borderId="7" xfId="0" applyNumberFormat="1" applyFont="1" applyBorder="1" applyAlignment="1">
      <alignment horizontal="center"/>
    </xf>
    <xf numFmtId="164" fontId="6" fillId="2" borderId="0" xfId="0" applyNumberFormat="1" applyFont="1" applyFill="1" applyBorder="1" applyAlignment="1">
      <alignment horizontal="center"/>
    </xf>
    <xf numFmtId="164" fontId="6" fillId="2" borderId="16" xfId="0" applyNumberFormat="1" applyFont="1" applyFill="1" applyBorder="1" applyAlignment="1">
      <alignment horizontal="center"/>
    </xf>
    <xf numFmtId="164" fontId="6" fillId="2" borderId="12" xfId="0" applyNumberFormat="1" applyFont="1" applyFill="1" applyBorder="1" applyAlignment="1">
      <alignment horizontal="center"/>
    </xf>
    <xf numFmtId="164" fontId="6" fillId="2" borderId="14" xfId="0" applyNumberFormat="1" applyFont="1" applyFill="1" applyBorder="1" applyAlignment="1">
      <alignment horizontal="center"/>
    </xf>
    <xf numFmtId="165" fontId="11" fillId="0" borderId="0" xfId="0" applyNumberFormat="1" applyFont="1" applyBorder="1" applyAlignment="1">
      <alignment horizontal="center"/>
    </xf>
    <xf numFmtId="165" fontId="15" fillId="0" borderId="6" xfId="0" applyNumberFormat="1" applyFont="1" applyBorder="1" applyAlignment="1">
      <alignment horizontal="center"/>
    </xf>
    <xf numFmtId="165" fontId="15" fillId="0" borderId="8" xfId="0" applyNumberFormat="1" applyFont="1" applyBorder="1" applyAlignment="1">
      <alignment horizontal="center"/>
    </xf>
    <xf numFmtId="165" fontId="6" fillId="2" borderId="17" xfId="0" applyNumberFormat="1" applyFont="1" applyFill="1" applyBorder="1" applyAlignment="1">
      <alignment horizontal="center"/>
    </xf>
    <xf numFmtId="165" fontId="6" fillId="2" borderId="12" xfId="0" applyNumberFormat="1" applyFont="1" applyFill="1" applyBorder="1" applyAlignment="1">
      <alignment horizontal="center"/>
    </xf>
    <xf numFmtId="165" fontId="6" fillId="2" borderId="13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opLeftCell="A10" workbookViewId="0"/>
  </sheetViews>
  <sheetFormatPr defaultRowHeight="15" x14ac:dyDescent="0.25"/>
  <cols>
    <col min="1" max="1" width="12" customWidth="1"/>
    <col min="2" max="2" width="12.140625" customWidth="1"/>
    <col min="3" max="3" width="12" customWidth="1"/>
    <col min="4" max="4" width="12.140625" customWidth="1"/>
    <col min="5" max="5" width="11.5703125" customWidth="1"/>
    <col min="6" max="6" width="10.5703125" customWidth="1"/>
    <col min="7" max="7" width="11.28515625" customWidth="1"/>
    <col min="8" max="8" width="11.7109375" customWidth="1"/>
    <col min="9" max="9" width="11.28515625" customWidth="1"/>
    <col min="10" max="10" width="11.42578125" customWidth="1"/>
    <col min="11" max="11" width="10.85546875" customWidth="1"/>
  </cols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2.5" x14ac:dyDescent="0.3">
      <c r="A2" s="1"/>
      <c r="B2" s="1"/>
      <c r="C2" s="2" t="s">
        <v>30</v>
      </c>
      <c r="D2" s="1"/>
      <c r="E2" s="1"/>
      <c r="F2" s="1"/>
      <c r="G2" s="1"/>
      <c r="H2" s="1"/>
      <c r="I2" s="1"/>
      <c r="J2" s="1"/>
      <c r="K2" s="1"/>
    </row>
    <row r="3" spans="1:11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x14ac:dyDescent="0.25">
      <c r="A4" s="4"/>
      <c r="B4" s="5"/>
      <c r="C4" s="4"/>
      <c r="D4" s="5"/>
      <c r="E4" s="4"/>
      <c r="F4" s="5"/>
      <c r="G4" s="4"/>
      <c r="H4" s="5"/>
      <c r="I4" s="4"/>
      <c r="J4" s="4"/>
      <c r="K4" s="57"/>
    </row>
    <row r="5" spans="1:11" ht="15.75" thickBot="1" x14ac:dyDescent="0.3">
      <c r="A5" s="6" t="s">
        <v>0</v>
      </c>
      <c r="B5" s="7" t="s">
        <v>17</v>
      </c>
      <c r="C5" s="6" t="s">
        <v>5</v>
      </c>
      <c r="D5" s="7" t="s">
        <v>6</v>
      </c>
      <c r="E5" s="6" t="s">
        <v>7</v>
      </c>
      <c r="F5" s="7" t="s">
        <v>4</v>
      </c>
      <c r="G5" s="6" t="s">
        <v>1</v>
      </c>
      <c r="H5" s="7" t="s">
        <v>8</v>
      </c>
      <c r="I5" s="6" t="s">
        <v>9</v>
      </c>
      <c r="J5" s="6" t="s">
        <v>10</v>
      </c>
      <c r="K5" s="58" t="s">
        <v>3</v>
      </c>
    </row>
    <row r="6" spans="1:11" x14ac:dyDescent="0.25">
      <c r="A6" s="8">
        <v>39449</v>
      </c>
      <c r="B6" s="9">
        <v>0.17469999999999999</v>
      </c>
      <c r="C6" s="10">
        <v>0.16975000000000001</v>
      </c>
      <c r="D6" s="9">
        <v>8.2629999999999995E-2</v>
      </c>
      <c r="E6" s="10">
        <v>0.18761</v>
      </c>
      <c r="F6" s="9">
        <v>122.13495</v>
      </c>
      <c r="G6" s="10">
        <v>0.14867</v>
      </c>
      <c r="H6" s="9">
        <v>6.5659999999999996E-2</v>
      </c>
      <c r="I6" s="10">
        <v>0.1305</v>
      </c>
      <c r="J6" s="10">
        <v>14.577500000000001</v>
      </c>
      <c r="K6" s="59">
        <v>8.9319999999999997E-2</v>
      </c>
    </row>
    <row r="7" spans="1:11" x14ac:dyDescent="0.25">
      <c r="A7" s="8">
        <v>39450</v>
      </c>
      <c r="B7" s="9">
        <v>0.17324999999999999</v>
      </c>
      <c r="C7" s="10">
        <v>0.16883000000000001</v>
      </c>
      <c r="D7" s="9">
        <v>8.2669999999999993E-2</v>
      </c>
      <c r="E7" s="10">
        <v>0.18759000000000001</v>
      </c>
      <c r="F7" s="9">
        <v>122.24588</v>
      </c>
      <c r="G7" s="10">
        <v>0.14817</v>
      </c>
      <c r="H7" s="9">
        <v>6.5879999999999994E-2</v>
      </c>
      <c r="I7" s="10">
        <v>0.1305</v>
      </c>
      <c r="J7" s="10">
        <v>14.31911</v>
      </c>
      <c r="K7" s="59">
        <v>8.8580000000000006E-2</v>
      </c>
    </row>
    <row r="8" spans="1:11" ht="15.75" thickBot="1" x14ac:dyDescent="0.3">
      <c r="A8" s="11">
        <v>39451</v>
      </c>
      <c r="B8" s="12">
        <v>0.17327999999999999</v>
      </c>
      <c r="C8" s="13">
        <v>0.16828000000000001</v>
      </c>
      <c r="D8" s="12">
        <v>8.2299999999999998E-2</v>
      </c>
      <c r="E8" s="13">
        <v>0.18734000000000001</v>
      </c>
      <c r="F8" s="12">
        <v>122.19694</v>
      </c>
      <c r="G8" s="13">
        <v>0.14796999999999999</v>
      </c>
      <c r="H8" s="12">
        <v>6.6159999999999997E-2</v>
      </c>
      <c r="I8" s="13">
        <v>0.1305</v>
      </c>
      <c r="J8" s="13">
        <v>14.296279999999999</v>
      </c>
      <c r="K8" s="60">
        <v>8.8599999999999998E-2</v>
      </c>
    </row>
    <row r="9" spans="1:11" ht="15.75" thickTop="1" x14ac:dyDescent="0.25">
      <c r="A9" s="14" t="s">
        <v>11</v>
      </c>
      <c r="B9" s="15">
        <f t="shared" ref="B9:K9" si="0">SUM(B6:B8)</f>
        <v>0.52122999999999997</v>
      </c>
      <c r="C9" s="16">
        <f t="shared" si="0"/>
        <v>0.50685999999999998</v>
      </c>
      <c r="D9" s="15">
        <f t="shared" si="0"/>
        <v>0.24759999999999999</v>
      </c>
      <c r="E9" s="16">
        <f t="shared" si="0"/>
        <v>0.56254000000000004</v>
      </c>
      <c r="F9" s="15">
        <f t="shared" si="0"/>
        <v>366.57776999999999</v>
      </c>
      <c r="G9" s="16">
        <f t="shared" si="0"/>
        <v>0.44480999999999998</v>
      </c>
      <c r="H9" s="15">
        <f t="shared" si="0"/>
        <v>0.19769999999999999</v>
      </c>
      <c r="I9" s="16">
        <f t="shared" si="0"/>
        <v>0.39150000000000001</v>
      </c>
      <c r="J9" s="16">
        <f t="shared" si="0"/>
        <v>43.192890000000006</v>
      </c>
      <c r="K9" s="61">
        <f t="shared" si="0"/>
        <v>0.26650000000000001</v>
      </c>
    </row>
    <row r="10" spans="1:11" ht="15.75" thickBot="1" x14ac:dyDescent="0.3">
      <c r="A10" s="17" t="s">
        <v>12</v>
      </c>
      <c r="B10" s="18">
        <f>B9/3</f>
        <v>0.17374333333333333</v>
      </c>
      <c r="C10" s="19">
        <f>C9/3</f>
        <v>0.16895333333333332</v>
      </c>
      <c r="D10" s="19">
        <f t="shared" ref="D10:K10" si="1">D9/3</f>
        <v>8.2533333333333334E-2</v>
      </c>
      <c r="E10" s="19">
        <f t="shared" si="1"/>
        <v>0.18751333333333334</v>
      </c>
      <c r="F10" s="19">
        <f t="shared" si="1"/>
        <v>122.19259</v>
      </c>
      <c r="G10" s="19">
        <f t="shared" si="1"/>
        <v>0.14826999999999999</v>
      </c>
      <c r="H10" s="19">
        <f t="shared" si="1"/>
        <v>6.59E-2</v>
      </c>
      <c r="I10" s="19">
        <f t="shared" si="1"/>
        <v>0.1305</v>
      </c>
      <c r="J10" s="19">
        <f t="shared" si="1"/>
        <v>14.397630000000001</v>
      </c>
      <c r="K10" s="19">
        <f t="shared" si="1"/>
        <v>8.8833333333333334E-2</v>
      </c>
    </row>
    <row r="11" spans="1:11" ht="15.75" thickTop="1" x14ac:dyDescent="0.25">
      <c r="A11" s="8">
        <v>39454</v>
      </c>
      <c r="B11" s="9">
        <v>0.17269000000000001</v>
      </c>
      <c r="C11" s="10">
        <v>0.16944000000000001</v>
      </c>
      <c r="D11" s="9">
        <v>8.2489999999999994E-2</v>
      </c>
      <c r="E11" s="10">
        <v>0.18695000000000001</v>
      </c>
      <c r="F11" s="9">
        <v>122.44815</v>
      </c>
      <c r="G11" s="10">
        <v>0.14913000000000001</v>
      </c>
      <c r="H11" s="9">
        <v>6.6070000000000004E-2</v>
      </c>
      <c r="I11" s="10">
        <v>0.1305</v>
      </c>
      <c r="J11" s="10">
        <v>14.133800000000001</v>
      </c>
      <c r="K11" s="59">
        <v>8.8289999999999993E-2</v>
      </c>
    </row>
    <row r="12" spans="1:11" x14ac:dyDescent="0.25">
      <c r="A12" s="8">
        <v>39455</v>
      </c>
      <c r="B12" s="9">
        <v>0.17363000000000001</v>
      </c>
      <c r="C12" s="10">
        <v>0.17050000000000001</v>
      </c>
      <c r="D12" s="9">
        <v>8.2549999999999998E-2</v>
      </c>
      <c r="E12" s="10">
        <v>0.18744</v>
      </c>
      <c r="F12" s="9">
        <v>122.6961</v>
      </c>
      <c r="G12" s="10">
        <v>0.14993000000000001</v>
      </c>
      <c r="H12" s="9">
        <v>6.615E-2</v>
      </c>
      <c r="I12" s="10">
        <v>0.1305</v>
      </c>
      <c r="J12" s="10">
        <v>14.210800000000001</v>
      </c>
      <c r="K12" s="59">
        <v>8.8770000000000002E-2</v>
      </c>
    </row>
    <row r="13" spans="1:11" x14ac:dyDescent="0.25">
      <c r="A13" s="8">
        <v>39456</v>
      </c>
      <c r="B13" s="9">
        <v>0.17344000000000001</v>
      </c>
      <c r="C13" s="10">
        <v>0.16903000000000001</v>
      </c>
      <c r="D13" s="9">
        <v>8.251E-2</v>
      </c>
      <c r="E13" s="10">
        <v>0.18694</v>
      </c>
      <c r="F13" s="9">
        <v>122.55580999999999</v>
      </c>
      <c r="G13" s="10">
        <v>0.14804</v>
      </c>
      <c r="H13" s="9">
        <v>6.6129999999999994E-2</v>
      </c>
      <c r="I13" s="10">
        <v>0.1305</v>
      </c>
      <c r="J13" s="10">
        <v>14.28975</v>
      </c>
      <c r="K13" s="59">
        <v>8.8679999999999995E-2</v>
      </c>
    </row>
    <row r="14" spans="1:11" x14ac:dyDescent="0.25">
      <c r="A14" s="8">
        <v>39457</v>
      </c>
      <c r="B14" s="9">
        <v>0.17405000000000001</v>
      </c>
      <c r="C14" s="10">
        <v>0.1691</v>
      </c>
      <c r="D14" s="9">
        <v>8.2570000000000005E-2</v>
      </c>
      <c r="E14" s="10">
        <v>0.18687000000000001</v>
      </c>
      <c r="F14" s="9">
        <v>122.30786000000001</v>
      </c>
      <c r="G14" s="10">
        <v>0.14813999999999999</v>
      </c>
      <c r="H14" s="9">
        <v>6.6669999999999993E-2</v>
      </c>
      <c r="I14" s="10">
        <v>0.1305</v>
      </c>
      <c r="J14" s="10">
        <v>14.28584</v>
      </c>
      <c r="K14" s="59">
        <v>8.8980000000000004E-2</v>
      </c>
    </row>
    <row r="15" spans="1:11" ht="15.75" thickBot="1" x14ac:dyDescent="0.3">
      <c r="A15" s="11">
        <v>39458</v>
      </c>
      <c r="B15" s="12">
        <v>0.17358000000000001</v>
      </c>
      <c r="C15" s="13">
        <v>0.16796</v>
      </c>
      <c r="D15" s="12">
        <v>8.2619999999999999E-2</v>
      </c>
      <c r="E15" s="13">
        <v>0.18695000000000001</v>
      </c>
      <c r="F15" s="12">
        <v>122.31439</v>
      </c>
      <c r="G15" s="13">
        <v>0.14738999999999999</v>
      </c>
      <c r="H15" s="12">
        <v>6.6669999999999993E-2</v>
      </c>
      <c r="I15" s="13">
        <v>0.1305</v>
      </c>
      <c r="J15" s="13">
        <v>14.284553000000001</v>
      </c>
      <c r="K15" s="60">
        <v>8.8749999999999996E-2</v>
      </c>
    </row>
    <row r="16" spans="1:11" ht="15.75" thickTop="1" x14ac:dyDescent="0.25">
      <c r="A16" s="14" t="s">
        <v>11</v>
      </c>
      <c r="B16" s="15">
        <f t="shared" ref="B16:K16" si="2">SUM(B11:B15)</f>
        <v>0.86739000000000011</v>
      </c>
      <c r="C16" s="16">
        <f t="shared" si="2"/>
        <v>0.84603000000000006</v>
      </c>
      <c r="D16" s="15">
        <f t="shared" si="2"/>
        <v>0.41274</v>
      </c>
      <c r="E16" s="16">
        <f t="shared" si="2"/>
        <v>0.93514999999999993</v>
      </c>
      <c r="F16" s="15">
        <f t="shared" si="2"/>
        <v>612.32231000000002</v>
      </c>
      <c r="G16" s="16">
        <f t="shared" si="2"/>
        <v>0.74263000000000001</v>
      </c>
      <c r="H16" s="15">
        <f t="shared" si="2"/>
        <v>0.33168999999999998</v>
      </c>
      <c r="I16" s="16">
        <f t="shared" si="2"/>
        <v>0.65250000000000008</v>
      </c>
      <c r="J16" s="16">
        <f t="shared" si="2"/>
        <v>71.204742999999993</v>
      </c>
      <c r="K16" s="61">
        <f t="shared" si="2"/>
        <v>0.44346999999999998</v>
      </c>
    </row>
    <row r="17" spans="1:11" ht="15.75" thickBot="1" x14ac:dyDescent="0.3">
      <c r="A17" s="17" t="s">
        <v>12</v>
      </c>
      <c r="B17" s="18">
        <f>B16/5</f>
        <v>0.17347800000000002</v>
      </c>
      <c r="C17" s="19">
        <f>C16/5</f>
        <v>0.16920600000000002</v>
      </c>
      <c r="D17" s="19">
        <f t="shared" ref="D17:K17" si="3">D16/5</f>
        <v>8.2547999999999996E-2</v>
      </c>
      <c r="E17" s="19">
        <f t="shared" si="3"/>
        <v>0.18702999999999997</v>
      </c>
      <c r="F17" s="19">
        <f t="shared" si="3"/>
        <v>122.464462</v>
      </c>
      <c r="G17" s="19">
        <f t="shared" si="3"/>
        <v>0.14852599999999999</v>
      </c>
      <c r="H17" s="19">
        <f t="shared" si="3"/>
        <v>6.6337999999999994E-2</v>
      </c>
      <c r="I17" s="19">
        <f t="shared" si="3"/>
        <v>0.1305</v>
      </c>
      <c r="J17" s="19">
        <f t="shared" si="3"/>
        <v>14.240948599999999</v>
      </c>
      <c r="K17" s="19">
        <f t="shared" si="3"/>
        <v>8.8693999999999995E-2</v>
      </c>
    </row>
    <row r="18" spans="1:11" ht="15.75" thickTop="1" x14ac:dyDescent="0.25">
      <c r="A18" s="8">
        <v>39461</v>
      </c>
      <c r="B18" s="9">
        <v>0.17330999999999999</v>
      </c>
      <c r="C18" s="10">
        <v>0.16764000000000001</v>
      </c>
      <c r="D18" s="9">
        <v>8.2489999999999994E-2</v>
      </c>
      <c r="E18" s="10">
        <v>0.18687999999999999</v>
      </c>
      <c r="F18" s="9">
        <v>122.31439</v>
      </c>
      <c r="G18" s="10">
        <v>0.14709</v>
      </c>
      <c r="H18" s="9">
        <v>6.6619999999999999E-2</v>
      </c>
      <c r="I18" s="10">
        <v>0.1305</v>
      </c>
      <c r="J18" s="10">
        <v>14.266909999999999</v>
      </c>
      <c r="K18" s="59">
        <v>8.8609999999999994E-2</v>
      </c>
    </row>
    <row r="19" spans="1:11" x14ac:dyDescent="0.25">
      <c r="A19" s="8">
        <v>39462</v>
      </c>
      <c r="B19" s="9">
        <v>0.17152999999999999</v>
      </c>
      <c r="C19" s="10">
        <v>0.16522000000000001</v>
      </c>
      <c r="D19" s="9">
        <v>8.201E-2</v>
      </c>
      <c r="E19" s="10">
        <v>0.18651000000000001</v>
      </c>
      <c r="F19" s="9">
        <v>122.30134</v>
      </c>
      <c r="G19" s="10">
        <v>0.14516999999999999</v>
      </c>
      <c r="H19" s="9">
        <v>6.6629999999999995E-2</v>
      </c>
      <c r="I19" s="10">
        <v>0.1305</v>
      </c>
      <c r="J19" s="10">
        <v>14.106400000000001</v>
      </c>
      <c r="K19" s="59">
        <v>8.77E-2</v>
      </c>
    </row>
    <row r="20" spans="1:11" x14ac:dyDescent="0.25">
      <c r="A20" s="8">
        <v>39463</v>
      </c>
      <c r="B20" s="9">
        <v>0.17188000000000001</v>
      </c>
      <c r="C20" s="10">
        <v>0.16683000000000001</v>
      </c>
      <c r="D20" s="9">
        <v>8.2100000000000006E-2</v>
      </c>
      <c r="E20" s="10">
        <v>0.18648000000000001</v>
      </c>
      <c r="F20" s="9">
        <v>122.06644</v>
      </c>
      <c r="G20" s="10">
        <v>0.14668</v>
      </c>
      <c r="H20" s="9">
        <v>6.6280000000000006E-2</v>
      </c>
      <c r="I20" s="10">
        <v>0.1305</v>
      </c>
      <c r="J20" s="10">
        <v>13.96285</v>
      </c>
      <c r="K20" s="59">
        <v>8.788E-2</v>
      </c>
    </row>
    <row r="21" spans="1:11" x14ac:dyDescent="0.25">
      <c r="A21" s="8">
        <v>39464</v>
      </c>
      <c r="B21" s="9">
        <v>0.17405999999999999</v>
      </c>
      <c r="C21" s="10">
        <v>0.16963</v>
      </c>
      <c r="D21" s="9">
        <v>8.2189999999999999E-2</v>
      </c>
      <c r="E21" s="10">
        <v>0.18668000000000001</v>
      </c>
      <c r="F21" s="9">
        <v>122.83638999999999</v>
      </c>
      <c r="G21" s="10">
        <v>0.14868000000000001</v>
      </c>
      <c r="H21" s="9">
        <v>6.6430000000000003E-2</v>
      </c>
      <c r="I21" s="10">
        <v>0.1305</v>
      </c>
      <c r="J21" s="10">
        <v>13.97068</v>
      </c>
      <c r="K21" s="59">
        <v>8.8999999999999996E-2</v>
      </c>
    </row>
    <row r="22" spans="1:11" ht="15.75" thickBot="1" x14ac:dyDescent="0.3">
      <c r="A22" s="11">
        <v>39465</v>
      </c>
      <c r="B22" s="12">
        <v>0.17376</v>
      </c>
      <c r="C22" s="13">
        <v>0.16930999999999999</v>
      </c>
      <c r="D22" s="12">
        <v>8.251E-2</v>
      </c>
      <c r="E22" s="13">
        <v>0.18722</v>
      </c>
      <c r="F22" s="12">
        <v>123.4008</v>
      </c>
      <c r="G22" s="13">
        <v>0.14767</v>
      </c>
      <c r="H22" s="12">
        <v>6.6049999999999998E-2</v>
      </c>
      <c r="I22" s="13">
        <v>0.1305</v>
      </c>
      <c r="J22" s="13">
        <v>13.97264</v>
      </c>
      <c r="K22" s="60">
        <v>8.8840000000000002E-2</v>
      </c>
    </row>
    <row r="23" spans="1:11" ht="15.75" thickTop="1" x14ac:dyDescent="0.25">
      <c r="A23" s="14" t="s">
        <v>11</v>
      </c>
      <c r="B23" s="15">
        <f t="shared" ref="B23:K23" si="4">SUM(B18:B22)</f>
        <v>0.86453999999999998</v>
      </c>
      <c r="C23" s="16">
        <f t="shared" si="4"/>
        <v>0.8386300000000001</v>
      </c>
      <c r="D23" s="15">
        <f t="shared" si="4"/>
        <v>0.4113</v>
      </c>
      <c r="E23" s="16">
        <f t="shared" si="4"/>
        <v>0.93376999999999999</v>
      </c>
      <c r="F23" s="15">
        <f t="shared" si="4"/>
        <v>612.91935999999998</v>
      </c>
      <c r="G23" s="16">
        <f t="shared" si="4"/>
        <v>0.73529</v>
      </c>
      <c r="H23" s="15">
        <f t="shared" si="4"/>
        <v>0.33200999999999997</v>
      </c>
      <c r="I23" s="16">
        <f t="shared" si="4"/>
        <v>0.65250000000000008</v>
      </c>
      <c r="J23" s="16">
        <f t="shared" si="4"/>
        <v>70.279480000000007</v>
      </c>
      <c r="K23" s="61">
        <f t="shared" si="4"/>
        <v>0.44203000000000003</v>
      </c>
    </row>
    <row r="24" spans="1:11" ht="15.75" thickBot="1" x14ac:dyDescent="0.3">
      <c r="A24" s="17" t="s">
        <v>12</v>
      </c>
      <c r="B24" s="18">
        <f>B23/5</f>
        <v>0.17290800000000001</v>
      </c>
      <c r="C24" s="19">
        <f>C23/5</f>
        <v>0.16772600000000001</v>
      </c>
      <c r="D24" s="19">
        <f t="shared" ref="D24:K24" si="5">D23/5</f>
        <v>8.226E-2</v>
      </c>
      <c r="E24" s="19">
        <f t="shared" si="5"/>
        <v>0.186754</v>
      </c>
      <c r="F24" s="19">
        <f t="shared" si="5"/>
        <v>122.583872</v>
      </c>
      <c r="G24" s="19">
        <f t="shared" si="5"/>
        <v>0.14705799999999999</v>
      </c>
      <c r="H24" s="19">
        <f t="shared" si="5"/>
        <v>6.6401999999999989E-2</v>
      </c>
      <c r="I24" s="19">
        <f t="shared" si="5"/>
        <v>0.1305</v>
      </c>
      <c r="J24" s="19">
        <f t="shared" si="5"/>
        <v>14.055896000000001</v>
      </c>
      <c r="K24" s="19">
        <f t="shared" si="5"/>
        <v>8.8406000000000012E-2</v>
      </c>
    </row>
    <row r="25" spans="1:11" ht="15.75" thickTop="1" x14ac:dyDescent="0.25">
      <c r="A25" s="8">
        <v>39468</v>
      </c>
      <c r="B25" s="9">
        <v>0.17457</v>
      </c>
      <c r="C25" s="10">
        <v>0.17191000000000001</v>
      </c>
      <c r="D25" s="9">
        <v>8.2549999999999998E-2</v>
      </c>
      <c r="E25" s="10">
        <v>0.18756999999999999</v>
      </c>
      <c r="F25" s="9">
        <v>123.23441</v>
      </c>
      <c r="G25" s="10">
        <v>0.14865</v>
      </c>
      <c r="H25" s="9">
        <v>6.6809999999999994E-2</v>
      </c>
      <c r="I25" s="10">
        <v>0.1305</v>
      </c>
      <c r="J25" s="10">
        <v>13.95632</v>
      </c>
      <c r="K25" s="59">
        <v>8.9260000000000006E-2</v>
      </c>
    </row>
    <row r="26" spans="1:11" x14ac:dyDescent="0.25">
      <c r="A26" s="8">
        <v>39469</v>
      </c>
      <c r="B26" s="9">
        <v>0.17544999999999999</v>
      </c>
      <c r="C26" s="10">
        <v>0.17355000000000001</v>
      </c>
      <c r="D26" s="9">
        <v>8.2820000000000005E-2</v>
      </c>
      <c r="E26" s="10">
        <v>0.18817</v>
      </c>
      <c r="F26" s="9">
        <v>123.6096</v>
      </c>
      <c r="G26" s="10">
        <v>0.15015999999999999</v>
      </c>
      <c r="H26" s="9">
        <v>6.6960000000000006E-2</v>
      </c>
      <c r="I26" s="10">
        <v>0.1305</v>
      </c>
      <c r="J26" s="10">
        <v>13.87607</v>
      </c>
      <c r="K26" s="59">
        <v>8.9709999999999998E-2</v>
      </c>
    </row>
    <row r="27" spans="1:11" x14ac:dyDescent="0.25">
      <c r="A27" s="8">
        <v>39470</v>
      </c>
      <c r="B27" s="9">
        <v>0.17468</v>
      </c>
      <c r="C27" s="10">
        <v>0.17093</v>
      </c>
      <c r="D27" s="9">
        <v>8.2799999999999999E-2</v>
      </c>
      <c r="E27" s="10">
        <v>0.187333</v>
      </c>
      <c r="F27" s="9">
        <v>124.03699</v>
      </c>
      <c r="G27" s="10">
        <v>0.15029999999999999</v>
      </c>
      <c r="H27" s="9">
        <v>6.6610000000000003E-2</v>
      </c>
      <c r="I27" s="10">
        <v>0.1305</v>
      </c>
      <c r="J27" s="10">
        <v>13.9361</v>
      </c>
      <c r="K27" s="59">
        <v>8.931E-2</v>
      </c>
    </row>
    <row r="28" spans="1:11" x14ac:dyDescent="0.25">
      <c r="A28" s="8">
        <v>39471</v>
      </c>
      <c r="B28" s="9">
        <v>0.17524000000000001</v>
      </c>
      <c r="C28" s="10">
        <v>0.17197999999999999</v>
      </c>
      <c r="D28" s="9">
        <v>8.2600000000000007E-2</v>
      </c>
      <c r="E28" s="10">
        <v>0.18720999999999999</v>
      </c>
      <c r="F28" s="9">
        <v>124.3665</v>
      </c>
      <c r="G28" s="10">
        <v>0.15079000000000001</v>
      </c>
      <c r="H28" s="9">
        <v>6.6909999999999997E-2</v>
      </c>
      <c r="I28" s="10">
        <v>0.1305</v>
      </c>
      <c r="J28" s="10">
        <v>13.77754</v>
      </c>
      <c r="K28" s="59">
        <v>8.9599999999999999E-2</v>
      </c>
    </row>
    <row r="29" spans="1:11" ht="15.75" thickBot="1" x14ac:dyDescent="0.3">
      <c r="A29" s="11">
        <v>39472</v>
      </c>
      <c r="B29" s="12">
        <v>0.17335</v>
      </c>
      <c r="C29" s="13">
        <v>0.16875999999999999</v>
      </c>
      <c r="D29" s="12">
        <v>8.2419999999999993E-2</v>
      </c>
      <c r="E29" s="13">
        <v>0.1862</v>
      </c>
      <c r="F29" s="12">
        <v>123.83798</v>
      </c>
      <c r="G29" s="13">
        <v>0.14852000000000001</v>
      </c>
      <c r="H29" s="12">
        <v>6.6159999999999997E-2</v>
      </c>
      <c r="I29" s="13">
        <v>0.1305</v>
      </c>
      <c r="J29" s="13">
        <v>13.92109</v>
      </c>
      <c r="K29" s="60">
        <v>8.863E-2</v>
      </c>
    </row>
    <row r="30" spans="1:11" ht="15.75" thickTop="1" x14ac:dyDescent="0.25">
      <c r="A30" s="14" t="s">
        <v>11</v>
      </c>
      <c r="B30" s="15">
        <f t="shared" ref="B30:K30" si="6">SUM(B25:B29)</f>
        <v>0.87329000000000001</v>
      </c>
      <c r="C30" s="16">
        <f t="shared" si="6"/>
        <v>0.85713000000000006</v>
      </c>
      <c r="D30" s="15">
        <f t="shared" si="6"/>
        <v>0.41319</v>
      </c>
      <c r="E30" s="16">
        <f t="shared" si="6"/>
        <v>0.93648299999999995</v>
      </c>
      <c r="F30" s="15">
        <f t="shared" si="6"/>
        <v>619.08547999999996</v>
      </c>
      <c r="G30" s="16">
        <f t="shared" si="6"/>
        <v>0.74841999999999997</v>
      </c>
      <c r="H30" s="15">
        <f t="shared" si="6"/>
        <v>0.33345000000000002</v>
      </c>
      <c r="I30" s="16">
        <f t="shared" si="6"/>
        <v>0.65250000000000008</v>
      </c>
      <c r="J30" s="16">
        <f t="shared" si="6"/>
        <v>69.467119999999994</v>
      </c>
      <c r="K30" s="61">
        <f t="shared" si="6"/>
        <v>0.44651000000000002</v>
      </c>
    </row>
    <row r="31" spans="1:11" ht="15.75" thickBot="1" x14ac:dyDescent="0.3">
      <c r="A31" s="17" t="s">
        <v>12</v>
      </c>
      <c r="B31" s="18">
        <f>B30/5</f>
        <v>0.17465800000000001</v>
      </c>
      <c r="C31" s="19">
        <f>C30/5</f>
        <v>0.17142600000000002</v>
      </c>
      <c r="D31" s="19">
        <f t="shared" ref="D31:K31" si="7">D30/5</f>
        <v>8.2638000000000003E-2</v>
      </c>
      <c r="E31" s="19">
        <f t="shared" si="7"/>
        <v>0.18729659999999998</v>
      </c>
      <c r="F31" s="19">
        <f t="shared" si="7"/>
        <v>123.81709599999999</v>
      </c>
      <c r="G31" s="19">
        <f t="shared" si="7"/>
        <v>0.14968399999999998</v>
      </c>
      <c r="H31" s="19">
        <f t="shared" si="7"/>
        <v>6.6689999999999999E-2</v>
      </c>
      <c r="I31" s="19">
        <f t="shared" si="7"/>
        <v>0.1305</v>
      </c>
      <c r="J31" s="19">
        <f t="shared" si="7"/>
        <v>13.893424</v>
      </c>
      <c r="K31" s="19">
        <f t="shared" si="7"/>
        <v>8.9302000000000006E-2</v>
      </c>
    </row>
    <row r="32" spans="1:11" ht="15.75" thickTop="1" x14ac:dyDescent="0.25">
      <c r="A32" s="8">
        <v>39475</v>
      </c>
      <c r="B32" s="9">
        <v>0.17380999999999999</v>
      </c>
      <c r="C32" s="10">
        <v>0.16919999999999999</v>
      </c>
      <c r="D32" s="9">
        <v>8.2360000000000003E-2</v>
      </c>
      <c r="E32" s="10">
        <v>0.18573000000000001</v>
      </c>
      <c r="F32" s="9">
        <v>123.63244</v>
      </c>
      <c r="G32" s="10">
        <v>0.14793000000000001</v>
      </c>
      <c r="H32" s="9">
        <v>6.5850000000000006E-2</v>
      </c>
      <c r="I32" s="10">
        <v>0.1305</v>
      </c>
      <c r="J32" s="10">
        <v>14.003299999999999</v>
      </c>
      <c r="K32" s="59">
        <v>8.8859999999999995E-2</v>
      </c>
    </row>
    <row r="33" spans="1:11" x14ac:dyDescent="0.25">
      <c r="A33" s="8">
        <v>39476</v>
      </c>
      <c r="B33" s="9">
        <v>0.17254</v>
      </c>
      <c r="C33" s="10">
        <v>0.16843</v>
      </c>
      <c r="D33" s="9">
        <v>8.2199999999999995E-2</v>
      </c>
      <c r="E33" s="10">
        <v>0.18540999999999999</v>
      </c>
      <c r="F33" s="9">
        <v>123.87385999999999</v>
      </c>
      <c r="G33" s="10">
        <v>0.14767</v>
      </c>
      <c r="H33" s="9">
        <v>6.5689999999999998E-2</v>
      </c>
      <c r="I33" s="10">
        <v>0.1305</v>
      </c>
      <c r="J33" s="10">
        <v>13.269600000000001</v>
      </c>
      <c r="K33" s="59">
        <v>8.8220000000000007E-2</v>
      </c>
    </row>
    <row r="34" spans="1:11" x14ac:dyDescent="0.25">
      <c r="A34" s="8">
        <v>39477</v>
      </c>
      <c r="B34" s="9">
        <v>0.17288000000000001</v>
      </c>
      <c r="C34" s="10">
        <v>0.16763</v>
      </c>
      <c r="D34" s="9">
        <v>8.2049999999999998E-2</v>
      </c>
      <c r="E34" s="10">
        <v>0.18565000000000001</v>
      </c>
      <c r="F34" s="9">
        <v>123.04192999999999</v>
      </c>
      <c r="G34" s="10">
        <v>0.14693000000000001</v>
      </c>
      <c r="H34" s="9">
        <v>6.5689999999999998E-2</v>
      </c>
      <c r="I34" s="10">
        <v>0.1305</v>
      </c>
      <c r="J34" s="10">
        <v>13.9635</v>
      </c>
      <c r="K34" s="59">
        <v>8.8370000000000004E-2</v>
      </c>
    </row>
    <row r="35" spans="1:11" ht="15.75" thickBot="1" x14ac:dyDescent="0.3">
      <c r="A35" s="11">
        <v>39478</v>
      </c>
      <c r="B35" s="12">
        <v>0.17265</v>
      </c>
      <c r="C35" s="13">
        <v>0.16703000000000001</v>
      </c>
      <c r="D35" s="12">
        <v>8.1989999999999993E-2</v>
      </c>
      <c r="E35" s="13">
        <v>0.1852</v>
      </c>
      <c r="F35" s="12">
        <v>123.29313999999999</v>
      </c>
      <c r="G35" s="13">
        <v>0.14677999999999999</v>
      </c>
      <c r="H35" s="12">
        <v>6.5640000000000004E-2</v>
      </c>
      <c r="I35" s="13">
        <v>0.1305</v>
      </c>
      <c r="J35" s="13">
        <v>14.002649999999999</v>
      </c>
      <c r="K35" s="60">
        <v>8.8270000000000001E-2</v>
      </c>
    </row>
    <row r="36" spans="1:11" ht="15.75" thickTop="1" x14ac:dyDescent="0.25">
      <c r="A36" s="14" t="s">
        <v>11</v>
      </c>
      <c r="B36" s="15">
        <f t="shared" ref="B36:K36" si="8">SUM(B32:B35)</f>
        <v>0.69187999999999994</v>
      </c>
      <c r="C36" s="16">
        <f t="shared" si="8"/>
        <v>0.67229000000000005</v>
      </c>
      <c r="D36" s="15">
        <f t="shared" si="8"/>
        <v>0.3286</v>
      </c>
      <c r="E36" s="16">
        <f t="shared" si="8"/>
        <v>0.74199000000000004</v>
      </c>
      <c r="F36" s="15">
        <f t="shared" si="8"/>
        <v>493.84136999999998</v>
      </c>
      <c r="G36" s="16">
        <f t="shared" si="8"/>
        <v>0.58931</v>
      </c>
      <c r="H36" s="15">
        <f t="shared" si="8"/>
        <v>0.26286999999999999</v>
      </c>
      <c r="I36" s="16">
        <f t="shared" si="8"/>
        <v>0.52200000000000002</v>
      </c>
      <c r="J36" s="16">
        <f t="shared" si="8"/>
        <v>55.239050000000006</v>
      </c>
      <c r="K36" s="61">
        <f t="shared" si="8"/>
        <v>0.35372000000000003</v>
      </c>
    </row>
    <row r="37" spans="1:11" ht="15.75" thickBot="1" x14ac:dyDescent="0.3">
      <c r="A37" s="17" t="s">
        <v>12</v>
      </c>
      <c r="B37" s="18">
        <f>B36/4</f>
        <v>0.17296999999999998</v>
      </c>
      <c r="C37" s="19">
        <f>C36/4</f>
        <v>0.16807250000000001</v>
      </c>
      <c r="D37" s="19">
        <f t="shared" ref="D37:K37" si="9">D36/4</f>
        <v>8.2150000000000001E-2</v>
      </c>
      <c r="E37" s="19">
        <f t="shared" si="9"/>
        <v>0.18549750000000001</v>
      </c>
      <c r="F37" s="19">
        <f t="shared" si="9"/>
        <v>123.4603425</v>
      </c>
      <c r="G37" s="19">
        <f t="shared" si="9"/>
        <v>0.1473275</v>
      </c>
      <c r="H37" s="19">
        <f t="shared" si="9"/>
        <v>6.5717499999999998E-2</v>
      </c>
      <c r="I37" s="19">
        <f t="shared" si="9"/>
        <v>0.1305</v>
      </c>
      <c r="J37" s="19">
        <f t="shared" si="9"/>
        <v>13.809762500000001</v>
      </c>
      <c r="K37" s="19">
        <f t="shared" si="9"/>
        <v>8.8430000000000009E-2</v>
      </c>
    </row>
    <row r="38" spans="1:11" ht="15.75" thickTop="1" x14ac:dyDescent="0.25">
      <c r="A38" s="20"/>
      <c r="B38" s="9"/>
      <c r="C38" s="10"/>
      <c r="D38" s="9"/>
      <c r="E38" s="10"/>
      <c r="F38" s="9"/>
      <c r="G38" s="10"/>
      <c r="H38" s="9"/>
      <c r="I38" s="10"/>
      <c r="J38" s="10"/>
      <c r="K38" s="59"/>
    </row>
    <row r="39" spans="1:11" ht="20.25" x14ac:dyDescent="0.3">
      <c r="A39" s="20"/>
      <c r="B39" s="9"/>
      <c r="C39" s="62"/>
      <c r="D39" s="21"/>
      <c r="E39" s="22" t="s">
        <v>13</v>
      </c>
      <c r="F39" s="9"/>
      <c r="G39" s="10"/>
      <c r="H39" s="9"/>
      <c r="I39" s="10"/>
      <c r="J39" s="10"/>
      <c r="K39" s="59"/>
    </row>
    <row r="40" spans="1:11" ht="15.75" thickBot="1" x14ac:dyDescent="0.3">
      <c r="A40" s="23"/>
      <c r="B40" s="24"/>
      <c r="C40" s="25"/>
      <c r="D40" s="24"/>
      <c r="E40" s="25"/>
      <c r="F40" s="24"/>
      <c r="G40" s="25"/>
      <c r="H40" s="24"/>
      <c r="I40" s="25"/>
      <c r="J40" s="25"/>
      <c r="K40" s="63"/>
    </row>
    <row r="41" spans="1:11" x14ac:dyDescent="0.25">
      <c r="A41" s="26" t="s">
        <v>14</v>
      </c>
      <c r="B41" s="27">
        <f>SUM(B6:B8,B11:B15,B18:B22,B25:B29,B32:B35)</f>
        <v>3.8183300000000009</v>
      </c>
      <c r="C41" s="28">
        <f>SUM(C6:C8,C11:C15,C18:C22,C25:C29,C32:C35)</f>
        <v>3.7209399999999992</v>
      </c>
      <c r="D41" s="28">
        <f t="shared" ref="D41:K41" si="10">SUM(D6:D8,D11:D15,D18:D22,D25:D29,D32:D35)</f>
        <v>1.8134300000000001</v>
      </c>
      <c r="E41" s="28">
        <f t="shared" si="10"/>
        <v>4.1099329999999998</v>
      </c>
      <c r="F41" s="28">
        <f t="shared" si="10"/>
        <v>2704.7462899999991</v>
      </c>
      <c r="G41" s="28">
        <f t="shared" si="10"/>
        <v>3.2604600000000006</v>
      </c>
      <c r="H41" s="28">
        <f t="shared" si="10"/>
        <v>1.4577199999999999</v>
      </c>
      <c r="I41" s="28">
        <f t="shared" si="10"/>
        <v>2.8710000000000009</v>
      </c>
      <c r="J41" s="28">
        <f t="shared" si="10"/>
        <v>309.38328300000006</v>
      </c>
      <c r="K41" s="28">
        <f t="shared" si="10"/>
        <v>1.9522299999999999</v>
      </c>
    </row>
    <row r="42" spans="1:11" x14ac:dyDescent="0.25">
      <c r="A42" s="26" t="s">
        <v>15</v>
      </c>
      <c r="B42" s="15">
        <f>B41/22</f>
        <v>0.17356045454545457</v>
      </c>
      <c r="C42" s="16">
        <f>C41/22</f>
        <v>0.16913363636363632</v>
      </c>
      <c r="D42" s="16">
        <f t="shared" ref="D42:K42" si="11">D41/22</f>
        <v>8.2428636363636371E-2</v>
      </c>
      <c r="E42" s="16">
        <f t="shared" si="11"/>
        <v>0.18681513636363636</v>
      </c>
      <c r="F42" s="16">
        <f t="shared" si="11"/>
        <v>122.94301318181815</v>
      </c>
      <c r="G42" s="16">
        <f t="shared" si="11"/>
        <v>0.14820272727272729</v>
      </c>
      <c r="H42" s="16">
        <f t="shared" si="11"/>
        <v>6.6259999999999999E-2</v>
      </c>
      <c r="I42" s="16">
        <f t="shared" si="11"/>
        <v>0.13050000000000003</v>
      </c>
      <c r="J42" s="16">
        <f t="shared" si="11"/>
        <v>14.062876500000003</v>
      </c>
      <c r="K42" s="16">
        <f t="shared" si="11"/>
        <v>8.8737727272727274E-2</v>
      </c>
    </row>
    <row r="43" spans="1:11" x14ac:dyDescent="0.25">
      <c r="A43" s="26" t="s">
        <v>16</v>
      </c>
      <c r="B43" s="27">
        <f>1/B42</f>
        <v>5.7616811538028392</v>
      </c>
      <c r="C43" s="28">
        <f>1/C42</f>
        <v>5.9124844797282421</v>
      </c>
      <c r="D43" s="28">
        <f t="shared" ref="D43:K43" si="12">1/D42</f>
        <v>12.131706214190787</v>
      </c>
      <c r="E43" s="28">
        <f t="shared" si="12"/>
        <v>5.3528853146754463</v>
      </c>
      <c r="F43" s="28">
        <f t="shared" si="12"/>
        <v>8.1338497741316827E-3</v>
      </c>
      <c r="G43" s="28">
        <f t="shared" si="12"/>
        <v>6.7475141544444641</v>
      </c>
      <c r="H43" s="28">
        <f t="shared" si="12"/>
        <v>15.092061575611229</v>
      </c>
      <c r="I43" s="28">
        <f t="shared" si="12"/>
        <v>7.6628352490421436</v>
      </c>
      <c r="J43" s="28">
        <f t="shared" si="12"/>
        <v>7.1109207280601508E-2</v>
      </c>
      <c r="K43" s="28">
        <f t="shared" si="12"/>
        <v>11.269163981702976</v>
      </c>
    </row>
    <row r="44" spans="1:11" ht="15.75" thickBot="1" x14ac:dyDescent="0.3">
      <c r="A44" s="29"/>
      <c r="B44" s="30"/>
      <c r="C44" s="31"/>
      <c r="D44" s="30"/>
      <c r="E44" s="31"/>
      <c r="F44" s="30"/>
      <c r="G44" s="31"/>
      <c r="H44" s="30"/>
      <c r="I44" s="31"/>
      <c r="J44" s="31"/>
      <c r="K44" s="54"/>
    </row>
  </sheetData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opLeftCell="A7" workbookViewId="0"/>
  </sheetViews>
  <sheetFormatPr defaultRowHeight="15" x14ac:dyDescent="0.25"/>
  <cols>
    <col min="1" max="1" width="12.7109375" customWidth="1"/>
    <col min="2" max="2" width="11.28515625" customWidth="1"/>
    <col min="3" max="3" width="11.7109375" customWidth="1"/>
    <col min="4" max="4" width="12.140625" customWidth="1"/>
    <col min="5" max="5" width="12" customWidth="1"/>
    <col min="6" max="6" width="11.28515625" customWidth="1"/>
    <col min="7" max="7" width="11.140625" customWidth="1"/>
    <col min="8" max="8" width="11.28515625" customWidth="1"/>
    <col min="9" max="9" width="11.140625" customWidth="1"/>
    <col min="10" max="11" width="10.85546875" customWidth="1"/>
  </cols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2.5" x14ac:dyDescent="0.3">
      <c r="A2" s="1"/>
      <c r="B2" s="1"/>
      <c r="C2" s="2" t="s">
        <v>31</v>
      </c>
      <c r="D2" s="1"/>
      <c r="E2" s="1"/>
      <c r="F2" s="1"/>
      <c r="G2" s="1"/>
      <c r="H2" s="1"/>
      <c r="I2" s="1"/>
      <c r="J2" s="1"/>
      <c r="K2" s="1"/>
    </row>
    <row r="3" spans="1:11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x14ac:dyDescent="0.25">
      <c r="A4" s="4"/>
      <c r="B4" s="5"/>
      <c r="C4" s="4"/>
      <c r="D4" s="5"/>
      <c r="E4" s="4"/>
      <c r="F4" s="5"/>
      <c r="G4" s="4"/>
      <c r="H4" s="5"/>
      <c r="I4" s="4"/>
      <c r="J4" s="4"/>
      <c r="K4" s="57"/>
    </row>
    <row r="5" spans="1:11" ht="15.75" thickBot="1" x14ac:dyDescent="0.3">
      <c r="A5" s="6" t="s">
        <v>0</v>
      </c>
      <c r="B5" s="7" t="s">
        <v>2</v>
      </c>
      <c r="C5" s="6" t="s">
        <v>5</v>
      </c>
      <c r="D5" s="7" t="s">
        <v>6</v>
      </c>
      <c r="E5" s="6" t="s">
        <v>7</v>
      </c>
      <c r="F5" s="7" t="s">
        <v>4</v>
      </c>
      <c r="G5" s="6" t="s">
        <v>1</v>
      </c>
      <c r="H5" s="7" t="s">
        <v>8</v>
      </c>
      <c r="I5" s="6" t="s">
        <v>9</v>
      </c>
      <c r="J5" s="6" t="s">
        <v>10</v>
      </c>
      <c r="K5" s="58" t="s">
        <v>3</v>
      </c>
    </row>
    <row r="6" spans="1:11" x14ac:dyDescent="0.25">
      <c r="A6" s="8">
        <v>39479</v>
      </c>
      <c r="B6" s="9">
        <v>0.17219000000000001</v>
      </c>
      <c r="C6" s="10">
        <v>0.16605</v>
      </c>
      <c r="D6" s="9">
        <v>8.1799999999999998E-2</v>
      </c>
      <c r="E6" s="10">
        <v>0.18493999999999999</v>
      </c>
      <c r="F6" s="9">
        <v>123.14306000000001</v>
      </c>
      <c r="G6" s="10">
        <v>0.14587</v>
      </c>
      <c r="H6" s="9">
        <v>6.5619999999999998E-2</v>
      </c>
      <c r="I6" s="10">
        <v>0.1305</v>
      </c>
      <c r="J6" s="10">
        <v>13.90217</v>
      </c>
      <c r="K6" s="59">
        <v>8.8039999999999993E-2</v>
      </c>
    </row>
    <row r="7" spans="1:11" ht="15.75" thickBot="1" x14ac:dyDescent="0.3">
      <c r="A7" s="11"/>
      <c r="B7" s="12"/>
      <c r="C7" s="13"/>
      <c r="D7" s="12"/>
      <c r="E7" s="13"/>
      <c r="F7" s="12"/>
      <c r="G7" s="13"/>
      <c r="H7" s="12"/>
      <c r="I7" s="13"/>
      <c r="J7" s="13"/>
      <c r="K7" s="60"/>
    </row>
    <row r="8" spans="1:11" ht="15.75" thickTop="1" x14ac:dyDescent="0.25">
      <c r="A8" s="14" t="s">
        <v>11</v>
      </c>
      <c r="B8" s="15">
        <f t="shared" ref="B8:K8" si="0">SUM(B6:B7)</f>
        <v>0.17219000000000001</v>
      </c>
      <c r="C8" s="16">
        <f t="shared" si="0"/>
        <v>0.16605</v>
      </c>
      <c r="D8" s="15">
        <f t="shared" si="0"/>
        <v>8.1799999999999998E-2</v>
      </c>
      <c r="E8" s="16">
        <f t="shared" si="0"/>
        <v>0.18493999999999999</v>
      </c>
      <c r="F8" s="15">
        <f t="shared" si="0"/>
        <v>123.14306000000001</v>
      </c>
      <c r="G8" s="16">
        <f t="shared" si="0"/>
        <v>0.14587</v>
      </c>
      <c r="H8" s="15">
        <f t="shared" si="0"/>
        <v>6.5619999999999998E-2</v>
      </c>
      <c r="I8" s="16">
        <f t="shared" si="0"/>
        <v>0.1305</v>
      </c>
      <c r="J8" s="16">
        <f t="shared" si="0"/>
        <v>13.90217</v>
      </c>
      <c r="K8" s="61">
        <f t="shared" si="0"/>
        <v>8.8039999999999993E-2</v>
      </c>
    </row>
    <row r="9" spans="1:11" ht="15.75" thickBot="1" x14ac:dyDescent="0.3">
      <c r="A9" s="17" t="s">
        <v>12</v>
      </c>
      <c r="B9" s="18">
        <f>B8/1</f>
        <v>0.17219000000000001</v>
      </c>
      <c r="C9" s="19">
        <f>C8/1</f>
        <v>0.16605</v>
      </c>
      <c r="D9" s="19">
        <f t="shared" ref="D9:K9" si="1">D8/1</f>
        <v>8.1799999999999998E-2</v>
      </c>
      <c r="E9" s="19">
        <f t="shared" si="1"/>
        <v>0.18493999999999999</v>
      </c>
      <c r="F9" s="19">
        <f t="shared" si="1"/>
        <v>123.14306000000001</v>
      </c>
      <c r="G9" s="19">
        <f t="shared" si="1"/>
        <v>0.14587</v>
      </c>
      <c r="H9" s="19">
        <f t="shared" si="1"/>
        <v>6.5619999999999998E-2</v>
      </c>
      <c r="I9" s="19">
        <f t="shared" si="1"/>
        <v>0.1305</v>
      </c>
      <c r="J9" s="19">
        <f t="shared" si="1"/>
        <v>13.90217</v>
      </c>
      <c r="K9" s="19">
        <f t="shared" si="1"/>
        <v>8.8039999999999993E-2</v>
      </c>
    </row>
    <row r="10" spans="1:11" ht="15.75" thickTop="1" x14ac:dyDescent="0.25">
      <c r="A10" s="8">
        <v>39482</v>
      </c>
      <c r="B10" s="9">
        <v>0.17202999999999999</v>
      </c>
      <c r="C10" s="10">
        <v>0.16445000000000001</v>
      </c>
      <c r="D10" s="9">
        <v>8.1790000000000002E-2</v>
      </c>
      <c r="E10" s="10">
        <v>0.18454999999999999</v>
      </c>
      <c r="F10" s="9">
        <v>123.24093999999999</v>
      </c>
      <c r="G10" s="10">
        <v>0.14460999999999999</v>
      </c>
      <c r="H10" s="9">
        <v>6.6290000000000002E-2</v>
      </c>
      <c r="I10" s="10">
        <v>0.1305</v>
      </c>
      <c r="J10" s="10">
        <v>13.86889</v>
      </c>
      <c r="K10" s="59">
        <v>8.795E-2</v>
      </c>
    </row>
    <row r="11" spans="1:11" x14ac:dyDescent="0.25">
      <c r="A11" s="8">
        <v>39483</v>
      </c>
      <c r="B11" s="9">
        <v>0.17218</v>
      </c>
      <c r="C11" s="10">
        <v>0.16414999999999999</v>
      </c>
      <c r="D11" s="9">
        <v>8.2070000000000004E-2</v>
      </c>
      <c r="E11" s="10">
        <v>0.18457999999999999</v>
      </c>
      <c r="F11" s="9">
        <v>122.93752000000001</v>
      </c>
      <c r="G11" s="10">
        <v>0.14351</v>
      </c>
      <c r="H11" s="9">
        <v>6.6019999999999995E-2</v>
      </c>
      <c r="I11" s="10">
        <v>0.1305</v>
      </c>
      <c r="J11" s="10">
        <v>13.93153</v>
      </c>
      <c r="K11" s="59">
        <v>8.8300000000000003E-2</v>
      </c>
    </row>
    <row r="12" spans="1:11" x14ac:dyDescent="0.25">
      <c r="A12" s="8">
        <v>39484</v>
      </c>
      <c r="B12" s="9">
        <v>0.17433999999999999</v>
      </c>
      <c r="C12" s="10">
        <v>0.16632</v>
      </c>
      <c r="D12" s="9">
        <v>8.2460000000000006E-2</v>
      </c>
      <c r="E12" s="10">
        <v>0.18515999999999999</v>
      </c>
      <c r="F12" s="9">
        <v>123.10718</v>
      </c>
      <c r="G12" s="10">
        <v>0.14521999999999999</v>
      </c>
      <c r="H12" s="9">
        <v>6.6460000000000005E-2</v>
      </c>
      <c r="I12" s="10">
        <v>0.1305</v>
      </c>
      <c r="J12" s="10">
        <v>13.954370000000001</v>
      </c>
      <c r="K12" s="59">
        <v>9.0039999999999995E-2</v>
      </c>
    </row>
    <row r="13" spans="1:11" x14ac:dyDescent="0.25">
      <c r="A13" s="8">
        <v>39485</v>
      </c>
      <c r="B13" s="9">
        <v>0.17419999999999999</v>
      </c>
      <c r="C13" s="10">
        <v>0.1663</v>
      </c>
      <c r="D13" s="9">
        <v>8.2519999999999996E-2</v>
      </c>
      <c r="E13" s="10">
        <v>0.18468000000000001</v>
      </c>
      <c r="F13" s="9">
        <v>122.87228</v>
      </c>
      <c r="G13" s="10">
        <v>0.14535000000000001</v>
      </c>
      <c r="H13" s="9">
        <v>6.6570000000000004E-2</v>
      </c>
      <c r="I13" s="10">
        <v>0.1305</v>
      </c>
      <c r="J13" s="10">
        <v>13.93022</v>
      </c>
      <c r="K13" s="59">
        <v>8.906E-2</v>
      </c>
    </row>
    <row r="14" spans="1:11" ht="15.75" thickBot="1" x14ac:dyDescent="0.3">
      <c r="A14" s="11">
        <v>39486</v>
      </c>
      <c r="B14" s="12">
        <v>0.17604</v>
      </c>
      <c r="C14" s="13">
        <v>0.16514999999999999</v>
      </c>
      <c r="D14" s="12">
        <v>8.2559999999999995E-2</v>
      </c>
      <c r="E14" s="13">
        <v>0.18489</v>
      </c>
      <c r="F14" s="12">
        <v>122.8788</v>
      </c>
      <c r="G14" s="13">
        <v>0.14596999999999999</v>
      </c>
      <c r="H14" s="12">
        <v>6.7210000000000006E-2</v>
      </c>
      <c r="I14" s="13">
        <v>0.1305</v>
      </c>
      <c r="J14" s="13">
        <v>13.926959999999999</v>
      </c>
      <c r="K14" s="60">
        <v>9.0010000000000007E-2</v>
      </c>
    </row>
    <row r="15" spans="1:11" ht="15.75" thickTop="1" x14ac:dyDescent="0.25">
      <c r="A15" s="14" t="s">
        <v>11</v>
      </c>
      <c r="B15" s="15">
        <f t="shared" ref="B15:K15" si="2">SUM(B10:B14)</f>
        <v>0.86879000000000006</v>
      </c>
      <c r="C15" s="16">
        <f t="shared" si="2"/>
        <v>0.82637000000000005</v>
      </c>
      <c r="D15" s="15">
        <f t="shared" si="2"/>
        <v>0.41139999999999999</v>
      </c>
      <c r="E15" s="16">
        <f t="shared" si="2"/>
        <v>0.9238599999999999</v>
      </c>
      <c r="F15" s="15">
        <f t="shared" si="2"/>
        <v>615.03671999999995</v>
      </c>
      <c r="G15" s="16">
        <f t="shared" si="2"/>
        <v>0.72465999999999986</v>
      </c>
      <c r="H15" s="15">
        <f t="shared" si="2"/>
        <v>0.33255000000000001</v>
      </c>
      <c r="I15" s="16">
        <f t="shared" si="2"/>
        <v>0.65250000000000008</v>
      </c>
      <c r="J15" s="16">
        <f t="shared" si="2"/>
        <v>69.611969999999999</v>
      </c>
      <c r="K15" s="61">
        <f t="shared" si="2"/>
        <v>0.44536000000000009</v>
      </c>
    </row>
    <row r="16" spans="1:11" ht="15.75" thickBot="1" x14ac:dyDescent="0.3">
      <c r="A16" s="17" t="s">
        <v>12</v>
      </c>
      <c r="B16" s="18">
        <f>B15/5</f>
        <v>0.17375800000000002</v>
      </c>
      <c r="C16" s="19">
        <f>C15/5</f>
        <v>0.165274</v>
      </c>
      <c r="D16" s="19">
        <f t="shared" ref="D16:K16" si="3">D15/5</f>
        <v>8.2279999999999992E-2</v>
      </c>
      <c r="E16" s="19">
        <f t="shared" si="3"/>
        <v>0.18477199999999999</v>
      </c>
      <c r="F16" s="19">
        <f t="shared" si="3"/>
        <v>123.00734399999999</v>
      </c>
      <c r="G16" s="19">
        <f t="shared" si="3"/>
        <v>0.14493199999999998</v>
      </c>
      <c r="H16" s="19">
        <f t="shared" si="3"/>
        <v>6.651E-2</v>
      </c>
      <c r="I16" s="19">
        <f t="shared" si="3"/>
        <v>0.1305</v>
      </c>
      <c r="J16" s="19">
        <f t="shared" si="3"/>
        <v>13.922394000000001</v>
      </c>
      <c r="K16" s="19">
        <f t="shared" si="3"/>
        <v>8.9072000000000012E-2</v>
      </c>
    </row>
    <row r="17" spans="1:11" ht="15.75" thickTop="1" x14ac:dyDescent="0.25">
      <c r="A17" s="8">
        <v>39489</v>
      </c>
      <c r="B17" s="9">
        <v>0.17601</v>
      </c>
      <c r="C17" s="10">
        <v>0.16535</v>
      </c>
      <c r="D17" s="9">
        <v>8.2970000000000002E-2</v>
      </c>
      <c r="E17" s="10">
        <v>0.185</v>
      </c>
      <c r="F17" s="9">
        <v>123.08108</v>
      </c>
      <c r="G17" s="10">
        <v>0.14562</v>
      </c>
      <c r="H17" s="9">
        <v>6.7030000000000006E-2</v>
      </c>
      <c r="I17" s="10">
        <v>0.1305</v>
      </c>
      <c r="J17" s="10">
        <v>14.01505</v>
      </c>
      <c r="K17" s="59">
        <v>8.9990000000000001E-2</v>
      </c>
    </row>
    <row r="18" spans="1:11" x14ac:dyDescent="0.25">
      <c r="A18" s="8">
        <v>39490</v>
      </c>
      <c r="B18" s="9">
        <v>0.17601</v>
      </c>
      <c r="C18" s="10">
        <v>0.16545000000000001</v>
      </c>
      <c r="D18" s="9">
        <v>8.2750000000000004E-2</v>
      </c>
      <c r="E18" s="10">
        <v>0.18518999999999999</v>
      </c>
      <c r="F18" s="9">
        <v>123.33881</v>
      </c>
      <c r="G18" s="10">
        <v>0.14452999999999999</v>
      </c>
      <c r="H18" s="9">
        <v>6.6989999999999994E-2</v>
      </c>
      <c r="I18" s="10">
        <v>0.1305</v>
      </c>
      <c r="J18" s="10">
        <v>13.92435</v>
      </c>
      <c r="K18" s="59">
        <v>8.9990000000000001E-2</v>
      </c>
    </row>
    <row r="19" spans="1:11" x14ac:dyDescent="0.25">
      <c r="A19" s="8">
        <v>39491</v>
      </c>
      <c r="B19" s="9">
        <v>0.17491999999999999</v>
      </c>
      <c r="C19" s="10">
        <v>0.16420999999999999</v>
      </c>
      <c r="D19" s="9">
        <v>8.2830000000000001E-2</v>
      </c>
      <c r="E19" s="10">
        <v>0.18468000000000001</v>
      </c>
      <c r="F19" s="9">
        <v>123.28009</v>
      </c>
      <c r="G19" s="10">
        <v>0.14394999999999999</v>
      </c>
      <c r="H19" s="9">
        <v>6.6540000000000002E-2</v>
      </c>
      <c r="I19" s="10">
        <v>0.1305</v>
      </c>
      <c r="J19" s="10">
        <v>14.01896</v>
      </c>
      <c r="K19" s="59">
        <v>8.9429999999999996E-2</v>
      </c>
    </row>
    <row r="20" spans="1:11" x14ac:dyDescent="0.25">
      <c r="A20" s="8">
        <v>39492</v>
      </c>
      <c r="B20" s="9">
        <v>0.17521999999999999</v>
      </c>
      <c r="C20" s="10">
        <v>0.16661000000000001</v>
      </c>
      <c r="D20" s="9">
        <v>8.2680000000000003E-2</v>
      </c>
      <c r="E20" s="10">
        <v>0.18517</v>
      </c>
      <c r="F20" s="9">
        <v>123.39427000000001</v>
      </c>
      <c r="G20" s="10">
        <v>0.14595</v>
      </c>
      <c r="H20" s="9">
        <v>6.651E-2</v>
      </c>
      <c r="I20" s="10">
        <v>0.1305</v>
      </c>
      <c r="J20" s="10">
        <v>14.119450000000001</v>
      </c>
      <c r="K20" s="59">
        <v>8.9590000000000003E-2</v>
      </c>
    </row>
    <row r="21" spans="1:11" ht="15.75" thickBot="1" x14ac:dyDescent="0.3">
      <c r="A21" s="11">
        <v>39493</v>
      </c>
      <c r="B21" s="12">
        <v>0.17448</v>
      </c>
      <c r="C21" s="13">
        <v>0.16508</v>
      </c>
      <c r="D21" s="12">
        <v>8.2659999999999997E-2</v>
      </c>
      <c r="E21" s="13">
        <v>0.185</v>
      </c>
      <c r="F21" s="12">
        <v>123.28988</v>
      </c>
      <c r="G21" s="13">
        <v>0.14441999999999999</v>
      </c>
      <c r="H21" s="12">
        <v>6.6199999999999995E-2</v>
      </c>
      <c r="I21" s="13">
        <v>0.1305</v>
      </c>
      <c r="J21" s="13">
        <v>14.10314</v>
      </c>
      <c r="K21" s="60">
        <v>8.9209999999999998E-2</v>
      </c>
    </row>
    <row r="22" spans="1:11" ht="15.75" thickTop="1" x14ac:dyDescent="0.25">
      <c r="A22" s="14" t="s">
        <v>11</v>
      </c>
      <c r="B22" s="15">
        <f t="shared" ref="B22:K22" si="4">SUM(B17:B21)</f>
        <v>0.87663999999999986</v>
      </c>
      <c r="C22" s="16">
        <f t="shared" si="4"/>
        <v>0.82669999999999999</v>
      </c>
      <c r="D22" s="15">
        <f t="shared" si="4"/>
        <v>0.41389000000000004</v>
      </c>
      <c r="E22" s="16">
        <f t="shared" si="4"/>
        <v>0.92504000000000008</v>
      </c>
      <c r="F22" s="15">
        <f t="shared" si="4"/>
        <v>616.38413000000003</v>
      </c>
      <c r="G22" s="16">
        <f t="shared" si="4"/>
        <v>0.72447000000000006</v>
      </c>
      <c r="H22" s="15">
        <f t="shared" si="4"/>
        <v>0.33327000000000001</v>
      </c>
      <c r="I22" s="16">
        <f t="shared" si="4"/>
        <v>0.65250000000000008</v>
      </c>
      <c r="J22" s="16">
        <f t="shared" si="4"/>
        <v>70.180949999999996</v>
      </c>
      <c r="K22" s="61">
        <f t="shared" si="4"/>
        <v>0.44821</v>
      </c>
    </row>
    <row r="23" spans="1:11" ht="15.75" thickBot="1" x14ac:dyDescent="0.3">
      <c r="A23" s="17" t="s">
        <v>12</v>
      </c>
      <c r="B23" s="18">
        <f>B22/5</f>
        <v>0.17532799999999998</v>
      </c>
      <c r="C23" s="19">
        <f>C22/5</f>
        <v>0.16533999999999999</v>
      </c>
      <c r="D23" s="19">
        <f t="shared" ref="D23:K23" si="5">D22/5</f>
        <v>8.2778000000000004E-2</v>
      </c>
      <c r="E23" s="19">
        <f t="shared" si="5"/>
        <v>0.18500800000000001</v>
      </c>
      <c r="F23" s="19">
        <f t="shared" si="5"/>
        <v>123.276826</v>
      </c>
      <c r="G23" s="19">
        <f t="shared" si="5"/>
        <v>0.14489400000000002</v>
      </c>
      <c r="H23" s="19">
        <f t="shared" si="5"/>
        <v>6.6654000000000005E-2</v>
      </c>
      <c r="I23" s="19">
        <f t="shared" si="5"/>
        <v>0.1305</v>
      </c>
      <c r="J23" s="19">
        <f t="shared" si="5"/>
        <v>14.03619</v>
      </c>
      <c r="K23" s="19">
        <f t="shared" si="5"/>
        <v>8.9641999999999999E-2</v>
      </c>
    </row>
    <row r="24" spans="1:11" ht="15.75" thickTop="1" x14ac:dyDescent="0.25">
      <c r="A24" s="8">
        <v>39496</v>
      </c>
      <c r="B24" s="9">
        <v>0.17385</v>
      </c>
      <c r="C24" s="10">
        <v>0.16539000000000001</v>
      </c>
      <c r="D24" s="9">
        <v>8.2519999999999996E-2</v>
      </c>
      <c r="E24" s="10">
        <v>0.18425</v>
      </c>
      <c r="F24" s="9">
        <v>123.29966</v>
      </c>
      <c r="G24" s="10">
        <v>0.14388999999999999</v>
      </c>
      <c r="H24" s="9">
        <v>6.651E-2</v>
      </c>
      <c r="I24" s="10">
        <v>0.1305</v>
      </c>
      <c r="J24" s="10">
        <v>14.04767</v>
      </c>
      <c r="K24" s="59">
        <v>8.8880000000000001E-2</v>
      </c>
    </row>
    <row r="25" spans="1:11" x14ac:dyDescent="0.25">
      <c r="A25" s="8">
        <v>39497</v>
      </c>
      <c r="B25" s="9">
        <v>0.17407</v>
      </c>
      <c r="C25" s="10">
        <v>0.16481000000000001</v>
      </c>
      <c r="D25" s="9">
        <v>8.2720000000000002E-2</v>
      </c>
      <c r="E25" s="10">
        <v>0.18426999999999999</v>
      </c>
      <c r="F25" s="9">
        <v>123.31598</v>
      </c>
      <c r="G25" s="10">
        <v>0.14346</v>
      </c>
      <c r="H25" s="9">
        <v>6.6699999999999995E-2</v>
      </c>
      <c r="I25" s="10">
        <v>0.1305</v>
      </c>
      <c r="J25" s="10">
        <v>14.086169999999999</v>
      </c>
      <c r="K25" s="59">
        <v>8.8999999999999996E-2</v>
      </c>
    </row>
    <row r="26" spans="1:11" x14ac:dyDescent="0.25">
      <c r="A26" s="8">
        <v>39498</v>
      </c>
      <c r="B26" s="9">
        <v>0.17312</v>
      </c>
      <c r="C26" s="10">
        <v>0.16322</v>
      </c>
      <c r="D26" s="9">
        <v>8.2390000000000005E-2</v>
      </c>
      <c r="E26" s="10">
        <v>0.18437999999999999</v>
      </c>
      <c r="F26" s="9">
        <v>123.18548</v>
      </c>
      <c r="G26" s="10">
        <v>0.14179</v>
      </c>
      <c r="H26" s="9">
        <v>6.6879999999999995E-2</v>
      </c>
      <c r="I26" s="10">
        <v>0.1305</v>
      </c>
      <c r="J26" s="10">
        <v>14.031359999999999</v>
      </c>
      <c r="K26" s="59">
        <v>8.8510000000000005E-2</v>
      </c>
    </row>
    <row r="27" spans="1:11" x14ac:dyDescent="0.25">
      <c r="A27" s="8">
        <v>39499</v>
      </c>
      <c r="B27" s="9">
        <v>0.17416000000000001</v>
      </c>
      <c r="C27" s="10">
        <v>0.16422999999999999</v>
      </c>
      <c r="D27" s="9">
        <v>8.2640000000000005E-2</v>
      </c>
      <c r="E27" s="10">
        <v>0.18412000000000001</v>
      </c>
      <c r="F27" s="9">
        <v>123.57044999999999</v>
      </c>
      <c r="G27" s="10">
        <v>0.14269999999999999</v>
      </c>
      <c r="H27" s="9">
        <v>6.7250000000000004E-2</v>
      </c>
      <c r="I27" s="10">
        <v>0.1305</v>
      </c>
      <c r="J27" s="10">
        <v>14.093999999999999</v>
      </c>
      <c r="K27" s="59">
        <v>8.9050000000000004E-2</v>
      </c>
    </row>
    <row r="28" spans="1:11" ht="15.75" thickBot="1" x14ac:dyDescent="0.3">
      <c r="A28" s="11">
        <v>39500</v>
      </c>
      <c r="B28" s="12">
        <v>0.17244999999999999</v>
      </c>
      <c r="C28" s="13">
        <v>0.16314999999999999</v>
      </c>
      <c r="D28" s="12">
        <v>8.251E-2</v>
      </c>
      <c r="E28" s="13">
        <v>0.18401999999999999</v>
      </c>
      <c r="F28" s="12">
        <v>123.74663</v>
      </c>
      <c r="G28" s="13">
        <v>0.14193</v>
      </c>
      <c r="H28" s="12">
        <v>6.6559999999999994E-2</v>
      </c>
      <c r="I28" s="13">
        <v>0.1305</v>
      </c>
      <c r="J28" s="13">
        <v>14.03593</v>
      </c>
      <c r="K28" s="60">
        <v>8.8169999999999998E-2</v>
      </c>
    </row>
    <row r="29" spans="1:11" ht="15.75" thickTop="1" x14ac:dyDescent="0.25">
      <c r="A29" s="14" t="s">
        <v>11</v>
      </c>
      <c r="B29" s="15">
        <f t="shared" ref="B29:K29" si="6">SUM(B24:B28)</f>
        <v>0.86764999999999992</v>
      </c>
      <c r="C29" s="16">
        <f t="shared" si="6"/>
        <v>0.82080000000000009</v>
      </c>
      <c r="D29" s="15">
        <f t="shared" si="6"/>
        <v>0.41278000000000004</v>
      </c>
      <c r="E29" s="16">
        <f t="shared" si="6"/>
        <v>0.92103999999999997</v>
      </c>
      <c r="F29" s="15">
        <f t="shared" si="6"/>
        <v>617.1182</v>
      </c>
      <c r="G29" s="16">
        <f t="shared" si="6"/>
        <v>0.7137699999999999</v>
      </c>
      <c r="H29" s="15">
        <f t="shared" si="6"/>
        <v>0.33390000000000003</v>
      </c>
      <c r="I29" s="16">
        <f t="shared" si="6"/>
        <v>0.65250000000000008</v>
      </c>
      <c r="J29" s="16">
        <f t="shared" si="6"/>
        <v>70.29513</v>
      </c>
      <c r="K29" s="61">
        <f t="shared" si="6"/>
        <v>0.44361000000000006</v>
      </c>
    </row>
    <row r="30" spans="1:11" ht="15.75" thickBot="1" x14ac:dyDescent="0.3">
      <c r="A30" s="17" t="s">
        <v>12</v>
      </c>
      <c r="B30" s="18">
        <f>B29/5</f>
        <v>0.17352999999999999</v>
      </c>
      <c r="C30" s="19">
        <f>C29/5</f>
        <v>0.16416000000000003</v>
      </c>
      <c r="D30" s="19">
        <f t="shared" ref="D30:K30" si="7">D29/5</f>
        <v>8.2556000000000004E-2</v>
      </c>
      <c r="E30" s="19">
        <f t="shared" si="7"/>
        <v>0.18420799999999998</v>
      </c>
      <c r="F30" s="19">
        <f t="shared" si="7"/>
        <v>123.42364000000001</v>
      </c>
      <c r="G30" s="19">
        <f t="shared" si="7"/>
        <v>0.14275399999999999</v>
      </c>
      <c r="H30" s="19">
        <f t="shared" si="7"/>
        <v>6.6780000000000006E-2</v>
      </c>
      <c r="I30" s="19">
        <f t="shared" si="7"/>
        <v>0.1305</v>
      </c>
      <c r="J30" s="19">
        <f t="shared" si="7"/>
        <v>14.059025999999999</v>
      </c>
      <c r="K30" s="19">
        <f t="shared" si="7"/>
        <v>8.8722000000000009E-2</v>
      </c>
    </row>
    <row r="31" spans="1:11" ht="15.75" thickTop="1" x14ac:dyDescent="0.25">
      <c r="A31" s="8">
        <v>39503</v>
      </c>
      <c r="B31" s="9">
        <v>0.17222999999999999</v>
      </c>
      <c r="C31" s="10">
        <v>0.16192999999999999</v>
      </c>
      <c r="D31" s="9">
        <v>8.2089999999999996E-2</v>
      </c>
      <c r="E31" s="10">
        <v>0.18348999999999999</v>
      </c>
      <c r="F31" s="9">
        <v>123.75968</v>
      </c>
      <c r="G31" s="10">
        <v>0.14183999999999999</v>
      </c>
      <c r="H31" s="9">
        <v>6.6350000000000006E-2</v>
      </c>
      <c r="I31" s="10">
        <v>0.1305</v>
      </c>
      <c r="J31" s="10">
        <v>13.95959</v>
      </c>
      <c r="K31" s="59">
        <v>8.8059999999999999E-2</v>
      </c>
    </row>
    <row r="32" spans="1:11" x14ac:dyDescent="0.25">
      <c r="A32" s="8">
        <v>39504</v>
      </c>
      <c r="B32" s="9">
        <v>0.17219999999999999</v>
      </c>
      <c r="C32" s="10">
        <v>0.16123999999999999</v>
      </c>
      <c r="D32" s="9">
        <v>8.2250000000000004E-2</v>
      </c>
      <c r="E32" s="10">
        <v>0.18348</v>
      </c>
      <c r="F32" s="9">
        <v>123.5835</v>
      </c>
      <c r="G32" s="10">
        <v>0.14122000000000001</v>
      </c>
      <c r="H32" s="9">
        <v>6.6320000000000004E-2</v>
      </c>
      <c r="I32" s="10">
        <v>0.1305</v>
      </c>
      <c r="J32" s="10">
        <v>14.092040000000001</v>
      </c>
      <c r="K32" s="59">
        <v>8.8020000000000001E-2</v>
      </c>
    </row>
    <row r="33" spans="1:11" x14ac:dyDescent="0.25">
      <c r="A33" s="8">
        <v>39505</v>
      </c>
      <c r="B33" s="9">
        <v>0.17147000000000001</v>
      </c>
      <c r="C33" s="10">
        <v>0.16061</v>
      </c>
      <c r="D33" s="9">
        <v>8.2059999999999994E-2</v>
      </c>
      <c r="E33" s="10">
        <v>0.18551000000000001</v>
      </c>
      <c r="F33" s="9">
        <v>123.56719</v>
      </c>
      <c r="G33" s="10">
        <v>0.14044000000000001</v>
      </c>
      <c r="H33" s="9">
        <v>6.6129999999999994E-2</v>
      </c>
      <c r="I33" s="10">
        <v>0.1305</v>
      </c>
      <c r="J33" s="10">
        <v>14.05355</v>
      </c>
      <c r="K33" s="59">
        <v>8.7669999999999998E-2</v>
      </c>
    </row>
    <row r="34" spans="1:11" x14ac:dyDescent="0.25">
      <c r="A34" s="8">
        <v>39506</v>
      </c>
      <c r="B34" s="9">
        <v>0.16888</v>
      </c>
      <c r="C34" s="10">
        <v>0.15976000000000001</v>
      </c>
      <c r="D34" s="9">
        <v>8.1519999999999995E-2</v>
      </c>
      <c r="E34" s="10">
        <v>0.18221999999999999</v>
      </c>
      <c r="F34" s="9">
        <v>122.61454000000001</v>
      </c>
      <c r="G34" s="10">
        <v>0.13882</v>
      </c>
      <c r="H34" s="9">
        <v>6.5559999999999993E-2</v>
      </c>
      <c r="I34" s="10">
        <v>0.1305</v>
      </c>
      <c r="J34" s="10">
        <v>13.891719999999999</v>
      </c>
      <c r="K34" s="59">
        <v>8.634E-2</v>
      </c>
    </row>
    <row r="35" spans="1:11" ht="15.75" thickBot="1" x14ac:dyDescent="0.3">
      <c r="A35" s="11">
        <v>39507</v>
      </c>
      <c r="B35" s="12">
        <v>0.16818</v>
      </c>
      <c r="C35" s="13">
        <v>0.16008</v>
      </c>
      <c r="D35" s="12">
        <v>8.1430000000000002E-2</v>
      </c>
      <c r="E35" s="13">
        <v>0.18199000000000001</v>
      </c>
      <c r="F35" s="12">
        <v>122.24914</v>
      </c>
      <c r="G35" s="13">
        <v>0.13782</v>
      </c>
      <c r="H35" s="12">
        <v>6.5619999999999998E-2</v>
      </c>
      <c r="I35" s="13">
        <v>0.1305</v>
      </c>
      <c r="J35" s="13">
        <v>13.794499999999999</v>
      </c>
      <c r="K35" s="60">
        <v>8.5989999999999997E-2</v>
      </c>
    </row>
    <row r="36" spans="1:11" ht="15.75" thickTop="1" x14ac:dyDescent="0.25">
      <c r="A36" s="14" t="s">
        <v>11</v>
      </c>
      <c r="B36" s="15">
        <f t="shared" ref="B36:K36" si="8">SUM(B31:B35)</f>
        <v>0.85296000000000005</v>
      </c>
      <c r="C36" s="16">
        <f t="shared" si="8"/>
        <v>0.80362</v>
      </c>
      <c r="D36" s="15">
        <f t="shared" si="8"/>
        <v>0.40934999999999999</v>
      </c>
      <c r="E36" s="16">
        <f t="shared" si="8"/>
        <v>0.91669000000000012</v>
      </c>
      <c r="F36" s="15">
        <f t="shared" si="8"/>
        <v>615.77404999999999</v>
      </c>
      <c r="G36" s="16">
        <f t="shared" si="8"/>
        <v>0.70013999999999998</v>
      </c>
      <c r="H36" s="15">
        <f t="shared" si="8"/>
        <v>0.32998</v>
      </c>
      <c r="I36" s="16">
        <f t="shared" si="8"/>
        <v>0.65250000000000008</v>
      </c>
      <c r="J36" s="16">
        <f t="shared" si="8"/>
        <v>69.79140000000001</v>
      </c>
      <c r="K36" s="61">
        <f t="shared" si="8"/>
        <v>0.43608000000000002</v>
      </c>
    </row>
    <row r="37" spans="1:11" ht="15.75" thickBot="1" x14ac:dyDescent="0.3">
      <c r="A37" s="17" t="s">
        <v>12</v>
      </c>
      <c r="B37" s="18">
        <f>B36/5</f>
        <v>0.17059200000000002</v>
      </c>
      <c r="C37" s="19">
        <f>C36/5</f>
        <v>0.16072400000000001</v>
      </c>
      <c r="D37" s="19">
        <f t="shared" ref="D37:K37" si="9">D36/5</f>
        <v>8.1869999999999998E-2</v>
      </c>
      <c r="E37" s="19">
        <f t="shared" si="9"/>
        <v>0.18333800000000003</v>
      </c>
      <c r="F37" s="19">
        <f t="shared" si="9"/>
        <v>123.15481</v>
      </c>
      <c r="G37" s="19">
        <f t="shared" si="9"/>
        <v>0.14002799999999999</v>
      </c>
      <c r="H37" s="19">
        <f t="shared" si="9"/>
        <v>6.5995999999999999E-2</v>
      </c>
      <c r="I37" s="19">
        <f t="shared" si="9"/>
        <v>0.1305</v>
      </c>
      <c r="J37" s="19">
        <f t="shared" si="9"/>
        <v>13.958280000000002</v>
      </c>
      <c r="K37" s="19">
        <f t="shared" si="9"/>
        <v>8.7216000000000002E-2</v>
      </c>
    </row>
    <row r="38" spans="1:11" ht="15.75" thickTop="1" x14ac:dyDescent="0.25">
      <c r="A38" s="20"/>
      <c r="B38" s="9"/>
      <c r="C38" s="10"/>
      <c r="D38" s="9"/>
      <c r="E38" s="10"/>
      <c r="F38" s="9"/>
      <c r="G38" s="10"/>
      <c r="H38" s="9"/>
      <c r="I38" s="10"/>
      <c r="J38" s="10"/>
      <c r="K38" s="59"/>
    </row>
    <row r="39" spans="1:11" ht="20.25" x14ac:dyDescent="0.3">
      <c r="A39" s="20"/>
      <c r="B39" s="9"/>
      <c r="C39" s="64"/>
      <c r="D39" s="9"/>
      <c r="E39" s="22" t="s">
        <v>13</v>
      </c>
      <c r="F39" s="9"/>
      <c r="G39" s="10"/>
      <c r="H39" s="9"/>
      <c r="I39" s="10"/>
      <c r="J39" s="10"/>
      <c r="K39" s="59"/>
    </row>
    <row r="40" spans="1:11" ht="15.75" thickBot="1" x14ac:dyDescent="0.3">
      <c r="A40" s="23"/>
      <c r="B40" s="24"/>
      <c r="C40" s="25"/>
      <c r="D40" s="24"/>
      <c r="E40" s="25"/>
      <c r="F40" s="24"/>
      <c r="G40" s="25"/>
      <c r="H40" s="24"/>
      <c r="I40" s="25"/>
      <c r="J40" s="25"/>
      <c r="K40" s="63"/>
    </row>
    <row r="41" spans="1:11" x14ac:dyDescent="0.25">
      <c r="A41" s="26" t="s">
        <v>14</v>
      </c>
      <c r="B41" s="27">
        <f>SUM(B6,B10:B14,B17:B21,B24:B28,B31:B35)</f>
        <v>3.6382300000000001</v>
      </c>
      <c r="C41" s="28">
        <f>SUM(C6,C10:C14,C17:C21,C24:C28,C31:C35)</f>
        <v>3.4435399999999996</v>
      </c>
      <c r="D41" s="28">
        <f t="shared" ref="D41:K41" si="10">SUM(D6,D10:D14,D17:D21,D24:D28,D31:D35)</f>
        <v>1.7292199999999998</v>
      </c>
      <c r="E41" s="28">
        <f t="shared" si="10"/>
        <v>3.8715699999999997</v>
      </c>
      <c r="F41" s="28">
        <f t="shared" si="10"/>
        <v>2587.4561600000006</v>
      </c>
      <c r="G41" s="28">
        <f t="shared" si="10"/>
        <v>3.0089100000000002</v>
      </c>
      <c r="H41" s="28">
        <f t="shared" si="10"/>
        <v>1.3953199999999999</v>
      </c>
      <c r="I41" s="28">
        <f t="shared" si="10"/>
        <v>2.7405000000000008</v>
      </c>
      <c r="J41" s="28">
        <f t="shared" si="10"/>
        <v>293.78161999999998</v>
      </c>
      <c r="K41" s="28">
        <f t="shared" si="10"/>
        <v>1.8613000000000004</v>
      </c>
    </row>
    <row r="42" spans="1:11" x14ac:dyDescent="0.25">
      <c r="A42" s="26" t="s">
        <v>15</v>
      </c>
      <c r="B42" s="27">
        <f>B41/21</f>
        <v>0.17324904761904764</v>
      </c>
      <c r="C42" s="28">
        <f>C41/21</f>
        <v>0.16397809523809523</v>
      </c>
      <c r="D42" s="28">
        <f t="shared" ref="D42:K42" si="11">D41/21</f>
        <v>8.2343809523809514E-2</v>
      </c>
      <c r="E42" s="28">
        <f t="shared" si="11"/>
        <v>0.18436047619047619</v>
      </c>
      <c r="F42" s="28">
        <f t="shared" si="11"/>
        <v>123.21219809523812</v>
      </c>
      <c r="G42" s="28">
        <f t="shared" si="11"/>
        <v>0.14328142857142859</v>
      </c>
      <c r="H42" s="28">
        <f t="shared" si="11"/>
        <v>6.6443809523809516E-2</v>
      </c>
      <c r="I42" s="28">
        <f t="shared" si="11"/>
        <v>0.13050000000000003</v>
      </c>
      <c r="J42" s="28">
        <f t="shared" si="11"/>
        <v>13.98960095238095</v>
      </c>
      <c r="K42" s="28">
        <f t="shared" si="11"/>
        <v>8.8633333333333356E-2</v>
      </c>
    </row>
    <row r="43" spans="1:11" x14ac:dyDescent="0.25">
      <c r="A43" s="26" t="s">
        <v>16</v>
      </c>
      <c r="B43" s="27">
        <f>1/B42</f>
        <v>5.7720375017522247</v>
      </c>
      <c r="C43" s="28">
        <f>1/C42</f>
        <v>6.0983755089239562</v>
      </c>
      <c r="D43" s="28">
        <f t="shared" ref="D43:K43" si="12">1/D42</f>
        <v>12.144203745041118</v>
      </c>
      <c r="E43" s="28">
        <f t="shared" si="12"/>
        <v>5.4241560917147309</v>
      </c>
      <c r="F43" s="28">
        <f t="shared" si="12"/>
        <v>8.116079539681938E-3</v>
      </c>
      <c r="G43" s="28">
        <f t="shared" si="12"/>
        <v>6.9792715634565337</v>
      </c>
      <c r="H43" s="28">
        <f t="shared" si="12"/>
        <v>15.050311039761491</v>
      </c>
      <c r="I43" s="28">
        <f t="shared" si="12"/>
        <v>7.6628352490421436</v>
      </c>
      <c r="J43" s="28">
        <f t="shared" si="12"/>
        <v>7.148166723296033E-2</v>
      </c>
      <c r="K43" s="28">
        <f t="shared" si="12"/>
        <v>11.282437006393378</v>
      </c>
    </row>
    <row r="44" spans="1:11" ht="15.75" thickBot="1" x14ac:dyDescent="0.3">
      <c r="A44" s="29"/>
      <c r="B44" s="30"/>
      <c r="C44" s="31"/>
      <c r="D44" s="30"/>
      <c r="E44" s="31"/>
      <c r="F44" s="30"/>
      <c r="G44" s="31"/>
      <c r="H44" s="30"/>
      <c r="I44" s="31"/>
      <c r="J44" s="31"/>
      <c r="K44" s="54"/>
    </row>
  </sheetData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topLeftCell="A7" workbookViewId="0">
      <selection activeCell="E39" sqref="E39"/>
    </sheetView>
  </sheetViews>
  <sheetFormatPr defaultRowHeight="15" x14ac:dyDescent="0.25"/>
  <cols>
    <col min="1" max="1" width="12.28515625" customWidth="1"/>
    <col min="2" max="2" width="10.85546875" customWidth="1"/>
    <col min="3" max="3" width="10.7109375" customWidth="1"/>
    <col min="4" max="4" width="11.7109375" customWidth="1"/>
    <col min="5" max="6" width="10.42578125" customWidth="1"/>
    <col min="7" max="7" width="10" customWidth="1"/>
    <col min="8" max="8" width="10.42578125" customWidth="1"/>
    <col min="9" max="9" width="10.7109375" customWidth="1"/>
    <col min="10" max="10" width="10.140625" customWidth="1"/>
    <col min="11" max="11" width="10.42578125" customWidth="1"/>
  </cols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2.5" x14ac:dyDescent="0.3">
      <c r="A2" s="1"/>
      <c r="B2" s="1"/>
      <c r="C2" s="2" t="s">
        <v>32</v>
      </c>
      <c r="D2" s="1"/>
      <c r="E2" s="1"/>
      <c r="F2" s="1"/>
      <c r="G2" s="1"/>
      <c r="H2" s="1"/>
      <c r="I2" s="1"/>
      <c r="J2" s="1"/>
      <c r="K2" s="1"/>
    </row>
    <row r="3" spans="1:11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x14ac:dyDescent="0.25">
      <c r="A4" s="4"/>
      <c r="B4" s="5"/>
      <c r="C4" s="4"/>
      <c r="D4" s="5"/>
      <c r="E4" s="4"/>
      <c r="F4" s="5"/>
      <c r="G4" s="4"/>
      <c r="H4" s="5"/>
      <c r="I4" s="4"/>
      <c r="J4" s="4"/>
      <c r="K4" s="57"/>
    </row>
    <row r="5" spans="1:11" ht="15.75" thickBot="1" x14ac:dyDescent="0.3">
      <c r="A5" s="6" t="s">
        <v>0</v>
      </c>
      <c r="B5" s="7" t="s">
        <v>2</v>
      </c>
      <c r="C5" s="6" t="s">
        <v>5</v>
      </c>
      <c r="D5" s="7" t="s">
        <v>6</v>
      </c>
      <c r="E5" s="6" t="s">
        <v>7</v>
      </c>
      <c r="F5" s="7" t="s">
        <v>24</v>
      </c>
      <c r="G5" s="6" t="s">
        <v>1</v>
      </c>
      <c r="H5" s="7" t="s">
        <v>8</v>
      </c>
      <c r="I5" s="6" t="s">
        <v>9</v>
      </c>
      <c r="J5" s="6" t="s">
        <v>10</v>
      </c>
      <c r="K5" s="58" t="s">
        <v>3</v>
      </c>
    </row>
    <row r="6" spans="1:11" x14ac:dyDescent="0.25">
      <c r="A6" s="8">
        <v>39508</v>
      </c>
      <c r="B6" s="9">
        <v>0.16128000000000001</v>
      </c>
      <c r="C6" s="10">
        <v>0.16602</v>
      </c>
      <c r="D6" s="9">
        <v>7.936E-2</v>
      </c>
      <c r="E6" s="10">
        <v>0.17988000000000001</v>
      </c>
      <c r="F6" s="9">
        <v>129.16564</v>
      </c>
      <c r="G6" s="10">
        <v>0.14294000000000001</v>
      </c>
      <c r="H6" s="9">
        <v>6.5689999999999998E-2</v>
      </c>
      <c r="I6" s="10">
        <v>0.1305</v>
      </c>
      <c r="J6" s="10">
        <v>13.008889999999999</v>
      </c>
      <c r="K6" s="59">
        <v>8.2460000000000006E-2</v>
      </c>
    </row>
    <row r="7" spans="1:11" x14ac:dyDescent="0.25">
      <c r="A7" s="8">
        <v>39509</v>
      </c>
      <c r="B7" s="9">
        <v>0.16356000000000001</v>
      </c>
      <c r="C7" s="10">
        <v>0.16717000000000001</v>
      </c>
      <c r="D7" s="9">
        <v>7.9810000000000006E-2</v>
      </c>
      <c r="E7" s="10">
        <v>0.17987</v>
      </c>
      <c r="F7" s="9">
        <v>127.83454</v>
      </c>
      <c r="G7" s="10">
        <v>0.14416000000000001</v>
      </c>
      <c r="H7" s="9">
        <v>6.6019999999999995E-2</v>
      </c>
      <c r="I7" s="10">
        <v>0.1305</v>
      </c>
      <c r="J7" s="10">
        <v>13.286860000000001</v>
      </c>
      <c r="K7" s="59">
        <v>8.362E-2</v>
      </c>
    </row>
    <row r="8" spans="1:11" x14ac:dyDescent="0.25">
      <c r="A8" s="8">
        <v>39510</v>
      </c>
      <c r="B8" s="9">
        <v>0.16345999999999999</v>
      </c>
      <c r="C8" s="10">
        <v>0.16524</v>
      </c>
      <c r="D8" s="9">
        <v>7.9939999999999997E-2</v>
      </c>
      <c r="E8" s="10">
        <v>0.17992</v>
      </c>
      <c r="F8" s="9">
        <v>127.87043</v>
      </c>
      <c r="G8" s="10">
        <v>0.14296</v>
      </c>
      <c r="H8" s="9">
        <v>6.5839999999999996E-2</v>
      </c>
      <c r="I8" s="10">
        <v>0.1305</v>
      </c>
      <c r="J8" s="10">
        <v>13.40626</v>
      </c>
      <c r="K8" s="59">
        <v>8.3580000000000002E-2</v>
      </c>
    </row>
    <row r="9" spans="1:11" ht="15.75" thickBot="1" x14ac:dyDescent="0.3">
      <c r="A9" s="11">
        <v>39511</v>
      </c>
      <c r="B9" s="12">
        <v>0.16309000000000001</v>
      </c>
      <c r="C9" s="13">
        <v>0.16613</v>
      </c>
      <c r="D9" s="12">
        <v>8.0159999999999995E-2</v>
      </c>
      <c r="E9" s="13">
        <v>0.18085000000000001</v>
      </c>
      <c r="F9" s="12">
        <v>127.60290000000001</v>
      </c>
      <c r="G9" s="13">
        <v>0.14263000000000001</v>
      </c>
      <c r="H9" s="12">
        <v>6.5390000000000004E-2</v>
      </c>
      <c r="I9" s="13">
        <v>0.1305</v>
      </c>
      <c r="J9" s="13">
        <v>13.342320000000001</v>
      </c>
      <c r="K9" s="60">
        <v>8.3379999999999996E-2</v>
      </c>
    </row>
    <row r="10" spans="1:11" ht="15.75" thickTop="1" x14ac:dyDescent="0.25">
      <c r="A10" s="14" t="s">
        <v>11</v>
      </c>
      <c r="B10" s="15">
        <f t="shared" ref="B10:K10" si="0">SUM(B6:B9)</f>
        <v>0.65139000000000002</v>
      </c>
      <c r="C10" s="16">
        <f t="shared" si="0"/>
        <v>0.66456000000000004</v>
      </c>
      <c r="D10" s="15">
        <f t="shared" si="0"/>
        <v>0.31927</v>
      </c>
      <c r="E10" s="16">
        <f t="shared" si="0"/>
        <v>0.72052000000000005</v>
      </c>
      <c r="F10" s="15">
        <f t="shared" si="0"/>
        <v>512.47351000000003</v>
      </c>
      <c r="G10" s="16">
        <f t="shared" si="0"/>
        <v>0.57269000000000003</v>
      </c>
      <c r="H10" s="15">
        <f t="shared" si="0"/>
        <v>0.26294000000000001</v>
      </c>
      <c r="I10" s="16">
        <f t="shared" si="0"/>
        <v>0.52200000000000002</v>
      </c>
      <c r="J10" s="16">
        <f t="shared" si="0"/>
        <v>53.044330000000002</v>
      </c>
      <c r="K10" s="61">
        <f t="shared" si="0"/>
        <v>0.33304</v>
      </c>
    </row>
    <row r="11" spans="1:11" ht="15.75" thickBot="1" x14ac:dyDescent="0.3">
      <c r="A11" s="17" t="s">
        <v>12</v>
      </c>
      <c r="B11" s="18">
        <f>B10/4</f>
        <v>0.16284750000000001</v>
      </c>
      <c r="C11" s="19">
        <f>C10/4</f>
        <v>0.16614000000000001</v>
      </c>
      <c r="D11" s="19">
        <f t="shared" ref="D11:K11" si="1">D10/4</f>
        <v>7.98175E-2</v>
      </c>
      <c r="E11" s="19">
        <f t="shared" si="1"/>
        <v>0.18013000000000001</v>
      </c>
      <c r="F11" s="19">
        <f t="shared" si="1"/>
        <v>128.11837750000001</v>
      </c>
      <c r="G11" s="19">
        <f t="shared" si="1"/>
        <v>0.14317250000000001</v>
      </c>
      <c r="H11" s="19">
        <f t="shared" si="1"/>
        <v>6.5735000000000002E-2</v>
      </c>
      <c r="I11" s="19">
        <f t="shared" si="1"/>
        <v>0.1305</v>
      </c>
      <c r="J11" s="19">
        <f t="shared" si="1"/>
        <v>13.261082500000001</v>
      </c>
      <c r="K11" s="19">
        <f t="shared" si="1"/>
        <v>8.3260000000000001E-2</v>
      </c>
    </row>
    <row r="12" spans="1:11" ht="15.75" thickTop="1" x14ac:dyDescent="0.25">
      <c r="A12" s="8">
        <v>39514</v>
      </c>
      <c r="B12" s="9">
        <v>0.16217000000000001</v>
      </c>
      <c r="C12" s="10">
        <v>0.16566</v>
      </c>
      <c r="D12" s="9">
        <v>7.9680000000000001E-2</v>
      </c>
      <c r="E12" s="10">
        <v>0.18031</v>
      </c>
      <c r="F12" s="9">
        <v>127.2375</v>
      </c>
      <c r="G12" s="10">
        <v>0.14171</v>
      </c>
      <c r="H12" s="9">
        <v>6.5430000000000002E-2</v>
      </c>
      <c r="I12" s="10">
        <v>0.1305</v>
      </c>
      <c r="J12" s="10">
        <v>13.266629999999999</v>
      </c>
      <c r="K12" s="59">
        <v>8.2919999999999994E-2</v>
      </c>
    </row>
    <row r="13" spans="1:11" x14ac:dyDescent="0.25">
      <c r="A13" s="8">
        <v>39515</v>
      </c>
      <c r="B13" s="9">
        <v>0.16245000000000001</v>
      </c>
      <c r="C13" s="10">
        <v>0.16364999999999999</v>
      </c>
      <c r="D13" s="9">
        <v>7.9820000000000002E-2</v>
      </c>
      <c r="E13" s="10">
        <v>0.18017</v>
      </c>
      <c r="F13" s="9">
        <v>127.24402000000001</v>
      </c>
      <c r="G13" s="10">
        <v>0.14080000000000001</v>
      </c>
      <c r="H13" s="9">
        <v>6.5659999999999996E-2</v>
      </c>
      <c r="I13" s="10">
        <v>0.1305</v>
      </c>
      <c r="J13" s="10">
        <v>13.386039999999999</v>
      </c>
      <c r="K13" s="59">
        <v>8.3049999999999999E-2</v>
      </c>
    </row>
    <row r="14" spans="1:11" x14ac:dyDescent="0.25">
      <c r="A14" s="8">
        <v>39516</v>
      </c>
      <c r="B14" s="9">
        <v>0.16250999999999999</v>
      </c>
      <c r="C14" s="10">
        <v>0.16378999999999999</v>
      </c>
      <c r="D14" s="9">
        <v>7.9820000000000002E-2</v>
      </c>
      <c r="E14" s="10">
        <v>0.18021000000000001</v>
      </c>
      <c r="F14" s="9">
        <v>127.50503</v>
      </c>
      <c r="G14" s="10">
        <v>0.14066999999999999</v>
      </c>
      <c r="H14" s="9">
        <v>6.6290000000000002E-2</v>
      </c>
      <c r="I14" s="10">
        <v>0.1305</v>
      </c>
      <c r="J14" s="10">
        <v>13.384729999999999</v>
      </c>
      <c r="K14" s="59">
        <v>8.3089999999999997E-2</v>
      </c>
    </row>
    <row r="15" spans="1:11" x14ac:dyDescent="0.25">
      <c r="A15" s="8">
        <v>39517</v>
      </c>
      <c r="B15" s="9">
        <v>0.16164000000000001</v>
      </c>
      <c r="C15" s="10">
        <v>0.16385</v>
      </c>
      <c r="D15" s="9">
        <v>7.9890000000000003E-2</v>
      </c>
      <c r="E15" s="10">
        <v>0.17990999999999999</v>
      </c>
      <c r="F15" s="9">
        <v>127.47893000000001</v>
      </c>
      <c r="G15" s="10">
        <v>0.14055000000000001</v>
      </c>
      <c r="H15" s="9">
        <v>6.6129999999999994E-2</v>
      </c>
      <c r="I15" s="10">
        <v>0.1305</v>
      </c>
      <c r="J15" s="10">
        <v>13.31883</v>
      </c>
      <c r="K15" s="59">
        <v>8.2640000000000005E-2</v>
      </c>
    </row>
    <row r="16" spans="1:11" ht="15.75" thickBot="1" x14ac:dyDescent="0.3">
      <c r="A16" s="11">
        <v>39518</v>
      </c>
      <c r="B16" s="12">
        <v>0.16189000000000001</v>
      </c>
      <c r="C16" s="13">
        <v>0.16347</v>
      </c>
      <c r="D16" s="12">
        <v>7.9339999999999994E-2</v>
      </c>
      <c r="E16" s="13">
        <v>0.17713000000000001</v>
      </c>
      <c r="F16" s="12">
        <v>127.33538</v>
      </c>
      <c r="G16" s="13">
        <v>0.14000000000000001</v>
      </c>
      <c r="H16" s="12">
        <v>6.6030000000000005E-2</v>
      </c>
      <c r="I16" s="13">
        <v>0.1305</v>
      </c>
      <c r="J16" s="13">
        <v>13.226179999999999</v>
      </c>
      <c r="K16" s="60">
        <v>8.2769999999999996E-2</v>
      </c>
    </row>
    <row r="17" spans="1:11" ht="15.75" thickTop="1" x14ac:dyDescent="0.25">
      <c r="A17" s="14" t="s">
        <v>11</v>
      </c>
      <c r="B17" s="15">
        <f t="shared" ref="B17:K17" si="2">SUM(B12:B16)</f>
        <v>0.81066000000000005</v>
      </c>
      <c r="C17" s="16">
        <f t="shared" si="2"/>
        <v>0.82041999999999993</v>
      </c>
      <c r="D17" s="15">
        <f t="shared" si="2"/>
        <v>0.39854999999999996</v>
      </c>
      <c r="E17" s="16">
        <f t="shared" si="2"/>
        <v>0.89773000000000003</v>
      </c>
      <c r="F17" s="15">
        <f t="shared" si="2"/>
        <v>636.80085999999994</v>
      </c>
      <c r="G17" s="16">
        <f t="shared" si="2"/>
        <v>0.70373000000000008</v>
      </c>
      <c r="H17" s="15">
        <f t="shared" si="2"/>
        <v>0.32954000000000006</v>
      </c>
      <c r="I17" s="16">
        <f t="shared" si="2"/>
        <v>0.65250000000000008</v>
      </c>
      <c r="J17" s="16">
        <f t="shared" si="2"/>
        <v>66.582409999999996</v>
      </c>
      <c r="K17" s="61">
        <f t="shared" si="2"/>
        <v>0.41447000000000001</v>
      </c>
    </row>
    <row r="18" spans="1:11" ht="15.75" thickBot="1" x14ac:dyDescent="0.3">
      <c r="A18" s="17" t="s">
        <v>12</v>
      </c>
      <c r="B18" s="18">
        <f>B17/5</f>
        <v>0.162132</v>
      </c>
      <c r="C18" s="19">
        <f>C17/5</f>
        <v>0.16408399999999998</v>
      </c>
      <c r="D18" s="19">
        <f t="shared" ref="D18:K18" si="3">D17/5</f>
        <v>7.9709999999999989E-2</v>
      </c>
      <c r="E18" s="19">
        <f t="shared" si="3"/>
        <v>0.17954600000000001</v>
      </c>
      <c r="F18" s="19">
        <f t="shared" si="3"/>
        <v>127.36017199999999</v>
      </c>
      <c r="G18" s="19">
        <f t="shared" si="3"/>
        <v>0.14074600000000001</v>
      </c>
      <c r="H18" s="19">
        <f t="shared" si="3"/>
        <v>6.5908000000000008E-2</v>
      </c>
      <c r="I18" s="19">
        <f t="shared" si="3"/>
        <v>0.1305</v>
      </c>
      <c r="J18" s="19">
        <f t="shared" si="3"/>
        <v>13.316481999999999</v>
      </c>
      <c r="K18" s="19">
        <f t="shared" si="3"/>
        <v>8.2893999999999995E-2</v>
      </c>
    </row>
    <row r="19" spans="1:11" ht="15.75" thickTop="1" x14ac:dyDescent="0.25">
      <c r="A19" s="8">
        <v>39521</v>
      </c>
      <c r="B19" s="9">
        <v>0.16145999999999999</v>
      </c>
      <c r="C19" s="10">
        <v>0.16422</v>
      </c>
      <c r="D19" s="9">
        <v>7.9549999999999996E-2</v>
      </c>
      <c r="E19" s="10">
        <v>0.17707000000000001</v>
      </c>
      <c r="F19" s="9">
        <v>127.35495</v>
      </c>
      <c r="G19" s="10">
        <v>0.14038</v>
      </c>
      <c r="H19" s="9">
        <v>6.6210000000000005E-2</v>
      </c>
      <c r="I19" s="10">
        <v>0.1305</v>
      </c>
      <c r="J19" s="10">
        <v>13.1929</v>
      </c>
      <c r="K19" s="59">
        <v>8.2549999999999998E-2</v>
      </c>
    </row>
    <row r="20" spans="1:11" x14ac:dyDescent="0.25">
      <c r="A20" s="8">
        <v>39522</v>
      </c>
      <c r="B20" s="9">
        <v>0.16475000000000001</v>
      </c>
      <c r="C20" s="10">
        <v>0.16561000000000001</v>
      </c>
      <c r="D20" s="9">
        <v>7.9469999999999999E-2</v>
      </c>
      <c r="E20" s="10">
        <v>0.17718999999999999</v>
      </c>
      <c r="F20" s="9">
        <v>127.61595</v>
      </c>
      <c r="G20" s="10">
        <v>0.14136000000000001</v>
      </c>
      <c r="H20" s="9">
        <v>6.5820000000000004E-2</v>
      </c>
      <c r="I20" s="10">
        <v>0.1305</v>
      </c>
      <c r="J20" s="10">
        <v>13.15375</v>
      </c>
      <c r="K20" s="59">
        <v>8.2419999999999993E-2</v>
      </c>
    </row>
    <row r="21" spans="1:11" x14ac:dyDescent="0.25">
      <c r="A21" s="8">
        <v>39523</v>
      </c>
      <c r="B21" s="9">
        <v>0.16152</v>
      </c>
      <c r="C21" s="10">
        <v>0.16639999999999999</v>
      </c>
      <c r="D21" s="9">
        <v>7.9509999999999997E-2</v>
      </c>
      <c r="E21" s="10">
        <v>0.17723</v>
      </c>
      <c r="F21" s="9">
        <v>129.08408</v>
      </c>
      <c r="G21" s="10">
        <v>0.14116999999999999</v>
      </c>
      <c r="H21" s="9">
        <v>6.6500000000000004E-2</v>
      </c>
      <c r="I21" s="10">
        <v>0.1305</v>
      </c>
      <c r="J21" s="10">
        <v>13.224869999999999</v>
      </c>
      <c r="K21" s="59">
        <v>8.2580000000000001E-2</v>
      </c>
    </row>
    <row r="22" spans="1:11" x14ac:dyDescent="0.25">
      <c r="A22" s="8">
        <v>39524</v>
      </c>
      <c r="B22" s="9">
        <v>0.15989</v>
      </c>
      <c r="C22" s="10">
        <v>0.16505</v>
      </c>
      <c r="D22" s="9">
        <v>7.9280000000000003E-2</v>
      </c>
      <c r="E22" s="10">
        <v>0.17630000000000001</v>
      </c>
      <c r="F22" s="9">
        <v>129.18195</v>
      </c>
      <c r="G22" s="10">
        <v>0.1389</v>
      </c>
      <c r="H22" s="9">
        <v>6.6049999999999998E-2</v>
      </c>
      <c r="I22" s="10">
        <v>0.1305</v>
      </c>
      <c r="J22" s="10">
        <v>13.22683</v>
      </c>
      <c r="K22" s="59">
        <v>8.1750000000000003E-2</v>
      </c>
    </row>
    <row r="23" spans="1:11" ht="15.75" thickBot="1" x14ac:dyDescent="0.3">
      <c r="A23" s="11">
        <v>39586</v>
      </c>
      <c r="B23" s="12">
        <v>0.16039999999999999</v>
      </c>
      <c r="C23" s="13">
        <v>0.16575999999999999</v>
      </c>
      <c r="D23" s="12">
        <v>7.9399999999999998E-2</v>
      </c>
      <c r="E23" s="13">
        <v>0.17649999999999999</v>
      </c>
      <c r="F23" s="12">
        <v>129.78877</v>
      </c>
      <c r="G23" s="13">
        <v>0.13938999999999999</v>
      </c>
      <c r="H23" s="12">
        <v>6.5640000000000004E-2</v>
      </c>
      <c r="I23" s="13">
        <v>0.1305</v>
      </c>
      <c r="J23" s="13">
        <v>13.349500000000001</v>
      </c>
      <c r="K23" s="60">
        <v>8.201E-2</v>
      </c>
    </row>
    <row r="24" spans="1:11" ht="15.75" thickTop="1" x14ac:dyDescent="0.25">
      <c r="A24" s="14" t="s">
        <v>11</v>
      </c>
      <c r="B24" s="15">
        <f t="shared" ref="B24:K24" si="4">SUM(B19:B23)</f>
        <v>0.80801999999999996</v>
      </c>
      <c r="C24" s="16">
        <f t="shared" si="4"/>
        <v>0.82704</v>
      </c>
      <c r="D24" s="15">
        <f t="shared" si="4"/>
        <v>0.39720999999999995</v>
      </c>
      <c r="E24" s="16">
        <f t="shared" si="4"/>
        <v>0.88429000000000002</v>
      </c>
      <c r="F24" s="15">
        <f t="shared" si="4"/>
        <v>643.02570000000003</v>
      </c>
      <c r="G24" s="16">
        <f t="shared" si="4"/>
        <v>0.70120000000000005</v>
      </c>
      <c r="H24" s="15">
        <f t="shared" si="4"/>
        <v>0.33022000000000007</v>
      </c>
      <c r="I24" s="16">
        <f t="shared" si="4"/>
        <v>0.65250000000000008</v>
      </c>
      <c r="J24" s="16">
        <f t="shared" si="4"/>
        <v>66.147850000000005</v>
      </c>
      <c r="K24" s="61">
        <f t="shared" si="4"/>
        <v>0.41130999999999995</v>
      </c>
    </row>
    <row r="25" spans="1:11" ht="15.75" thickBot="1" x14ac:dyDescent="0.3">
      <c r="A25" s="17" t="s">
        <v>12</v>
      </c>
      <c r="B25" s="18">
        <f>B24/5</f>
        <v>0.161604</v>
      </c>
      <c r="C25" s="19">
        <f>C24/5</f>
        <v>0.165408</v>
      </c>
      <c r="D25" s="19">
        <f t="shared" ref="D25:K25" si="5">D24/5</f>
        <v>7.9441999999999985E-2</v>
      </c>
      <c r="E25" s="19">
        <f t="shared" si="5"/>
        <v>0.17685800000000002</v>
      </c>
      <c r="F25" s="19">
        <f t="shared" si="5"/>
        <v>128.60514000000001</v>
      </c>
      <c r="G25" s="19">
        <f t="shared" si="5"/>
        <v>0.14024</v>
      </c>
      <c r="H25" s="19">
        <f t="shared" si="5"/>
        <v>6.6044000000000019E-2</v>
      </c>
      <c r="I25" s="19">
        <f t="shared" si="5"/>
        <v>0.1305</v>
      </c>
      <c r="J25" s="19">
        <f t="shared" si="5"/>
        <v>13.229570000000001</v>
      </c>
      <c r="K25" s="19">
        <f t="shared" si="5"/>
        <v>8.2261999999999988E-2</v>
      </c>
    </row>
    <row r="26" spans="1:11" ht="15.75" thickTop="1" x14ac:dyDescent="0.25">
      <c r="A26" s="8">
        <v>39528</v>
      </c>
      <c r="B26" s="9">
        <v>0.16220000000000001</v>
      </c>
      <c r="C26" s="10">
        <v>0.16597999999999999</v>
      </c>
      <c r="D26" s="9">
        <v>7.9570000000000002E-2</v>
      </c>
      <c r="E26" s="10">
        <v>0.17735999999999999</v>
      </c>
      <c r="F26" s="9">
        <v>130.53263000000001</v>
      </c>
      <c r="G26" s="10">
        <v>0.14057</v>
      </c>
      <c r="H26" s="9">
        <v>6.5350000000000005E-2</v>
      </c>
      <c r="I26" s="10">
        <v>0.1305</v>
      </c>
      <c r="J26" s="10">
        <v>13.63856</v>
      </c>
      <c r="K26" s="59">
        <v>8.2930000000000004E-2</v>
      </c>
    </row>
    <row r="27" spans="1:11" x14ac:dyDescent="0.25">
      <c r="A27" s="8">
        <v>39529</v>
      </c>
      <c r="B27" s="9">
        <v>0.16053000000000001</v>
      </c>
      <c r="C27" s="10">
        <v>0.16449</v>
      </c>
      <c r="D27" s="9">
        <v>7.9530000000000003E-2</v>
      </c>
      <c r="E27" s="10">
        <v>0.17666000000000001</v>
      </c>
      <c r="F27" s="9">
        <v>130.20964000000001</v>
      </c>
      <c r="G27" s="10">
        <v>0.13855999999999999</v>
      </c>
      <c r="H27" s="9">
        <v>6.5869999999999998E-2</v>
      </c>
      <c r="I27" s="10">
        <v>0.1305</v>
      </c>
      <c r="J27" s="10">
        <v>13.474780000000001</v>
      </c>
      <c r="K27" s="59">
        <v>8.208E-2</v>
      </c>
    </row>
    <row r="28" spans="1:11" x14ac:dyDescent="0.25">
      <c r="A28" s="8">
        <v>39530</v>
      </c>
      <c r="B28" s="9">
        <v>0.15959999999999999</v>
      </c>
      <c r="C28" s="10">
        <v>0.16367999999999999</v>
      </c>
      <c r="D28" s="9">
        <v>7.9439999999999997E-2</v>
      </c>
      <c r="E28" s="10">
        <v>0.17630999999999999</v>
      </c>
      <c r="F28" s="9">
        <v>130.25857999999999</v>
      </c>
      <c r="G28" s="10">
        <v>0.1381</v>
      </c>
      <c r="H28" s="9">
        <v>6.5350000000000005E-2</v>
      </c>
      <c r="I28" s="10">
        <v>0.1305</v>
      </c>
      <c r="J28" s="10">
        <v>13.43432</v>
      </c>
      <c r="K28" s="59">
        <v>8.1600000000000006E-2</v>
      </c>
    </row>
    <row r="29" spans="1:11" x14ac:dyDescent="0.25">
      <c r="A29" s="8">
        <v>39531</v>
      </c>
      <c r="B29" s="9">
        <v>0.16064999999999999</v>
      </c>
      <c r="C29" s="10">
        <v>0.16339999999999999</v>
      </c>
      <c r="D29" s="9">
        <v>7.936E-2</v>
      </c>
      <c r="E29" s="10">
        <v>0.17646000000000001</v>
      </c>
      <c r="F29" s="9">
        <v>129.42010999999999</v>
      </c>
      <c r="G29" s="10">
        <v>0.1376</v>
      </c>
      <c r="H29" s="9">
        <v>6.5930000000000002E-2</v>
      </c>
      <c r="I29" s="10">
        <v>0.1305</v>
      </c>
      <c r="J29" s="10">
        <v>13.51784</v>
      </c>
      <c r="K29" s="59">
        <v>8.2129999999999995E-2</v>
      </c>
    </row>
    <row r="30" spans="1:11" ht="15.75" thickBot="1" x14ac:dyDescent="0.3">
      <c r="A30" s="11">
        <v>39532</v>
      </c>
      <c r="B30" s="12">
        <v>0.16273000000000001</v>
      </c>
      <c r="C30" s="13">
        <v>0.16546</v>
      </c>
      <c r="D30" s="12">
        <v>7.9880000000000007E-2</v>
      </c>
      <c r="E30" s="13">
        <v>0.17745</v>
      </c>
      <c r="F30" s="12">
        <v>129.93885</v>
      </c>
      <c r="G30" s="13">
        <v>0.13879</v>
      </c>
      <c r="H30" s="12">
        <v>6.6170000000000007E-2</v>
      </c>
      <c r="I30" s="13">
        <v>0.1305</v>
      </c>
      <c r="J30" s="13">
        <v>13.586360000000001</v>
      </c>
      <c r="K30" s="60">
        <v>8.3199999999999996E-2</v>
      </c>
    </row>
    <row r="31" spans="1:11" ht="15.75" thickTop="1" x14ac:dyDescent="0.25">
      <c r="A31" s="14" t="s">
        <v>11</v>
      </c>
      <c r="B31" s="15">
        <f t="shared" ref="B31:K31" si="6">SUM(B26:B30)</f>
        <v>0.80571000000000004</v>
      </c>
      <c r="C31" s="16">
        <f t="shared" si="6"/>
        <v>0.82301000000000002</v>
      </c>
      <c r="D31" s="15">
        <f t="shared" si="6"/>
        <v>0.39778000000000002</v>
      </c>
      <c r="E31" s="16">
        <f t="shared" si="6"/>
        <v>0.88424000000000003</v>
      </c>
      <c r="F31" s="15">
        <f t="shared" si="6"/>
        <v>650.35981000000004</v>
      </c>
      <c r="G31" s="16">
        <f t="shared" si="6"/>
        <v>0.6936199999999999</v>
      </c>
      <c r="H31" s="15">
        <f t="shared" si="6"/>
        <v>0.32867000000000002</v>
      </c>
      <c r="I31" s="16">
        <f t="shared" si="6"/>
        <v>0.65250000000000008</v>
      </c>
      <c r="J31" s="16">
        <f t="shared" si="6"/>
        <v>67.651859999999999</v>
      </c>
      <c r="K31" s="61">
        <f t="shared" si="6"/>
        <v>0.41193999999999997</v>
      </c>
    </row>
    <row r="32" spans="1:11" ht="15.75" thickBot="1" x14ac:dyDescent="0.3">
      <c r="A32" s="17" t="s">
        <v>12</v>
      </c>
      <c r="B32" s="15">
        <f>B31/5</f>
        <v>0.16114200000000001</v>
      </c>
      <c r="C32" s="19">
        <f>C31/5</f>
        <v>0.164602</v>
      </c>
      <c r="D32" s="16">
        <f t="shared" ref="D32:K32" si="7">D31/5</f>
        <v>7.9556000000000002E-2</v>
      </c>
      <c r="E32" s="19">
        <f t="shared" si="7"/>
        <v>0.17684800000000001</v>
      </c>
      <c r="F32" s="19">
        <f t="shared" si="7"/>
        <v>130.07196200000001</v>
      </c>
      <c r="G32" s="19">
        <f t="shared" si="7"/>
        <v>0.13872399999999999</v>
      </c>
      <c r="H32" s="19">
        <f t="shared" si="7"/>
        <v>6.5734000000000001E-2</v>
      </c>
      <c r="I32" s="19">
        <f t="shared" si="7"/>
        <v>0.1305</v>
      </c>
      <c r="J32" s="19">
        <f t="shared" si="7"/>
        <v>13.530372</v>
      </c>
      <c r="K32" s="19">
        <f t="shared" si="7"/>
        <v>8.2387999999999989E-2</v>
      </c>
    </row>
    <row r="33" spans="1:11" ht="15.75" thickTop="1" x14ac:dyDescent="0.25">
      <c r="A33" s="8">
        <v>39535</v>
      </c>
      <c r="B33" s="41">
        <v>0.16313</v>
      </c>
      <c r="C33" s="9">
        <v>0.16657</v>
      </c>
      <c r="D33" s="41">
        <v>8.0210000000000004E-2</v>
      </c>
      <c r="E33" s="10">
        <v>0.1779</v>
      </c>
      <c r="F33" s="9">
        <v>129.73330999999999</v>
      </c>
      <c r="G33" s="10">
        <v>0.13974</v>
      </c>
      <c r="H33" s="9">
        <v>6.5710000000000005E-2</v>
      </c>
      <c r="I33" s="10">
        <v>0.1305</v>
      </c>
      <c r="J33" s="10">
        <v>13.59158</v>
      </c>
      <c r="K33" s="59">
        <v>8.3400000000000002E-2</v>
      </c>
    </row>
    <row r="34" spans="1:11" x14ac:dyDescent="0.25">
      <c r="A34" s="8">
        <v>39536</v>
      </c>
      <c r="B34" s="10">
        <v>0.16314000000000001</v>
      </c>
      <c r="C34" s="9">
        <v>0.16586999999999999</v>
      </c>
      <c r="D34" s="10">
        <v>8.0070000000000002E-2</v>
      </c>
      <c r="E34" s="10">
        <v>0.17774000000000001</v>
      </c>
      <c r="F34" s="9">
        <v>130.01389</v>
      </c>
      <c r="G34" s="10">
        <v>0.13896</v>
      </c>
      <c r="H34" s="9">
        <v>6.5490000000000007E-2</v>
      </c>
      <c r="I34" s="10">
        <v>0.1305</v>
      </c>
      <c r="J34" s="10">
        <v>13.62355</v>
      </c>
      <c r="K34" s="59">
        <v>8.3409999999999998E-2</v>
      </c>
    </row>
    <row r="35" spans="1:11" x14ac:dyDescent="0.25">
      <c r="A35" s="8">
        <v>39537</v>
      </c>
      <c r="B35" s="10">
        <v>0.16356000000000001</v>
      </c>
      <c r="C35" s="9">
        <v>0.16827</v>
      </c>
      <c r="D35" s="10">
        <v>8.0280000000000004E-2</v>
      </c>
      <c r="E35" s="10">
        <v>0.17760000000000001</v>
      </c>
      <c r="F35" s="9">
        <v>130.76426000000001</v>
      </c>
      <c r="G35" s="10">
        <v>0.13968</v>
      </c>
      <c r="H35" s="9">
        <v>6.6140000000000004E-2</v>
      </c>
      <c r="I35" s="10">
        <v>0.1305</v>
      </c>
      <c r="J35" s="10">
        <v>13.49174</v>
      </c>
      <c r="K35" s="59">
        <v>8.362E-2</v>
      </c>
    </row>
    <row r="36" spans="1:11" ht="20.25" x14ac:dyDescent="0.3">
      <c r="A36" s="20"/>
      <c r="B36" s="10"/>
      <c r="C36" s="64"/>
      <c r="D36" s="10"/>
      <c r="E36" s="22" t="s">
        <v>13</v>
      </c>
      <c r="F36" s="9"/>
      <c r="G36" s="10"/>
      <c r="H36" s="9"/>
      <c r="I36" s="10"/>
      <c r="J36" s="10"/>
      <c r="K36" s="59"/>
    </row>
    <row r="37" spans="1:11" ht="15.75" thickBot="1" x14ac:dyDescent="0.3">
      <c r="A37" s="23"/>
      <c r="B37" s="25"/>
      <c r="C37" s="24"/>
      <c r="D37" s="25"/>
      <c r="E37" s="25"/>
      <c r="F37" s="24"/>
      <c r="G37" s="25"/>
      <c r="H37" s="24"/>
      <c r="I37" s="25"/>
      <c r="J37" s="25"/>
      <c r="K37" s="63"/>
    </row>
    <row r="38" spans="1:11" x14ac:dyDescent="0.25">
      <c r="A38" s="26" t="s">
        <v>14</v>
      </c>
      <c r="B38" s="27">
        <f>SUM(B6:B9,B12:B16,B19:B23,B26:B30,B33:B35)</f>
        <v>3.5656099999999995</v>
      </c>
      <c r="C38" s="37">
        <f>SUM(C6:C9,C12:C16,C19:C23,C26:C30,C33:C35)</f>
        <v>3.6357399999999993</v>
      </c>
      <c r="D38" s="37">
        <f t="shared" ref="D38:K38" si="8">SUM(D6:D9,D12:D16,D19:D23,D26:D30,D33:D35)</f>
        <v>1.7533700000000001</v>
      </c>
      <c r="E38" s="37">
        <f t="shared" si="8"/>
        <v>3.9200200000000001</v>
      </c>
      <c r="F38" s="37">
        <f t="shared" si="8"/>
        <v>2833.1713399999999</v>
      </c>
      <c r="G38" s="37">
        <f t="shared" si="8"/>
        <v>3.08962</v>
      </c>
      <c r="H38" s="37">
        <f t="shared" si="8"/>
        <v>1.4487100000000002</v>
      </c>
      <c r="I38" s="37">
        <f t="shared" si="8"/>
        <v>2.8710000000000009</v>
      </c>
      <c r="J38" s="37">
        <f t="shared" si="8"/>
        <v>294.13332000000008</v>
      </c>
      <c r="K38" s="37">
        <f t="shared" si="8"/>
        <v>1.8211899999999999</v>
      </c>
    </row>
    <row r="39" spans="1:11" x14ac:dyDescent="0.25">
      <c r="A39" s="26" t="s">
        <v>15</v>
      </c>
      <c r="B39" s="27">
        <f>B38/22</f>
        <v>0.16207318181818178</v>
      </c>
      <c r="C39" s="28">
        <f>C38/22</f>
        <v>0.16526090909090907</v>
      </c>
      <c r="D39" s="28">
        <f t="shared" ref="D39:K39" si="9">D38/22</f>
        <v>7.9698636363636374E-2</v>
      </c>
      <c r="E39" s="28">
        <f t="shared" si="9"/>
        <v>0.17818272727272727</v>
      </c>
      <c r="F39" s="28">
        <f t="shared" si="9"/>
        <v>128.78051545454545</v>
      </c>
      <c r="G39" s="28">
        <f t="shared" si="9"/>
        <v>0.14043727272727272</v>
      </c>
      <c r="H39" s="28">
        <f t="shared" si="9"/>
        <v>6.5850454545454559E-2</v>
      </c>
      <c r="I39" s="28">
        <f t="shared" si="9"/>
        <v>0.13050000000000003</v>
      </c>
      <c r="J39" s="28">
        <f t="shared" si="9"/>
        <v>13.369696363636367</v>
      </c>
      <c r="K39" s="28">
        <f t="shared" si="9"/>
        <v>8.2781363636363625E-2</v>
      </c>
    </row>
    <row r="40" spans="1:11" x14ac:dyDescent="0.25">
      <c r="A40" s="26" t="s">
        <v>16</v>
      </c>
      <c r="B40" s="27">
        <f>1/B39</f>
        <v>6.1700522491242742</v>
      </c>
      <c r="C40" s="28">
        <f>1/C39</f>
        <v>6.0510377529746355</v>
      </c>
      <c r="D40" s="28">
        <f t="shared" ref="D40:K40" si="10">1/D39</f>
        <v>12.547266121811139</v>
      </c>
      <c r="E40" s="28">
        <f t="shared" si="10"/>
        <v>5.6122162642027336</v>
      </c>
      <c r="F40" s="28">
        <f t="shared" si="10"/>
        <v>7.7651498479438946E-3</v>
      </c>
      <c r="G40" s="28">
        <f t="shared" si="10"/>
        <v>7.1206167748784646</v>
      </c>
      <c r="H40" s="28">
        <f t="shared" si="10"/>
        <v>15.185924028963695</v>
      </c>
      <c r="I40" s="28">
        <f t="shared" si="10"/>
        <v>7.6628352490421436</v>
      </c>
      <c r="J40" s="28">
        <f t="shared" si="10"/>
        <v>7.4796014269991565E-2</v>
      </c>
      <c r="K40" s="28">
        <f t="shared" si="10"/>
        <v>12.080013617469898</v>
      </c>
    </row>
    <row r="41" spans="1:11" ht="15.75" thickBot="1" x14ac:dyDescent="0.3">
      <c r="A41" s="29"/>
      <c r="B41" s="30"/>
      <c r="C41" s="31"/>
      <c r="D41" s="30"/>
      <c r="E41" s="31"/>
      <c r="F41" s="30"/>
      <c r="G41" s="31"/>
      <c r="H41" s="30"/>
      <c r="I41" s="31"/>
      <c r="J41" s="30"/>
      <c r="K41" s="31"/>
    </row>
  </sheetData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topLeftCell="A10" workbookViewId="0">
      <selection activeCell="I41" sqref="I41"/>
    </sheetView>
  </sheetViews>
  <sheetFormatPr defaultRowHeight="15" x14ac:dyDescent="0.25"/>
  <cols>
    <col min="1" max="1" width="11.5703125" customWidth="1"/>
    <col min="2" max="3" width="11" customWidth="1"/>
    <col min="4" max="5" width="11.140625" customWidth="1"/>
    <col min="6" max="6" width="10.7109375" customWidth="1"/>
    <col min="7" max="7" width="10.42578125" customWidth="1"/>
    <col min="8" max="8" width="10.5703125" customWidth="1"/>
    <col min="9" max="10" width="10.42578125" customWidth="1"/>
    <col min="11" max="11" width="11.140625" customWidth="1"/>
  </cols>
  <sheetData>
    <row r="1" spans="1:11" ht="22.5" x14ac:dyDescent="0.3">
      <c r="A1" s="1"/>
      <c r="B1" s="1"/>
      <c r="C1" s="2" t="s">
        <v>40</v>
      </c>
      <c r="D1" s="1"/>
      <c r="E1" s="1"/>
      <c r="F1" s="1"/>
      <c r="G1" s="1"/>
      <c r="H1" s="1"/>
      <c r="I1" s="1"/>
      <c r="J1" s="1"/>
      <c r="K1" s="1"/>
    </row>
    <row r="2" spans="1:11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x14ac:dyDescent="0.25">
      <c r="A3" s="4"/>
      <c r="B3" s="5"/>
      <c r="C3" s="4"/>
      <c r="D3" s="5"/>
      <c r="E3" s="4"/>
      <c r="F3" s="5"/>
      <c r="G3" s="4"/>
      <c r="H3" s="5"/>
      <c r="I3" s="4"/>
      <c r="J3" s="4"/>
      <c r="K3" s="57"/>
    </row>
    <row r="4" spans="1:11" ht="15.75" thickBot="1" x14ac:dyDescent="0.3">
      <c r="A4" s="6" t="s">
        <v>0</v>
      </c>
      <c r="B4" s="7" t="s">
        <v>2</v>
      </c>
      <c r="C4" s="6" t="s">
        <v>5</v>
      </c>
      <c r="D4" s="7" t="s">
        <v>6</v>
      </c>
      <c r="E4" s="6" t="s">
        <v>7</v>
      </c>
      <c r="F4" s="7" t="s">
        <v>4</v>
      </c>
      <c r="G4" s="6" t="s">
        <v>1</v>
      </c>
      <c r="H4" s="7" t="s">
        <v>8</v>
      </c>
      <c r="I4" s="6" t="s">
        <v>9</v>
      </c>
      <c r="J4" s="6" t="s">
        <v>10</v>
      </c>
      <c r="K4" s="58" t="s">
        <v>3</v>
      </c>
    </row>
    <row r="5" spans="1:11" x14ac:dyDescent="0.25">
      <c r="A5" s="8">
        <v>39541</v>
      </c>
      <c r="B5" s="9">
        <v>0.16811000000000001</v>
      </c>
      <c r="C5" s="10">
        <v>0.16264000000000001</v>
      </c>
      <c r="D5" s="9">
        <v>8.1030000000000005E-2</v>
      </c>
      <c r="E5" s="10">
        <v>0.18190999999999999</v>
      </c>
      <c r="F5" s="9">
        <v>122.78745000000001</v>
      </c>
      <c r="G5" s="10">
        <v>0.1394</v>
      </c>
      <c r="H5" s="9">
        <v>6.565E-2</v>
      </c>
      <c r="I5" s="10">
        <v>0.1305</v>
      </c>
      <c r="J5" s="32">
        <v>13.590920000000001</v>
      </c>
      <c r="K5" s="59">
        <v>8.5949999999999999E-2</v>
      </c>
    </row>
    <row r="6" spans="1:11" x14ac:dyDescent="0.25">
      <c r="A6" s="8">
        <v>39542</v>
      </c>
      <c r="B6" s="9">
        <v>0.16794999999999999</v>
      </c>
      <c r="C6" s="10">
        <v>0.16213</v>
      </c>
      <c r="D6" s="9">
        <v>8.0909999999999996E-2</v>
      </c>
      <c r="E6" s="10">
        <v>0.18154000000000001</v>
      </c>
      <c r="F6" s="9">
        <v>123.5835</v>
      </c>
      <c r="G6" s="10">
        <v>0.1389</v>
      </c>
      <c r="H6" s="9">
        <v>6.5780000000000005E-2</v>
      </c>
      <c r="I6" s="10">
        <v>0.1305</v>
      </c>
      <c r="J6" s="32">
        <v>13.50414</v>
      </c>
      <c r="K6" s="59">
        <v>8.5870000000000002E-2</v>
      </c>
    </row>
    <row r="7" spans="1:11" x14ac:dyDescent="0.25">
      <c r="A7" s="8">
        <v>39543</v>
      </c>
      <c r="B7" s="9">
        <v>0.16768</v>
      </c>
      <c r="C7" s="10">
        <v>0.16328999999999999</v>
      </c>
      <c r="D7" s="9">
        <v>8.0860000000000001E-2</v>
      </c>
      <c r="E7" s="10">
        <v>0.18126</v>
      </c>
      <c r="F7" s="9">
        <v>123.61613</v>
      </c>
      <c r="G7" s="10">
        <v>0.14080000000000001</v>
      </c>
      <c r="H7" s="9">
        <v>6.5720000000000001E-2</v>
      </c>
      <c r="I7" s="10">
        <v>0.1305</v>
      </c>
      <c r="J7" s="32">
        <v>13.40626</v>
      </c>
      <c r="K7" s="59">
        <v>8.5730000000000001E-2</v>
      </c>
    </row>
    <row r="8" spans="1:11" x14ac:dyDescent="0.25">
      <c r="A8" s="8">
        <v>39544</v>
      </c>
      <c r="B8" s="9">
        <v>0.1671</v>
      </c>
      <c r="C8" s="10">
        <v>0.16300000000000001</v>
      </c>
      <c r="D8" s="9">
        <v>8.1019999999999995E-2</v>
      </c>
      <c r="E8" s="10">
        <v>0.18129999999999999</v>
      </c>
      <c r="F8" s="9">
        <v>123.7401</v>
      </c>
      <c r="G8" s="10">
        <v>0.13997999999999999</v>
      </c>
      <c r="H8" s="9">
        <v>6.5519999999999995E-2</v>
      </c>
      <c r="I8" s="10">
        <v>0.1305</v>
      </c>
      <c r="J8" s="32">
        <v>13.56874</v>
      </c>
      <c r="K8" s="59">
        <v>8.5430000000000006E-2</v>
      </c>
    </row>
    <row r="9" spans="1:11" ht="15.75" thickBot="1" x14ac:dyDescent="0.3">
      <c r="A9" s="11">
        <v>39545</v>
      </c>
      <c r="B9" s="12">
        <v>0.16619999999999999</v>
      </c>
      <c r="C9" s="13">
        <v>0.16306000000000001</v>
      </c>
      <c r="D9" s="12">
        <v>8.0649999999999999E-2</v>
      </c>
      <c r="E9" s="13">
        <v>0.18090999999999999</v>
      </c>
      <c r="F9" s="12">
        <v>124.13160000000001</v>
      </c>
      <c r="G9" s="13">
        <v>0.14007</v>
      </c>
      <c r="H9" s="12">
        <v>6.4979999999999996E-2</v>
      </c>
      <c r="I9" s="13">
        <v>0.1305</v>
      </c>
      <c r="J9" s="33">
        <v>13.453900000000001</v>
      </c>
      <c r="K9" s="60">
        <v>8.498E-2</v>
      </c>
    </row>
    <row r="10" spans="1:11" ht="15.75" thickTop="1" x14ac:dyDescent="0.25">
      <c r="A10" s="14" t="s">
        <v>11</v>
      </c>
      <c r="B10" s="15">
        <f t="shared" ref="B10:K10" si="0">SUM(B5:B9)</f>
        <v>0.83704000000000012</v>
      </c>
      <c r="C10" s="16">
        <f t="shared" si="0"/>
        <v>0.81411999999999995</v>
      </c>
      <c r="D10" s="15">
        <f t="shared" si="0"/>
        <v>0.40447</v>
      </c>
      <c r="E10" s="16">
        <f t="shared" si="0"/>
        <v>0.90692000000000006</v>
      </c>
      <c r="F10" s="15">
        <f t="shared" si="0"/>
        <v>617.85878000000002</v>
      </c>
      <c r="G10" s="16">
        <f t="shared" si="0"/>
        <v>0.69915000000000005</v>
      </c>
      <c r="H10" s="15">
        <f t="shared" si="0"/>
        <v>0.32764999999999994</v>
      </c>
      <c r="I10" s="16">
        <f t="shared" si="0"/>
        <v>0.65250000000000008</v>
      </c>
      <c r="J10" s="16">
        <f t="shared" si="0"/>
        <v>67.523960000000002</v>
      </c>
      <c r="K10" s="61">
        <f t="shared" si="0"/>
        <v>0.42796000000000001</v>
      </c>
    </row>
    <row r="11" spans="1:11" ht="15.75" thickBot="1" x14ac:dyDescent="0.3">
      <c r="A11" s="17" t="s">
        <v>12</v>
      </c>
      <c r="B11" s="18">
        <f>B10/5</f>
        <v>0.16740800000000003</v>
      </c>
      <c r="C11" s="19">
        <f>C10/5</f>
        <v>0.162824</v>
      </c>
      <c r="D11" s="19">
        <f t="shared" ref="D11:K11" si="1">D10/5</f>
        <v>8.0893999999999994E-2</v>
      </c>
      <c r="E11" s="19">
        <f t="shared" si="1"/>
        <v>0.18138400000000002</v>
      </c>
      <c r="F11" s="19">
        <f t="shared" si="1"/>
        <v>123.57175600000001</v>
      </c>
      <c r="G11" s="19">
        <f t="shared" si="1"/>
        <v>0.13983000000000001</v>
      </c>
      <c r="H11" s="19">
        <f t="shared" si="1"/>
        <v>6.5529999999999991E-2</v>
      </c>
      <c r="I11" s="19">
        <f t="shared" si="1"/>
        <v>0.1305</v>
      </c>
      <c r="J11" s="19">
        <f t="shared" si="1"/>
        <v>13.504792</v>
      </c>
      <c r="K11" s="19">
        <f t="shared" si="1"/>
        <v>8.5592000000000001E-2</v>
      </c>
    </row>
    <row r="12" spans="1:11" ht="15.75" thickTop="1" x14ac:dyDescent="0.25">
      <c r="A12" s="8">
        <v>39548</v>
      </c>
      <c r="B12" s="9">
        <v>0.16633999999999999</v>
      </c>
      <c r="C12" s="10">
        <v>0.16417000000000001</v>
      </c>
      <c r="D12" s="9">
        <v>8.0240000000000006E-2</v>
      </c>
      <c r="E12" s="10">
        <v>0.18074999999999999</v>
      </c>
      <c r="F12" s="9">
        <v>124.91134</v>
      </c>
      <c r="G12" s="10">
        <v>0.14044000000000001</v>
      </c>
      <c r="H12" s="9">
        <v>6.4810000000000006E-2</v>
      </c>
      <c r="I12" s="10">
        <v>0.1305</v>
      </c>
      <c r="J12" s="32">
        <v>13.419969999999999</v>
      </c>
      <c r="K12" s="59">
        <v>8.5040000000000004E-2</v>
      </c>
    </row>
    <row r="13" spans="1:11" x14ac:dyDescent="0.25">
      <c r="A13" s="8">
        <v>39549</v>
      </c>
      <c r="B13" s="9">
        <v>0.16607</v>
      </c>
      <c r="C13" s="10">
        <v>0.16502</v>
      </c>
      <c r="D13" s="9">
        <v>8.0350000000000005E-2</v>
      </c>
      <c r="E13" s="10">
        <v>0.18104999999999999</v>
      </c>
      <c r="F13" s="9">
        <v>126.02059</v>
      </c>
      <c r="G13" s="10">
        <v>0.14219999999999999</v>
      </c>
      <c r="H13" s="9">
        <v>6.4710000000000004E-2</v>
      </c>
      <c r="I13" s="10">
        <v>0.1305</v>
      </c>
      <c r="J13" s="32">
        <v>13.286210000000001</v>
      </c>
      <c r="K13" s="59">
        <v>8.4909999999999999E-2</v>
      </c>
    </row>
    <row r="14" spans="1:11" x14ac:dyDescent="0.25">
      <c r="A14" s="8">
        <v>39550</v>
      </c>
      <c r="B14" s="9">
        <v>0.16650999999999999</v>
      </c>
      <c r="C14" s="10">
        <v>0.16322999999999999</v>
      </c>
      <c r="D14" s="9">
        <v>8.0110000000000001E-2</v>
      </c>
      <c r="E14" s="10">
        <v>0.18087</v>
      </c>
      <c r="F14" s="9">
        <v>126.35336</v>
      </c>
      <c r="G14" s="10">
        <v>0.1411</v>
      </c>
      <c r="H14" s="9">
        <v>6.5119999999999997E-2</v>
      </c>
      <c r="I14" s="10">
        <v>0.1305</v>
      </c>
      <c r="J14" s="32">
        <v>13.425190000000001</v>
      </c>
      <c r="K14" s="59">
        <v>8.5139999999999993E-2</v>
      </c>
    </row>
    <row r="15" spans="1:11" x14ac:dyDescent="0.25">
      <c r="A15" s="8">
        <v>39551</v>
      </c>
      <c r="B15" s="9">
        <v>0.16472999999999999</v>
      </c>
      <c r="C15" s="10">
        <v>0.16184999999999999</v>
      </c>
      <c r="D15" s="9">
        <v>8.0189999999999997E-2</v>
      </c>
      <c r="E15" s="10">
        <v>0.18082999999999999</v>
      </c>
      <c r="F15" s="9">
        <v>126.62741</v>
      </c>
      <c r="G15" s="10">
        <v>0.13999</v>
      </c>
      <c r="H15" s="9">
        <v>6.4570000000000002E-2</v>
      </c>
      <c r="I15" s="10">
        <v>0.1305</v>
      </c>
      <c r="J15" s="32">
        <v>13.3619</v>
      </c>
      <c r="K15" s="59">
        <v>8.4220000000000003E-2</v>
      </c>
    </row>
    <row r="16" spans="1:11" ht="15.75" thickBot="1" x14ac:dyDescent="0.3">
      <c r="A16" s="11">
        <v>39552</v>
      </c>
      <c r="B16" s="12">
        <v>0.16378999999999999</v>
      </c>
      <c r="C16" s="13">
        <v>0.16045000000000001</v>
      </c>
      <c r="D16" s="12">
        <v>7.9649999999999999E-2</v>
      </c>
      <c r="E16" s="13">
        <v>0.18004000000000001</v>
      </c>
      <c r="F16" s="12">
        <v>128.18362999999999</v>
      </c>
      <c r="G16" s="13">
        <v>0.13866999999999999</v>
      </c>
      <c r="H16" s="12">
        <v>6.4250000000000002E-2</v>
      </c>
      <c r="I16" s="13">
        <v>0.1305</v>
      </c>
      <c r="J16" s="33">
        <v>13.126340000000001</v>
      </c>
      <c r="K16" s="60">
        <v>8.3739999999999995E-2</v>
      </c>
    </row>
    <row r="17" spans="1:11" ht="15.75" thickTop="1" x14ac:dyDescent="0.25">
      <c r="A17" s="14" t="s">
        <v>11</v>
      </c>
      <c r="B17" s="15">
        <f t="shared" ref="B17:K17" si="2">SUM(B12:B16)</f>
        <v>0.82743999999999995</v>
      </c>
      <c r="C17" s="16">
        <f t="shared" si="2"/>
        <v>0.81471999999999989</v>
      </c>
      <c r="D17" s="15">
        <f t="shared" si="2"/>
        <v>0.40054000000000001</v>
      </c>
      <c r="E17" s="16">
        <f t="shared" si="2"/>
        <v>0.90354000000000001</v>
      </c>
      <c r="F17" s="15">
        <f t="shared" si="2"/>
        <v>632.09632999999997</v>
      </c>
      <c r="G17" s="16">
        <f t="shared" si="2"/>
        <v>0.70240000000000002</v>
      </c>
      <c r="H17" s="15">
        <f t="shared" si="2"/>
        <v>0.32346000000000008</v>
      </c>
      <c r="I17" s="16">
        <f t="shared" si="2"/>
        <v>0.65250000000000008</v>
      </c>
      <c r="J17" s="16">
        <f t="shared" si="2"/>
        <v>66.619610000000009</v>
      </c>
      <c r="K17" s="61">
        <f t="shared" si="2"/>
        <v>0.42304999999999998</v>
      </c>
    </row>
    <row r="18" spans="1:11" ht="15.75" thickBot="1" x14ac:dyDescent="0.3">
      <c r="A18" s="17" t="s">
        <v>12</v>
      </c>
      <c r="B18" s="18">
        <f>B17/5</f>
        <v>0.165488</v>
      </c>
      <c r="C18" s="19">
        <f>C17/5</f>
        <v>0.16294399999999998</v>
      </c>
      <c r="D18" s="19">
        <f t="shared" ref="D18:K18" si="3">D17/5</f>
        <v>8.0107999999999999E-2</v>
      </c>
      <c r="E18" s="19">
        <f t="shared" si="3"/>
        <v>0.18070800000000001</v>
      </c>
      <c r="F18" s="19">
        <f t="shared" si="3"/>
        <v>126.41926599999999</v>
      </c>
      <c r="G18" s="19">
        <f t="shared" si="3"/>
        <v>0.14047999999999999</v>
      </c>
      <c r="H18" s="19">
        <f t="shared" si="3"/>
        <v>6.4692000000000013E-2</v>
      </c>
      <c r="I18" s="19">
        <f t="shared" si="3"/>
        <v>0.1305</v>
      </c>
      <c r="J18" s="19">
        <f t="shared" si="3"/>
        <v>13.323922000000001</v>
      </c>
      <c r="K18" s="19">
        <f t="shared" si="3"/>
        <v>8.4609999999999991E-2</v>
      </c>
    </row>
    <row r="19" spans="1:11" ht="15.75" thickTop="1" x14ac:dyDescent="0.25">
      <c r="A19" s="8">
        <v>39555</v>
      </c>
      <c r="B19" s="9">
        <v>0.16358</v>
      </c>
      <c r="C19" s="10">
        <v>0.16014999999999999</v>
      </c>
      <c r="D19" s="9">
        <v>7.979E-2</v>
      </c>
      <c r="E19" s="10">
        <v>0.18027000000000001</v>
      </c>
      <c r="F19" s="9">
        <v>130.14113</v>
      </c>
      <c r="G19" s="10">
        <v>0.13925999999999999</v>
      </c>
      <c r="H19" s="9">
        <v>6.4310000000000006E-2</v>
      </c>
      <c r="I19" s="10">
        <v>0.1305</v>
      </c>
      <c r="J19" s="32">
        <v>13.076750000000001</v>
      </c>
      <c r="K19" s="59">
        <v>8.3629999999999996E-2</v>
      </c>
    </row>
    <row r="20" spans="1:11" x14ac:dyDescent="0.25">
      <c r="A20" s="8">
        <v>39556</v>
      </c>
      <c r="B20" s="9">
        <v>0.16192000000000001</v>
      </c>
      <c r="C20" s="10">
        <v>0.16331000000000001</v>
      </c>
      <c r="D20" s="9">
        <v>7.9070000000000001E-2</v>
      </c>
      <c r="E20" s="10">
        <v>0.18010000000000001</v>
      </c>
      <c r="F20" s="9">
        <v>133.49171000000001</v>
      </c>
      <c r="G20" s="10">
        <v>0.14212</v>
      </c>
      <c r="H20" s="9">
        <v>6.522E-2</v>
      </c>
      <c r="I20" s="10">
        <v>0.1305</v>
      </c>
      <c r="J20" s="32">
        <v>12.6448</v>
      </c>
      <c r="K20" s="59">
        <v>8.2780000000000006E-2</v>
      </c>
    </row>
    <row r="21" spans="1:11" x14ac:dyDescent="0.25">
      <c r="A21" s="8">
        <v>39557</v>
      </c>
      <c r="B21" s="9">
        <v>0.16172</v>
      </c>
      <c r="C21" s="10">
        <v>0.16125</v>
      </c>
      <c r="D21" s="9">
        <v>7.9039999999999999E-2</v>
      </c>
      <c r="E21" s="10">
        <v>0.17976</v>
      </c>
      <c r="F21" s="9">
        <v>131.68429</v>
      </c>
      <c r="G21" s="10">
        <v>0.14076</v>
      </c>
      <c r="H21" s="9">
        <v>6.4560000000000006E-2</v>
      </c>
      <c r="I21" s="10">
        <v>0.1305</v>
      </c>
      <c r="J21" s="32">
        <v>12.81967</v>
      </c>
      <c r="K21" s="59">
        <v>8.2680000000000003E-2</v>
      </c>
    </row>
    <row r="22" spans="1:11" x14ac:dyDescent="0.25">
      <c r="A22" s="8">
        <v>39558</v>
      </c>
      <c r="B22" s="9">
        <v>0.16317999999999999</v>
      </c>
      <c r="C22" s="10">
        <v>0.16244</v>
      </c>
      <c r="D22" s="9">
        <v>7.9490000000000005E-2</v>
      </c>
      <c r="E22" s="10">
        <v>0.1807</v>
      </c>
      <c r="F22" s="9">
        <v>131.74954</v>
      </c>
      <c r="G22" s="10">
        <v>0.14163999999999999</v>
      </c>
      <c r="H22" s="9">
        <v>6.5720000000000001E-2</v>
      </c>
      <c r="I22" s="10">
        <v>0.1305</v>
      </c>
      <c r="J22" s="32">
        <v>12.96452</v>
      </c>
      <c r="K22" s="59">
        <v>8.3430000000000004E-2</v>
      </c>
    </row>
    <row r="23" spans="1:11" ht="15.75" thickBot="1" x14ac:dyDescent="0.3">
      <c r="A23" s="75">
        <v>39559</v>
      </c>
      <c r="B23" s="76" t="s">
        <v>33</v>
      </c>
      <c r="C23" s="77" t="s">
        <v>19</v>
      </c>
      <c r="D23" s="76" t="s">
        <v>19</v>
      </c>
      <c r="E23" s="77" t="s">
        <v>21</v>
      </c>
      <c r="F23" s="76" t="s">
        <v>34</v>
      </c>
      <c r="G23" s="77" t="s">
        <v>35</v>
      </c>
      <c r="H23" s="76" t="s">
        <v>20</v>
      </c>
      <c r="I23" s="77" t="s">
        <v>21</v>
      </c>
      <c r="J23" s="78" t="s">
        <v>22</v>
      </c>
      <c r="K23" s="79" t="s">
        <v>23</v>
      </c>
    </row>
    <row r="24" spans="1:11" ht="15.75" thickTop="1" x14ac:dyDescent="0.25">
      <c r="A24" s="14" t="s">
        <v>11</v>
      </c>
      <c r="B24" s="15">
        <f t="shared" ref="B24:K24" si="4">SUM(B19:B23)</f>
        <v>0.65039999999999998</v>
      </c>
      <c r="C24" s="16">
        <f t="shared" si="4"/>
        <v>0.64715</v>
      </c>
      <c r="D24" s="15">
        <f t="shared" si="4"/>
        <v>0.31739000000000001</v>
      </c>
      <c r="E24" s="16">
        <f t="shared" si="4"/>
        <v>0.72082999999999997</v>
      </c>
      <c r="F24" s="15">
        <f t="shared" si="4"/>
        <v>527.06667000000004</v>
      </c>
      <c r="G24" s="16">
        <f t="shared" si="4"/>
        <v>0.56377999999999995</v>
      </c>
      <c r="H24" s="15">
        <f t="shared" si="4"/>
        <v>0.25980999999999999</v>
      </c>
      <c r="I24" s="16">
        <f t="shared" si="4"/>
        <v>0.52200000000000002</v>
      </c>
      <c r="J24" s="16">
        <f t="shared" si="4"/>
        <v>51.505740000000003</v>
      </c>
      <c r="K24" s="61">
        <f t="shared" si="4"/>
        <v>0.33252000000000004</v>
      </c>
    </row>
    <row r="25" spans="1:11" ht="15.75" thickBot="1" x14ac:dyDescent="0.3">
      <c r="A25" s="17" t="s">
        <v>12</v>
      </c>
      <c r="B25" s="18">
        <f>B24/4</f>
        <v>0.16259999999999999</v>
      </c>
      <c r="C25" s="19">
        <f>C24/4</f>
        <v>0.1617875</v>
      </c>
      <c r="D25" s="19">
        <f t="shared" ref="D25:K25" si="5">D24/4</f>
        <v>7.9347500000000001E-2</v>
      </c>
      <c r="E25" s="19">
        <f t="shared" si="5"/>
        <v>0.18020749999999999</v>
      </c>
      <c r="F25" s="19">
        <f t="shared" si="5"/>
        <v>131.76666750000001</v>
      </c>
      <c r="G25" s="19">
        <f t="shared" si="5"/>
        <v>0.14094499999999999</v>
      </c>
      <c r="H25" s="19">
        <f t="shared" si="5"/>
        <v>6.4952499999999996E-2</v>
      </c>
      <c r="I25" s="19">
        <f t="shared" si="5"/>
        <v>0.1305</v>
      </c>
      <c r="J25" s="19">
        <f t="shared" si="5"/>
        <v>12.876435000000001</v>
      </c>
      <c r="K25" s="19">
        <f t="shared" si="5"/>
        <v>8.3130000000000009E-2</v>
      </c>
    </row>
    <row r="26" spans="1:11" ht="15.75" thickTop="1" x14ac:dyDescent="0.25">
      <c r="A26" s="80">
        <v>39562</v>
      </c>
      <c r="B26" s="81" t="s">
        <v>36</v>
      </c>
      <c r="C26" s="82" t="s">
        <v>22</v>
      </c>
      <c r="D26" s="81" t="s">
        <v>37</v>
      </c>
      <c r="E26" s="82" t="s">
        <v>26</v>
      </c>
      <c r="F26" s="81" t="s">
        <v>36</v>
      </c>
      <c r="G26" s="82" t="s">
        <v>35</v>
      </c>
      <c r="H26" s="81" t="s">
        <v>38</v>
      </c>
      <c r="I26" s="82" t="s">
        <v>27</v>
      </c>
      <c r="J26" s="83" t="s">
        <v>21</v>
      </c>
      <c r="K26" s="84" t="s">
        <v>39</v>
      </c>
    </row>
    <row r="27" spans="1:11" x14ac:dyDescent="0.25">
      <c r="A27" s="8">
        <v>39563</v>
      </c>
      <c r="B27" s="9">
        <v>0.16569</v>
      </c>
      <c r="C27" s="10">
        <v>0.16472999999999999</v>
      </c>
      <c r="D27" s="9">
        <v>8.0210000000000004E-2</v>
      </c>
      <c r="E27" s="10">
        <v>0.18137</v>
      </c>
      <c r="F27" s="9">
        <v>130.71859000000001</v>
      </c>
      <c r="G27" s="10">
        <v>0.14484</v>
      </c>
      <c r="H27" s="9">
        <v>6.5790000000000001E-2</v>
      </c>
      <c r="I27" s="10">
        <v>0.1305</v>
      </c>
      <c r="J27" s="32">
        <v>13.02064</v>
      </c>
      <c r="K27" s="59">
        <v>8.4709999999999994E-2</v>
      </c>
    </row>
    <row r="28" spans="1:11" x14ac:dyDescent="0.25">
      <c r="A28" s="8">
        <v>39564</v>
      </c>
      <c r="B28" s="9">
        <v>0.16367000000000001</v>
      </c>
      <c r="C28" s="10">
        <v>0.16239000000000001</v>
      </c>
      <c r="D28" s="9">
        <v>7.986E-2</v>
      </c>
      <c r="E28" s="10">
        <v>0.18059</v>
      </c>
      <c r="F28" s="9">
        <v>127.36799999999999</v>
      </c>
      <c r="G28" s="10">
        <v>0.14283999999999999</v>
      </c>
      <c r="H28" s="9">
        <v>6.5259999999999999E-2</v>
      </c>
      <c r="I28" s="10">
        <v>0.1305</v>
      </c>
      <c r="J28" s="32">
        <v>13.05979</v>
      </c>
      <c r="K28" s="59">
        <v>8.3680000000000004E-2</v>
      </c>
    </row>
    <row r="29" spans="1:11" x14ac:dyDescent="0.25">
      <c r="A29" s="8">
        <v>39565</v>
      </c>
      <c r="B29" s="9">
        <v>0.16195000000000001</v>
      </c>
      <c r="C29" s="10">
        <v>0.16255</v>
      </c>
      <c r="D29" s="9">
        <v>7.9439999999999997E-2</v>
      </c>
      <c r="E29" s="10">
        <v>0.18010000000000001</v>
      </c>
      <c r="F29" s="9">
        <v>129.17543000000001</v>
      </c>
      <c r="G29" s="10">
        <v>0.14191000000000001</v>
      </c>
      <c r="H29" s="9">
        <v>6.5189999999999998E-2</v>
      </c>
      <c r="I29" s="10">
        <v>0.1305</v>
      </c>
      <c r="J29" s="32">
        <v>12.93581</v>
      </c>
      <c r="K29" s="59">
        <v>8.2799999999999999E-2</v>
      </c>
    </row>
    <row r="30" spans="1:11" ht="15.75" thickBot="1" x14ac:dyDescent="0.3">
      <c r="A30" s="11">
        <v>39566</v>
      </c>
      <c r="B30" s="12">
        <v>0.16156999999999999</v>
      </c>
      <c r="C30" s="13">
        <v>0.16231999999999999</v>
      </c>
      <c r="D30" s="12">
        <v>7.9250000000000001E-2</v>
      </c>
      <c r="E30" s="13">
        <v>0.17999000000000001</v>
      </c>
      <c r="F30" s="12">
        <v>129.04687999999999</v>
      </c>
      <c r="G30" s="13">
        <v>0.14185</v>
      </c>
      <c r="H30" s="12">
        <v>6.4939999999999998E-2</v>
      </c>
      <c r="I30" s="13">
        <v>0.1305</v>
      </c>
      <c r="J30" s="33">
        <v>13.03369</v>
      </c>
      <c r="K30" s="60">
        <v>8.2610000000000003E-2</v>
      </c>
    </row>
    <row r="31" spans="1:11" ht="15.75" thickTop="1" x14ac:dyDescent="0.25">
      <c r="A31" s="14" t="s">
        <v>11</v>
      </c>
      <c r="B31" s="15">
        <f t="shared" ref="B31:K31" si="6">SUM(B26:B30)</f>
        <v>0.65288000000000002</v>
      </c>
      <c r="C31" s="16">
        <f t="shared" si="6"/>
        <v>0.65198999999999996</v>
      </c>
      <c r="D31" s="15">
        <f t="shared" si="6"/>
        <v>0.31875999999999999</v>
      </c>
      <c r="E31" s="16">
        <f t="shared" si="6"/>
        <v>0.72204999999999997</v>
      </c>
      <c r="F31" s="15">
        <f t="shared" si="6"/>
        <v>516.30889999999999</v>
      </c>
      <c r="G31" s="16">
        <f t="shared" si="6"/>
        <v>0.57144000000000006</v>
      </c>
      <c r="H31" s="15">
        <f t="shared" si="6"/>
        <v>0.26117999999999997</v>
      </c>
      <c r="I31" s="16">
        <f t="shared" si="6"/>
        <v>0.52200000000000002</v>
      </c>
      <c r="J31" s="16">
        <f t="shared" si="6"/>
        <v>52.049929999999996</v>
      </c>
      <c r="K31" s="61">
        <f t="shared" si="6"/>
        <v>0.33379999999999999</v>
      </c>
    </row>
    <row r="32" spans="1:11" ht="15.75" thickBot="1" x14ac:dyDescent="0.3">
      <c r="A32" s="17" t="s">
        <v>12</v>
      </c>
      <c r="B32" s="18">
        <f>B31/4</f>
        <v>0.16322</v>
      </c>
      <c r="C32" s="19">
        <f>C31/4</f>
        <v>0.16299749999999999</v>
      </c>
      <c r="D32" s="19">
        <f t="shared" ref="D32:K32" si="7">D31/4</f>
        <v>7.9689999999999997E-2</v>
      </c>
      <c r="E32" s="19">
        <f t="shared" si="7"/>
        <v>0.18051249999999999</v>
      </c>
      <c r="F32" s="19">
        <f t="shared" si="7"/>
        <v>129.077225</v>
      </c>
      <c r="G32" s="19">
        <f t="shared" si="7"/>
        <v>0.14286000000000001</v>
      </c>
      <c r="H32" s="19">
        <f t="shared" si="7"/>
        <v>6.5294999999999992E-2</v>
      </c>
      <c r="I32" s="19">
        <f t="shared" si="7"/>
        <v>0.1305</v>
      </c>
      <c r="J32" s="19">
        <f t="shared" si="7"/>
        <v>13.012482499999999</v>
      </c>
      <c r="K32" s="19">
        <f t="shared" si="7"/>
        <v>8.3449999999999996E-2</v>
      </c>
    </row>
    <row r="33" spans="1:11" ht="15.75" thickTop="1" x14ac:dyDescent="0.25">
      <c r="A33" s="8" t="s">
        <v>41</v>
      </c>
      <c r="B33" s="9">
        <v>0.16177</v>
      </c>
      <c r="C33" s="10">
        <v>0.16292000000000001</v>
      </c>
      <c r="D33" s="9">
        <v>7.9250000000000001E-2</v>
      </c>
      <c r="E33" s="10">
        <v>0.18009</v>
      </c>
      <c r="F33" s="9">
        <v>129.19826</v>
      </c>
      <c r="G33" s="10">
        <v>0.14196</v>
      </c>
      <c r="H33" s="9">
        <v>6.5269999999999995E-2</v>
      </c>
      <c r="I33" s="10">
        <v>0.1305</v>
      </c>
      <c r="J33" s="32">
        <v>13.023250000000001</v>
      </c>
      <c r="K33" s="59">
        <v>8.2710000000000006E-2</v>
      </c>
    </row>
    <row r="34" spans="1:11" ht="15.75" thickBot="1" x14ac:dyDescent="0.3">
      <c r="A34" s="11"/>
      <c r="B34" s="12"/>
      <c r="C34" s="13"/>
      <c r="D34" s="12"/>
      <c r="E34" s="13"/>
      <c r="F34" s="12"/>
      <c r="G34" s="13"/>
      <c r="H34" s="12"/>
      <c r="I34" s="13"/>
      <c r="J34" s="33"/>
      <c r="K34" s="60"/>
    </row>
    <row r="35" spans="1:11" ht="15.75" thickTop="1" x14ac:dyDescent="0.25">
      <c r="A35" s="14" t="s">
        <v>11</v>
      </c>
      <c r="B35" s="15">
        <f t="shared" ref="B35:K35" si="8">SUM(B33:B34)</f>
        <v>0.16177</v>
      </c>
      <c r="C35" s="16">
        <f t="shared" si="8"/>
        <v>0.16292000000000001</v>
      </c>
      <c r="D35" s="15">
        <f t="shared" si="8"/>
        <v>7.9250000000000001E-2</v>
      </c>
      <c r="E35" s="16">
        <f t="shared" si="8"/>
        <v>0.18009</v>
      </c>
      <c r="F35" s="15">
        <f t="shared" si="8"/>
        <v>129.19826</v>
      </c>
      <c r="G35" s="16">
        <f t="shared" si="8"/>
        <v>0.14196</v>
      </c>
      <c r="H35" s="15">
        <f t="shared" si="8"/>
        <v>6.5269999999999995E-2</v>
      </c>
      <c r="I35" s="16">
        <f t="shared" si="8"/>
        <v>0.1305</v>
      </c>
      <c r="J35" s="16">
        <f t="shared" si="8"/>
        <v>13.023250000000001</v>
      </c>
      <c r="K35" s="61">
        <f t="shared" si="8"/>
        <v>8.2710000000000006E-2</v>
      </c>
    </row>
    <row r="36" spans="1:11" ht="15.75" thickBot="1" x14ac:dyDescent="0.3">
      <c r="A36" s="17" t="s">
        <v>12</v>
      </c>
      <c r="B36" s="18">
        <f>B35/1</f>
        <v>0.16177</v>
      </c>
      <c r="C36" s="19">
        <f>C35/1</f>
        <v>0.16292000000000001</v>
      </c>
      <c r="D36" s="19">
        <f t="shared" ref="D36:K36" si="9">D35/1</f>
        <v>7.9250000000000001E-2</v>
      </c>
      <c r="E36" s="19">
        <f t="shared" si="9"/>
        <v>0.18009</v>
      </c>
      <c r="F36" s="19">
        <f t="shared" si="9"/>
        <v>129.19826</v>
      </c>
      <c r="G36" s="19">
        <f t="shared" si="9"/>
        <v>0.14196</v>
      </c>
      <c r="H36" s="19">
        <f t="shared" si="9"/>
        <v>6.5269999999999995E-2</v>
      </c>
      <c r="I36" s="19">
        <f t="shared" si="9"/>
        <v>0.1305</v>
      </c>
      <c r="J36" s="19">
        <f t="shared" si="9"/>
        <v>13.023250000000001</v>
      </c>
      <c r="K36" s="19">
        <f t="shared" si="9"/>
        <v>8.2710000000000006E-2</v>
      </c>
    </row>
    <row r="37" spans="1:11" ht="15.75" thickTop="1" x14ac:dyDescent="0.25">
      <c r="A37" s="20"/>
      <c r="B37" s="9"/>
      <c r="C37" s="10"/>
      <c r="D37" s="9"/>
      <c r="E37" s="10"/>
      <c r="F37" s="9"/>
      <c r="G37" s="10"/>
      <c r="H37" s="9"/>
      <c r="I37" s="10"/>
      <c r="J37" s="32"/>
      <c r="K37" s="59"/>
    </row>
    <row r="38" spans="1:11" ht="20.25" x14ac:dyDescent="0.3">
      <c r="A38" s="20"/>
      <c r="B38" s="9"/>
      <c r="C38" s="64"/>
      <c r="D38" s="9"/>
      <c r="E38" s="22" t="s">
        <v>13</v>
      </c>
      <c r="F38" s="9"/>
      <c r="G38" s="10"/>
      <c r="H38" s="9"/>
      <c r="I38" s="10"/>
      <c r="J38" s="32"/>
      <c r="K38" s="59"/>
    </row>
    <row r="39" spans="1:11" ht="15.75" thickBot="1" x14ac:dyDescent="0.3">
      <c r="A39" s="23"/>
      <c r="B39" s="24"/>
      <c r="C39" s="25"/>
      <c r="D39" s="24"/>
      <c r="E39" s="25"/>
      <c r="F39" s="24"/>
      <c r="G39" s="25"/>
      <c r="H39" s="24"/>
      <c r="I39" s="25"/>
      <c r="J39" s="36"/>
      <c r="K39" s="63"/>
    </row>
    <row r="40" spans="1:11" x14ac:dyDescent="0.25">
      <c r="A40" s="26" t="s">
        <v>14</v>
      </c>
      <c r="B40" s="27">
        <f t="shared" ref="B40:K40" si="10">SUM(B5:B9,B12:B16,B19:B22,B27:B30,B33)</f>
        <v>3.1295300000000013</v>
      </c>
      <c r="C40" s="37">
        <f t="shared" si="10"/>
        <v>3.0909</v>
      </c>
      <c r="D40" s="37">
        <f t="shared" si="10"/>
        <v>1.52041</v>
      </c>
      <c r="E40" s="37">
        <f t="shared" si="10"/>
        <v>3.4334299999999995</v>
      </c>
      <c r="F40" s="37">
        <f t="shared" si="10"/>
        <v>2422.5289399999997</v>
      </c>
      <c r="G40" s="37">
        <f t="shared" si="10"/>
        <v>2.6787300000000003</v>
      </c>
      <c r="H40" s="37">
        <f t="shared" si="10"/>
        <v>1.2373700000000001</v>
      </c>
      <c r="I40" s="37">
        <f t="shared" si="10"/>
        <v>2.4795000000000007</v>
      </c>
      <c r="J40" s="37">
        <f t="shared" si="10"/>
        <v>250.72249000000002</v>
      </c>
      <c r="K40" s="37">
        <f t="shared" si="10"/>
        <v>1.6000400000000004</v>
      </c>
    </row>
    <row r="41" spans="1:11" x14ac:dyDescent="0.25">
      <c r="A41" s="26" t="s">
        <v>15</v>
      </c>
      <c r="B41" s="27">
        <f>B40/19</f>
        <v>0.16471210526315797</v>
      </c>
      <c r="C41" s="28">
        <f>C40/19</f>
        <v>0.16267894736842106</v>
      </c>
      <c r="D41" s="28">
        <f t="shared" ref="D41:K41" si="11">D40/19</f>
        <v>8.002157894736843E-2</v>
      </c>
      <c r="E41" s="28">
        <f t="shared" si="11"/>
        <v>0.18070684210526314</v>
      </c>
      <c r="F41" s="28">
        <f t="shared" si="11"/>
        <v>127.50152315789472</v>
      </c>
      <c r="G41" s="28">
        <f t="shared" si="11"/>
        <v>0.14098578947368423</v>
      </c>
      <c r="H41" s="28">
        <f t="shared" si="11"/>
        <v>6.5124736842105263E-2</v>
      </c>
      <c r="I41" s="28">
        <f t="shared" si="11"/>
        <v>0.13050000000000003</v>
      </c>
      <c r="J41" s="28">
        <f t="shared" si="11"/>
        <v>13.19592052631579</v>
      </c>
      <c r="K41" s="28">
        <f t="shared" si="11"/>
        <v>8.4212631578947386E-2</v>
      </c>
    </row>
    <row r="42" spans="1:11" x14ac:dyDescent="0.25">
      <c r="A42" s="26" t="s">
        <v>16</v>
      </c>
      <c r="B42" s="27">
        <f>1/B41</f>
        <v>6.0711991896546742</v>
      </c>
      <c r="C42" s="28">
        <f>1/C41</f>
        <v>6.1470769031673616</v>
      </c>
      <c r="D42" s="28">
        <f t="shared" ref="D42:K42" si="12">1/D41</f>
        <v>12.49662919870298</v>
      </c>
      <c r="E42" s="28">
        <f t="shared" si="12"/>
        <v>5.5338247758072834</v>
      </c>
      <c r="F42" s="28">
        <f t="shared" si="12"/>
        <v>7.8430435592649721E-3</v>
      </c>
      <c r="G42" s="28">
        <f t="shared" si="12"/>
        <v>7.0929134328581069</v>
      </c>
      <c r="H42" s="28">
        <f t="shared" si="12"/>
        <v>15.355148419631961</v>
      </c>
      <c r="I42" s="28">
        <f t="shared" si="12"/>
        <v>7.6628352490421436</v>
      </c>
      <c r="J42" s="28">
        <f t="shared" si="12"/>
        <v>7.5780995952935845E-2</v>
      </c>
      <c r="K42" s="28">
        <f t="shared" si="12"/>
        <v>11.874703132421686</v>
      </c>
    </row>
    <row r="43" spans="1:11" ht="15.75" thickBot="1" x14ac:dyDescent="0.3">
      <c r="A43" s="29"/>
      <c r="B43" s="30"/>
      <c r="C43" s="31"/>
      <c r="D43" s="30"/>
      <c r="E43" s="31"/>
      <c r="F43" s="31"/>
      <c r="G43" s="30"/>
      <c r="H43" s="31"/>
      <c r="I43" s="30"/>
      <c r="J43" s="31"/>
      <c r="K43" s="54"/>
    </row>
  </sheetData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topLeftCell="A16" workbookViewId="0">
      <selection activeCell="G41" sqref="G41"/>
    </sheetView>
  </sheetViews>
  <sheetFormatPr defaultRowHeight="15" x14ac:dyDescent="0.25"/>
  <cols>
    <col min="1" max="1" width="12.28515625" customWidth="1"/>
    <col min="2" max="2" width="10.85546875" customWidth="1"/>
    <col min="3" max="3" width="10.7109375" customWidth="1"/>
    <col min="4" max="4" width="11.7109375" customWidth="1"/>
    <col min="5" max="6" width="10.42578125" customWidth="1"/>
    <col min="7" max="7" width="10" customWidth="1"/>
    <col min="8" max="8" width="10.42578125" customWidth="1"/>
    <col min="9" max="9" width="10.7109375" customWidth="1"/>
    <col min="10" max="10" width="10.140625" customWidth="1"/>
    <col min="11" max="11" width="10.42578125" customWidth="1"/>
  </cols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2.5" x14ac:dyDescent="0.3">
      <c r="A2" s="1"/>
      <c r="B2" s="1"/>
      <c r="C2" s="2" t="s">
        <v>42</v>
      </c>
      <c r="D2" s="1"/>
      <c r="E2" s="1"/>
      <c r="F2" s="1"/>
      <c r="G2" s="1"/>
      <c r="H2" s="1"/>
      <c r="I2" s="1"/>
      <c r="J2" s="1"/>
      <c r="K2" s="1"/>
    </row>
    <row r="3" spans="1:11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x14ac:dyDescent="0.25">
      <c r="A4" s="4"/>
      <c r="B4" s="5"/>
      <c r="C4" s="4"/>
      <c r="D4" s="5"/>
      <c r="E4" s="4"/>
      <c r="F4" s="5"/>
      <c r="G4" s="4"/>
      <c r="H4" s="5"/>
      <c r="I4" s="4"/>
      <c r="J4" s="4"/>
      <c r="K4" s="57"/>
    </row>
    <row r="5" spans="1:11" ht="15.75" thickBot="1" x14ac:dyDescent="0.3">
      <c r="A5" s="6" t="s">
        <v>0</v>
      </c>
      <c r="B5" s="7" t="s">
        <v>2</v>
      </c>
      <c r="C5" s="6" t="s">
        <v>5</v>
      </c>
      <c r="D5" s="7" t="s">
        <v>6</v>
      </c>
      <c r="E5" s="6" t="s">
        <v>7</v>
      </c>
      <c r="F5" s="7" t="s">
        <v>4</v>
      </c>
      <c r="G5" s="6" t="s">
        <v>1</v>
      </c>
      <c r="H5" s="7" t="s">
        <v>8</v>
      </c>
      <c r="I5" s="6" t="s">
        <v>9</v>
      </c>
      <c r="J5" s="6" t="s">
        <v>10</v>
      </c>
      <c r="K5" s="58" t="s">
        <v>3</v>
      </c>
    </row>
    <row r="6" spans="1:11" x14ac:dyDescent="0.25">
      <c r="A6" s="8">
        <v>39569</v>
      </c>
      <c r="B6" s="9">
        <v>0.16394</v>
      </c>
      <c r="C6" s="10">
        <v>0.16700999999999999</v>
      </c>
      <c r="D6" s="9">
        <v>8.0369999999999997E-2</v>
      </c>
      <c r="E6" s="10">
        <v>0.17716999999999999</v>
      </c>
      <c r="F6" s="9">
        <v>131.12966</v>
      </c>
      <c r="G6" s="10">
        <v>0.13850999999999999</v>
      </c>
      <c r="H6" s="9">
        <v>6.583E-2</v>
      </c>
      <c r="I6" s="10">
        <v>0.1305</v>
      </c>
      <c r="J6" s="10">
        <v>13.639860000000001</v>
      </c>
      <c r="K6" s="59">
        <v>8.3820000000000006E-2</v>
      </c>
    </row>
    <row r="7" spans="1:11" ht="15.75" thickBot="1" x14ac:dyDescent="0.3">
      <c r="A7" s="11">
        <v>39570</v>
      </c>
      <c r="B7" s="12">
        <v>0.16516</v>
      </c>
      <c r="C7" s="13">
        <v>0.16805</v>
      </c>
      <c r="D7" s="12">
        <v>8.0329999999999999E-2</v>
      </c>
      <c r="E7" s="13">
        <v>0.17757000000000001</v>
      </c>
      <c r="F7" s="12">
        <v>131.06441000000001</v>
      </c>
      <c r="G7" s="13">
        <v>0.13983000000000001</v>
      </c>
      <c r="H7" s="12">
        <v>6.608E-2</v>
      </c>
      <c r="I7" s="13">
        <v>0.1305</v>
      </c>
      <c r="J7" s="13">
        <v>13.579829999999999</v>
      </c>
      <c r="K7" s="60">
        <v>8.4440000000000001E-2</v>
      </c>
    </row>
    <row r="8" spans="1:11" ht="15.75" thickTop="1" x14ac:dyDescent="0.25">
      <c r="A8" s="14" t="s">
        <v>11</v>
      </c>
      <c r="B8" s="15">
        <f t="shared" ref="B8:K8" si="0">SUM(B6:B7)</f>
        <v>0.3291</v>
      </c>
      <c r="C8" s="16">
        <f t="shared" si="0"/>
        <v>0.33506000000000002</v>
      </c>
      <c r="D8" s="15">
        <f t="shared" si="0"/>
        <v>0.16070000000000001</v>
      </c>
      <c r="E8" s="16">
        <f t="shared" si="0"/>
        <v>0.35474</v>
      </c>
      <c r="F8" s="15">
        <f t="shared" si="0"/>
        <v>262.19407000000001</v>
      </c>
      <c r="G8" s="16">
        <f t="shared" si="0"/>
        <v>0.27834000000000003</v>
      </c>
      <c r="H8" s="15">
        <f t="shared" si="0"/>
        <v>0.13191</v>
      </c>
      <c r="I8" s="16">
        <f t="shared" si="0"/>
        <v>0.26100000000000001</v>
      </c>
      <c r="J8" s="16">
        <f t="shared" si="0"/>
        <v>27.21969</v>
      </c>
      <c r="K8" s="61">
        <f t="shared" si="0"/>
        <v>0.16826000000000002</v>
      </c>
    </row>
    <row r="9" spans="1:11" ht="15.75" thickBot="1" x14ac:dyDescent="0.3">
      <c r="A9" s="17" t="s">
        <v>12</v>
      </c>
      <c r="B9" s="18">
        <f>B8/2</f>
        <v>0.16455</v>
      </c>
      <c r="C9" s="19">
        <f>C8/2</f>
        <v>0.16753000000000001</v>
      </c>
      <c r="D9" s="19">
        <f t="shared" ref="D9:K9" si="1">D8/2</f>
        <v>8.0350000000000005E-2</v>
      </c>
      <c r="E9" s="19">
        <f t="shared" si="1"/>
        <v>0.17737</v>
      </c>
      <c r="F9" s="19">
        <f t="shared" si="1"/>
        <v>131.09703500000001</v>
      </c>
      <c r="G9" s="19">
        <f t="shared" si="1"/>
        <v>0.13917000000000002</v>
      </c>
      <c r="H9" s="19">
        <f t="shared" si="1"/>
        <v>6.5955E-2</v>
      </c>
      <c r="I9" s="19">
        <f t="shared" si="1"/>
        <v>0.1305</v>
      </c>
      <c r="J9" s="19">
        <f t="shared" si="1"/>
        <v>13.609845</v>
      </c>
      <c r="K9" s="19">
        <f t="shared" si="1"/>
        <v>8.413000000000001E-2</v>
      </c>
    </row>
    <row r="10" spans="1:11" ht="15.75" thickTop="1" x14ac:dyDescent="0.25">
      <c r="A10" s="8">
        <v>39573</v>
      </c>
      <c r="B10" s="9">
        <v>0.16555</v>
      </c>
      <c r="C10" s="10">
        <v>0.16669</v>
      </c>
      <c r="D10" s="9">
        <v>8.0500000000000002E-2</v>
      </c>
      <c r="E10" s="10">
        <v>0.17802000000000001</v>
      </c>
      <c r="F10" s="9">
        <v>131.70713000000001</v>
      </c>
      <c r="G10" s="10">
        <v>0.13929</v>
      </c>
      <c r="H10" s="9">
        <v>6.6070000000000004E-2</v>
      </c>
      <c r="I10" s="10">
        <v>0.1305</v>
      </c>
      <c r="J10" s="10">
        <v>13.744910000000001</v>
      </c>
      <c r="K10" s="59">
        <v>8.4640000000000007E-2</v>
      </c>
    </row>
    <row r="11" spans="1:11" x14ac:dyDescent="0.25">
      <c r="A11" s="8">
        <v>39574</v>
      </c>
      <c r="B11" s="9">
        <v>0.16522999999999999</v>
      </c>
      <c r="C11" s="10">
        <v>0.16635</v>
      </c>
      <c r="D11" s="9">
        <v>8.0500000000000002E-2</v>
      </c>
      <c r="E11" s="10">
        <v>0.17771000000000001</v>
      </c>
      <c r="F11" s="9">
        <v>131.7071</v>
      </c>
      <c r="G11" s="10">
        <v>0.13864000000000001</v>
      </c>
      <c r="H11" s="9">
        <v>6.6199999999999995E-2</v>
      </c>
      <c r="I11" s="10">
        <v>0.1305</v>
      </c>
      <c r="J11" s="10">
        <v>13.731210000000001</v>
      </c>
      <c r="K11" s="59">
        <v>8.448E-2</v>
      </c>
    </row>
    <row r="12" spans="1:11" x14ac:dyDescent="0.25">
      <c r="A12" s="8">
        <v>39575</v>
      </c>
      <c r="B12" s="9">
        <v>0.16413</v>
      </c>
      <c r="C12" s="10">
        <v>0.16500000000000001</v>
      </c>
      <c r="D12" s="9">
        <v>8.0479999999999996E-2</v>
      </c>
      <c r="E12" s="10">
        <v>0.17732000000000001</v>
      </c>
      <c r="F12" s="9">
        <v>132.47380999999999</v>
      </c>
      <c r="G12" s="10">
        <v>0.13766999999999999</v>
      </c>
      <c r="H12" s="9">
        <v>6.6049999999999998E-2</v>
      </c>
      <c r="I12" s="10">
        <v>0.1305</v>
      </c>
      <c r="J12" s="10">
        <v>13.635289999999999</v>
      </c>
      <c r="K12" s="59">
        <v>8.3909999999999998E-2</v>
      </c>
    </row>
    <row r="13" spans="1:11" x14ac:dyDescent="0.25">
      <c r="A13" s="8">
        <v>39576</v>
      </c>
      <c r="B13" s="9">
        <v>0.16508</v>
      </c>
      <c r="C13" s="10">
        <v>0.16594999999999999</v>
      </c>
      <c r="D13" s="9">
        <v>8.0479999999999996E-2</v>
      </c>
      <c r="E13" s="10">
        <v>0.17782999999999999</v>
      </c>
      <c r="F13" s="9">
        <v>133.45256000000001</v>
      </c>
      <c r="G13" s="10">
        <v>0.13869999999999999</v>
      </c>
      <c r="H13" s="9">
        <v>6.6439999999999999E-2</v>
      </c>
      <c r="I13" s="10">
        <v>0.1305</v>
      </c>
      <c r="J13" s="10">
        <v>13.683579999999999</v>
      </c>
      <c r="K13" s="59">
        <v>8.4400000000000003E-2</v>
      </c>
    </row>
    <row r="14" spans="1:11" ht="15.75" thickBot="1" x14ac:dyDescent="0.3">
      <c r="A14" s="11">
        <v>39577</v>
      </c>
      <c r="B14" s="12">
        <v>0.16558</v>
      </c>
      <c r="C14" s="13">
        <v>0.16897999999999999</v>
      </c>
      <c r="D14" s="12">
        <v>8.0820000000000003E-2</v>
      </c>
      <c r="E14" s="13">
        <v>0.17946000000000001</v>
      </c>
      <c r="F14" s="12">
        <v>136.01363000000001</v>
      </c>
      <c r="G14" s="13">
        <v>0.13836999999999999</v>
      </c>
      <c r="H14" s="12">
        <v>6.6739999999999994E-2</v>
      </c>
      <c r="I14" s="13">
        <v>0.1305</v>
      </c>
      <c r="J14" s="13">
        <v>13.53872</v>
      </c>
      <c r="K14" s="60">
        <v>8.4659999999999999E-2</v>
      </c>
    </row>
    <row r="15" spans="1:11" ht="15.75" thickTop="1" x14ac:dyDescent="0.25">
      <c r="A15" s="14" t="s">
        <v>11</v>
      </c>
      <c r="B15" s="15">
        <f t="shared" ref="B15:K15" si="2">SUM(B10:B14)</f>
        <v>0.82556999999999992</v>
      </c>
      <c r="C15" s="16">
        <f t="shared" si="2"/>
        <v>0.8329700000000001</v>
      </c>
      <c r="D15" s="15">
        <f t="shared" si="2"/>
        <v>0.40278000000000003</v>
      </c>
      <c r="E15" s="16">
        <f t="shared" si="2"/>
        <v>0.89033999999999991</v>
      </c>
      <c r="F15" s="15">
        <f t="shared" si="2"/>
        <v>665.35423000000003</v>
      </c>
      <c r="G15" s="16">
        <f t="shared" si="2"/>
        <v>0.69267000000000001</v>
      </c>
      <c r="H15" s="15">
        <f t="shared" si="2"/>
        <v>0.33150000000000002</v>
      </c>
      <c r="I15" s="16">
        <f t="shared" si="2"/>
        <v>0.65250000000000008</v>
      </c>
      <c r="J15" s="16">
        <f t="shared" si="2"/>
        <v>68.333709999999996</v>
      </c>
      <c r="K15" s="61">
        <f t="shared" si="2"/>
        <v>0.42209000000000002</v>
      </c>
    </row>
    <row r="16" spans="1:11" ht="15.75" thickBot="1" x14ac:dyDescent="0.3">
      <c r="A16" s="17" t="s">
        <v>12</v>
      </c>
      <c r="B16" s="18">
        <f>B15/5</f>
        <v>0.16511399999999998</v>
      </c>
      <c r="C16" s="19">
        <f>C15/5</f>
        <v>0.16659400000000002</v>
      </c>
      <c r="D16" s="19">
        <f t="shared" ref="D16:K16" si="3">D15/5</f>
        <v>8.0556000000000003E-2</v>
      </c>
      <c r="E16" s="19">
        <f t="shared" si="3"/>
        <v>0.17806799999999998</v>
      </c>
      <c r="F16" s="19">
        <f t="shared" si="3"/>
        <v>133.07084600000002</v>
      </c>
      <c r="G16" s="19">
        <f t="shared" si="3"/>
        <v>0.13853399999999999</v>
      </c>
      <c r="H16" s="19">
        <f t="shared" si="3"/>
        <v>6.6299999999999998E-2</v>
      </c>
      <c r="I16" s="19">
        <f t="shared" si="3"/>
        <v>0.1305</v>
      </c>
      <c r="J16" s="19">
        <f t="shared" si="3"/>
        <v>13.666741999999999</v>
      </c>
      <c r="K16" s="19">
        <f t="shared" si="3"/>
        <v>8.4418000000000007E-2</v>
      </c>
    </row>
    <row r="17" spans="1:11" ht="15.75" thickTop="1" x14ac:dyDescent="0.25">
      <c r="A17" s="8">
        <v>39580</v>
      </c>
      <c r="B17" s="81" t="s">
        <v>25</v>
      </c>
      <c r="C17" s="82" t="s">
        <v>18</v>
      </c>
      <c r="D17" s="81" t="s">
        <v>20</v>
      </c>
      <c r="E17" s="82" t="s">
        <v>26</v>
      </c>
      <c r="F17" s="81" t="s">
        <v>43</v>
      </c>
      <c r="G17" s="82" t="s">
        <v>19</v>
      </c>
      <c r="H17" s="81" t="s">
        <v>27</v>
      </c>
      <c r="I17" s="82" t="s">
        <v>21</v>
      </c>
      <c r="J17" s="82" t="s">
        <v>44</v>
      </c>
      <c r="K17" s="84" t="s">
        <v>23</v>
      </c>
    </row>
    <row r="18" spans="1:11" x14ac:dyDescent="0.25">
      <c r="A18" s="8">
        <v>39581</v>
      </c>
      <c r="B18" s="9">
        <v>0.16483999999999999</v>
      </c>
      <c r="C18" s="10">
        <v>0.16961999999999999</v>
      </c>
      <c r="D18" s="9">
        <v>8.0560000000000007E-2</v>
      </c>
      <c r="E18" s="10">
        <v>0.17848</v>
      </c>
      <c r="F18" s="9">
        <v>135.88312999999999</v>
      </c>
      <c r="G18" s="10">
        <v>0.13829</v>
      </c>
      <c r="H18" s="9">
        <v>6.6790000000000002E-2</v>
      </c>
      <c r="I18" s="10">
        <v>0.1305</v>
      </c>
      <c r="J18" s="10">
        <v>13.510669999999999</v>
      </c>
      <c r="K18" s="59">
        <v>8.4279999999999994E-2</v>
      </c>
    </row>
    <row r="19" spans="1:11" x14ac:dyDescent="0.25">
      <c r="A19" s="8">
        <v>39582</v>
      </c>
      <c r="B19" s="9">
        <v>0.16469</v>
      </c>
      <c r="C19" s="10">
        <v>0.17008000000000001</v>
      </c>
      <c r="D19" s="9">
        <v>8.0589999999999995E-2</v>
      </c>
      <c r="E19" s="10">
        <v>0.17893999999999999</v>
      </c>
      <c r="F19" s="9">
        <v>136.56825000000001</v>
      </c>
      <c r="G19" s="10">
        <v>0.13863</v>
      </c>
      <c r="H19" s="9">
        <v>6.7030000000000006E-2</v>
      </c>
      <c r="I19" s="10">
        <v>0.1305</v>
      </c>
      <c r="J19" s="10">
        <v>13.628119999999999</v>
      </c>
      <c r="K19" s="59">
        <v>8.4199999999999997E-2</v>
      </c>
    </row>
    <row r="20" spans="1:11" x14ac:dyDescent="0.25">
      <c r="A20" s="8">
        <v>39583</v>
      </c>
      <c r="B20" s="9">
        <v>0.16508</v>
      </c>
      <c r="C20" s="10">
        <v>0.17116000000000001</v>
      </c>
      <c r="D20" s="9">
        <v>8.0820000000000003E-2</v>
      </c>
      <c r="E20" s="10">
        <v>0.17990999999999999</v>
      </c>
      <c r="F20" s="9">
        <v>136.69874999999999</v>
      </c>
      <c r="G20" s="10">
        <v>0.13961999999999999</v>
      </c>
      <c r="H20" s="9">
        <v>6.7150000000000001E-2</v>
      </c>
      <c r="I20" s="10">
        <v>0.1305</v>
      </c>
      <c r="J20" s="10">
        <v>13.73251</v>
      </c>
      <c r="K20" s="59">
        <v>8.4400000000000003E-2</v>
      </c>
    </row>
    <row r="21" spans="1:11" ht="15.75" thickBot="1" x14ac:dyDescent="0.3">
      <c r="A21" s="11">
        <v>39584</v>
      </c>
      <c r="B21" s="12">
        <v>0.16483</v>
      </c>
      <c r="C21" s="13">
        <v>0.17202999999999999</v>
      </c>
      <c r="D21" s="12">
        <v>8.0629999999999993E-2</v>
      </c>
      <c r="E21" s="13">
        <v>0.17993000000000001</v>
      </c>
      <c r="F21" s="12">
        <v>136.30725000000001</v>
      </c>
      <c r="G21" s="13">
        <v>0.13883999999999999</v>
      </c>
      <c r="H21" s="12">
        <v>6.701E-2</v>
      </c>
      <c r="I21" s="13">
        <v>0.1305</v>
      </c>
      <c r="J21" s="13">
        <v>13.66466</v>
      </c>
      <c r="K21" s="60">
        <v>8.4279999999999994E-2</v>
      </c>
    </row>
    <row r="22" spans="1:11" ht="15.75" thickTop="1" x14ac:dyDescent="0.25">
      <c r="A22" s="14" t="s">
        <v>11</v>
      </c>
      <c r="B22" s="15">
        <f t="shared" ref="B22:K22" si="4">SUM(B17:B21)</f>
        <v>0.65944000000000003</v>
      </c>
      <c r="C22" s="16">
        <f t="shared" si="4"/>
        <v>0.68289</v>
      </c>
      <c r="D22" s="15">
        <f t="shared" si="4"/>
        <v>0.3226</v>
      </c>
      <c r="E22" s="16">
        <f t="shared" si="4"/>
        <v>0.71726000000000001</v>
      </c>
      <c r="F22" s="15">
        <f t="shared" si="4"/>
        <v>545.45738000000006</v>
      </c>
      <c r="G22" s="16">
        <f t="shared" si="4"/>
        <v>0.55537999999999998</v>
      </c>
      <c r="H22" s="15">
        <f t="shared" si="4"/>
        <v>0.26798</v>
      </c>
      <c r="I22" s="16">
        <f t="shared" si="4"/>
        <v>0.52200000000000002</v>
      </c>
      <c r="J22" s="16">
        <f t="shared" si="4"/>
        <v>54.535959999999996</v>
      </c>
      <c r="K22" s="61">
        <f t="shared" si="4"/>
        <v>0.33716000000000002</v>
      </c>
    </row>
    <row r="23" spans="1:11" ht="15.75" thickBot="1" x14ac:dyDescent="0.3">
      <c r="A23" s="17" t="s">
        <v>12</v>
      </c>
      <c r="B23" s="18">
        <f>B22/5</f>
        <v>0.13188800000000001</v>
      </c>
      <c r="C23" s="19">
        <f>C22/5</f>
        <v>0.136578</v>
      </c>
      <c r="D23" s="19">
        <f t="shared" ref="D23:K23" si="5">D22/5</f>
        <v>6.4519999999999994E-2</v>
      </c>
      <c r="E23" s="19">
        <f t="shared" si="5"/>
        <v>0.143452</v>
      </c>
      <c r="F23" s="19">
        <f t="shared" si="5"/>
        <v>109.09147600000001</v>
      </c>
      <c r="G23" s="19">
        <f t="shared" si="5"/>
        <v>0.11107599999999999</v>
      </c>
      <c r="H23" s="19">
        <f t="shared" si="5"/>
        <v>5.3595999999999998E-2</v>
      </c>
      <c r="I23" s="19">
        <f t="shared" si="5"/>
        <v>0.10440000000000001</v>
      </c>
      <c r="J23" s="19">
        <f t="shared" si="5"/>
        <v>10.907191999999998</v>
      </c>
      <c r="K23" s="19">
        <f t="shared" si="5"/>
        <v>6.7432000000000006E-2</v>
      </c>
    </row>
    <row r="24" spans="1:11" ht="15.75" thickTop="1" x14ac:dyDescent="0.25">
      <c r="A24" s="8">
        <v>39587</v>
      </c>
      <c r="B24" s="9">
        <v>0.16392000000000001</v>
      </c>
      <c r="C24" s="10">
        <v>0.16908000000000001</v>
      </c>
      <c r="D24" s="9">
        <v>8.0680000000000002E-2</v>
      </c>
      <c r="E24" s="10">
        <v>0.17874999999999999</v>
      </c>
      <c r="F24" s="9">
        <v>135.37744000000001</v>
      </c>
      <c r="G24" s="10">
        <v>0.13707</v>
      </c>
      <c r="H24" s="9">
        <v>6.6720000000000002E-2</v>
      </c>
      <c r="I24" s="10">
        <v>0.1305</v>
      </c>
      <c r="J24" s="10">
        <v>13.56809</v>
      </c>
      <c r="K24" s="59">
        <v>8.3809999999999996E-2</v>
      </c>
    </row>
    <row r="25" spans="1:11" x14ac:dyDescent="0.25">
      <c r="A25" s="8">
        <v>39588</v>
      </c>
      <c r="B25" s="9">
        <v>0.16450999999999999</v>
      </c>
      <c r="C25" s="10">
        <v>0.16874</v>
      </c>
      <c r="D25" s="9">
        <v>8.0350000000000005E-2</v>
      </c>
      <c r="E25" s="10">
        <v>0.17893999999999999</v>
      </c>
      <c r="F25" s="9">
        <v>135.88639000000001</v>
      </c>
      <c r="G25" s="10">
        <v>0.13694000000000001</v>
      </c>
      <c r="H25" s="9">
        <v>6.6989999999999994E-2</v>
      </c>
      <c r="I25" s="10">
        <v>0.1305</v>
      </c>
      <c r="J25" s="10">
        <v>13.63921</v>
      </c>
      <c r="K25" s="59">
        <v>8.4110000000000004E-2</v>
      </c>
    </row>
    <row r="26" spans="1:11" x14ac:dyDescent="0.25">
      <c r="A26" s="8">
        <v>39589</v>
      </c>
      <c r="B26" s="9">
        <v>0.16303999999999999</v>
      </c>
      <c r="C26" s="10">
        <v>0.16830000000000001</v>
      </c>
      <c r="D26" s="9">
        <v>8.0159999999999995E-2</v>
      </c>
      <c r="E26" s="10">
        <v>0.17827000000000001</v>
      </c>
      <c r="F26" s="9">
        <v>136.61718999999999</v>
      </c>
      <c r="G26" s="10">
        <v>0.13603000000000001</v>
      </c>
      <c r="H26" s="9">
        <v>6.6259999999999999E-2</v>
      </c>
      <c r="I26" s="10">
        <v>0.1305</v>
      </c>
      <c r="J26" s="10">
        <v>13.53938</v>
      </c>
      <c r="K26" s="59">
        <v>8.337E-2</v>
      </c>
    </row>
    <row r="27" spans="1:11" x14ac:dyDescent="0.25">
      <c r="A27" s="8">
        <v>39590</v>
      </c>
      <c r="B27" s="9">
        <v>0.16189000000000001</v>
      </c>
      <c r="C27" s="10">
        <v>0.16733000000000001</v>
      </c>
      <c r="D27" s="9">
        <v>7.9850000000000004E-2</v>
      </c>
      <c r="E27" s="10">
        <v>0.17716000000000001</v>
      </c>
      <c r="F27" s="9">
        <v>135.55687</v>
      </c>
      <c r="G27" s="10">
        <v>0.13536999999999999</v>
      </c>
      <c r="H27" s="9">
        <v>6.6390000000000005E-2</v>
      </c>
      <c r="I27" s="10">
        <v>0.1305</v>
      </c>
      <c r="J27" s="10">
        <v>13.481299999999999</v>
      </c>
      <c r="K27" s="59">
        <v>8.2750000000000004E-2</v>
      </c>
    </row>
    <row r="28" spans="1:11" ht="15.75" thickBot="1" x14ac:dyDescent="0.3">
      <c r="A28" s="11">
        <v>39591</v>
      </c>
      <c r="B28" s="12">
        <v>0.16247</v>
      </c>
      <c r="C28" s="13">
        <v>0.16619999999999999</v>
      </c>
      <c r="D28" s="12">
        <v>7.9839999999999994E-2</v>
      </c>
      <c r="E28" s="13">
        <v>0.17746999999999999</v>
      </c>
      <c r="F28" s="12">
        <v>136.04624999999999</v>
      </c>
      <c r="G28" s="13">
        <v>0.13646</v>
      </c>
      <c r="H28" s="12">
        <v>6.5909999999999996E-2</v>
      </c>
      <c r="I28" s="13">
        <v>0.1305</v>
      </c>
      <c r="J28" s="13">
        <v>13.5707</v>
      </c>
      <c r="K28" s="60">
        <v>8.3070000000000005E-2</v>
      </c>
    </row>
    <row r="29" spans="1:11" ht="15.75" thickTop="1" x14ac:dyDescent="0.25">
      <c r="A29" s="14" t="s">
        <v>11</v>
      </c>
      <c r="B29" s="15">
        <f t="shared" ref="B29:K29" si="6">SUM(B24:B28)</f>
        <v>0.81582999999999994</v>
      </c>
      <c r="C29" s="16">
        <f t="shared" si="6"/>
        <v>0.83965000000000001</v>
      </c>
      <c r="D29" s="15">
        <f t="shared" si="6"/>
        <v>0.40088000000000001</v>
      </c>
      <c r="E29" s="16">
        <f t="shared" si="6"/>
        <v>0.89058999999999999</v>
      </c>
      <c r="F29" s="15">
        <f t="shared" si="6"/>
        <v>679.48413999999991</v>
      </c>
      <c r="G29" s="16">
        <f t="shared" si="6"/>
        <v>0.68186999999999998</v>
      </c>
      <c r="H29" s="15">
        <f t="shared" si="6"/>
        <v>0.33226999999999995</v>
      </c>
      <c r="I29" s="16">
        <f t="shared" si="6"/>
        <v>0.65250000000000008</v>
      </c>
      <c r="J29" s="16">
        <f t="shared" si="6"/>
        <v>67.79867999999999</v>
      </c>
      <c r="K29" s="61">
        <f t="shared" si="6"/>
        <v>0.41710999999999998</v>
      </c>
    </row>
    <row r="30" spans="1:11" ht="15.75" thickBot="1" x14ac:dyDescent="0.3">
      <c r="A30" s="17" t="s">
        <v>12</v>
      </c>
      <c r="B30" s="18">
        <f>B29/5</f>
        <v>0.16316599999999998</v>
      </c>
      <c r="C30" s="19">
        <f>C29/5</f>
        <v>0.16793</v>
      </c>
      <c r="D30" s="19">
        <f t="shared" ref="D30:K30" si="7">D29/5</f>
        <v>8.0175999999999997E-2</v>
      </c>
      <c r="E30" s="19">
        <f t="shared" si="7"/>
        <v>0.178118</v>
      </c>
      <c r="F30" s="19">
        <f t="shared" si="7"/>
        <v>135.89682799999997</v>
      </c>
      <c r="G30" s="19">
        <f t="shared" si="7"/>
        <v>0.136374</v>
      </c>
      <c r="H30" s="19">
        <f t="shared" si="7"/>
        <v>6.6453999999999985E-2</v>
      </c>
      <c r="I30" s="19">
        <f t="shared" si="7"/>
        <v>0.1305</v>
      </c>
      <c r="J30" s="19">
        <f t="shared" si="7"/>
        <v>13.559735999999997</v>
      </c>
      <c r="K30" s="19">
        <f t="shared" si="7"/>
        <v>8.3421999999999996E-2</v>
      </c>
    </row>
    <row r="31" spans="1:11" ht="15.75" thickTop="1" x14ac:dyDescent="0.25">
      <c r="A31" s="8">
        <v>39594</v>
      </c>
      <c r="B31" s="9">
        <v>0.16178999999999999</v>
      </c>
      <c r="C31" s="10">
        <v>0.16561999999999999</v>
      </c>
      <c r="D31" s="9">
        <v>7.9899999999999999E-2</v>
      </c>
      <c r="E31" s="10">
        <v>0.17727999999999999</v>
      </c>
      <c r="F31" s="9">
        <v>136.45406</v>
      </c>
      <c r="G31" s="10">
        <v>0.13575000000000001</v>
      </c>
      <c r="H31" s="9">
        <v>6.5850000000000006E-2</v>
      </c>
      <c r="I31" s="10">
        <v>0.1305</v>
      </c>
      <c r="J31" s="10">
        <v>13.48</v>
      </c>
      <c r="K31" s="59">
        <v>8.2720000000000002E-2</v>
      </c>
    </row>
    <row r="32" spans="1:11" x14ac:dyDescent="0.25">
      <c r="A32" s="8">
        <v>39595</v>
      </c>
      <c r="B32" s="9">
        <v>0.16178999999999999</v>
      </c>
      <c r="C32" s="10">
        <v>0.16561999999999999</v>
      </c>
      <c r="D32" s="9">
        <v>7.9899999999999999E-2</v>
      </c>
      <c r="E32" s="10">
        <v>0.17727999999999999</v>
      </c>
      <c r="F32" s="9">
        <v>136.45406</v>
      </c>
      <c r="G32" s="10">
        <v>0.13575000000000001</v>
      </c>
      <c r="H32" s="9">
        <v>6.5850000000000006E-2</v>
      </c>
      <c r="I32" s="10">
        <v>0.1305</v>
      </c>
      <c r="J32" s="10">
        <v>13.48</v>
      </c>
      <c r="K32" s="59">
        <v>8.2720000000000002E-2</v>
      </c>
    </row>
    <row r="33" spans="1:11" x14ac:dyDescent="0.25">
      <c r="A33" s="8">
        <v>39596</v>
      </c>
      <c r="B33" s="9">
        <v>0.1623</v>
      </c>
      <c r="C33" s="10">
        <v>0.16520000000000001</v>
      </c>
      <c r="D33" s="9">
        <v>7.9869999999999997E-2</v>
      </c>
      <c r="E33" s="10">
        <v>0.17781</v>
      </c>
      <c r="F33" s="9">
        <v>135.94837999999999</v>
      </c>
      <c r="G33" s="10">
        <v>0.13603000000000001</v>
      </c>
      <c r="H33" s="9">
        <v>6.608E-2</v>
      </c>
      <c r="I33" s="10">
        <v>0.1305</v>
      </c>
      <c r="J33" s="10">
        <v>13.577220000000001</v>
      </c>
      <c r="K33" s="59">
        <v>8.2979999999999998E-2</v>
      </c>
    </row>
    <row r="34" spans="1:11" x14ac:dyDescent="0.25">
      <c r="A34" s="8">
        <v>39597</v>
      </c>
      <c r="B34" s="9">
        <v>0.16331999999999999</v>
      </c>
      <c r="C34" s="10">
        <v>0.16647999999999999</v>
      </c>
      <c r="D34" s="9">
        <v>8.0110000000000001E-2</v>
      </c>
      <c r="E34" s="10">
        <v>0.17809</v>
      </c>
      <c r="F34" s="9">
        <v>134.85543999999999</v>
      </c>
      <c r="G34" s="10">
        <v>0.13569999999999999</v>
      </c>
      <c r="H34" s="9">
        <v>6.5890000000000004E-2</v>
      </c>
      <c r="I34" s="10">
        <v>0.1305</v>
      </c>
      <c r="J34" s="10">
        <v>13.66596</v>
      </c>
      <c r="K34" s="59">
        <v>8.3500000000000005E-2</v>
      </c>
    </row>
    <row r="35" spans="1:11" ht="15.75" thickBot="1" x14ac:dyDescent="0.3">
      <c r="A35" s="11">
        <v>39598</v>
      </c>
      <c r="B35" s="12">
        <v>0.16436000000000001</v>
      </c>
      <c r="C35" s="13">
        <v>0.16753000000000001</v>
      </c>
      <c r="D35" s="12">
        <v>8.0390000000000003E-2</v>
      </c>
      <c r="E35" s="13">
        <v>0.17835000000000001</v>
      </c>
      <c r="F35" s="12">
        <v>134.48025000000001</v>
      </c>
      <c r="G35" s="13">
        <v>0.13661000000000001</v>
      </c>
      <c r="H35" s="12">
        <v>6.6030000000000005E-2</v>
      </c>
      <c r="I35" s="13">
        <v>0.1305</v>
      </c>
      <c r="J35" s="13">
        <v>13.76318</v>
      </c>
      <c r="K35" s="60">
        <v>8.4029999999999994E-2</v>
      </c>
    </row>
    <row r="36" spans="1:11" ht="15.75" thickTop="1" x14ac:dyDescent="0.25">
      <c r="A36" s="14" t="s">
        <v>11</v>
      </c>
      <c r="B36" s="15">
        <f t="shared" ref="B36:K36" si="8">SUM(B31:B35)</f>
        <v>0.81356000000000006</v>
      </c>
      <c r="C36" s="16">
        <f t="shared" si="8"/>
        <v>0.83044999999999991</v>
      </c>
      <c r="D36" s="15">
        <f t="shared" si="8"/>
        <v>0.40017000000000003</v>
      </c>
      <c r="E36" s="16">
        <f t="shared" si="8"/>
        <v>0.88880999999999999</v>
      </c>
      <c r="F36" s="15">
        <f t="shared" si="8"/>
        <v>678.19218999999998</v>
      </c>
      <c r="G36" s="16">
        <f t="shared" si="8"/>
        <v>0.67984000000000011</v>
      </c>
      <c r="H36" s="15">
        <f t="shared" si="8"/>
        <v>0.32969999999999999</v>
      </c>
      <c r="I36" s="16">
        <f t="shared" si="8"/>
        <v>0.65250000000000008</v>
      </c>
      <c r="J36" s="16">
        <f t="shared" si="8"/>
        <v>67.966360000000009</v>
      </c>
      <c r="K36" s="61">
        <f t="shared" si="8"/>
        <v>0.41594999999999999</v>
      </c>
    </row>
    <row r="37" spans="1:11" ht="15.75" thickBot="1" x14ac:dyDescent="0.3">
      <c r="A37" s="17" t="s">
        <v>12</v>
      </c>
      <c r="B37" s="18">
        <f>B36/5</f>
        <v>0.16271200000000002</v>
      </c>
      <c r="C37" s="19">
        <f>C36/5</f>
        <v>0.16608999999999999</v>
      </c>
      <c r="D37" s="19">
        <f t="shared" ref="D37:K37" si="9">D36/5</f>
        <v>8.0034000000000008E-2</v>
      </c>
      <c r="E37" s="19">
        <f t="shared" si="9"/>
        <v>0.177762</v>
      </c>
      <c r="F37" s="19">
        <f t="shared" si="9"/>
        <v>135.63843800000001</v>
      </c>
      <c r="G37" s="19">
        <f t="shared" si="9"/>
        <v>0.13596800000000003</v>
      </c>
      <c r="H37" s="19">
        <f t="shared" si="9"/>
        <v>6.5939999999999999E-2</v>
      </c>
      <c r="I37" s="19">
        <f t="shared" si="9"/>
        <v>0.1305</v>
      </c>
      <c r="J37" s="19">
        <f t="shared" si="9"/>
        <v>13.593272000000002</v>
      </c>
      <c r="K37" s="19">
        <f t="shared" si="9"/>
        <v>8.319E-2</v>
      </c>
    </row>
    <row r="38" spans="1:11" ht="21" thickTop="1" x14ac:dyDescent="0.3">
      <c r="A38" s="20"/>
      <c r="B38" s="9"/>
      <c r="C38" s="64"/>
      <c r="D38" s="9"/>
      <c r="E38" s="22" t="s">
        <v>13</v>
      </c>
      <c r="F38" s="9"/>
      <c r="G38" s="10"/>
      <c r="H38" s="9"/>
      <c r="I38" s="10"/>
      <c r="J38" s="10"/>
      <c r="K38" s="59"/>
    </row>
    <row r="39" spans="1:11" ht="15.75" thickBot="1" x14ac:dyDescent="0.3">
      <c r="A39" s="23"/>
      <c r="B39" s="24"/>
      <c r="C39" s="25"/>
      <c r="D39" s="24"/>
      <c r="E39" s="25"/>
      <c r="F39" s="24"/>
      <c r="G39" s="25"/>
      <c r="H39" s="24"/>
      <c r="I39" s="25"/>
      <c r="J39" s="25"/>
      <c r="K39" s="63"/>
    </row>
    <row r="40" spans="1:11" x14ac:dyDescent="0.25">
      <c r="A40" s="26" t="s">
        <v>14</v>
      </c>
      <c r="B40" s="27">
        <f>SUM(B6:B7,B10:B14,B18:B21,B24:B28,B31:B35)</f>
        <v>3.4435000000000002</v>
      </c>
      <c r="C40" s="37">
        <f>SUM(C6:C7,C10:C14,C18:C21,C24:C28,C31:C35)</f>
        <v>3.5210200000000005</v>
      </c>
      <c r="D40" s="37">
        <f t="shared" ref="D40:K40" si="10">SUM(D6:D7,D10:D14,D18:D21,D24:D28,D31:D35)</f>
        <v>1.6871299999999998</v>
      </c>
      <c r="E40" s="37">
        <f t="shared" si="10"/>
        <v>3.7417400000000005</v>
      </c>
      <c r="F40" s="37">
        <f t="shared" si="10"/>
        <v>2830.6820099999995</v>
      </c>
      <c r="G40" s="37">
        <f t="shared" si="10"/>
        <v>2.8881000000000001</v>
      </c>
      <c r="H40" s="37">
        <f t="shared" si="10"/>
        <v>1.3933599999999999</v>
      </c>
      <c r="I40" s="37">
        <f t="shared" si="10"/>
        <v>2.7405000000000008</v>
      </c>
      <c r="J40" s="37">
        <f t="shared" si="10"/>
        <v>285.85439999999994</v>
      </c>
      <c r="K40" s="37">
        <f t="shared" si="10"/>
        <v>1.7605699999999997</v>
      </c>
    </row>
    <row r="41" spans="1:11" x14ac:dyDescent="0.25">
      <c r="A41" s="26" t="s">
        <v>15</v>
      </c>
      <c r="B41" s="27">
        <f>B40/21</f>
        <v>0.1639761904761905</v>
      </c>
      <c r="C41" s="28">
        <f>C40/21</f>
        <v>0.16766761904761907</v>
      </c>
      <c r="D41" s="28">
        <f t="shared" ref="D41:K41" si="11">D40/21</f>
        <v>8.0339523809523805E-2</v>
      </c>
      <c r="E41" s="28">
        <f t="shared" si="11"/>
        <v>0.17817809523809527</v>
      </c>
      <c r="F41" s="28">
        <f t="shared" si="11"/>
        <v>134.7943814285714</v>
      </c>
      <c r="G41" s="28">
        <f t="shared" si="11"/>
        <v>0.13752857142857144</v>
      </c>
      <c r="H41" s="28">
        <f t="shared" si="11"/>
        <v>6.6350476190476182E-2</v>
      </c>
      <c r="I41" s="28">
        <f t="shared" si="11"/>
        <v>0.13050000000000003</v>
      </c>
      <c r="J41" s="28">
        <f t="shared" si="11"/>
        <v>13.612114285714283</v>
      </c>
      <c r="K41" s="28">
        <f t="shared" si="11"/>
        <v>8.3836666666666657E-2</v>
      </c>
    </row>
    <row r="42" spans="1:11" x14ac:dyDescent="0.25">
      <c r="A42" s="26" t="s">
        <v>16</v>
      </c>
      <c r="B42" s="27">
        <f>1/B41</f>
        <v>6.0984463481922457</v>
      </c>
      <c r="C42" s="28">
        <f>1/C41</f>
        <v>5.9641808339628852</v>
      </c>
      <c r="D42" s="28">
        <f t="shared" ref="D42:K42" si="12">1/D41</f>
        <v>12.447173602508402</v>
      </c>
      <c r="E42" s="28">
        <f t="shared" si="12"/>
        <v>5.6123621630578278</v>
      </c>
      <c r="F42" s="28">
        <f t="shared" si="12"/>
        <v>7.4187068437263307E-3</v>
      </c>
      <c r="G42" s="28">
        <f t="shared" si="12"/>
        <v>7.2712163706242849</v>
      </c>
      <c r="H42" s="28">
        <f t="shared" si="12"/>
        <v>15.071481885514155</v>
      </c>
      <c r="I42" s="28">
        <f t="shared" si="12"/>
        <v>7.6628352490421436</v>
      </c>
      <c r="J42" s="28">
        <f t="shared" si="12"/>
        <v>7.3463973267509627E-2</v>
      </c>
      <c r="K42" s="28">
        <f t="shared" si="12"/>
        <v>11.927955150888634</v>
      </c>
    </row>
    <row r="43" spans="1:11" ht="15.75" thickBot="1" x14ac:dyDescent="0.3">
      <c r="A43" s="29"/>
      <c r="B43" s="30"/>
      <c r="C43" s="31"/>
      <c r="D43" s="30"/>
      <c r="E43" s="31"/>
      <c r="F43" s="31"/>
      <c r="G43" s="30"/>
      <c r="H43" s="31"/>
      <c r="I43" s="30"/>
      <c r="J43" s="31"/>
      <c r="K43" s="5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topLeftCell="A10" workbookViewId="0"/>
  </sheetViews>
  <sheetFormatPr defaultRowHeight="15" x14ac:dyDescent="0.25"/>
  <cols>
    <col min="1" max="1" width="12.28515625" customWidth="1"/>
    <col min="2" max="2" width="10.85546875" customWidth="1"/>
    <col min="3" max="3" width="10.7109375" customWidth="1"/>
    <col min="4" max="4" width="11.7109375" customWidth="1"/>
    <col min="5" max="6" width="10.42578125" customWidth="1"/>
    <col min="7" max="7" width="10" customWidth="1"/>
    <col min="8" max="8" width="10.42578125" customWidth="1"/>
    <col min="9" max="9" width="10.7109375" customWidth="1"/>
    <col min="10" max="10" width="10.140625" customWidth="1"/>
    <col min="11" max="11" width="10.42578125" customWidth="1"/>
  </cols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2.5" x14ac:dyDescent="0.3">
      <c r="A2" s="1"/>
      <c r="B2" s="1"/>
      <c r="C2" s="2" t="s">
        <v>45</v>
      </c>
      <c r="D2" s="1"/>
      <c r="E2" s="1"/>
      <c r="F2" s="1"/>
      <c r="G2" s="1"/>
      <c r="H2" s="1"/>
      <c r="I2" s="1"/>
      <c r="J2" s="1"/>
      <c r="K2" s="1"/>
    </row>
    <row r="3" spans="1:11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x14ac:dyDescent="0.25">
      <c r="A4" s="4"/>
      <c r="B4" s="5"/>
      <c r="C4" s="4"/>
      <c r="D4" s="5"/>
      <c r="E4" s="4"/>
      <c r="F4" s="5"/>
      <c r="G4" s="4"/>
      <c r="H4" s="5"/>
      <c r="I4" s="4"/>
      <c r="J4" s="4"/>
      <c r="K4" s="57"/>
    </row>
    <row r="5" spans="1:11" ht="15.75" thickBot="1" x14ac:dyDescent="0.3">
      <c r="A5" s="6" t="s">
        <v>0</v>
      </c>
      <c r="B5" s="7" t="s">
        <v>2</v>
      </c>
      <c r="C5" s="6" t="s">
        <v>5</v>
      </c>
      <c r="D5" s="7" t="s">
        <v>6</v>
      </c>
      <c r="E5" s="6" t="s">
        <v>7</v>
      </c>
      <c r="F5" s="7" t="s">
        <v>4</v>
      </c>
      <c r="G5" s="6" t="s">
        <v>1</v>
      </c>
      <c r="H5" s="7" t="s">
        <v>8</v>
      </c>
      <c r="I5" s="6" t="s">
        <v>9</v>
      </c>
      <c r="J5" s="6" t="s">
        <v>10</v>
      </c>
      <c r="K5" s="58" t="s">
        <v>3</v>
      </c>
    </row>
    <row r="6" spans="1:11" x14ac:dyDescent="0.25">
      <c r="A6" s="86">
        <v>39601</v>
      </c>
      <c r="B6" s="41">
        <v>0.16414000000000001</v>
      </c>
      <c r="C6" s="40">
        <v>0.16657</v>
      </c>
      <c r="D6" s="41">
        <v>8.0519999999999994E-2</v>
      </c>
      <c r="E6" s="40">
        <v>0.17798</v>
      </c>
      <c r="F6" s="41">
        <v>134.25188</v>
      </c>
      <c r="G6" s="41">
        <v>0.13672999999999999</v>
      </c>
      <c r="H6" s="40">
        <v>6.5979999999999997E-2</v>
      </c>
      <c r="I6" s="41">
        <v>0.1305</v>
      </c>
      <c r="J6" s="40">
        <v>13.76971</v>
      </c>
      <c r="K6" s="41">
        <v>8.3919999999999995E-2</v>
      </c>
    </row>
    <row r="7" spans="1:11" x14ac:dyDescent="0.25">
      <c r="A7" s="85">
        <v>39602</v>
      </c>
      <c r="B7" s="10">
        <v>0.16425999999999999</v>
      </c>
      <c r="C7" s="9">
        <v>0.16638</v>
      </c>
      <c r="D7" s="10">
        <v>8.047E-2</v>
      </c>
      <c r="E7" s="9">
        <v>0.17796000000000001</v>
      </c>
      <c r="F7" s="10">
        <v>133.40362999999999</v>
      </c>
      <c r="G7" s="10">
        <v>0.13667000000000001</v>
      </c>
      <c r="H7" s="9">
        <v>6.6409999999999997E-2</v>
      </c>
      <c r="I7" s="10">
        <v>0.1305</v>
      </c>
      <c r="J7" s="9">
        <v>13.634639999999999</v>
      </c>
      <c r="K7" s="10">
        <v>8.3979999999999999E-2</v>
      </c>
    </row>
    <row r="8" spans="1:11" x14ac:dyDescent="0.25">
      <c r="A8" s="85">
        <v>39603</v>
      </c>
      <c r="B8" s="10">
        <v>0.16513</v>
      </c>
      <c r="C8" s="9">
        <v>0.16664999999999999</v>
      </c>
      <c r="D8" s="10">
        <v>8.0280000000000004E-2</v>
      </c>
      <c r="E8" s="9">
        <v>0.17793100000000001</v>
      </c>
      <c r="F8" s="10">
        <v>132.70545000000001</v>
      </c>
      <c r="G8" s="10">
        <v>0.1368</v>
      </c>
      <c r="H8" s="9">
        <v>6.6390000000000005E-2</v>
      </c>
      <c r="I8" s="10">
        <v>0.1305</v>
      </c>
      <c r="J8" s="9">
        <v>13.738390000000001</v>
      </c>
      <c r="K8" s="10">
        <v>8.4430000000000005E-2</v>
      </c>
    </row>
    <row r="9" spans="1:11" x14ac:dyDescent="0.25">
      <c r="A9" s="87">
        <v>39604</v>
      </c>
      <c r="B9" s="10">
        <v>0.16519</v>
      </c>
      <c r="C9" s="9">
        <v>0.16681000000000001</v>
      </c>
      <c r="D9" s="10">
        <v>8.0610000000000001E-2</v>
      </c>
      <c r="E9" s="9">
        <v>0.17801</v>
      </c>
      <c r="F9" s="10">
        <v>132.95666</v>
      </c>
      <c r="G9" s="10">
        <v>0.13577</v>
      </c>
      <c r="H9" s="9">
        <v>6.6739999999999994E-2</v>
      </c>
      <c r="I9" s="10">
        <v>0.1305</v>
      </c>
      <c r="J9" s="9">
        <v>13.703799999999999</v>
      </c>
      <c r="K9" s="10">
        <v>8.4459999999999993E-2</v>
      </c>
    </row>
    <row r="10" spans="1:11" ht="15.75" thickBot="1" x14ac:dyDescent="0.3">
      <c r="A10" s="88">
        <v>39605</v>
      </c>
      <c r="B10" s="13">
        <v>0.16416</v>
      </c>
      <c r="C10" s="12">
        <v>0.1706</v>
      </c>
      <c r="D10" s="13">
        <v>8.0939999999999998E-2</v>
      </c>
      <c r="E10" s="12">
        <v>0.17854</v>
      </c>
      <c r="F10" s="13">
        <v>133.53413</v>
      </c>
      <c r="G10" s="13">
        <v>0.13649</v>
      </c>
      <c r="H10" s="12">
        <v>6.6729999999999998E-2</v>
      </c>
      <c r="I10" s="13">
        <v>0.1305</v>
      </c>
      <c r="J10" s="12">
        <v>13.84018</v>
      </c>
      <c r="K10" s="13">
        <v>8.3930000000000005E-2</v>
      </c>
    </row>
    <row r="11" spans="1:11" ht="15.75" thickTop="1" x14ac:dyDescent="0.25">
      <c r="A11" s="14" t="s">
        <v>11</v>
      </c>
      <c r="B11" s="15">
        <f t="shared" ref="B11:K11" si="0">SUM(B6:B10)</f>
        <v>0.82287999999999994</v>
      </c>
      <c r="C11" s="16">
        <f t="shared" si="0"/>
        <v>0.83700999999999992</v>
      </c>
      <c r="D11" s="15">
        <f t="shared" si="0"/>
        <v>0.40282000000000001</v>
      </c>
      <c r="E11" s="16">
        <f t="shared" si="0"/>
        <v>0.89042100000000002</v>
      </c>
      <c r="F11" s="15">
        <f t="shared" si="0"/>
        <v>666.85175000000004</v>
      </c>
      <c r="G11" s="16">
        <f t="shared" si="0"/>
        <v>0.68246000000000007</v>
      </c>
      <c r="H11" s="15">
        <f t="shared" si="0"/>
        <v>0.33224999999999999</v>
      </c>
      <c r="I11" s="16">
        <f t="shared" si="0"/>
        <v>0.65250000000000008</v>
      </c>
      <c r="J11" s="16">
        <f t="shared" si="0"/>
        <v>68.686720000000008</v>
      </c>
      <c r="K11" s="61">
        <f t="shared" si="0"/>
        <v>0.42071999999999998</v>
      </c>
    </row>
    <row r="12" spans="1:11" ht="15.75" thickBot="1" x14ac:dyDescent="0.3">
      <c r="A12" s="17" t="s">
        <v>12</v>
      </c>
      <c r="B12" s="18">
        <f>B11/5</f>
        <v>0.164576</v>
      </c>
      <c r="C12" s="19">
        <f>C11/5</f>
        <v>0.167402</v>
      </c>
      <c r="D12" s="19">
        <f t="shared" ref="D12:K12" si="1">D11/5</f>
        <v>8.0563999999999997E-2</v>
      </c>
      <c r="E12" s="19">
        <f t="shared" si="1"/>
        <v>0.1780842</v>
      </c>
      <c r="F12" s="19">
        <f t="shared" si="1"/>
        <v>133.37035</v>
      </c>
      <c r="G12" s="19">
        <f t="shared" si="1"/>
        <v>0.136492</v>
      </c>
      <c r="H12" s="19">
        <f t="shared" si="1"/>
        <v>6.6449999999999995E-2</v>
      </c>
      <c r="I12" s="19">
        <f t="shared" si="1"/>
        <v>0.1305</v>
      </c>
      <c r="J12" s="19">
        <f t="shared" si="1"/>
        <v>13.737344000000002</v>
      </c>
      <c r="K12" s="19">
        <f t="shared" si="1"/>
        <v>8.4143999999999997E-2</v>
      </c>
    </row>
    <row r="13" spans="1:11" ht="15.75" thickTop="1" x14ac:dyDescent="0.25">
      <c r="A13" s="8">
        <v>39608</v>
      </c>
      <c r="B13" s="9">
        <v>0.16222</v>
      </c>
      <c r="C13" s="10">
        <v>0.17019999999999999</v>
      </c>
      <c r="D13" s="9">
        <v>8.0490000000000006E-2</v>
      </c>
      <c r="E13" s="10">
        <v>0.17791000000000001</v>
      </c>
      <c r="F13" s="9">
        <v>134.49655999999999</v>
      </c>
      <c r="G13" s="10">
        <v>0.13583999999999999</v>
      </c>
      <c r="H13" s="9">
        <v>6.6259999999999999E-2</v>
      </c>
      <c r="I13" s="10">
        <v>0.1305</v>
      </c>
      <c r="J13" s="10">
        <v>13.744910000000001</v>
      </c>
      <c r="K13" s="59">
        <v>8.2949999999999996E-2</v>
      </c>
    </row>
    <row r="14" spans="1:11" x14ac:dyDescent="0.25">
      <c r="A14" s="8">
        <v>39609</v>
      </c>
      <c r="B14" s="9">
        <v>0.16231999999999999</v>
      </c>
      <c r="C14" s="10">
        <v>0.17127000000000001</v>
      </c>
      <c r="D14" s="9">
        <v>7.9969999999999999E-2</v>
      </c>
      <c r="E14" s="10">
        <v>0.17791999999999999</v>
      </c>
      <c r="F14" s="9">
        <v>134.70863</v>
      </c>
      <c r="G14" s="10">
        <v>0.13700000000000001</v>
      </c>
      <c r="H14" s="9">
        <v>6.6040000000000001E-2</v>
      </c>
      <c r="I14" s="10">
        <v>0.1305</v>
      </c>
      <c r="J14" s="10">
        <v>13.841480000000001</v>
      </c>
      <c r="K14" s="59">
        <v>8.3000000000000004E-2</v>
      </c>
    </row>
    <row r="15" spans="1:11" x14ac:dyDescent="0.25">
      <c r="A15" s="8">
        <v>39610</v>
      </c>
      <c r="B15" s="9">
        <v>0.16491</v>
      </c>
      <c r="C15" s="10">
        <v>0.17383999999999999</v>
      </c>
      <c r="D15" s="9">
        <v>8.0729999999999996E-2</v>
      </c>
      <c r="E15" s="10">
        <v>0.17902100000000001</v>
      </c>
      <c r="F15" s="9">
        <v>134.15726000000001</v>
      </c>
      <c r="G15" s="10">
        <v>0.13799</v>
      </c>
      <c r="H15" s="9">
        <v>6.6799999999999998E-2</v>
      </c>
      <c r="I15" s="10">
        <v>0.1305</v>
      </c>
      <c r="J15" s="10">
        <v>13.988300000000001</v>
      </c>
      <c r="K15" s="59">
        <v>8.4320000000000006E-2</v>
      </c>
    </row>
    <row r="16" spans="1:11" x14ac:dyDescent="0.25">
      <c r="A16" s="8">
        <v>39611</v>
      </c>
      <c r="B16" s="9">
        <v>0.16413</v>
      </c>
      <c r="C16" s="10">
        <v>0.17263999999999999</v>
      </c>
      <c r="D16" s="9">
        <v>8.0799999999999997E-2</v>
      </c>
      <c r="E16" s="10">
        <v>0.17904999999999999</v>
      </c>
      <c r="F16" s="9">
        <v>134.40195</v>
      </c>
      <c r="G16" s="10">
        <v>0.13772000000000001</v>
      </c>
      <c r="H16" s="9">
        <v>6.6439999999999999E-2</v>
      </c>
      <c r="I16" s="10">
        <v>0.1305</v>
      </c>
      <c r="J16" s="10">
        <v>13.933479999999999</v>
      </c>
      <c r="K16" s="59">
        <v>8.3919999999999995E-2</v>
      </c>
    </row>
    <row r="17" spans="1:11" ht="15.75" thickBot="1" x14ac:dyDescent="0.3">
      <c r="A17" s="11">
        <v>39612</v>
      </c>
      <c r="B17" s="76" t="s">
        <v>46</v>
      </c>
      <c r="C17" s="77" t="s">
        <v>28</v>
      </c>
      <c r="D17" s="76" t="s">
        <v>47</v>
      </c>
      <c r="E17" s="77" t="s">
        <v>48</v>
      </c>
      <c r="F17" s="76" t="s">
        <v>29</v>
      </c>
      <c r="G17" s="77" t="s">
        <v>20</v>
      </c>
      <c r="H17" s="76" t="s">
        <v>49</v>
      </c>
      <c r="I17" s="77" t="s">
        <v>21</v>
      </c>
      <c r="J17" s="77" t="s">
        <v>22</v>
      </c>
      <c r="K17" s="79" t="s">
        <v>23</v>
      </c>
    </row>
    <row r="18" spans="1:11" ht="15.75" thickTop="1" x14ac:dyDescent="0.25">
      <c r="A18" s="14" t="s">
        <v>11</v>
      </c>
      <c r="B18" s="15">
        <f t="shared" ref="B18:K18" si="2">SUM(B13:B17)</f>
        <v>0.65358000000000005</v>
      </c>
      <c r="C18" s="16">
        <f t="shared" si="2"/>
        <v>0.68794999999999995</v>
      </c>
      <c r="D18" s="15">
        <f t="shared" si="2"/>
        <v>0.32199</v>
      </c>
      <c r="E18" s="16">
        <f t="shared" si="2"/>
        <v>0.7139009999999999</v>
      </c>
      <c r="F18" s="15">
        <f t="shared" si="2"/>
        <v>537.76440000000002</v>
      </c>
      <c r="G18" s="16">
        <f t="shared" si="2"/>
        <v>0.54854999999999998</v>
      </c>
      <c r="H18" s="15">
        <f t="shared" si="2"/>
        <v>0.26554</v>
      </c>
      <c r="I18" s="16">
        <f t="shared" si="2"/>
        <v>0.52200000000000002</v>
      </c>
      <c r="J18" s="16">
        <f t="shared" si="2"/>
        <v>55.508170000000007</v>
      </c>
      <c r="K18" s="61">
        <f t="shared" si="2"/>
        <v>0.33418999999999999</v>
      </c>
    </row>
    <row r="19" spans="1:11" ht="15.75" thickBot="1" x14ac:dyDescent="0.3">
      <c r="A19" s="17" t="s">
        <v>12</v>
      </c>
      <c r="B19" s="18">
        <f>B18/4</f>
        <v>0.16339500000000001</v>
      </c>
      <c r="C19" s="19">
        <f>C18/4</f>
        <v>0.17198749999999999</v>
      </c>
      <c r="D19" s="19">
        <f t="shared" ref="D19:K19" si="3">D18/4</f>
        <v>8.04975E-2</v>
      </c>
      <c r="E19" s="19">
        <f t="shared" si="3"/>
        <v>0.17847524999999997</v>
      </c>
      <c r="F19" s="19">
        <f t="shared" si="3"/>
        <v>134.44110000000001</v>
      </c>
      <c r="G19" s="19">
        <f t="shared" si="3"/>
        <v>0.1371375</v>
      </c>
      <c r="H19" s="19">
        <f t="shared" si="3"/>
        <v>6.6385E-2</v>
      </c>
      <c r="I19" s="19">
        <f t="shared" si="3"/>
        <v>0.1305</v>
      </c>
      <c r="J19" s="19">
        <f t="shared" si="3"/>
        <v>13.877042500000002</v>
      </c>
      <c r="K19" s="19">
        <f t="shared" si="3"/>
        <v>8.3547499999999997E-2</v>
      </c>
    </row>
    <row r="20" spans="1:11" ht="15.75" thickTop="1" x14ac:dyDescent="0.25">
      <c r="A20" s="8">
        <v>39615</v>
      </c>
      <c r="B20" s="9">
        <v>0.17601</v>
      </c>
      <c r="C20" s="10">
        <v>0.17408000000000001</v>
      </c>
      <c r="D20" s="9">
        <v>8.1269999999999995E-2</v>
      </c>
      <c r="E20" s="10">
        <v>0.18012</v>
      </c>
      <c r="F20" s="9">
        <v>136.22895</v>
      </c>
      <c r="G20" s="10">
        <v>0.13899</v>
      </c>
      <c r="H20" s="9">
        <v>6.7019999999999996E-2</v>
      </c>
      <c r="I20" s="10">
        <v>0.1305</v>
      </c>
      <c r="J20" s="10">
        <v>14.09009</v>
      </c>
      <c r="K20" s="59">
        <v>8.498E-2</v>
      </c>
    </row>
    <row r="21" spans="1:11" x14ac:dyDescent="0.25">
      <c r="A21" s="8">
        <v>39616</v>
      </c>
      <c r="B21" s="9">
        <v>0.16503000000000001</v>
      </c>
      <c r="C21" s="10">
        <v>0.1734</v>
      </c>
      <c r="D21" s="9">
        <v>8.0879999999999994E-2</v>
      </c>
      <c r="E21" s="10">
        <v>0.17918000000000001</v>
      </c>
      <c r="F21" s="9">
        <v>135.60580999999999</v>
      </c>
      <c r="G21" s="10">
        <v>0.13885</v>
      </c>
      <c r="H21" s="9">
        <v>6.6460000000000005E-2</v>
      </c>
      <c r="I21" s="10">
        <v>0.1305</v>
      </c>
      <c r="J21" s="10">
        <v>14.12467</v>
      </c>
      <c r="K21" s="59">
        <v>8.4379999999999997E-2</v>
      </c>
    </row>
    <row r="22" spans="1:11" x14ac:dyDescent="0.25">
      <c r="A22" s="8">
        <v>39617</v>
      </c>
      <c r="B22" s="9">
        <v>0.16453999999999999</v>
      </c>
      <c r="C22" s="10">
        <v>0.17313000000000001</v>
      </c>
      <c r="D22" s="9">
        <v>8.0869999999999997E-2</v>
      </c>
      <c r="E22" s="10">
        <v>0.17857999999999999</v>
      </c>
      <c r="F22" s="9">
        <v>133.32532</v>
      </c>
      <c r="G22" s="10">
        <v>0.13847000000000001</v>
      </c>
      <c r="H22" s="9">
        <v>6.6799999999999998E-2</v>
      </c>
      <c r="I22" s="10">
        <v>0.1305</v>
      </c>
      <c r="J22" s="10">
        <v>14.105090000000001</v>
      </c>
      <c r="K22" s="59">
        <v>8.4129999999999996E-2</v>
      </c>
    </row>
    <row r="23" spans="1:11" x14ac:dyDescent="0.25">
      <c r="A23" s="8">
        <v>39618</v>
      </c>
      <c r="B23" s="9">
        <v>0.16456000000000001</v>
      </c>
      <c r="C23" s="10">
        <v>0.17257</v>
      </c>
      <c r="D23" s="9">
        <v>8.0909999999999996E-2</v>
      </c>
      <c r="E23" s="10">
        <v>0.17879999999999999</v>
      </c>
      <c r="F23" s="9">
        <v>134.39868999999999</v>
      </c>
      <c r="G23" s="10">
        <v>0.13825999999999999</v>
      </c>
      <c r="H23" s="9">
        <v>6.6659999999999997E-2</v>
      </c>
      <c r="I23" s="10">
        <v>0.1305</v>
      </c>
      <c r="J23" s="10">
        <v>14.09074</v>
      </c>
      <c r="K23" s="59">
        <v>8.4140000000000006E-2</v>
      </c>
    </row>
    <row r="24" spans="1:11" ht="15.75" thickBot="1" x14ac:dyDescent="0.3">
      <c r="A24" s="11">
        <v>39619</v>
      </c>
      <c r="B24" s="12">
        <v>0.16471</v>
      </c>
      <c r="C24" s="13">
        <v>0.17129</v>
      </c>
      <c r="D24" s="12">
        <v>8.0780000000000005E-2</v>
      </c>
      <c r="E24" s="13">
        <v>0.17867</v>
      </c>
      <c r="F24" s="12">
        <v>134.17357999999999</v>
      </c>
      <c r="G24" s="13">
        <v>0.13743</v>
      </c>
      <c r="H24" s="12">
        <v>6.6180000000000003E-2</v>
      </c>
      <c r="I24" s="13">
        <v>0.1305</v>
      </c>
      <c r="J24" s="13">
        <v>14.08943</v>
      </c>
      <c r="K24" s="60">
        <v>8.4220000000000003E-2</v>
      </c>
    </row>
    <row r="25" spans="1:11" ht="15.75" thickTop="1" x14ac:dyDescent="0.25">
      <c r="A25" s="14" t="s">
        <v>11</v>
      </c>
      <c r="B25" s="15">
        <f t="shared" ref="B25:K25" si="4">SUM(B20:B24)</f>
        <v>0.83485000000000009</v>
      </c>
      <c r="C25" s="16">
        <f t="shared" si="4"/>
        <v>0.86447000000000007</v>
      </c>
      <c r="D25" s="15">
        <f t="shared" si="4"/>
        <v>0.40471000000000001</v>
      </c>
      <c r="E25" s="16">
        <f t="shared" si="4"/>
        <v>0.89534999999999998</v>
      </c>
      <c r="F25" s="15">
        <f t="shared" si="4"/>
        <v>673.73235</v>
      </c>
      <c r="G25" s="16">
        <f t="shared" si="4"/>
        <v>0.69199999999999995</v>
      </c>
      <c r="H25" s="15">
        <f t="shared" si="4"/>
        <v>0.33311999999999997</v>
      </c>
      <c r="I25" s="16">
        <f t="shared" si="4"/>
        <v>0.65250000000000008</v>
      </c>
      <c r="J25" s="16">
        <f t="shared" si="4"/>
        <v>70.500020000000006</v>
      </c>
      <c r="K25" s="61">
        <f t="shared" si="4"/>
        <v>0.42185</v>
      </c>
    </row>
    <row r="26" spans="1:11" ht="15.75" thickBot="1" x14ac:dyDescent="0.3">
      <c r="A26" s="17" t="s">
        <v>12</v>
      </c>
      <c r="B26" s="18">
        <f>B25/5</f>
        <v>0.16697000000000001</v>
      </c>
      <c r="C26" s="19">
        <f>C25/5</f>
        <v>0.17289400000000002</v>
      </c>
      <c r="D26" s="19">
        <f t="shared" ref="D26:K26" si="5">D25/5</f>
        <v>8.0942E-2</v>
      </c>
      <c r="E26" s="19">
        <f t="shared" si="5"/>
        <v>0.17907000000000001</v>
      </c>
      <c r="F26" s="19">
        <f t="shared" si="5"/>
        <v>134.74646999999999</v>
      </c>
      <c r="G26" s="19">
        <f t="shared" si="5"/>
        <v>0.1384</v>
      </c>
      <c r="H26" s="19">
        <f t="shared" si="5"/>
        <v>6.6623999999999989E-2</v>
      </c>
      <c r="I26" s="19">
        <f t="shared" si="5"/>
        <v>0.1305</v>
      </c>
      <c r="J26" s="19">
        <f t="shared" si="5"/>
        <v>14.100004000000002</v>
      </c>
      <c r="K26" s="19">
        <f t="shared" si="5"/>
        <v>8.4370000000000001E-2</v>
      </c>
    </row>
    <row r="27" spans="1:11" ht="15.75" thickTop="1" x14ac:dyDescent="0.25">
      <c r="A27" s="8">
        <v>39622</v>
      </c>
      <c r="B27" s="9">
        <v>0.16327</v>
      </c>
      <c r="C27" s="10">
        <v>0.17133000000000001</v>
      </c>
      <c r="D27" s="9">
        <v>8.0479999999999996E-2</v>
      </c>
      <c r="E27" s="10">
        <v>0.17818000000000001</v>
      </c>
      <c r="F27" s="9">
        <v>134.77387999999999</v>
      </c>
      <c r="G27" s="10">
        <v>0.13682</v>
      </c>
      <c r="H27" s="9">
        <v>6.6059999999999994E-2</v>
      </c>
      <c r="I27" s="10">
        <v>0.1305</v>
      </c>
      <c r="J27" s="10">
        <v>14.0144</v>
      </c>
      <c r="K27" s="59">
        <v>8.3479999999999999E-2</v>
      </c>
    </row>
    <row r="28" spans="1:11" x14ac:dyDescent="0.25">
      <c r="A28" s="8">
        <v>39623</v>
      </c>
      <c r="B28" s="9">
        <v>0.1648</v>
      </c>
      <c r="C28" s="10">
        <v>0.17252000000000001</v>
      </c>
      <c r="D28" s="9">
        <v>8.0729999999999996E-2</v>
      </c>
      <c r="E28" s="10">
        <v>0.17868000000000001</v>
      </c>
      <c r="F28" s="9">
        <v>135.52784</v>
      </c>
      <c r="G28" s="10">
        <v>0.13732</v>
      </c>
      <c r="H28" s="9">
        <v>6.5799999999999997E-2</v>
      </c>
      <c r="I28" s="10">
        <v>0.1305</v>
      </c>
      <c r="J28" s="10">
        <v>14.0816</v>
      </c>
      <c r="K28" s="59">
        <v>8.4260000000000002E-2</v>
      </c>
    </row>
    <row r="29" spans="1:11" x14ac:dyDescent="0.25">
      <c r="A29" s="8">
        <v>39624</v>
      </c>
      <c r="B29" s="9">
        <v>0.16369</v>
      </c>
      <c r="C29" s="10">
        <v>0.1719</v>
      </c>
      <c r="D29" s="9">
        <v>8.0680000000000002E-2</v>
      </c>
      <c r="E29" s="10">
        <v>0.17826</v>
      </c>
      <c r="F29" s="9">
        <v>134.77387999999999</v>
      </c>
      <c r="G29" s="10">
        <v>0.13572999999999999</v>
      </c>
      <c r="H29" s="9">
        <v>6.6210000000000005E-2</v>
      </c>
      <c r="I29" s="10">
        <v>0.1305</v>
      </c>
      <c r="J29" s="10">
        <v>14.059419999999999</v>
      </c>
      <c r="K29" s="59">
        <v>8.3699999999999997E-2</v>
      </c>
    </row>
    <row r="30" spans="1:11" x14ac:dyDescent="0.25">
      <c r="A30" s="8">
        <v>39625</v>
      </c>
      <c r="B30" s="9">
        <v>0.16395000000000001</v>
      </c>
      <c r="C30" s="10">
        <v>0.17252000000000001</v>
      </c>
      <c r="D30" s="9">
        <v>8.0579999999999999E-2</v>
      </c>
      <c r="E30" s="10">
        <v>0.17879</v>
      </c>
      <c r="F30" s="9">
        <v>135.00550999999999</v>
      </c>
      <c r="G30" s="10">
        <v>0.13672999999999999</v>
      </c>
      <c r="H30" s="9">
        <v>6.6320000000000004E-2</v>
      </c>
      <c r="I30" s="10">
        <v>0.1305</v>
      </c>
      <c r="J30" s="10">
        <v>14.12402</v>
      </c>
      <c r="K30" s="59">
        <v>8.3830000000000002E-2</v>
      </c>
    </row>
    <row r="31" spans="1:11" ht="15.75" thickBot="1" x14ac:dyDescent="0.3">
      <c r="A31" s="11">
        <v>39626</v>
      </c>
      <c r="B31" s="12">
        <v>0.16213</v>
      </c>
      <c r="C31" s="13">
        <v>0.17230999999999999</v>
      </c>
      <c r="D31" s="12">
        <v>8.0250000000000002E-2</v>
      </c>
      <c r="E31" s="13">
        <v>0.17812</v>
      </c>
      <c r="F31" s="12">
        <v>135.75588999999999</v>
      </c>
      <c r="G31" s="13">
        <v>0.13628999999999999</v>
      </c>
      <c r="H31" s="12">
        <v>6.5640000000000004E-2</v>
      </c>
      <c r="I31" s="13">
        <v>0.1305</v>
      </c>
      <c r="J31" s="13">
        <v>13.994820000000001</v>
      </c>
      <c r="K31" s="60">
        <v>8.2890000000000005E-2</v>
      </c>
    </row>
    <row r="32" spans="1:11" ht="15.75" thickTop="1" x14ac:dyDescent="0.25">
      <c r="A32" s="14" t="s">
        <v>11</v>
      </c>
      <c r="B32" s="15">
        <f t="shared" ref="B32:K32" si="6">SUM(B27:B31)</f>
        <v>0.81784000000000001</v>
      </c>
      <c r="C32" s="16">
        <f t="shared" si="6"/>
        <v>0.8605799999999999</v>
      </c>
      <c r="D32" s="15">
        <f t="shared" si="6"/>
        <v>0.40271999999999997</v>
      </c>
      <c r="E32" s="16">
        <f t="shared" si="6"/>
        <v>0.8920300000000001</v>
      </c>
      <c r="F32" s="15">
        <f t="shared" si="6"/>
        <v>675.83699999999999</v>
      </c>
      <c r="G32" s="16">
        <f t="shared" si="6"/>
        <v>0.68289</v>
      </c>
      <c r="H32" s="15">
        <f t="shared" si="6"/>
        <v>0.33002999999999993</v>
      </c>
      <c r="I32" s="16">
        <f t="shared" si="6"/>
        <v>0.65250000000000008</v>
      </c>
      <c r="J32" s="16">
        <f t="shared" si="6"/>
        <v>70.274259999999998</v>
      </c>
      <c r="K32" s="61">
        <f t="shared" si="6"/>
        <v>0.41816000000000003</v>
      </c>
    </row>
    <row r="33" spans="1:11" ht="15.75" thickBot="1" x14ac:dyDescent="0.3">
      <c r="A33" s="17" t="s">
        <v>12</v>
      </c>
      <c r="B33" s="18">
        <f>B32/5</f>
        <v>0.16356799999999999</v>
      </c>
      <c r="C33" s="19">
        <f>C32/5</f>
        <v>0.17211599999999999</v>
      </c>
      <c r="D33" s="19">
        <f t="shared" ref="D33:K33" si="7">D32/5</f>
        <v>8.0543999999999991E-2</v>
      </c>
      <c r="E33" s="19">
        <f t="shared" si="7"/>
        <v>0.17840600000000001</v>
      </c>
      <c r="F33" s="19">
        <f t="shared" si="7"/>
        <v>135.16739999999999</v>
      </c>
      <c r="G33" s="19">
        <f t="shared" si="7"/>
        <v>0.136578</v>
      </c>
      <c r="H33" s="19">
        <f t="shared" si="7"/>
        <v>6.6005999999999981E-2</v>
      </c>
      <c r="I33" s="19">
        <f t="shared" si="7"/>
        <v>0.1305</v>
      </c>
      <c r="J33" s="19">
        <f t="shared" si="7"/>
        <v>14.054852</v>
      </c>
      <c r="K33" s="19">
        <f t="shared" si="7"/>
        <v>8.3632000000000012E-2</v>
      </c>
    </row>
    <row r="34" spans="1:11" ht="15.75" thickTop="1" x14ac:dyDescent="0.25">
      <c r="A34" s="14">
        <v>39629</v>
      </c>
      <c r="B34" s="38">
        <v>0.16206000000000001</v>
      </c>
      <c r="C34" s="34">
        <v>0.17136999999999999</v>
      </c>
      <c r="D34" s="38">
        <v>8.0060000000000006E-2</v>
      </c>
      <c r="E34" s="34">
        <v>0.17787</v>
      </c>
      <c r="F34" s="38">
        <v>135.96468999999999</v>
      </c>
      <c r="G34" s="34">
        <v>0.13574</v>
      </c>
      <c r="H34" s="38">
        <v>6.5490000000000007E-2</v>
      </c>
      <c r="I34" s="34">
        <v>0.1305</v>
      </c>
      <c r="J34" s="34">
        <v>13.86041</v>
      </c>
      <c r="K34" s="65">
        <v>8.2860000000000003E-2</v>
      </c>
    </row>
    <row r="35" spans="1:11" ht="15.75" thickBot="1" x14ac:dyDescent="0.3">
      <c r="A35" s="17"/>
      <c r="B35" s="55"/>
      <c r="C35" s="35"/>
      <c r="D35" s="55"/>
      <c r="E35" s="35"/>
      <c r="F35" s="55"/>
      <c r="G35" s="35"/>
      <c r="H35" s="55"/>
      <c r="I35" s="35"/>
      <c r="J35" s="35"/>
      <c r="K35" s="66"/>
    </row>
    <row r="36" spans="1:11" ht="15.75" thickTop="1" x14ac:dyDescent="0.25">
      <c r="A36" s="14" t="s">
        <v>11</v>
      </c>
      <c r="B36" s="15">
        <f t="shared" ref="B36:K36" si="8">SUM(B34:B35)</f>
        <v>0.16206000000000001</v>
      </c>
      <c r="C36" s="16">
        <f t="shared" si="8"/>
        <v>0.17136999999999999</v>
      </c>
      <c r="D36" s="15">
        <f t="shared" si="8"/>
        <v>8.0060000000000006E-2</v>
      </c>
      <c r="E36" s="16">
        <f t="shared" si="8"/>
        <v>0.17787</v>
      </c>
      <c r="F36" s="15">
        <f t="shared" si="8"/>
        <v>135.96468999999999</v>
      </c>
      <c r="G36" s="16">
        <f t="shared" si="8"/>
        <v>0.13574</v>
      </c>
      <c r="H36" s="15">
        <f t="shared" si="8"/>
        <v>6.5490000000000007E-2</v>
      </c>
      <c r="I36" s="16">
        <f t="shared" si="8"/>
        <v>0.1305</v>
      </c>
      <c r="J36" s="16">
        <f t="shared" si="8"/>
        <v>13.86041</v>
      </c>
      <c r="K36" s="61">
        <f t="shared" si="8"/>
        <v>8.2860000000000003E-2</v>
      </c>
    </row>
    <row r="37" spans="1:11" ht="15.75" thickBot="1" x14ac:dyDescent="0.3">
      <c r="A37" s="17" t="s">
        <v>12</v>
      </c>
      <c r="B37" s="18">
        <f>B36/1</f>
        <v>0.16206000000000001</v>
      </c>
      <c r="C37" s="19">
        <f>C36/1</f>
        <v>0.17136999999999999</v>
      </c>
      <c r="D37" s="19">
        <f t="shared" ref="D37:K37" si="9">D36/1</f>
        <v>8.0060000000000006E-2</v>
      </c>
      <c r="E37" s="19">
        <f t="shared" si="9"/>
        <v>0.17787</v>
      </c>
      <c r="F37" s="19">
        <f t="shared" si="9"/>
        <v>135.96468999999999</v>
      </c>
      <c r="G37" s="19">
        <f t="shared" si="9"/>
        <v>0.13574</v>
      </c>
      <c r="H37" s="19">
        <f t="shared" si="9"/>
        <v>6.5490000000000007E-2</v>
      </c>
      <c r="I37" s="19">
        <f t="shared" si="9"/>
        <v>0.1305</v>
      </c>
      <c r="J37" s="19">
        <f t="shared" si="9"/>
        <v>13.86041</v>
      </c>
      <c r="K37" s="19">
        <f t="shared" si="9"/>
        <v>8.2860000000000003E-2</v>
      </c>
    </row>
    <row r="38" spans="1:11" ht="21" thickTop="1" x14ac:dyDescent="0.3">
      <c r="A38" s="20"/>
      <c r="B38" s="9"/>
      <c r="C38" s="56"/>
      <c r="D38" s="9"/>
      <c r="E38" s="22" t="s">
        <v>13</v>
      </c>
      <c r="F38" s="9"/>
      <c r="G38" s="10"/>
      <c r="H38" s="9"/>
      <c r="I38" s="10"/>
      <c r="J38" s="10"/>
      <c r="K38" s="59"/>
    </row>
    <row r="39" spans="1:11" ht="15.75" thickBot="1" x14ac:dyDescent="0.3">
      <c r="A39" s="23"/>
      <c r="B39" s="24"/>
      <c r="C39" s="25"/>
      <c r="D39" s="24"/>
      <c r="E39" s="25"/>
      <c r="F39" s="24"/>
      <c r="G39" s="25"/>
      <c r="H39" s="24"/>
      <c r="I39" s="25"/>
      <c r="J39" s="25"/>
      <c r="K39" s="63"/>
    </row>
    <row r="40" spans="1:11" x14ac:dyDescent="0.25">
      <c r="A40" s="26" t="s">
        <v>14</v>
      </c>
      <c r="B40" s="27">
        <f>SUM(B6:B10,B13:B16,B20:B24,B27:B31,B34)</f>
        <v>3.2912099999999991</v>
      </c>
      <c r="C40" s="37">
        <f>SUM(C6:C10,C13:C16,C20:C24,C27:C31,C34)</f>
        <v>3.4213799999999996</v>
      </c>
      <c r="D40" s="37">
        <f t="shared" ref="D40:K40" si="10">SUM(D6:D10,D13:D16,D20:D24,D27:D31,D34)</f>
        <v>1.6123000000000001</v>
      </c>
      <c r="E40" s="37">
        <f t="shared" si="10"/>
        <v>3.5695720000000004</v>
      </c>
      <c r="F40" s="37">
        <f t="shared" si="10"/>
        <v>2690.1501899999998</v>
      </c>
      <c r="G40" s="37">
        <f t="shared" si="10"/>
        <v>2.7416400000000003</v>
      </c>
      <c r="H40" s="37">
        <f t="shared" si="10"/>
        <v>1.32643</v>
      </c>
      <c r="I40" s="37">
        <f t="shared" si="10"/>
        <v>2.6100000000000008</v>
      </c>
      <c r="J40" s="37">
        <f t="shared" si="10"/>
        <v>278.82958000000002</v>
      </c>
      <c r="K40" s="37">
        <f t="shared" si="10"/>
        <v>1.6777799999999998</v>
      </c>
    </row>
    <row r="41" spans="1:11" x14ac:dyDescent="0.25">
      <c r="A41" s="26" t="s">
        <v>15</v>
      </c>
      <c r="B41" s="27">
        <f>B40/20</f>
        <v>0.16456049999999994</v>
      </c>
      <c r="C41" s="28">
        <f>C40/20</f>
        <v>0.17106899999999997</v>
      </c>
      <c r="D41" s="28">
        <f t="shared" ref="D41:K41" si="11">D40/20</f>
        <v>8.0615000000000006E-2</v>
      </c>
      <c r="E41" s="28">
        <f t="shared" si="11"/>
        <v>0.17847860000000002</v>
      </c>
      <c r="F41" s="28">
        <f t="shared" si="11"/>
        <v>134.5075095</v>
      </c>
      <c r="G41" s="28">
        <f t="shared" si="11"/>
        <v>0.13708200000000001</v>
      </c>
      <c r="H41" s="28">
        <f t="shared" si="11"/>
        <v>6.6321500000000005E-2</v>
      </c>
      <c r="I41" s="28">
        <f t="shared" si="11"/>
        <v>0.13050000000000003</v>
      </c>
      <c r="J41" s="28">
        <f t="shared" si="11"/>
        <v>13.941479000000001</v>
      </c>
      <c r="K41" s="28">
        <f t="shared" si="11"/>
        <v>8.3888999999999991E-2</v>
      </c>
    </row>
    <row r="42" spans="1:11" x14ac:dyDescent="0.25">
      <c r="A42" s="26" t="s">
        <v>16</v>
      </c>
      <c r="B42" s="27">
        <f>1/B41</f>
        <v>6.0767924258859223</v>
      </c>
      <c r="C42" s="28">
        <f>1/C41</f>
        <v>5.8455944677293967</v>
      </c>
      <c r="D42" s="28">
        <f t="shared" ref="D42:K42" si="12">1/D41</f>
        <v>12.40463933511133</v>
      </c>
      <c r="E42" s="28">
        <f t="shared" si="12"/>
        <v>5.6029126180953899</v>
      </c>
      <c r="F42" s="28">
        <f t="shared" si="12"/>
        <v>7.4345291479803958E-3</v>
      </c>
      <c r="G42" s="28">
        <f t="shared" si="12"/>
        <v>7.2949037802191388</v>
      </c>
      <c r="H42" s="28">
        <f t="shared" si="12"/>
        <v>15.078066690288971</v>
      </c>
      <c r="I42" s="28">
        <f t="shared" si="12"/>
        <v>7.6628352490421436</v>
      </c>
      <c r="J42" s="28">
        <f t="shared" si="12"/>
        <v>7.1728401269334469E-2</v>
      </c>
      <c r="K42" s="28">
        <f t="shared" si="12"/>
        <v>11.920514012564222</v>
      </c>
    </row>
    <row r="43" spans="1:11" ht="15.75" thickBot="1" x14ac:dyDescent="0.3">
      <c r="A43" s="29"/>
      <c r="B43" s="30"/>
      <c r="C43" s="31"/>
      <c r="D43" s="30"/>
      <c r="E43" s="31"/>
      <c r="F43" s="31"/>
      <c r="G43" s="30"/>
      <c r="H43" s="31"/>
      <c r="I43" s="30"/>
      <c r="J43" s="31"/>
      <c r="K43" s="5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workbookViewId="0">
      <selection activeCell="B5" sqref="B5:K5"/>
    </sheetView>
  </sheetViews>
  <sheetFormatPr defaultRowHeight="15" x14ac:dyDescent="0.25"/>
  <cols>
    <col min="1" max="1" width="12.28515625" customWidth="1"/>
    <col min="2" max="2" width="10.85546875" customWidth="1"/>
    <col min="3" max="3" width="10.7109375" customWidth="1"/>
    <col min="4" max="4" width="11.7109375" customWidth="1"/>
    <col min="5" max="6" width="10.42578125" customWidth="1"/>
    <col min="7" max="7" width="10" customWidth="1"/>
    <col min="8" max="8" width="10.42578125" customWidth="1"/>
    <col min="9" max="9" width="10.7109375" customWidth="1"/>
    <col min="10" max="10" width="10.140625" customWidth="1"/>
    <col min="11" max="11" width="10.42578125" customWidth="1"/>
  </cols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2.5" x14ac:dyDescent="0.3">
      <c r="A2" s="1"/>
      <c r="B2" s="1"/>
      <c r="C2" s="2" t="s">
        <v>50</v>
      </c>
      <c r="D2" s="1"/>
      <c r="E2" s="1"/>
      <c r="F2" s="1"/>
      <c r="G2" s="1"/>
      <c r="H2" s="1"/>
      <c r="I2" s="1"/>
      <c r="J2" s="1"/>
      <c r="K2" s="1"/>
    </row>
    <row r="3" spans="1:11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x14ac:dyDescent="0.25">
      <c r="A4" s="4"/>
      <c r="B4" s="5"/>
      <c r="C4" s="4"/>
      <c r="D4" s="5"/>
      <c r="E4" s="4"/>
      <c r="F4" s="5"/>
      <c r="G4" s="4"/>
      <c r="H4" s="5"/>
      <c r="I4" s="4"/>
      <c r="J4" s="4"/>
      <c r="K4" s="57"/>
    </row>
    <row r="5" spans="1:11" ht="15.75" thickBot="1" x14ac:dyDescent="0.3">
      <c r="A5" s="6" t="s">
        <v>0</v>
      </c>
      <c r="B5" s="7" t="s">
        <v>2</v>
      </c>
      <c r="C5" s="6" t="s">
        <v>5</v>
      </c>
      <c r="D5" s="7" t="s">
        <v>6</v>
      </c>
      <c r="E5" s="6" t="s">
        <v>7</v>
      </c>
      <c r="F5" s="7" t="s">
        <v>4</v>
      </c>
      <c r="G5" s="6" t="s">
        <v>1</v>
      </c>
      <c r="H5" s="7" t="s">
        <v>8</v>
      </c>
      <c r="I5" s="6" t="s">
        <v>9</v>
      </c>
      <c r="J5" s="6" t="s">
        <v>10</v>
      </c>
      <c r="K5" s="58" t="s">
        <v>3</v>
      </c>
    </row>
    <row r="6" spans="1:11" x14ac:dyDescent="0.25">
      <c r="A6" s="8">
        <v>39630</v>
      </c>
      <c r="B6" s="9">
        <v>0.16203000000000001</v>
      </c>
      <c r="C6" s="10">
        <v>0.17146</v>
      </c>
      <c r="D6" s="9">
        <v>0.1114</v>
      </c>
      <c r="E6" s="10">
        <v>0.17745</v>
      </c>
      <c r="F6" s="9">
        <v>136.6857</v>
      </c>
      <c r="G6" s="10">
        <v>0.13625000000000001</v>
      </c>
      <c r="H6" s="9">
        <v>6.5570000000000003E-2</v>
      </c>
      <c r="I6" s="10">
        <v>0.1305</v>
      </c>
      <c r="J6" s="10">
        <v>13.844749999999999</v>
      </c>
      <c r="K6" s="59">
        <v>8.2849999999999993E-2</v>
      </c>
    </row>
    <row r="7" spans="1:11" x14ac:dyDescent="0.25">
      <c r="A7" s="8">
        <v>39631</v>
      </c>
      <c r="B7" s="9">
        <v>0.16189000000000001</v>
      </c>
      <c r="C7" s="10">
        <v>0.17244999999999999</v>
      </c>
      <c r="D7" s="9">
        <v>7.9799999999999996E-2</v>
      </c>
      <c r="E7" s="10">
        <v>0.17782000000000001</v>
      </c>
      <c r="F7" s="9">
        <v>137.11960999999999</v>
      </c>
      <c r="G7" s="10">
        <v>0.13686000000000001</v>
      </c>
      <c r="H7" s="9">
        <v>6.5509999999999999E-2</v>
      </c>
      <c r="I7" s="10">
        <v>0.1305</v>
      </c>
      <c r="J7" s="10">
        <v>13.816039999999999</v>
      </c>
      <c r="K7" s="59">
        <v>8.2769999999999996E-2</v>
      </c>
    </row>
    <row r="8" spans="1:11" x14ac:dyDescent="0.25">
      <c r="A8" s="8">
        <v>39632</v>
      </c>
      <c r="B8" s="9">
        <v>0.16086</v>
      </c>
      <c r="C8" s="10">
        <v>0.17144999999999999</v>
      </c>
      <c r="D8" s="9">
        <v>8.0019999999999994E-2</v>
      </c>
      <c r="E8" s="10">
        <v>0.17727999999999999</v>
      </c>
      <c r="F8" s="9">
        <v>135.29588000000001</v>
      </c>
      <c r="G8" s="10">
        <v>0.13553000000000001</v>
      </c>
      <c r="H8" s="9">
        <v>6.5500000000000003E-2</v>
      </c>
      <c r="I8" s="10">
        <v>0.1305</v>
      </c>
      <c r="J8" s="10">
        <v>13.8317</v>
      </c>
      <c r="K8" s="59">
        <v>8.2250000000000004E-2</v>
      </c>
    </row>
    <row r="9" spans="1:11" ht="15.75" thickBot="1" x14ac:dyDescent="0.3">
      <c r="A9" s="11">
        <v>39633</v>
      </c>
      <c r="B9" s="12">
        <v>0.16247</v>
      </c>
      <c r="C9" s="13">
        <v>0.17247000000000001</v>
      </c>
      <c r="D9" s="12">
        <v>7.9750000000000001E-2</v>
      </c>
      <c r="E9" s="13">
        <v>0.17784</v>
      </c>
      <c r="F9" s="12">
        <v>136.35619</v>
      </c>
      <c r="G9" s="13">
        <v>0.13585</v>
      </c>
      <c r="H9" s="12">
        <v>6.5820000000000004E-2</v>
      </c>
      <c r="I9" s="13">
        <v>0.1305</v>
      </c>
      <c r="J9" s="13">
        <v>13.92892</v>
      </c>
      <c r="K9" s="60">
        <v>8.3059999999999995E-2</v>
      </c>
    </row>
    <row r="10" spans="1:11" ht="15.75" thickTop="1" x14ac:dyDescent="0.25">
      <c r="A10" s="14" t="s">
        <v>11</v>
      </c>
      <c r="B10" s="15">
        <f t="shared" ref="B10:K10" si="0">SUM(B6:B9)</f>
        <v>0.64724999999999999</v>
      </c>
      <c r="C10" s="16">
        <f t="shared" si="0"/>
        <v>0.68783000000000005</v>
      </c>
      <c r="D10" s="15">
        <f t="shared" si="0"/>
        <v>0.35096999999999995</v>
      </c>
      <c r="E10" s="16">
        <f t="shared" si="0"/>
        <v>0.71038999999999997</v>
      </c>
      <c r="F10" s="15">
        <f t="shared" si="0"/>
        <v>545.45737999999994</v>
      </c>
      <c r="G10" s="16">
        <f t="shared" si="0"/>
        <v>0.54449000000000003</v>
      </c>
      <c r="H10" s="15">
        <f t="shared" si="0"/>
        <v>0.26240000000000002</v>
      </c>
      <c r="I10" s="16">
        <f t="shared" si="0"/>
        <v>0.52200000000000002</v>
      </c>
      <c r="J10" s="16">
        <f t="shared" si="0"/>
        <v>55.421409999999995</v>
      </c>
      <c r="K10" s="61">
        <f t="shared" si="0"/>
        <v>0.33092999999999995</v>
      </c>
    </row>
    <row r="11" spans="1:11" ht="15.75" thickBot="1" x14ac:dyDescent="0.3">
      <c r="A11" s="17" t="s">
        <v>12</v>
      </c>
      <c r="B11" s="18">
        <f>B10/4</f>
        <v>0.1618125</v>
      </c>
      <c r="C11" s="19">
        <f>C10/4</f>
        <v>0.17195750000000001</v>
      </c>
      <c r="D11" s="19">
        <f t="shared" ref="D11:K11" si="1">D10/4</f>
        <v>8.7742499999999987E-2</v>
      </c>
      <c r="E11" s="19">
        <f t="shared" si="1"/>
        <v>0.17759749999999999</v>
      </c>
      <c r="F11" s="19">
        <f t="shared" si="1"/>
        <v>136.36434499999999</v>
      </c>
      <c r="G11" s="19">
        <f t="shared" si="1"/>
        <v>0.13612250000000001</v>
      </c>
      <c r="H11" s="19">
        <f t="shared" si="1"/>
        <v>6.5600000000000006E-2</v>
      </c>
      <c r="I11" s="19">
        <f t="shared" si="1"/>
        <v>0.1305</v>
      </c>
      <c r="J11" s="19">
        <f t="shared" si="1"/>
        <v>13.855352499999999</v>
      </c>
      <c r="K11" s="19">
        <f t="shared" si="1"/>
        <v>8.2732499999999987E-2</v>
      </c>
    </row>
    <row r="12" spans="1:11" ht="16.5" thickTop="1" x14ac:dyDescent="0.25">
      <c r="A12" s="8">
        <v>39636</v>
      </c>
      <c r="B12" s="89" t="s">
        <v>51</v>
      </c>
      <c r="C12" s="10"/>
      <c r="D12" s="9"/>
      <c r="E12" s="10"/>
      <c r="F12" s="9"/>
      <c r="G12" s="10"/>
      <c r="H12" s="9"/>
      <c r="I12" s="10"/>
      <c r="J12" s="10"/>
      <c r="K12" s="59"/>
    </row>
    <row r="13" spans="1:11" x14ac:dyDescent="0.25">
      <c r="A13" s="8">
        <v>39637</v>
      </c>
      <c r="B13" s="9"/>
      <c r="C13" s="10"/>
      <c r="D13" s="9"/>
      <c r="E13" s="10"/>
      <c r="F13" s="9"/>
      <c r="G13" s="10"/>
      <c r="H13" s="9"/>
      <c r="I13" s="10"/>
      <c r="J13" s="10"/>
      <c r="K13" s="59"/>
    </row>
    <row r="14" spans="1:11" x14ac:dyDescent="0.25">
      <c r="A14" s="8">
        <v>39638</v>
      </c>
      <c r="B14" s="9">
        <v>0.16291</v>
      </c>
      <c r="C14" s="10">
        <v>0.17376</v>
      </c>
      <c r="D14" s="9">
        <v>8.0269999999999994E-2</v>
      </c>
      <c r="E14" s="10">
        <v>0.17810999999999999</v>
      </c>
      <c r="F14" s="9">
        <v>134.00719000000001</v>
      </c>
      <c r="G14" s="10">
        <v>0.13691999999999999</v>
      </c>
      <c r="H14" s="9">
        <v>6.6239999999999993E-2</v>
      </c>
      <c r="I14" s="10">
        <v>0.1305</v>
      </c>
      <c r="J14" s="10">
        <v>14.00004</v>
      </c>
      <c r="K14" s="59">
        <v>8.3299999999999999E-2</v>
      </c>
    </row>
    <row r="15" spans="1:11" x14ac:dyDescent="0.25">
      <c r="A15" s="8">
        <v>39639</v>
      </c>
      <c r="B15" s="9">
        <v>0.16219</v>
      </c>
      <c r="C15" s="10">
        <v>0.17165</v>
      </c>
      <c r="D15" s="9">
        <v>8.0269999999999994E-2</v>
      </c>
      <c r="E15" s="10">
        <v>0.17743</v>
      </c>
      <c r="F15" s="9">
        <v>130.45759000000001</v>
      </c>
      <c r="G15" s="10">
        <v>0.13625000000000001</v>
      </c>
      <c r="H15" s="9">
        <v>6.5909999999999996E-2</v>
      </c>
      <c r="I15" s="10">
        <v>0.1305</v>
      </c>
      <c r="J15" s="10">
        <v>13.97916</v>
      </c>
      <c r="K15" s="59">
        <v>8.2919999999999994E-2</v>
      </c>
    </row>
    <row r="16" spans="1:11" ht="15.75" thickBot="1" x14ac:dyDescent="0.3">
      <c r="A16" s="11">
        <v>39640</v>
      </c>
      <c r="B16" s="12">
        <v>0.16173000000000001</v>
      </c>
      <c r="C16" s="13">
        <v>0.17201</v>
      </c>
      <c r="D16" s="12">
        <v>8.0250000000000002E-2</v>
      </c>
      <c r="E16" s="13">
        <v>0.17751</v>
      </c>
      <c r="F16" s="12">
        <v>130.28468000000001</v>
      </c>
      <c r="G16" s="13">
        <v>0.13561000000000001</v>
      </c>
      <c r="H16" s="12">
        <v>6.5979999999999997E-2</v>
      </c>
      <c r="I16" s="13">
        <v>0.1305</v>
      </c>
      <c r="J16" s="13">
        <v>13.95828</v>
      </c>
      <c r="K16" s="60">
        <v>8.269E-2</v>
      </c>
    </row>
    <row r="17" spans="1:11" ht="15.75" thickTop="1" x14ac:dyDescent="0.25">
      <c r="A17" s="14" t="s">
        <v>11</v>
      </c>
      <c r="B17" s="15">
        <f t="shared" ref="B17:K17" si="2">SUM(B12:B16)</f>
        <v>0.48682999999999998</v>
      </c>
      <c r="C17" s="16">
        <f t="shared" si="2"/>
        <v>0.51741999999999999</v>
      </c>
      <c r="D17" s="15">
        <f t="shared" si="2"/>
        <v>0.24079</v>
      </c>
      <c r="E17" s="16">
        <f t="shared" si="2"/>
        <v>0.53305000000000002</v>
      </c>
      <c r="F17" s="15">
        <f t="shared" si="2"/>
        <v>394.74946</v>
      </c>
      <c r="G17" s="16">
        <f t="shared" si="2"/>
        <v>0.40878000000000003</v>
      </c>
      <c r="H17" s="15">
        <f t="shared" si="2"/>
        <v>0.19812999999999997</v>
      </c>
      <c r="I17" s="16">
        <f t="shared" si="2"/>
        <v>0.39150000000000001</v>
      </c>
      <c r="J17" s="16">
        <f t="shared" si="2"/>
        <v>41.937480000000001</v>
      </c>
      <c r="K17" s="61">
        <f t="shared" si="2"/>
        <v>0.24890999999999996</v>
      </c>
    </row>
    <row r="18" spans="1:11" ht="15.75" thickBot="1" x14ac:dyDescent="0.3">
      <c r="A18" s="17" t="s">
        <v>12</v>
      </c>
      <c r="B18" s="18">
        <f>B17/3</f>
        <v>0.16227666666666665</v>
      </c>
      <c r="C18" s="19">
        <f>C17/3</f>
        <v>0.17247333333333334</v>
      </c>
      <c r="D18" s="19">
        <f t="shared" ref="D18:K18" si="3">D17/3</f>
        <v>8.0263333333333339E-2</v>
      </c>
      <c r="E18" s="19">
        <f t="shared" si="3"/>
        <v>0.17768333333333333</v>
      </c>
      <c r="F18" s="19">
        <f t="shared" si="3"/>
        <v>131.58315333333334</v>
      </c>
      <c r="G18" s="19">
        <f t="shared" si="3"/>
        <v>0.13626000000000002</v>
      </c>
      <c r="H18" s="19">
        <f t="shared" si="3"/>
        <v>6.6043333333333329E-2</v>
      </c>
      <c r="I18" s="19">
        <f t="shared" si="3"/>
        <v>0.1305</v>
      </c>
      <c r="J18" s="19">
        <f t="shared" si="3"/>
        <v>13.97916</v>
      </c>
      <c r="K18" s="19">
        <f t="shared" si="3"/>
        <v>8.2969999999999988E-2</v>
      </c>
    </row>
    <row r="19" spans="1:11" ht="15" customHeight="1" thickTop="1" x14ac:dyDescent="0.25">
      <c r="A19" s="8">
        <v>39643</v>
      </c>
      <c r="B19" s="9">
        <v>0.16048999999999999</v>
      </c>
      <c r="C19" s="10">
        <v>0.17144000000000001</v>
      </c>
      <c r="D19" s="9">
        <v>8.004E-2</v>
      </c>
      <c r="E19" s="10">
        <v>0.17699000000000001</v>
      </c>
      <c r="F19" s="9">
        <v>130.50326000000001</v>
      </c>
      <c r="G19" s="10">
        <v>0.13483999999999999</v>
      </c>
      <c r="H19" s="9">
        <v>6.5610000000000002E-2</v>
      </c>
      <c r="I19" s="10">
        <v>0.1305</v>
      </c>
      <c r="J19" s="10">
        <v>13.844749999999999</v>
      </c>
      <c r="K19" s="59">
        <v>8.2059999999999994E-2</v>
      </c>
    </row>
    <row r="20" spans="1:11" x14ac:dyDescent="0.25">
      <c r="A20" s="8">
        <v>39644</v>
      </c>
      <c r="B20" s="9">
        <v>0.16048000000000001</v>
      </c>
      <c r="C20" s="10">
        <v>0.17097000000000001</v>
      </c>
      <c r="D20" s="9">
        <v>7.9869999999999997E-2</v>
      </c>
      <c r="E20" s="10">
        <v>0.17655000000000001</v>
      </c>
      <c r="F20" s="9">
        <v>131.00895</v>
      </c>
      <c r="G20" s="10">
        <v>0.13428000000000001</v>
      </c>
      <c r="H20" s="9">
        <v>6.5500000000000003E-2</v>
      </c>
      <c r="I20" s="10">
        <v>0.1305</v>
      </c>
      <c r="J20" s="10">
        <v>13.87411</v>
      </c>
      <c r="K20" s="59">
        <v>8.2049999999999998E-2</v>
      </c>
    </row>
    <row r="21" spans="1:11" x14ac:dyDescent="0.25">
      <c r="A21" s="8">
        <v>39645</v>
      </c>
      <c r="B21" s="9">
        <v>0.16005</v>
      </c>
      <c r="C21" s="10">
        <v>0.16883000000000001</v>
      </c>
      <c r="D21" s="9">
        <v>7.9280000000000003E-2</v>
      </c>
      <c r="E21" s="10">
        <v>0.17574999999999999</v>
      </c>
      <c r="F21" s="9">
        <v>131.45265000000001</v>
      </c>
      <c r="G21" s="10">
        <v>0.13300999999999999</v>
      </c>
      <c r="H21" s="9">
        <v>6.5110000000000001E-2</v>
      </c>
      <c r="I21" s="10">
        <v>0.1305</v>
      </c>
      <c r="J21" s="10">
        <v>13.647040000000001</v>
      </c>
      <c r="K21" s="59">
        <v>8.183E-2</v>
      </c>
    </row>
    <row r="22" spans="1:11" x14ac:dyDescent="0.25">
      <c r="A22" s="8">
        <v>39646</v>
      </c>
      <c r="B22" s="9">
        <v>0.16119</v>
      </c>
      <c r="C22" s="10">
        <v>0.16938</v>
      </c>
      <c r="D22" s="9">
        <v>7.9399999999999998E-2</v>
      </c>
      <c r="E22" s="10">
        <v>0.17605999999999999</v>
      </c>
      <c r="F22" s="9">
        <v>131.42981</v>
      </c>
      <c r="G22" s="10">
        <v>0.13888</v>
      </c>
      <c r="H22" s="9">
        <v>6.5320000000000003E-2</v>
      </c>
      <c r="I22" s="10">
        <v>0.1305</v>
      </c>
      <c r="J22" s="10">
        <v>13.66661</v>
      </c>
      <c r="K22" s="59">
        <v>8.2419999999999993E-2</v>
      </c>
    </row>
    <row r="23" spans="1:11" ht="15.75" thickBot="1" x14ac:dyDescent="0.3">
      <c r="A23" s="11">
        <v>39647</v>
      </c>
      <c r="B23" s="12">
        <v>0.16081999999999999</v>
      </c>
      <c r="C23" s="13">
        <v>0.17022999999999999</v>
      </c>
      <c r="D23" s="12">
        <v>7.9719999999999999E-2</v>
      </c>
      <c r="E23" s="13">
        <v>0.17624000000000001</v>
      </c>
      <c r="F23" s="12">
        <v>131.96813</v>
      </c>
      <c r="G23" s="13">
        <v>0.13369</v>
      </c>
      <c r="H23" s="12">
        <v>6.5079999999999999E-2</v>
      </c>
      <c r="I23" s="13">
        <v>0.1305</v>
      </c>
      <c r="J23" s="13">
        <v>13.795809999999999</v>
      </c>
      <c r="K23" s="60">
        <v>8.2220000000000001E-2</v>
      </c>
    </row>
    <row r="24" spans="1:11" ht="15.75" thickTop="1" x14ac:dyDescent="0.25">
      <c r="A24" s="14" t="s">
        <v>11</v>
      </c>
      <c r="B24" s="15">
        <f t="shared" ref="B24:K24" si="4">SUM(B19:B23)</f>
        <v>0.80302999999999991</v>
      </c>
      <c r="C24" s="16">
        <f t="shared" si="4"/>
        <v>0.85085</v>
      </c>
      <c r="D24" s="15">
        <f t="shared" si="4"/>
        <v>0.39831000000000005</v>
      </c>
      <c r="E24" s="16">
        <f t="shared" si="4"/>
        <v>0.8815900000000001</v>
      </c>
      <c r="F24" s="15">
        <f t="shared" si="4"/>
        <v>656.36279999999999</v>
      </c>
      <c r="G24" s="16">
        <f t="shared" si="4"/>
        <v>0.67469999999999997</v>
      </c>
      <c r="H24" s="15">
        <f t="shared" si="4"/>
        <v>0.32662000000000002</v>
      </c>
      <c r="I24" s="16">
        <f t="shared" si="4"/>
        <v>0.65250000000000008</v>
      </c>
      <c r="J24" s="16">
        <f t="shared" si="4"/>
        <v>68.828319999999991</v>
      </c>
      <c r="K24" s="61">
        <f t="shared" si="4"/>
        <v>0.41058</v>
      </c>
    </row>
    <row r="25" spans="1:11" ht="15.75" thickBot="1" x14ac:dyDescent="0.3">
      <c r="A25" s="17" t="s">
        <v>12</v>
      </c>
      <c r="B25" s="18">
        <f>B24/5</f>
        <v>0.16060599999999997</v>
      </c>
      <c r="C25" s="19">
        <f>C24/5</f>
        <v>0.17016999999999999</v>
      </c>
      <c r="D25" s="19">
        <f t="shared" ref="D25:K25" si="5">D24/5</f>
        <v>7.9662000000000011E-2</v>
      </c>
      <c r="E25" s="19">
        <f t="shared" si="5"/>
        <v>0.17631800000000003</v>
      </c>
      <c r="F25" s="19">
        <f t="shared" si="5"/>
        <v>131.27256</v>
      </c>
      <c r="G25" s="19">
        <f t="shared" si="5"/>
        <v>0.13494</v>
      </c>
      <c r="H25" s="19">
        <f t="shared" si="5"/>
        <v>6.5324000000000007E-2</v>
      </c>
      <c r="I25" s="19">
        <f t="shared" si="5"/>
        <v>0.1305</v>
      </c>
      <c r="J25" s="19">
        <f t="shared" si="5"/>
        <v>13.765663999999997</v>
      </c>
      <c r="K25" s="19">
        <f t="shared" si="5"/>
        <v>8.2115999999999995E-2</v>
      </c>
    </row>
    <row r="26" spans="1:11" ht="15.75" thickTop="1" x14ac:dyDescent="0.25">
      <c r="A26" s="8">
        <v>39650</v>
      </c>
      <c r="B26" s="9">
        <v>0.16098999999999999</v>
      </c>
      <c r="C26" s="10">
        <v>0.17118</v>
      </c>
      <c r="D26" s="9">
        <v>7.9839999999999994E-2</v>
      </c>
      <c r="E26" s="10">
        <v>0.17649000000000001</v>
      </c>
      <c r="F26" s="9">
        <v>132.27806000000001</v>
      </c>
      <c r="G26" s="10">
        <v>0.13421</v>
      </c>
      <c r="H26" s="9">
        <v>6.5329999999999999E-2</v>
      </c>
      <c r="I26" s="10">
        <v>0.1305</v>
      </c>
      <c r="J26" s="10">
        <v>13.92957</v>
      </c>
      <c r="K26" s="59">
        <v>8.2309999999999994E-2</v>
      </c>
    </row>
    <row r="27" spans="1:11" x14ac:dyDescent="0.25">
      <c r="A27" s="8">
        <v>39651</v>
      </c>
      <c r="B27" s="9">
        <v>0.16083</v>
      </c>
      <c r="C27" s="10">
        <v>0.17176</v>
      </c>
      <c r="D27" s="9">
        <v>7.9759999999999998E-2</v>
      </c>
      <c r="E27" s="10">
        <v>0.17649000000000001</v>
      </c>
      <c r="F27" s="9">
        <v>132.80006</v>
      </c>
      <c r="G27" s="10">
        <v>0.13385</v>
      </c>
      <c r="H27" s="9">
        <v>6.5350000000000005E-2</v>
      </c>
      <c r="I27" s="10">
        <v>0.1305</v>
      </c>
      <c r="J27" s="10">
        <v>13.9361</v>
      </c>
      <c r="K27" s="59">
        <v>8.2229999999999998E-2</v>
      </c>
    </row>
    <row r="28" spans="1:11" x14ac:dyDescent="0.25">
      <c r="A28" s="8">
        <v>39652</v>
      </c>
      <c r="B28" s="9">
        <v>0.1613</v>
      </c>
      <c r="C28" s="10">
        <v>0.17152999999999999</v>
      </c>
      <c r="D28" s="9">
        <v>7.9659999999999995E-2</v>
      </c>
      <c r="E28" s="10">
        <v>0.17704</v>
      </c>
      <c r="F28" s="9">
        <v>132.42488</v>
      </c>
      <c r="G28" s="10">
        <v>0.13417999999999999</v>
      </c>
      <c r="H28" s="9">
        <v>6.54E-2</v>
      </c>
      <c r="I28" s="10">
        <v>0.1305</v>
      </c>
      <c r="J28" s="10">
        <v>13.9635</v>
      </c>
      <c r="K28" s="59">
        <v>8.2470000000000002E-2</v>
      </c>
    </row>
    <row r="29" spans="1:11" x14ac:dyDescent="0.25">
      <c r="A29" s="8">
        <v>39653</v>
      </c>
      <c r="B29" s="9">
        <v>0.16255</v>
      </c>
      <c r="C29" s="10">
        <v>0.17374999999999999</v>
      </c>
      <c r="D29" s="9">
        <v>8.0149999999999999E-2</v>
      </c>
      <c r="E29" s="10">
        <v>0.17807999999999999</v>
      </c>
      <c r="F29" s="9">
        <v>131.73974999999999</v>
      </c>
      <c r="G29" s="10">
        <v>0.13547999999999999</v>
      </c>
      <c r="H29" s="9">
        <v>6.5269999999999995E-2</v>
      </c>
      <c r="I29" s="10">
        <v>0.1305</v>
      </c>
      <c r="J29" s="10">
        <v>14.06203</v>
      </c>
      <c r="K29" s="59">
        <v>8.3110000000000003E-2</v>
      </c>
    </row>
    <row r="30" spans="1:11" ht="15.75" thickBot="1" x14ac:dyDescent="0.3">
      <c r="A30" s="11">
        <v>39654</v>
      </c>
      <c r="B30" s="12">
        <v>0.16269</v>
      </c>
      <c r="C30" s="13">
        <v>0.17558000000000001</v>
      </c>
      <c r="D30" s="12">
        <v>8.1900000000000001E-2</v>
      </c>
      <c r="E30" s="13">
        <v>0.17741999999999999</v>
      </c>
      <c r="F30" s="12">
        <v>131.19907000000001</v>
      </c>
      <c r="G30" s="13">
        <v>0.13597000000000001</v>
      </c>
      <c r="H30" s="12">
        <v>6.5710000000000005E-2</v>
      </c>
      <c r="I30" s="13">
        <v>0.1303</v>
      </c>
      <c r="J30" s="13">
        <v>14.023540000000001</v>
      </c>
      <c r="K30" s="60">
        <v>8.3180000000000004E-2</v>
      </c>
    </row>
    <row r="31" spans="1:11" ht="15.75" thickTop="1" x14ac:dyDescent="0.25">
      <c r="A31" s="14" t="s">
        <v>11</v>
      </c>
      <c r="B31" s="15">
        <f t="shared" ref="B31:K31" si="6">SUM(B26:B30)</f>
        <v>0.80835999999999997</v>
      </c>
      <c r="C31" s="16">
        <f t="shared" si="6"/>
        <v>0.8637999999999999</v>
      </c>
      <c r="D31" s="15">
        <f t="shared" si="6"/>
        <v>0.40130999999999994</v>
      </c>
      <c r="E31" s="16">
        <f t="shared" si="6"/>
        <v>0.88552000000000008</v>
      </c>
      <c r="F31" s="15">
        <f t="shared" si="6"/>
        <v>660.44182000000001</v>
      </c>
      <c r="G31" s="16">
        <f t="shared" si="6"/>
        <v>0.67369000000000001</v>
      </c>
      <c r="H31" s="15">
        <f t="shared" si="6"/>
        <v>0.32706000000000002</v>
      </c>
      <c r="I31" s="16">
        <f t="shared" si="6"/>
        <v>0.65229999999999999</v>
      </c>
      <c r="J31" s="16">
        <f t="shared" si="6"/>
        <v>69.914740000000009</v>
      </c>
      <c r="K31" s="61">
        <f t="shared" si="6"/>
        <v>0.4133</v>
      </c>
    </row>
    <row r="32" spans="1:11" ht="15.75" thickBot="1" x14ac:dyDescent="0.3">
      <c r="A32" s="17" t="s">
        <v>12</v>
      </c>
      <c r="B32" s="18">
        <f>B31/5</f>
        <v>0.16167199999999998</v>
      </c>
      <c r="C32" s="19">
        <f>C31/5</f>
        <v>0.17275999999999997</v>
      </c>
      <c r="D32" s="19">
        <f t="shared" ref="D32:K32" si="7">D31/5</f>
        <v>8.0261999999999986E-2</v>
      </c>
      <c r="E32" s="19">
        <f t="shared" si="7"/>
        <v>0.17710400000000001</v>
      </c>
      <c r="F32" s="19">
        <f t="shared" si="7"/>
        <v>132.08836400000001</v>
      </c>
      <c r="G32" s="19">
        <f t="shared" si="7"/>
        <v>0.134738</v>
      </c>
      <c r="H32" s="19">
        <f t="shared" si="7"/>
        <v>6.5411999999999998E-2</v>
      </c>
      <c r="I32" s="19">
        <f t="shared" si="7"/>
        <v>0.13045999999999999</v>
      </c>
      <c r="J32" s="19">
        <f t="shared" si="7"/>
        <v>13.982948000000002</v>
      </c>
      <c r="K32" s="19">
        <f t="shared" si="7"/>
        <v>8.2659999999999997E-2</v>
      </c>
    </row>
    <row r="33" spans="1:11" ht="15.75" thickTop="1" x14ac:dyDescent="0.25">
      <c r="A33" s="8">
        <v>39657</v>
      </c>
      <c r="B33" s="9">
        <v>0.16253999999999999</v>
      </c>
      <c r="C33" s="10">
        <v>0.17566999999999999</v>
      </c>
      <c r="D33" s="9">
        <v>7.9960000000000003E-2</v>
      </c>
      <c r="E33" s="10">
        <v>0.17734</v>
      </c>
      <c r="F33" s="9">
        <v>131.21209999999999</v>
      </c>
      <c r="G33" s="10">
        <v>0.13635</v>
      </c>
      <c r="H33" s="9">
        <v>6.5549999999999997E-2</v>
      </c>
      <c r="I33" s="10">
        <v>0.1303</v>
      </c>
      <c r="J33" s="10">
        <v>14.058719999999999</v>
      </c>
      <c r="K33" s="59">
        <v>8.3099999999999993E-2</v>
      </c>
    </row>
    <row r="34" spans="1:11" x14ac:dyDescent="0.25">
      <c r="A34" s="8">
        <v>39658</v>
      </c>
      <c r="B34" s="9">
        <v>0.16189000000000001</v>
      </c>
      <c r="C34" s="10">
        <v>0.17505999999999999</v>
      </c>
      <c r="D34" s="9">
        <v>0.08</v>
      </c>
      <c r="E34" s="10">
        <v>0.17754</v>
      </c>
      <c r="F34" s="9">
        <v>131.09809000000001</v>
      </c>
      <c r="G34" s="10">
        <v>0.13619000000000001</v>
      </c>
      <c r="H34" s="9">
        <v>6.5390000000000004E-2</v>
      </c>
      <c r="I34" s="10">
        <v>0.1303</v>
      </c>
      <c r="J34" s="10">
        <v>14.014419999999999</v>
      </c>
      <c r="K34" s="59">
        <v>8.2769999999999996E-2</v>
      </c>
    </row>
    <row r="35" spans="1:11" x14ac:dyDescent="0.25">
      <c r="A35" s="8">
        <v>39659</v>
      </c>
      <c r="B35" s="9">
        <v>0.16345000000000001</v>
      </c>
      <c r="C35" s="10">
        <v>0.17688000000000001</v>
      </c>
      <c r="D35" s="9">
        <v>8.0060000000000006E-2</v>
      </c>
      <c r="E35" s="10">
        <v>0.17824999999999999</v>
      </c>
      <c r="F35" s="9">
        <v>131.10785999999999</v>
      </c>
      <c r="G35" s="10">
        <v>0.13702</v>
      </c>
      <c r="H35" s="9">
        <v>6.5790000000000001E-2</v>
      </c>
      <c r="I35" s="10">
        <v>0.1303</v>
      </c>
      <c r="J35" s="10">
        <v>14.097160000000001</v>
      </c>
      <c r="K35" s="59">
        <v>8.3580000000000002E-2</v>
      </c>
    </row>
    <row r="36" spans="1:11" ht="15.75" thickBot="1" x14ac:dyDescent="0.3">
      <c r="A36" s="11">
        <v>39660</v>
      </c>
      <c r="B36" s="12">
        <v>0.1638</v>
      </c>
      <c r="C36" s="13">
        <v>0.17743999999999999</v>
      </c>
      <c r="D36" s="12">
        <v>8.0409999999999995E-2</v>
      </c>
      <c r="E36" s="13">
        <v>0.17829</v>
      </c>
      <c r="F36" s="12">
        <v>131.89943</v>
      </c>
      <c r="G36" s="13">
        <v>0.13813</v>
      </c>
      <c r="H36" s="12">
        <v>6.5799999999999997E-2</v>
      </c>
      <c r="I36" s="13">
        <v>0.1303</v>
      </c>
      <c r="J36" s="13">
        <v>14.09651</v>
      </c>
      <c r="K36" s="60">
        <v>8.3750000000000005E-2</v>
      </c>
    </row>
    <row r="37" spans="1:11" ht="15.75" thickTop="1" x14ac:dyDescent="0.25">
      <c r="A37" s="14" t="s">
        <v>11</v>
      </c>
      <c r="B37" s="15">
        <f t="shared" ref="B37:K37" si="8">SUM(B33:B36)</f>
        <v>0.65168000000000004</v>
      </c>
      <c r="C37" s="16">
        <f t="shared" si="8"/>
        <v>0.70504999999999995</v>
      </c>
      <c r="D37" s="15">
        <f t="shared" si="8"/>
        <v>0.32042999999999999</v>
      </c>
      <c r="E37" s="16">
        <f t="shared" si="8"/>
        <v>0.71141999999999994</v>
      </c>
      <c r="F37" s="15">
        <f t="shared" si="8"/>
        <v>525.31747999999993</v>
      </c>
      <c r="G37" s="16">
        <f t="shared" si="8"/>
        <v>0.54769000000000001</v>
      </c>
      <c r="H37" s="15">
        <f t="shared" si="8"/>
        <v>0.26253000000000004</v>
      </c>
      <c r="I37" s="16">
        <f t="shared" si="8"/>
        <v>0.5212</v>
      </c>
      <c r="J37" s="16">
        <f t="shared" si="8"/>
        <v>56.26681</v>
      </c>
      <c r="K37" s="61">
        <f t="shared" si="8"/>
        <v>0.3332</v>
      </c>
    </row>
    <row r="38" spans="1:11" ht="15.75" thickBot="1" x14ac:dyDescent="0.3">
      <c r="A38" s="17" t="s">
        <v>12</v>
      </c>
      <c r="B38" s="18">
        <f>B37/4</f>
        <v>0.16292000000000001</v>
      </c>
      <c r="C38" s="19">
        <f>C37/4</f>
        <v>0.17626249999999999</v>
      </c>
      <c r="D38" s="19">
        <f t="shared" ref="D38:K38" si="9">D37/4</f>
        <v>8.0107499999999998E-2</v>
      </c>
      <c r="E38" s="19">
        <f t="shared" si="9"/>
        <v>0.17785499999999999</v>
      </c>
      <c r="F38" s="19">
        <f t="shared" si="9"/>
        <v>131.32936999999998</v>
      </c>
      <c r="G38" s="19">
        <f t="shared" si="9"/>
        <v>0.1369225</v>
      </c>
      <c r="H38" s="19">
        <f t="shared" si="9"/>
        <v>6.563250000000001E-2</v>
      </c>
      <c r="I38" s="19">
        <f t="shared" si="9"/>
        <v>0.1303</v>
      </c>
      <c r="J38" s="19">
        <f t="shared" si="9"/>
        <v>14.0667025</v>
      </c>
      <c r="K38" s="19">
        <f t="shared" si="9"/>
        <v>8.3299999999999999E-2</v>
      </c>
    </row>
    <row r="39" spans="1:11" ht="15.75" thickTop="1" x14ac:dyDescent="0.25">
      <c r="A39" s="20"/>
      <c r="B39" s="9"/>
      <c r="C39" s="10"/>
      <c r="D39" s="9"/>
      <c r="E39" s="10"/>
      <c r="F39" s="9"/>
      <c r="G39" s="10"/>
      <c r="H39" s="9"/>
      <c r="I39" s="10"/>
      <c r="J39" s="10"/>
      <c r="K39" s="59"/>
    </row>
    <row r="40" spans="1:11" ht="20.25" x14ac:dyDescent="0.3">
      <c r="A40" s="20"/>
      <c r="B40" s="9"/>
      <c r="C40" s="64"/>
      <c r="D40" s="9"/>
      <c r="E40" s="22" t="s">
        <v>13</v>
      </c>
      <c r="F40" s="9"/>
      <c r="G40" s="10"/>
      <c r="H40" s="9"/>
      <c r="I40" s="10"/>
      <c r="J40" s="10"/>
      <c r="K40" s="59"/>
    </row>
    <row r="41" spans="1:11" ht="15.75" thickBot="1" x14ac:dyDescent="0.3">
      <c r="A41" s="23"/>
      <c r="B41" s="24"/>
      <c r="C41" s="25"/>
      <c r="D41" s="24"/>
      <c r="E41" s="25"/>
      <c r="F41" s="24"/>
      <c r="G41" s="25"/>
      <c r="H41" s="24"/>
      <c r="I41" s="25"/>
      <c r="J41" s="25"/>
      <c r="K41" s="63"/>
    </row>
    <row r="42" spans="1:11" x14ac:dyDescent="0.25">
      <c r="A42" s="26" t="s">
        <v>14</v>
      </c>
      <c r="B42" s="27">
        <f>SUM(B6:B9,B14:B16,B19:B23,B26:B30,B33:B36)</f>
        <v>3.3971500000000003</v>
      </c>
      <c r="C42" s="37">
        <f>SUM(C6:C9,C14:C16,C19:C23,C26:C30,C33:C36)</f>
        <v>3.6249500000000006</v>
      </c>
      <c r="D42" s="37">
        <f t="shared" ref="D42:K42" si="10">SUM(D6:D9,D14:D16,D19:D23,D26:D30,D33:D36)</f>
        <v>1.7118100000000003</v>
      </c>
      <c r="E42" s="37">
        <f t="shared" si="10"/>
        <v>3.7219699999999998</v>
      </c>
      <c r="F42" s="37">
        <f t="shared" si="10"/>
        <v>2782.3289400000003</v>
      </c>
      <c r="G42" s="37">
        <f t="shared" si="10"/>
        <v>2.8493500000000003</v>
      </c>
      <c r="H42" s="37">
        <f t="shared" si="10"/>
        <v>1.3767400000000003</v>
      </c>
      <c r="I42" s="37">
        <f t="shared" si="10"/>
        <v>2.7395000000000009</v>
      </c>
      <c r="J42" s="37">
        <f t="shared" si="10"/>
        <v>292.36876000000001</v>
      </c>
      <c r="K42" s="37">
        <f t="shared" si="10"/>
        <v>1.73692</v>
      </c>
    </row>
    <row r="43" spans="1:11" x14ac:dyDescent="0.25">
      <c r="A43" s="26" t="s">
        <v>15</v>
      </c>
      <c r="B43" s="27">
        <f>B42/21</f>
        <v>0.16176904761904765</v>
      </c>
      <c r="C43" s="28">
        <f>C42/21</f>
        <v>0.1726166666666667</v>
      </c>
      <c r="D43" s="28">
        <f t="shared" ref="D43:K43" si="11">D42/21</f>
        <v>8.1514761904761923E-2</v>
      </c>
      <c r="E43" s="28">
        <f t="shared" si="11"/>
        <v>0.17723666666666665</v>
      </c>
      <c r="F43" s="28">
        <f t="shared" si="11"/>
        <v>132.49185428571431</v>
      </c>
      <c r="G43" s="28">
        <f t="shared" si="11"/>
        <v>0.13568333333333335</v>
      </c>
      <c r="H43" s="28">
        <f t="shared" si="11"/>
        <v>6.5559047619047628E-2</v>
      </c>
      <c r="I43" s="28">
        <f t="shared" si="11"/>
        <v>0.13045238095238099</v>
      </c>
      <c r="J43" s="28">
        <f t="shared" si="11"/>
        <v>13.922321904761905</v>
      </c>
      <c r="K43" s="28">
        <f t="shared" si="11"/>
        <v>8.2710476190476195E-2</v>
      </c>
    </row>
    <row r="44" spans="1:11" x14ac:dyDescent="0.25">
      <c r="A44" s="26" t="s">
        <v>16</v>
      </c>
      <c r="B44" s="27">
        <f>1/B43</f>
        <v>6.1816522673417413</v>
      </c>
      <c r="C44" s="28">
        <f>1/C43</f>
        <v>5.793183354253161</v>
      </c>
      <c r="D44" s="28">
        <f t="shared" ref="D44:K44" si="12">1/D43</f>
        <v>12.267716627429444</v>
      </c>
      <c r="E44" s="28">
        <f t="shared" si="12"/>
        <v>5.6421733651802679</v>
      </c>
      <c r="F44" s="28">
        <f t="shared" si="12"/>
        <v>7.5476338178763281E-3</v>
      </c>
      <c r="G44" s="28">
        <f t="shared" si="12"/>
        <v>7.3701019530770164</v>
      </c>
      <c r="H44" s="28">
        <f t="shared" si="12"/>
        <v>15.253424757034733</v>
      </c>
      <c r="I44" s="28">
        <f t="shared" si="12"/>
        <v>7.6656324146742083</v>
      </c>
      <c r="J44" s="28">
        <f t="shared" si="12"/>
        <v>7.1827099447971124E-2</v>
      </c>
      <c r="K44" s="28">
        <f t="shared" si="12"/>
        <v>12.090366856274324</v>
      </c>
    </row>
    <row r="45" spans="1:11" ht="15.75" thickBot="1" x14ac:dyDescent="0.3">
      <c r="A45" s="29"/>
      <c r="B45" s="30"/>
      <c r="C45" s="31"/>
      <c r="D45" s="30"/>
      <c r="E45" s="31"/>
      <c r="F45" s="31"/>
      <c r="G45" s="30"/>
      <c r="H45" s="31"/>
      <c r="I45" s="30"/>
      <c r="J45" s="31"/>
      <c r="K45" s="54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opLeftCell="A6" workbookViewId="0">
      <selection activeCell="G40" sqref="G40"/>
    </sheetView>
  </sheetViews>
  <sheetFormatPr defaultRowHeight="15" x14ac:dyDescent="0.25"/>
  <cols>
    <col min="1" max="1" width="12.28515625" customWidth="1"/>
    <col min="2" max="2" width="10.85546875" customWidth="1"/>
    <col min="3" max="3" width="10.7109375" customWidth="1"/>
    <col min="4" max="4" width="11.7109375" customWidth="1"/>
    <col min="5" max="6" width="10.42578125" customWidth="1"/>
    <col min="7" max="7" width="10" customWidth="1"/>
    <col min="8" max="8" width="10.42578125" customWidth="1"/>
    <col min="9" max="9" width="10.7109375" customWidth="1"/>
    <col min="10" max="10" width="10.140625" customWidth="1"/>
    <col min="11" max="11" width="10.42578125" customWidth="1"/>
  </cols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2.5" x14ac:dyDescent="0.3">
      <c r="A2" s="1"/>
      <c r="B2" s="1"/>
      <c r="C2" s="2" t="s">
        <v>52</v>
      </c>
      <c r="D2" s="1"/>
      <c r="E2" s="1"/>
      <c r="F2" s="1"/>
      <c r="G2" s="1"/>
      <c r="H2" s="1"/>
      <c r="I2" s="1"/>
      <c r="J2" s="1"/>
      <c r="K2" s="1"/>
    </row>
    <row r="3" spans="1:11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x14ac:dyDescent="0.25">
      <c r="A4" s="4"/>
      <c r="B4" s="5"/>
      <c r="C4" s="4"/>
      <c r="D4" s="5"/>
      <c r="E4" s="4"/>
      <c r="F4" s="5"/>
      <c r="G4" s="4"/>
      <c r="H4" s="5"/>
      <c r="I4" s="4"/>
      <c r="J4" s="4"/>
      <c r="K4" s="57"/>
    </row>
    <row r="5" spans="1:11" ht="15.75" thickBot="1" x14ac:dyDescent="0.3">
      <c r="A5" s="6" t="s">
        <v>0</v>
      </c>
      <c r="B5" s="7" t="s">
        <v>2</v>
      </c>
      <c r="C5" s="6" t="s">
        <v>5</v>
      </c>
      <c r="D5" s="7" t="s">
        <v>6</v>
      </c>
      <c r="E5" s="6" t="s">
        <v>7</v>
      </c>
      <c r="F5" s="7" t="s">
        <v>4</v>
      </c>
      <c r="G5" s="6" t="s">
        <v>1</v>
      </c>
      <c r="H5" s="7" t="s">
        <v>8</v>
      </c>
      <c r="I5" s="6" t="s">
        <v>9</v>
      </c>
      <c r="J5" s="6" t="s">
        <v>10</v>
      </c>
      <c r="K5" s="58" t="s">
        <v>3</v>
      </c>
    </row>
    <row r="6" spans="1:11" x14ac:dyDescent="0.25">
      <c r="A6" s="39">
        <v>39661</v>
      </c>
      <c r="B6" s="40">
        <v>0.16339999999999999</v>
      </c>
      <c r="C6" s="41">
        <v>0.17773</v>
      </c>
      <c r="D6" s="40">
        <v>8.0390000000000003E-2</v>
      </c>
      <c r="E6" s="41">
        <v>0.17624000000000001</v>
      </c>
      <c r="F6" s="40">
        <v>131.83428000000001</v>
      </c>
      <c r="G6" s="41">
        <v>0.13846</v>
      </c>
      <c r="H6" s="40">
        <v>6.5780000000000005E-2</v>
      </c>
      <c r="I6" s="41">
        <v>0.1303</v>
      </c>
      <c r="J6" s="41">
        <v>14.08348</v>
      </c>
      <c r="K6" s="67">
        <v>8.3549999999999999E-2</v>
      </c>
    </row>
    <row r="7" spans="1:11" ht="15.75" thickBot="1" x14ac:dyDescent="0.3">
      <c r="A7" s="11"/>
      <c r="B7" s="12"/>
      <c r="C7" s="13"/>
      <c r="D7" s="12"/>
      <c r="E7" s="13"/>
      <c r="F7" s="12"/>
      <c r="G7" s="13"/>
      <c r="H7" s="12"/>
      <c r="I7" s="13"/>
      <c r="J7" s="13"/>
      <c r="K7" s="60"/>
    </row>
    <row r="8" spans="1:11" ht="15.75" thickTop="1" x14ac:dyDescent="0.25">
      <c r="A8" s="14" t="s">
        <v>11</v>
      </c>
      <c r="B8" s="15">
        <f t="shared" ref="B8:K8" si="0">SUM(B6:B7)</f>
        <v>0.16339999999999999</v>
      </c>
      <c r="C8" s="16">
        <f t="shared" si="0"/>
        <v>0.17773</v>
      </c>
      <c r="D8" s="15">
        <f t="shared" si="0"/>
        <v>8.0390000000000003E-2</v>
      </c>
      <c r="E8" s="16">
        <f t="shared" si="0"/>
        <v>0.17624000000000001</v>
      </c>
      <c r="F8" s="15">
        <f t="shared" si="0"/>
        <v>131.83428000000001</v>
      </c>
      <c r="G8" s="16">
        <f t="shared" si="0"/>
        <v>0.13846</v>
      </c>
      <c r="H8" s="15">
        <f t="shared" si="0"/>
        <v>6.5780000000000005E-2</v>
      </c>
      <c r="I8" s="16">
        <f t="shared" si="0"/>
        <v>0.1303</v>
      </c>
      <c r="J8" s="16">
        <f t="shared" si="0"/>
        <v>14.08348</v>
      </c>
      <c r="K8" s="61">
        <f t="shared" si="0"/>
        <v>8.3549999999999999E-2</v>
      </c>
    </row>
    <row r="9" spans="1:11" ht="15.75" thickBot="1" x14ac:dyDescent="0.3">
      <c r="A9" s="17" t="s">
        <v>12</v>
      </c>
      <c r="B9" s="18">
        <f>B8/1</f>
        <v>0.16339999999999999</v>
      </c>
      <c r="C9" s="19">
        <f>C8/1</f>
        <v>0.17773</v>
      </c>
      <c r="D9" s="19">
        <f t="shared" ref="D9:K9" si="1">D8/1</f>
        <v>8.0390000000000003E-2</v>
      </c>
      <c r="E9" s="19">
        <f t="shared" si="1"/>
        <v>0.17624000000000001</v>
      </c>
      <c r="F9" s="19">
        <f t="shared" si="1"/>
        <v>131.83428000000001</v>
      </c>
      <c r="G9" s="19">
        <f t="shared" si="1"/>
        <v>0.13846</v>
      </c>
      <c r="H9" s="19">
        <f t="shared" si="1"/>
        <v>6.5780000000000005E-2</v>
      </c>
      <c r="I9" s="19">
        <f t="shared" si="1"/>
        <v>0.1303</v>
      </c>
      <c r="J9" s="19">
        <f t="shared" si="1"/>
        <v>14.08348</v>
      </c>
      <c r="K9" s="19">
        <f t="shared" si="1"/>
        <v>8.3549999999999999E-2</v>
      </c>
    </row>
    <row r="10" spans="1:11" ht="15.75" thickTop="1" x14ac:dyDescent="0.25">
      <c r="A10" s="8">
        <v>39664</v>
      </c>
      <c r="B10" s="9">
        <v>0.16372</v>
      </c>
      <c r="C10" s="10">
        <v>0.1794</v>
      </c>
      <c r="D10" s="9">
        <v>8.0449999999999994E-2</v>
      </c>
      <c r="E10" s="10">
        <v>0.17885999999999999</v>
      </c>
      <c r="F10" s="9">
        <v>132.30662000000001</v>
      </c>
      <c r="G10" s="10">
        <v>0.13986999999999999</v>
      </c>
      <c r="H10" s="9">
        <v>6.6000000000000003E-2</v>
      </c>
      <c r="I10" s="10">
        <v>0.1303</v>
      </c>
      <c r="J10" s="10">
        <v>14.01507</v>
      </c>
      <c r="K10" s="59">
        <v>8.3710000000000007E-2</v>
      </c>
    </row>
    <row r="11" spans="1:11" x14ac:dyDescent="0.25">
      <c r="A11" s="8">
        <v>39665</v>
      </c>
      <c r="B11" s="9">
        <v>0.16322</v>
      </c>
      <c r="C11" s="10">
        <v>0.17799999999999999</v>
      </c>
      <c r="D11" s="9">
        <v>8.0339999999999995E-2</v>
      </c>
      <c r="E11" s="10">
        <v>0.17868000000000001</v>
      </c>
      <c r="F11" s="9">
        <v>132.36049</v>
      </c>
      <c r="G11" s="10">
        <v>0.13969999999999999</v>
      </c>
      <c r="H11" s="9">
        <v>6.6269999999999996E-2</v>
      </c>
      <c r="I11" s="10">
        <v>0.13009999999999999</v>
      </c>
      <c r="J11" s="10">
        <v>14.06446</v>
      </c>
      <c r="K11" s="59">
        <v>8.3449999999999996E-2</v>
      </c>
    </row>
    <row r="12" spans="1:11" x14ac:dyDescent="0.25">
      <c r="A12" s="8">
        <v>39666</v>
      </c>
      <c r="B12" s="9">
        <v>0.16427</v>
      </c>
      <c r="C12" s="10">
        <v>0.17913000000000001</v>
      </c>
      <c r="D12" s="9">
        <v>8.0530000000000004E-2</v>
      </c>
      <c r="E12" s="10">
        <v>0.17935000000000001</v>
      </c>
      <c r="F12" s="9">
        <v>132.24250000000001</v>
      </c>
      <c r="G12" s="10">
        <v>0.14187</v>
      </c>
      <c r="H12" s="9">
        <v>6.6530000000000006E-2</v>
      </c>
      <c r="I12" s="10">
        <v>0.13</v>
      </c>
      <c r="J12" s="10">
        <v>14.05625</v>
      </c>
      <c r="K12" s="59">
        <v>8.4000000000000005E-2</v>
      </c>
    </row>
    <row r="13" spans="1:11" x14ac:dyDescent="0.25">
      <c r="A13" s="8">
        <v>39667</v>
      </c>
      <c r="B13" s="9">
        <v>0.16494</v>
      </c>
      <c r="C13" s="10">
        <v>0.18082000000000001</v>
      </c>
      <c r="D13" s="9">
        <v>8.0640000000000003E-2</v>
      </c>
      <c r="E13" s="10">
        <v>0.17968000000000001</v>
      </c>
      <c r="F13" s="9">
        <v>132.03450000000001</v>
      </c>
      <c r="G13" s="10">
        <v>0.14305999999999999</v>
      </c>
      <c r="H13" s="9">
        <v>6.6689999999999999E-2</v>
      </c>
      <c r="I13" s="10">
        <v>0.13</v>
      </c>
      <c r="J13" s="10">
        <v>14.20445</v>
      </c>
      <c r="K13" s="59">
        <v>8.4339999999999998E-2</v>
      </c>
    </row>
    <row r="14" spans="1:11" ht="15.75" thickBot="1" x14ac:dyDescent="0.3">
      <c r="A14" s="11">
        <v>39668</v>
      </c>
      <c r="B14" s="12">
        <v>0.16516</v>
      </c>
      <c r="C14" s="13">
        <v>0.18142</v>
      </c>
      <c r="D14" s="12">
        <v>8.054E-2</v>
      </c>
      <c r="E14" s="13">
        <v>0.18059</v>
      </c>
      <c r="F14" s="12">
        <v>131.80438000000001</v>
      </c>
      <c r="G14" s="13">
        <v>0.14288000000000001</v>
      </c>
      <c r="H14" s="12">
        <v>6.6710000000000005E-2</v>
      </c>
      <c r="I14" s="13">
        <v>0.12970000000000001</v>
      </c>
      <c r="J14" s="13">
        <v>14.2041</v>
      </c>
      <c r="K14" s="60">
        <v>8.4449999999999997E-2</v>
      </c>
    </row>
    <row r="15" spans="1:11" ht="15.75" thickTop="1" x14ac:dyDescent="0.25">
      <c r="A15" s="14" t="s">
        <v>11</v>
      </c>
      <c r="B15" s="15">
        <f t="shared" ref="B15:K15" si="2">SUM(B10:B14)</f>
        <v>0.82130999999999998</v>
      </c>
      <c r="C15" s="16">
        <f t="shared" si="2"/>
        <v>0.89876999999999996</v>
      </c>
      <c r="D15" s="15">
        <f t="shared" si="2"/>
        <v>0.40249999999999997</v>
      </c>
      <c r="E15" s="16">
        <f t="shared" si="2"/>
        <v>0.89715999999999996</v>
      </c>
      <c r="F15" s="15">
        <f t="shared" si="2"/>
        <v>660.74849000000006</v>
      </c>
      <c r="G15" s="16">
        <f t="shared" si="2"/>
        <v>0.70738000000000001</v>
      </c>
      <c r="H15" s="15">
        <f t="shared" si="2"/>
        <v>0.3322</v>
      </c>
      <c r="I15" s="16">
        <f t="shared" si="2"/>
        <v>0.65010000000000001</v>
      </c>
      <c r="J15" s="16">
        <f t="shared" si="2"/>
        <v>70.544330000000002</v>
      </c>
      <c r="K15" s="61">
        <f t="shared" si="2"/>
        <v>0.41995000000000005</v>
      </c>
    </row>
    <row r="16" spans="1:11" ht="15.75" thickBot="1" x14ac:dyDescent="0.3">
      <c r="A16" s="17" t="s">
        <v>12</v>
      </c>
      <c r="B16" s="18">
        <f>B15/5</f>
        <v>0.16426199999999999</v>
      </c>
      <c r="C16" s="19">
        <f>C15/5</f>
        <v>0.179754</v>
      </c>
      <c r="D16" s="19">
        <f t="shared" ref="D16:K16" si="3">D15/5</f>
        <v>8.0499999999999988E-2</v>
      </c>
      <c r="E16" s="19">
        <f t="shared" si="3"/>
        <v>0.17943199999999998</v>
      </c>
      <c r="F16" s="19">
        <f t="shared" si="3"/>
        <v>132.149698</v>
      </c>
      <c r="G16" s="19">
        <f t="shared" si="3"/>
        <v>0.14147599999999999</v>
      </c>
      <c r="H16" s="19">
        <f t="shared" si="3"/>
        <v>6.6439999999999999E-2</v>
      </c>
      <c r="I16" s="19">
        <f t="shared" si="3"/>
        <v>0.13002</v>
      </c>
      <c r="J16" s="19">
        <f t="shared" si="3"/>
        <v>14.108866000000001</v>
      </c>
      <c r="K16" s="19">
        <f t="shared" si="3"/>
        <v>8.3990000000000009E-2</v>
      </c>
    </row>
    <row r="17" spans="1:11" ht="15" customHeight="1" thickTop="1" x14ac:dyDescent="0.25">
      <c r="A17" s="8">
        <v>39671</v>
      </c>
      <c r="B17" s="9">
        <v>0.16841999999999999</v>
      </c>
      <c r="C17" s="10">
        <v>0.18382999999999999</v>
      </c>
      <c r="D17" s="9">
        <v>8.1290000000000001E-2</v>
      </c>
      <c r="E17" s="10">
        <v>0.18182999999999999</v>
      </c>
      <c r="F17" s="9">
        <v>133.12276</v>
      </c>
      <c r="G17" s="10">
        <v>0.14538000000000001</v>
      </c>
      <c r="H17" s="9">
        <v>6.7530000000000007E-2</v>
      </c>
      <c r="I17" s="10">
        <v>0.1295</v>
      </c>
      <c r="J17" s="10">
        <v>14.26248</v>
      </c>
      <c r="K17" s="59">
        <v>8.6110000000000006E-2</v>
      </c>
    </row>
    <row r="18" spans="1:11" x14ac:dyDescent="0.25">
      <c r="A18" s="8">
        <v>39672</v>
      </c>
      <c r="B18" s="9">
        <v>0.1691</v>
      </c>
      <c r="C18" s="10">
        <v>0.1845</v>
      </c>
      <c r="D18" s="9">
        <v>8.1509999999999999E-2</v>
      </c>
      <c r="E18" s="10">
        <v>0.18265000000000001</v>
      </c>
      <c r="F18" s="9">
        <v>133.58895999999999</v>
      </c>
      <c r="G18" s="10">
        <v>0.14577999999999999</v>
      </c>
      <c r="H18" s="9">
        <v>6.7589999999999997E-2</v>
      </c>
      <c r="I18" s="10">
        <v>0.1295</v>
      </c>
      <c r="J18" s="10">
        <v>14.24371</v>
      </c>
      <c r="K18" s="59">
        <v>8.6449999999999999E-2</v>
      </c>
    </row>
    <row r="19" spans="1:11" x14ac:dyDescent="0.25">
      <c r="A19" s="8">
        <v>39673</v>
      </c>
      <c r="B19" s="9">
        <v>0.16963</v>
      </c>
      <c r="C19" s="10">
        <v>0.19278999999999999</v>
      </c>
      <c r="D19" s="9">
        <v>8.1769999999999995E-2</v>
      </c>
      <c r="E19" s="10">
        <v>0.18212999999999999</v>
      </c>
      <c r="F19" s="9">
        <v>133.69297</v>
      </c>
      <c r="G19" s="10">
        <v>0.14760999999999999</v>
      </c>
      <c r="H19" s="9">
        <v>6.8019999999999997E-2</v>
      </c>
      <c r="I19" s="10">
        <v>0.1293</v>
      </c>
      <c r="J19" s="10">
        <v>14.191319999999999</v>
      </c>
      <c r="K19" s="59">
        <v>8.6730000000000002E-2</v>
      </c>
    </row>
    <row r="20" spans="1:11" x14ac:dyDescent="0.25">
      <c r="A20" s="8">
        <v>39674</v>
      </c>
      <c r="B20" s="9">
        <v>0.16993</v>
      </c>
      <c r="C20" s="10">
        <v>0.1857</v>
      </c>
      <c r="D20" s="9">
        <v>8.1839999999999996E-2</v>
      </c>
      <c r="E20" s="10">
        <v>0.18145</v>
      </c>
      <c r="F20" s="9">
        <v>134.31037000000001</v>
      </c>
      <c r="G20" s="10">
        <v>0.14910000000000001</v>
      </c>
      <c r="H20" s="9">
        <v>6.9269999999999998E-2</v>
      </c>
      <c r="I20" s="10">
        <v>0.1293</v>
      </c>
      <c r="J20" s="10">
        <v>14.051679999999999</v>
      </c>
      <c r="K20" s="59">
        <v>8.6889999999999995E-2</v>
      </c>
    </row>
    <row r="21" spans="1:11" ht="15.75" thickBot="1" x14ac:dyDescent="0.3">
      <c r="A21" s="11">
        <v>39675</v>
      </c>
      <c r="B21" s="12">
        <v>0.17000999999999999</v>
      </c>
      <c r="C21" s="13">
        <v>0.18459999999999999</v>
      </c>
      <c r="D21" s="12">
        <v>8.1850000000000006E-2</v>
      </c>
      <c r="E21" s="13">
        <v>0.18215999999999999</v>
      </c>
      <c r="F21" s="12">
        <v>134.42027999999999</v>
      </c>
      <c r="G21" s="13">
        <v>0.14831</v>
      </c>
      <c r="H21" s="12">
        <v>6.9019999999999998E-2</v>
      </c>
      <c r="I21" s="13">
        <v>0.1293</v>
      </c>
      <c r="J21" s="13">
        <v>14.179679999999999</v>
      </c>
      <c r="K21" s="60">
        <v>8.6919999999999997E-2</v>
      </c>
    </row>
    <row r="22" spans="1:11" ht="15.75" thickTop="1" x14ac:dyDescent="0.25">
      <c r="A22" s="14" t="s">
        <v>11</v>
      </c>
      <c r="B22" s="15">
        <f t="shared" ref="B22:K22" si="4">SUM(B17:B21)</f>
        <v>0.84709000000000001</v>
      </c>
      <c r="C22" s="16">
        <f t="shared" si="4"/>
        <v>0.93141999999999991</v>
      </c>
      <c r="D22" s="15">
        <f t="shared" si="4"/>
        <v>0.40825999999999996</v>
      </c>
      <c r="E22" s="16">
        <f t="shared" si="4"/>
        <v>0.91022000000000003</v>
      </c>
      <c r="F22" s="15">
        <f t="shared" si="4"/>
        <v>669.13534000000004</v>
      </c>
      <c r="G22" s="16">
        <f t="shared" si="4"/>
        <v>0.73618000000000006</v>
      </c>
      <c r="H22" s="15">
        <f t="shared" si="4"/>
        <v>0.34143000000000001</v>
      </c>
      <c r="I22" s="16">
        <f t="shared" si="4"/>
        <v>0.64689999999999992</v>
      </c>
      <c r="J22" s="16">
        <f t="shared" si="4"/>
        <v>70.928870000000003</v>
      </c>
      <c r="K22" s="61">
        <f t="shared" si="4"/>
        <v>0.43310000000000004</v>
      </c>
    </row>
    <row r="23" spans="1:11" ht="15.75" thickBot="1" x14ac:dyDescent="0.3">
      <c r="A23" s="17" t="s">
        <v>12</v>
      </c>
      <c r="B23" s="18">
        <f>B22/5</f>
        <v>0.16941800000000001</v>
      </c>
      <c r="C23" s="19">
        <f>C22/5</f>
        <v>0.18628399999999998</v>
      </c>
      <c r="D23" s="19">
        <f t="shared" ref="D23:K23" si="5">D22/5</f>
        <v>8.1651999999999988E-2</v>
      </c>
      <c r="E23" s="19">
        <f t="shared" si="5"/>
        <v>0.18204400000000001</v>
      </c>
      <c r="F23" s="19">
        <f t="shared" si="5"/>
        <v>133.827068</v>
      </c>
      <c r="G23" s="19">
        <f t="shared" si="5"/>
        <v>0.14723600000000001</v>
      </c>
      <c r="H23" s="19">
        <f t="shared" si="5"/>
        <v>6.8285999999999999E-2</v>
      </c>
      <c r="I23" s="19">
        <f t="shared" si="5"/>
        <v>0.12938</v>
      </c>
      <c r="J23" s="19">
        <f t="shared" si="5"/>
        <v>14.185774</v>
      </c>
      <c r="K23" s="19">
        <f t="shared" si="5"/>
        <v>8.6620000000000003E-2</v>
      </c>
    </row>
    <row r="24" spans="1:11" ht="15.75" thickTop="1" x14ac:dyDescent="0.25">
      <c r="A24" s="8">
        <v>39678</v>
      </c>
      <c r="B24" s="9">
        <v>0.17213000000000001</v>
      </c>
      <c r="C24" s="10">
        <v>0.18386</v>
      </c>
      <c r="D24" s="9">
        <v>8.2379999999999995E-2</v>
      </c>
      <c r="E24" s="10">
        <v>0.18328</v>
      </c>
      <c r="F24" s="9">
        <v>134.40735000000001</v>
      </c>
      <c r="G24" s="10">
        <v>0.14927000000000001</v>
      </c>
      <c r="H24" s="9">
        <v>6.9370000000000001E-2</v>
      </c>
      <c r="I24" s="10">
        <v>0.1293</v>
      </c>
      <c r="J24" s="10">
        <v>14.28312</v>
      </c>
      <c r="K24" s="59">
        <v>8.8010000000000005E-2</v>
      </c>
    </row>
    <row r="25" spans="1:11" x14ac:dyDescent="0.25">
      <c r="A25" s="8">
        <v>39679</v>
      </c>
      <c r="B25" s="9">
        <v>0.17183999999999999</v>
      </c>
      <c r="C25" s="10">
        <v>0.18164</v>
      </c>
      <c r="D25" s="9">
        <v>8.2339999999999997E-2</v>
      </c>
      <c r="E25" s="10">
        <v>0.18278</v>
      </c>
      <c r="F25" s="9">
        <v>134.81465</v>
      </c>
      <c r="G25" s="10">
        <v>0.14854000000000001</v>
      </c>
      <c r="H25" s="9">
        <v>6.9269999999999998E-2</v>
      </c>
      <c r="I25" s="10">
        <v>0.1293</v>
      </c>
      <c r="J25" s="10">
        <v>14.24498</v>
      </c>
      <c r="K25" s="59">
        <v>8.7859999999999994E-2</v>
      </c>
    </row>
    <row r="26" spans="1:11" x14ac:dyDescent="0.25">
      <c r="A26" s="8">
        <v>39680</v>
      </c>
      <c r="B26" s="9">
        <v>0.17174</v>
      </c>
      <c r="C26" s="10">
        <v>0.18146100000000001</v>
      </c>
      <c r="D26" s="9">
        <v>8.2320000000000004E-2</v>
      </c>
      <c r="E26" s="10">
        <v>0.18317</v>
      </c>
      <c r="F26" s="9">
        <v>135.97835000000001</v>
      </c>
      <c r="G26" s="10">
        <v>0.14868999999999999</v>
      </c>
      <c r="H26" s="9">
        <v>6.9370000000000001E-2</v>
      </c>
      <c r="I26" s="10">
        <v>0.1293</v>
      </c>
      <c r="J26" s="10">
        <v>14.185499999999999</v>
      </c>
      <c r="K26" s="59">
        <v>8.7809999999999999E-2</v>
      </c>
    </row>
    <row r="27" spans="1:11" x14ac:dyDescent="0.25">
      <c r="A27" s="8">
        <v>39681</v>
      </c>
      <c r="B27" s="9">
        <v>0.17186000000000001</v>
      </c>
      <c r="C27" s="10">
        <v>0.18196000000000001</v>
      </c>
      <c r="D27" s="9">
        <v>8.2360000000000003E-2</v>
      </c>
      <c r="E27" s="10">
        <v>0.18282000000000001</v>
      </c>
      <c r="F27" s="9">
        <v>135.3965</v>
      </c>
      <c r="G27" s="10">
        <v>0.14851</v>
      </c>
      <c r="H27" s="9">
        <v>6.9540000000000005E-2</v>
      </c>
      <c r="I27" s="10">
        <v>0.1293</v>
      </c>
      <c r="J27" s="10">
        <v>14.21524</v>
      </c>
      <c r="K27" s="59">
        <v>8.7870000000000004E-2</v>
      </c>
    </row>
    <row r="28" spans="1:11" ht="15.75" thickBot="1" x14ac:dyDescent="0.3">
      <c r="A28" s="11">
        <v>39682</v>
      </c>
      <c r="B28" s="12">
        <v>0.16997000000000001</v>
      </c>
      <c r="C28" s="13">
        <v>0.17993000000000001</v>
      </c>
      <c r="D28" s="12">
        <v>8.208E-2</v>
      </c>
      <c r="E28" s="13">
        <v>0.18201999999999999</v>
      </c>
      <c r="F28" s="12">
        <v>136.20785000000001</v>
      </c>
      <c r="G28" s="13">
        <v>0.14712</v>
      </c>
      <c r="H28" s="12">
        <v>6.8930000000000005E-2</v>
      </c>
      <c r="I28" s="13">
        <v>0.1293</v>
      </c>
      <c r="J28" s="13">
        <v>14.00384</v>
      </c>
      <c r="K28" s="60">
        <v>8.6900000000000005E-2</v>
      </c>
    </row>
    <row r="29" spans="1:11" ht="15.75" thickTop="1" x14ac:dyDescent="0.25">
      <c r="A29" s="14" t="s">
        <v>11</v>
      </c>
      <c r="B29" s="15">
        <f t="shared" ref="B29:K29" si="6">SUM(B24:B28)</f>
        <v>0.85753999999999997</v>
      </c>
      <c r="C29" s="16">
        <f t="shared" si="6"/>
        <v>0.90885100000000008</v>
      </c>
      <c r="D29" s="15">
        <f t="shared" si="6"/>
        <v>0.41147999999999996</v>
      </c>
      <c r="E29" s="16">
        <f t="shared" si="6"/>
        <v>0.91406999999999994</v>
      </c>
      <c r="F29" s="15">
        <f t="shared" si="6"/>
        <v>676.80469999999991</v>
      </c>
      <c r="G29" s="16">
        <f t="shared" si="6"/>
        <v>0.74213000000000007</v>
      </c>
      <c r="H29" s="15">
        <f t="shared" si="6"/>
        <v>0.34647999999999995</v>
      </c>
      <c r="I29" s="16">
        <f t="shared" si="6"/>
        <v>0.64649999999999996</v>
      </c>
      <c r="J29" s="16">
        <f t="shared" si="6"/>
        <v>70.932680000000005</v>
      </c>
      <c r="K29" s="61">
        <f t="shared" si="6"/>
        <v>0.43845000000000001</v>
      </c>
    </row>
    <row r="30" spans="1:11" ht="15.75" thickBot="1" x14ac:dyDescent="0.3">
      <c r="A30" s="17" t="s">
        <v>12</v>
      </c>
      <c r="B30" s="18">
        <f>B29/5</f>
        <v>0.17150799999999999</v>
      </c>
      <c r="C30" s="19">
        <f>C29/5</f>
        <v>0.18177020000000002</v>
      </c>
      <c r="D30" s="19">
        <f t="shared" ref="D30:K30" si="7">D29/5</f>
        <v>8.2295999999999994E-2</v>
      </c>
      <c r="E30" s="19">
        <f t="shared" si="7"/>
        <v>0.18281399999999998</v>
      </c>
      <c r="F30" s="19">
        <f t="shared" si="7"/>
        <v>135.36093999999997</v>
      </c>
      <c r="G30" s="19">
        <f t="shared" si="7"/>
        <v>0.148426</v>
      </c>
      <c r="H30" s="19">
        <f t="shared" si="7"/>
        <v>6.9295999999999996E-2</v>
      </c>
      <c r="I30" s="19">
        <f t="shared" si="7"/>
        <v>0.1293</v>
      </c>
      <c r="J30" s="19">
        <f t="shared" si="7"/>
        <v>14.186536</v>
      </c>
      <c r="K30" s="19">
        <f t="shared" si="7"/>
        <v>8.7690000000000004E-2</v>
      </c>
    </row>
    <row r="31" spans="1:11" ht="15.75" thickTop="1" x14ac:dyDescent="0.25">
      <c r="A31" s="8">
        <v>39685</v>
      </c>
      <c r="B31" s="9">
        <v>0.17077999999999999</v>
      </c>
      <c r="C31" s="10">
        <v>0.18174000000000001</v>
      </c>
      <c r="D31" s="9">
        <v>8.201E-2</v>
      </c>
      <c r="E31" s="10">
        <v>0.18240000000000001</v>
      </c>
      <c r="F31" s="9">
        <v>137.56227000000001</v>
      </c>
      <c r="G31" s="10">
        <v>0.14877000000000001</v>
      </c>
      <c r="H31" s="9">
        <v>6.9650000000000004E-2</v>
      </c>
      <c r="I31" s="10">
        <v>0.1293</v>
      </c>
      <c r="J31" s="10">
        <v>14.21072</v>
      </c>
      <c r="K31" s="59">
        <v>8.7319999999999995E-2</v>
      </c>
    </row>
    <row r="32" spans="1:11" x14ac:dyDescent="0.25">
      <c r="A32" s="8">
        <v>39686</v>
      </c>
      <c r="B32" s="9">
        <v>0.17076</v>
      </c>
      <c r="C32" s="10">
        <v>0.18193000000000001</v>
      </c>
      <c r="D32" s="9">
        <v>8.2040000000000002E-2</v>
      </c>
      <c r="E32" s="10">
        <v>0.18273</v>
      </c>
      <c r="F32" s="9">
        <v>138.56434999999999</v>
      </c>
      <c r="G32" s="10">
        <v>0.14888000000000001</v>
      </c>
      <c r="H32" s="9">
        <v>6.9570000000000007E-2</v>
      </c>
      <c r="I32" s="10">
        <v>0.1293</v>
      </c>
      <c r="J32" s="10">
        <v>14.16094</v>
      </c>
      <c r="K32" s="59">
        <v>8.7309999999999999E-2</v>
      </c>
    </row>
    <row r="33" spans="1:11" x14ac:dyDescent="0.25">
      <c r="A33" s="8">
        <v>39687</v>
      </c>
      <c r="B33" s="9">
        <v>0.17257</v>
      </c>
      <c r="C33" s="10">
        <v>0.18572</v>
      </c>
      <c r="D33" s="9">
        <v>8.2729999999999998E-2</v>
      </c>
      <c r="E33" s="10">
        <v>0.18426000000000001</v>
      </c>
      <c r="F33" s="9">
        <v>140.62991</v>
      </c>
      <c r="G33" s="10">
        <v>0.15107000000000001</v>
      </c>
      <c r="H33" s="9">
        <v>7.0319999999999994E-2</v>
      </c>
      <c r="I33" s="10">
        <v>0.1293</v>
      </c>
      <c r="J33" s="10">
        <v>14.20167</v>
      </c>
      <c r="K33" s="59">
        <v>8.8230000000000003E-2</v>
      </c>
    </row>
    <row r="34" spans="1:11" x14ac:dyDescent="0.25">
      <c r="A34" s="8">
        <v>39688</v>
      </c>
      <c r="B34" s="9">
        <v>0.17208000000000001</v>
      </c>
      <c r="C34" s="10">
        <v>0.18468000000000001</v>
      </c>
      <c r="D34" s="9">
        <v>8.2199999999999995E-2</v>
      </c>
      <c r="E34" s="10">
        <v>0.18351999999999999</v>
      </c>
      <c r="F34" s="9">
        <v>140.20968999999999</v>
      </c>
      <c r="G34" s="10">
        <v>0.15092</v>
      </c>
      <c r="H34" s="9">
        <v>7.0459999999999995E-2</v>
      </c>
      <c r="I34" s="10">
        <v>0.1293</v>
      </c>
      <c r="J34" s="10">
        <v>14.18744</v>
      </c>
      <c r="K34" s="59">
        <v>8.7980000000000003E-2</v>
      </c>
    </row>
    <row r="35" spans="1:11" ht="15.75" thickBot="1" x14ac:dyDescent="0.3">
      <c r="A35" s="11">
        <v>39689</v>
      </c>
      <c r="B35" s="12">
        <v>0.17199999999999999</v>
      </c>
      <c r="C35" s="13">
        <v>0.18395</v>
      </c>
      <c r="D35" s="12">
        <v>8.226E-2</v>
      </c>
      <c r="E35" s="13">
        <v>0.18340999999999999</v>
      </c>
      <c r="F35" s="12">
        <v>139.90583000000001</v>
      </c>
      <c r="G35" s="13">
        <v>0.14973</v>
      </c>
      <c r="H35" s="12">
        <v>7.0739999999999997E-2</v>
      </c>
      <c r="I35" s="13">
        <v>0.1293</v>
      </c>
      <c r="J35" s="13">
        <v>14.156409999999999</v>
      </c>
      <c r="K35" s="60">
        <v>8.7940000000000004E-2</v>
      </c>
    </row>
    <row r="36" spans="1:11" ht="15.75" thickTop="1" x14ac:dyDescent="0.25">
      <c r="A36" s="14" t="s">
        <v>11</v>
      </c>
      <c r="B36" s="15">
        <f t="shared" ref="B36:K36" si="8">SUM(B31:B35)</f>
        <v>0.85819000000000001</v>
      </c>
      <c r="C36" s="16">
        <f t="shared" si="8"/>
        <v>0.91802000000000006</v>
      </c>
      <c r="D36" s="15">
        <f t="shared" si="8"/>
        <v>0.41123999999999999</v>
      </c>
      <c r="E36" s="16">
        <f t="shared" si="8"/>
        <v>0.91632000000000002</v>
      </c>
      <c r="F36" s="15">
        <f t="shared" si="8"/>
        <v>696.87205000000006</v>
      </c>
      <c r="G36" s="16">
        <f t="shared" si="8"/>
        <v>0.74936999999999998</v>
      </c>
      <c r="H36" s="15">
        <f t="shared" si="8"/>
        <v>0.35074000000000005</v>
      </c>
      <c r="I36" s="16">
        <f t="shared" si="8"/>
        <v>0.64649999999999996</v>
      </c>
      <c r="J36" s="16">
        <f t="shared" si="8"/>
        <v>70.917180000000002</v>
      </c>
      <c r="K36" s="61">
        <f t="shared" si="8"/>
        <v>0.43878</v>
      </c>
    </row>
    <row r="37" spans="1:11" ht="15.75" thickBot="1" x14ac:dyDescent="0.3">
      <c r="A37" s="17" t="s">
        <v>12</v>
      </c>
      <c r="B37" s="18">
        <f>B36/5</f>
        <v>0.17163800000000001</v>
      </c>
      <c r="C37" s="19">
        <f>C36/5</f>
        <v>0.18360400000000002</v>
      </c>
      <c r="D37" s="19">
        <f t="shared" ref="D37:K37" si="9">D36/5</f>
        <v>8.2248000000000002E-2</v>
      </c>
      <c r="E37" s="19">
        <f t="shared" si="9"/>
        <v>0.18326400000000001</v>
      </c>
      <c r="F37" s="19">
        <f t="shared" si="9"/>
        <v>139.37441000000001</v>
      </c>
      <c r="G37" s="19">
        <f t="shared" si="9"/>
        <v>0.14987400000000001</v>
      </c>
      <c r="H37" s="19">
        <f t="shared" si="9"/>
        <v>7.0148000000000016E-2</v>
      </c>
      <c r="I37" s="19">
        <f t="shared" si="9"/>
        <v>0.1293</v>
      </c>
      <c r="J37" s="19">
        <f t="shared" si="9"/>
        <v>14.183436</v>
      </c>
      <c r="K37" s="19">
        <f t="shared" si="9"/>
        <v>8.7756000000000001E-2</v>
      </c>
    </row>
    <row r="38" spans="1:11" ht="15.75" thickTop="1" x14ac:dyDescent="0.25">
      <c r="A38" s="20"/>
      <c r="B38" s="9"/>
      <c r="C38" s="10"/>
      <c r="D38" s="9"/>
      <c r="E38" s="10"/>
      <c r="F38" s="9"/>
      <c r="G38" s="10"/>
      <c r="H38" s="9"/>
      <c r="I38" s="10"/>
      <c r="J38" s="10"/>
      <c r="K38" s="59"/>
    </row>
    <row r="39" spans="1:11" ht="20.25" x14ac:dyDescent="0.3">
      <c r="A39" s="20"/>
      <c r="B39" s="9"/>
      <c r="C39" s="64"/>
      <c r="D39" s="9"/>
      <c r="E39" s="22" t="s">
        <v>13</v>
      </c>
      <c r="F39" s="9"/>
      <c r="G39" s="10"/>
      <c r="H39" s="9"/>
      <c r="I39" s="10"/>
      <c r="J39" s="10"/>
      <c r="K39" s="59"/>
    </row>
    <row r="40" spans="1:11" ht="15.75" thickBot="1" x14ac:dyDescent="0.3">
      <c r="A40" s="23"/>
      <c r="B40" s="24"/>
      <c r="C40" s="25"/>
      <c r="D40" s="24"/>
      <c r="E40" s="25"/>
      <c r="F40" s="24"/>
      <c r="G40" s="25"/>
      <c r="H40" s="24"/>
      <c r="I40" s="25"/>
      <c r="J40" s="25"/>
      <c r="K40" s="63"/>
    </row>
    <row r="41" spans="1:11" x14ac:dyDescent="0.25">
      <c r="A41" s="26" t="s">
        <v>14</v>
      </c>
      <c r="B41" s="27">
        <f>SUM(B6,B10:B14,B17:B21,B24:B28,B31:B35)</f>
        <v>3.5475300000000005</v>
      </c>
      <c r="C41" s="37">
        <f>SUM(C6,C10:C14,C17:C21,C24:C28,C31:C35)</f>
        <v>3.8347910000000001</v>
      </c>
      <c r="D41" s="37">
        <f t="shared" ref="D41:K41" si="10">SUM(D6,D10:D14,D17:D21,D24:D28,D31:D35)</f>
        <v>1.7138699999999998</v>
      </c>
      <c r="E41" s="37">
        <f t="shared" si="10"/>
        <v>3.8140099999999997</v>
      </c>
      <c r="F41" s="37">
        <f t="shared" si="10"/>
        <v>2835.3948600000008</v>
      </c>
      <c r="G41" s="37">
        <f t="shared" si="10"/>
        <v>3.0735200000000003</v>
      </c>
      <c r="H41" s="37">
        <f t="shared" si="10"/>
        <v>1.4366299999999999</v>
      </c>
      <c r="I41" s="37">
        <f t="shared" si="10"/>
        <v>2.7203000000000008</v>
      </c>
      <c r="J41" s="37">
        <f t="shared" si="10"/>
        <v>297.40653999999995</v>
      </c>
      <c r="K41" s="37">
        <f t="shared" si="10"/>
        <v>1.8138299999999998</v>
      </c>
    </row>
    <row r="42" spans="1:11" x14ac:dyDescent="0.25">
      <c r="A42" s="26" t="s">
        <v>15</v>
      </c>
      <c r="B42" s="27">
        <f>B41/21</f>
        <v>0.16893000000000002</v>
      </c>
      <c r="C42" s="28">
        <f>C41/21</f>
        <v>0.18260909523809524</v>
      </c>
      <c r="D42" s="28">
        <f t="shared" ref="D42:K42" si="11">D41/21</f>
        <v>8.1612857142857126E-2</v>
      </c>
      <c r="E42" s="28">
        <f t="shared" si="11"/>
        <v>0.18161952380952379</v>
      </c>
      <c r="F42" s="28">
        <f t="shared" si="11"/>
        <v>135.0188028571429</v>
      </c>
      <c r="G42" s="28">
        <f t="shared" si="11"/>
        <v>0.14635809523809526</v>
      </c>
      <c r="H42" s="28">
        <f t="shared" si="11"/>
        <v>6.8410952380952378E-2</v>
      </c>
      <c r="I42" s="28">
        <f t="shared" si="11"/>
        <v>0.12953809523809529</v>
      </c>
      <c r="J42" s="28">
        <f t="shared" si="11"/>
        <v>14.162216190476189</v>
      </c>
      <c r="K42" s="28">
        <f t="shared" si="11"/>
        <v>8.637285714285714E-2</v>
      </c>
    </row>
    <row r="43" spans="1:11" x14ac:dyDescent="0.25">
      <c r="A43" s="26" t="s">
        <v>16</v>
      </c>
      <c r="B43" s="27">
        <f>1/B42</f>
        <v>5.9196116734742192</v>
      </c>
      <c r="C43" s="28">
        <f>1/C42</f>
        <v>5.4761784931695106</v>
      </c>
      <c r="D43" s="28">
        <f t="shared" ref="D43:K43" si="12">1/D42</f>
        <v>12.252971345551298</v>
      </c>
      <c r="E43" s="28">
        <f t="shared" si="12"/>
        <v>5.5060159779339859</v>
      </c>
      <c r="F43" s="28">
        <f t="shared" si="12"/>
        <v>7.4063758442448448E-3</v>
      </c>
      <c r="G43" s="28">
        <f t="shared" si="12"/>
        <v>6.8325568078294587</v>
      </c>
      <c r="H43" s="28">
        <f t="shared" si="12"/>
        <v>14.617542443078595</v>
      </c>
      <c r="I43" s="28">
        <f t="shared" si="12"/>
        <v>7.719736793735982</v>
      </c>
      <c r="J43" s="28">
        <f t="shared" si="12"/>
        <v>7.0610417645825818E-2</v>
      </c>
      <c r="K43" s="28">
        <f t="shared" si="12"/>
        <v>11.577711251881379</v>
      </c>
    </row>
    <row r="44" spans="1:11" ht="15.75" thickBot="1" x14ac:dyDescent="0.3">
      <c r="A44" s="29"/>
      <c r="B44" s="30"/>
      <c r="C44" s="31"/>
      <c r="D44" s="30"/>
      <c r="E44" s="31"/>
      <c r="F44" s="31"/>
      <c r="G44" s="30"/>
      <c r="H44" s="31"/>
      <c r="I44" s="30"/>
      <c r="J44" s="31"/>
      <c r="K44" s="54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topLeftCell="A10" workbookViewId="0">
      <selection activeCell="B33" sqref="B33"/>
    </sheetView>
  </sheetViews>
  <sheetFormatPr defaultRowHeight="15" x14ac:dyDescent="0.25"/>
  <cols>
    <col min="1" max="1" width="12.28515625" customWidth="1"/>
    <col min="2" max="2" width="10.85546875" customWidth="1"/>
    <col min="3" max="3" width="10.7109375" customWidth="1"/>
    <col min="4" max="4" width="11.7109375" customWidth="1"/>
    <col min="5" max="6" width="10.42578125" customWidth="1"/>
    <col min="7" max="7" width="10" customWidth="1"/>
    <col min="8" max="8" width="10.42578125" customWidth="1"/>
    <col min="9" max="9" width="10.7109375" customWidth="1"/>
    <col min="10" max="10" width="10.140625" customWidth="1"/>
    <col min="11" max="11" width="10.42578125" customWidth="1"/>
  </cols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2.5" x14ac:dyDescent="0.3">
      <c r="A2" s="1"/>
      <c r="B2" s="1"/>
      <c r="C2" s="2" t="s">
        <v>53</v>
      </c>
      <c r="D2" s="1"/>
      <c r="E2" s="1"/>
      <c r="F2" s="1"/>
      <c r="G2" s="1"/>
      <c r="H2" s="1"/>
      <c r="I2" s="1"/>
      <c r="J2" s="1"/>
      <c r="K2" s="1"/>
    </row>
    <row r="3" spans="1:11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x14ac:dyDescent="0.25">
      <c r="A4" s="4"/>
      <c r="B4" s="5"/>
      <c r="C4" s="4"/>
      <c r="D4" s="5"/>
      <c r="E4" s="4"/>
      <c r="F4" s="5"/>
      <c r="G4" s="4"/>
      <c r="H4" s="5"/>
      <c r="I4" s="4"/>
      <c r="J4" s="4"/>
      <c r="K4" s="57"/>
    </row>
    <row r="5" spans="1:11" ht="15.75" thickBot="1" x14ac:dyDescent="0.3">
      <c r="A5" s="6" t="s">
        <v>0</v>
      </c>
      <c r="B5" s="7" t="s">
        <v>2</v>
      </c>
      <c r="C5" s="6" t="s">
        <v>5</v>
      </c>
      <c r="D5" s="7" t="s">
        <v>6</v>
      </c>
      <c r="E5" s="6" t="s">
        <v>7</v>
      </c>
      <c r="F5" s="7" t="s">
        <v>4</v>
      </c>
      <c r="G5" s="6" t="s">
        <v>1</v>
      </c>
      <c r="H5" s="7" t="s">
        <v>8</v>
      </c>
      <c r="I5" s="6" t="s">
        <v>9</v>
      </c>
      <c r="J5" s="6" t="s">
        <v>10</v>
      </c>
      <c r="K5" s="58" t="s">
        <v>3</v>
      </c>
    </row>
    <row r="6" spans="1:11" x14ac:dyDescent="0.25">
      <c r="A6" s="8">
        <v>39692</v>
      </c>
      <c r="B6" s="70">
        <v>0.17208000000000001</v>
      </c>
      <c r="C6" s="71">
        <v>0.18448999999999999</v>
      </c>
      <c r="D6" s="70">
        <v>8.2360000000000003E-2</v>
      </c>
      <c r="E6" s="71">
        <v>0.18306</v>
      </c>
      <c r="F6" s="70">
        <v>140.80123</v>
      </c>
      <c r="G6" s="71">
        <v>0.15065999999999999</v>
      </c>
      <c r="H6" s="70">
        <v>7.0989999999999998E-2</v>
      </c>
      <c r="I6" s="71">
        <v>0.1293</v>
      </c>
      <c r="J6" s="70">
        <v>14.042630000000001</v>
      </c>
      <c r="K6" s="70">
        <v>8.7989999999999999E-2</v>
      </c>
    </row>
    <row r="7" spans="1:11" x14ac:dyDescent="0.25">
      <c r="A7" s="8">
        <v>39693</v>
      </c>
      <c r="B7" s="20">
        <v>0.17285</v>
      </c>
      <c r="C7" s="71">
        <v>0.18551999999999999</v>
      </c>
      <c r="D7" s="20">
        <v>8.2500000000000004E-2</v>
      </c>
      <c r="E7" s="71">
        <v>0.18368000000000001</v>
      </c>
      <c r="F7" s="20">
        <v>142.55324999999999</v>
      </c>
      <c r="G7" s="71">
        <v>0.15167</v>
      </c>
      <c r="H7" s="20">
        <v>7.1480000000000002E-2</v>
      </c>
      <c r="I7" s="71">
        <v>0.1293</v>
      </c>
      <c r="J7" s="20">
        <v>14.01741</v>
      </c>
      <c r="K7" s="20">
        <v>8.838E-2</v>
      </c>
    </row>
    <row r="8" spans="1:11" x14ac:dyDescent="0.25">
      <c r="A8" s="8">
        <v>39694</v>
      </c>
      <c r="B8" s="20">
        <v>0.17374000000000001</v>
      </c>
      <c r="C8" s="71">
        <v>0.18801999999999999</v>
      </c>
      <c r="D8" s="20">
        <v>8.2890000000000005E-2</v>
      </c>
      <c r="E8" s="71">
        <v>0.18451999999999999</v>
      </c>
      <c r="F8" s="20">
        <v>146.22149999999999</v>
      </c>
      <c r="G8" s="71">
        <v>0.1547</v>
      </c>
      <c r="H8" s="20">
        <v>7.2239999999999999E-2</v>
      </c>
      <c r="I8" s="71">
        <v>0.129</v>
      </c>
      <c r="J8" s="20">
        <v>14.04101</v>
      </c>
      <c r="K8" s="20">
        <v>8.8830000000000006E-2</v>
      </c>
    </row>
    <row r="9" spans="1:11" x14ac:dyDescent="0.25">
      <c r="A9" s="8">
        <v>39695</v>
      </c>
      <c r="B9" s="20">
        <v>0.17430999999999999</v>
      </c>
      <c r="C9" s="71">
        <v>0.18875</v>
      </c>
      <c r="D9" s="20">
        <v>8.3099999999999993E-2</v>
      </c>
      <c r="E9" s="71">
        <v>0.18521000000000001</v>
      </c>
      <c r="F9" s="20">
        <v>148.12102999999999</v>
      </c>
      <c r="G9" s="71">
        <v>0.15473999999999999</v>
      </c>
      <c r="H9" s="20">
        <v>7.2559999999999999E-2</v>
      </c>
      <c r="I9" s="71">
        <v>0.129</v>
      </c>
      <c r="J9" s="20">
        <v>13.971349999999999</v>
      </c>
      <c r="K9" s="20">
        <v>8.9130000000000001E-2</v>
      </c>
    </row>
    <row r="10" spans="1:11" ht="15.75" thickBot="1" x14ac:dyDescent="0.3">
      <c r="A10" s="11">
        <v>39696</v>
      </c>
      <c r="B10" s="25">
        <v>0.17560000000000001</v>
      </c>
      <c r="C10" s="12">
        <v>0.18959999999999999</v>
      </c>
      <c r="D10" s="25">
        <v>8.2930000000000004E-2</v>
      </c>
      <c r="E10" s="12">
        <v>0.1852</v>
      </c>
      <c r="F10" s="25">
        <v>145.69999999999999</v>
      </c>
      <c r="G10" s="12">
        <v>0.15529999999999999</v>
      </c>
      <c r="H10" s="25">
        <v>7.2859999999999994E-2</v>
      </c>
      <c r="I10" s="12">
        <v>0.129</v>
      </c>
      <c r="J10" s="25">
        <v>13.92</v>
      </c>
      <c r="K10" s="25">
        <v>8.9770000000000003E-2</v>
      </c>
    </row>
    <row r="11" spans="1:11" ht="15.75" thickTop="1" x14ac:dyDescent="0.25">
      <c r="A11" s="14" t="s">
        <v>11</v>
      </c>
      <c r="B11" s="15">
        <f t="shared" ref="B11:K11" si="0">SUM(B6:B10)</f>
        <v>0.86857999999999991</v>
      </c>
      <c r="C11" s="16">
        <f t="shared" si="0"/>
        <v>0.93637999999999988</v>
      </c>
      <c r="D11" s="15">
        <f t="shared" si="0"/>
        <v>0.41378000000000004</v>
      </c>
      <c r="E11" s="16">
        <f t="shared" si="0"/>
        <v>0.92166999999999999</v>
      </c>
      <c r="F11" s="15">
        <f t="shared" si="0"/>
        <v>723.39700999999991</v>
      </c>
      <c r="G11" s="16">
        <f t="shared" si="0"/>
        <v>0.76706999999999992</v>
      </c>
      <c r="H11" s="15">
        <f t="shared" si="0"/>
        <v>0.36012999999999995</v>
      </c>
      <c r="I11" s="16">
        <f t="shared" si="0"/>
        <v>0.64559999999999995</v>
      </c>
      <c r="J11" s="16">
        <f t="shared" si="0"/>
        <v>69.992400000000004</v>
      </c>
      <c r="K11" s="61">
        <f t="shared" si="0"/>
        <v>0.44409999999999999</v>
      </c>
    </row>
    <row r="12" spans="1:11" ht="15.75" thickBot="1" x14ac:dyDescent="0.3">
      <c r="A12" s="17" t="s">
        <v>12</v>
      </c>
      <c r="B12" s="18">
        <f>B11/5</f>
        <v>0.17371599999999998</v>
      </c>
      <c r="C12" s="19">
        <f>C11/5</f>
        <v>0.18727599999999997</v>
      </c>
      <c r="D12" s="19">
        <f t="shared" ref="D12:K12" si="1">D11/5</f>
        <v>8.275600000000001E-2</v>
      </c>
      <c r="E12" s="19">
        <f t="shared" si="1"/>
        <v>0.184334</v>
      </c>
      <c r="F12" s="19">
        <f t="shared" si="1"/>
        <v>144.67940199999998</v>
      </c>
      <c r="G12" s="19">
        <f t="shared" si="1"/>
        <v>0.15341399999999999</v>
      </c>
      <c r="H12" s="19">
        <f t="shared" si="1"/>
        <v>7.2025999999999993E-2</v>
      </c>
      <c r="I12" s="19">
        <f t="shared" si="1"/>
        <v>0.12911999999999998</v>
      </c>
      <c r="J12" s="19">
        <f t="shared" si="1"/>
        <v>13.998480000000001</v>
      </c>
      <c r="K12" s="19">
        <f t="shared" si="1"/>
        <v>8.8819999999999996E-2</v>
      </c>
    </row>
    <row r="13" spans="1:11" ht="15.75" thickTop="1" x14ac:dyDescent="0.25">
      <c r="A13" s="8">
        <v>39699</v>
      </c>
      <c r="B13" s="9">
        <v>0.17680999999999999</v>
      </c>
      <c r="C13" s="10">
        <v>0.19397</v>
      </c>
      <c r="D13" s="9">
        <v>8.3409999999999998E-2</v>
      </c>
      <c r="E13" s="10">
        <v>0.18515000000000001</v>
      </c>
      <c r="F13" s="9">
        <v>144.20587</v>
      </c>
      <c r="G13" s="10">
        <v>0.15939999999999999</v>
      </c>
      <c r="H13" s="9">
        <v>7.2969999999999993E-2</v>
      </c>
      <c r="I13" s="10">
        <v>0.129</v>
      </c>
      <c r="J13" s="10">
        <v>13.764950000000001</v>
      </c>
      <c r="K13" s="59">
        <v>9.0410000000000004E-2</v>
      </c>
    </row>
    <row r="14" spans="1:11" x14ac:dyDescent="0.25">
      <c r="A14" s="8">
        <v>39700</v>
      </c>
      <c r="B14" s="9">
        <v>0.17810999999999999</v>
      </c>
      <c r="C14" s="10">
        <v>0.19217000000000001</v>
      </c>
      <c r="D14" s="9">
        <v>8.3580000000000002E-2</v>
      </c>
      <c r="E14" s="10">
        <v>0.18429000000000001</v>
      </c>
      <c r="F14" s="9">
        <v>139.46834999999999</v>
      </c>
      <c r="G14" s="10">
        <v>0.15770000000000001</v>
      </c>
      <c r="H14" s="9">
        <v>7.3330000000000006E-2</v>
      </c>
      <c r="I14" s="10">
        <v>0.129</v>
      </c>
      <c r="J14" s="10">
        <v>13.92426</v>
      </c>
      <c r="K14" s="59">
        <v>9.1060000000000002E-2</v>
      </c>
    </row>
    <row r="15" spans="1:11" x14ac:dyDescent="0.25">
      <c r="A15" s="8">
        <v>39701</v>
      </c>
      <c r="B15" s="9">
        <v>0.17824999999999999</v>
      </c>
      <c r="C15" s="10">
        <v>0.19212000000000001</v>
      </c>
      <c r="D15" s="9">
        <v>8.3610000000000004E-2</v>
      </c>
      <c r="E15" s="10">
        <v>0.18476999999999999</v>
      </c>
      <c r="F15" s="9">
        <v>141.51300000000001</v>
      </c>
      <c r="G15" s="10">
        <v>0.15959999999999999</v>
      </c>
      <c r="H15" s="9">
        <v>7.306E-2</v>
      </c>
      <c r="I15" s="10">
        <v>0.129</v>
      </c>
      <c r="J15" s="10">
        <v>13.839119999999999</v>
      </c>
      <c r="K15" s="59">
        <v>9.1139999999999999E-2</v>
      </c>
    </row>
    <row r="16" spans="1:11" x14ac:dyDescent="0.25">
      <c r="A16" s="8">
        <v>39702</v>
      </c>
      <c r="B16" s="9">
        <v>0.17943999999999999</v>
      </c>
      <c r="C16" s="10">
        <v>0.19302</v>
      </c>
      <c r="D16" s="9">
        <v>8.3640000000000006E-2</v>
      </c>
      <c r="E16" s="10">
        <v>0.18467</v>
      </c>
      <c r="F16" s="9">
        <v>140.57231999999999</v>
      </c>
      <c r="G16" s="10">
        <v>0.16006000000000001</v>
      </c>
      <c r="H16" s="9">
        <v>7.3389999999999997E-2</v>
      </c>
      <c r="I16" s="10">
        <v>0.1288</v>
      </c>
      <c r="J16" s="10">
        <v>13.873049999999999</v>
      </c>
      <c r="K16" s="59">
        <v>9.1749999999999998E-2</v>
      </c>
    </row>
    <row r="17" spans="1:11" ht="15.75" thickBot="1" x14ac:dyDescent="0.3">
      <c r="A17" s="11">
        <v>39703</v>
      </c>
      <c r="B17" s="12">
        <v>0.18054999999999999</v>
      </c>
      <c r="C17" s="13">
        <v>0.19811999999999999</v>
      </c>
      <c r="D17" s="12">
        <v>8.3830000000000002E-2</v>
      </c>
      <c r="E17" s="13">
        <v>0.18582000000000001</v>
      </c>
      <c r="F17" s="12">
        <v>142.85852</v>
      </c>
      <c r="G17" s="13">
        <v>0.16159999999999999</v>
      </c>
      <c r="H17" s="12">
        <v>7.3480000000000004E-2</v>
      </c>
      <c r="I17" s="13">
        <v>0.12859999999999999</v>
      </c>
      <c r="J17" s="13">
        <v>13.707470000000001</v>
      </c>
      <c r="K17" s="60">
        <v>9.2310000000000003E-2</v>
      </c>
    </row>
    <row r="18" spans="1:11" ht="15.75" thickTop="1" x14ac:dyDescent="0.25">
      <c r="A18" s="14" t="s">
        <v>11</v>
      </c>
      <c r="B18" s="15">
        <f t="shared" ref="B18:K18" si="2">SUM(B13:B17)</f>
        <v>0.89315999999999995</v>
      </c>
      <c r="C18" s="16">
        <f t="shared" si="2"/>
        <v>0.96939999999999993</v>
      </c>
      <c r="D18" s="15">
        <f t="shared" si="2"/>
        <v>0.41807</v>
      </c>
      <c r="E18" s="16">
        <f t="shared" si="2"/>
        <v>0.92469999999999997</v>
      </c>
      <c r="F18" s="15">
        <f t="shared" si="2"/>
        <v>708.61806000000001</v>
      </c>
      <c r="G18" s="16">
        <f t="shared" si="2"/>
        <v>0.79835999999999996</v>
      </c>
      <c r="H18" s="15">
        <f t="shared" si="2"/>
        <v>0.36623</v>
      </c>
      <c r="I18" s="16">
        <f t="shared" si="2"/>
        <v>0.64440000000000008</v>
      </c>
      <c r="J18" s="16">
        <f t="shared" si="2"/>
        <v>69.108850000000004</v>
      </c>
      <c r="K18" s="61">
        <f t="shared" si="2"/>
        <v>0.45667000000000002</v>
      </c>
    </row>
    <row r="19" spans="1:11" ht="15.75" thickBot="1" x14ac:dyDescent="0.3">
      <c r="A19" s="17" t="s">
        <v>12</v>
      </c>
      <c r="B19" s="18">
        <f>B18/5</f>
        <v>0.17863199999999999</v>
      </c>
      <c r="C19" s="19">
        <f>C18/5</f>
        <v>0.19388</v>
      </c>
      <c r="D19" s="19">
        <f t="shared" ref="D19:K19" si="3">D18/5</f>
        <v>8.3613999999999994E-2</v>
      </c>
      <c r="E19" s="19">
        <f t="shared" si="3"/>
        <v>0.18493999999999999</v>
      </c>
      <c r="F19" s="19">
        <f t="shared" si="3"/>
        <v>141.723612</v>
      </c>
      <c r="G19" s="19">
        <f t="shared" si="3"/>
        <v>0.15967199999999998</v>
      </c>
      <c r="H19" s="19">
        <f t="shared" si="3"/>
        <v>7.3246000000000006E-2</v>
      </c>
      <c r="I19" s="19">
        <f t="shared" si="3"/>
        <v>0.12888000000000002</v>
      </c>
      <c r="J19" s="19">
        <f t="shared" si="3"/>
        <v>13.821770000000001</v>
      </c>
      <c r="K19" s="19">
        <f t="shared" si="3"/>
        <v>9.1333999999999999E-2</v>
      </c>
    </row>
    <row r="20" spans="1:11" ht="15" customHeight="1" thickTop="1" x14ac:dyDescent="0.25">
      <c r="A20" s="8">
        <v>39706</v>
      </c>
      <c r="B20" s="9">
        <v>0.17746000000000001</v>
      </c>
      <c r="C20" s="10">
        <v>0.19366</v>
      </c>
      <c r="D20" s="9">
        <v>8.3449999999999996E-2</v>
      </c>
      <c r="E20" s="10">
        <v>0.18373</v>
      </c>
      <c r="F20" s="9">
        <v>142.53702999999999</v>
      </c>
      <c r="G20" s="10">
        <v>0.15737000000000001</v>
      </c>
      <c r="H20" s="9">
        <v>7.1929999999999994E-2</v>
      </c>
      <c r="I20" s="10">
        <v>0.12859999999999999</v>
      </c>
      <c r="J20" s="10">
        <v>13.811640000000001</v>
      </c>
      <c r="K20" s="59">
        <v>9.0730000000000005E-2</v>
      </c>
    </row>
    <row r="21" spans="1:11" x14ac:dyDescent="0.25">
      <c r="A21" s="8">
        <v>39707</v>
      </c>
      <c r="B21" s="9">
        <v>0.17735000000000001</v>
      </c>
      <c r="C21" s="10">
        <v>0.19467000000000001</v>
      </c>
      <c r="D21" s="9">
        <v>8.2979999999999998E-2</v>
      </c>
      <c r="E21" s="10">
        <v>0.18368999999999999</v>
      </c>
      <c r="F21" s="9">
        <v>143.04177999999999</v>
      </c>
      <c r="G21" s="10">
        <v>0.15895000000000001</v>
      </c>
      <c r="H21" s="9">
        <v>7.1819999999999995E-2</v>
      </c>
      <c r="I21" s="10">
        <v>0.12859999999999999</v>
      </c>
      <c r="J21" s="10">
        <v>13.62581</v>
      </c>
      <c r="K21" s="59">
        <v>9.0679999999999997E-2</v>
      </c>
    </row>
    <row r="22" spans="1:11" x14ac:dyDescent="0.25">
      <c r="A22" s="8">
        <v>39708</v>
      </c>
      <c r="B22" s="9">
        <v>0.17788999999999999</v>
      </c>
      <c r="C22" s="10">
        <v>0.19553000000000001</v>
      </c>
      <c r="D22" s="9">
        <v>8.294E-2</v>
      </c>
      <c r="E22" s="10">
        <v>0.18481</v>
      </c>
      <c r="F22" s="9">
        <v>149.12777</v>
      </c>
      <c r="G22" s="10">
        <v>0.16250000000000001</v>
      </c>
      <c r="H22" s="9">
        <v>7.2359999999999994E-2</v>
      </c>
      <c r="I22" s="10">
        <v>0.12859999999999999</v>
      </c>
      <c r="J22" s="10">
        <v>13.503</v>
      </c>
      <c r="K22" s="59">
        <v>9.0969999999999995E-2</v>
      </c>
    </row>
    <row r="23" spans="1:11" x14ac:dyDescent="0.25">
      <c r="A23" s="8">
        <v>39709</v>
      </c>
      <c r="B23" s="9">
        <v>0.17709</v>
      </c>
      <c r="C23" s="10">
        <v>0.19600999999999999</v>
      </c>
      <c r="D23" s="9">
        <v>8.3019999999999997E-2</v>
      </c>
      <c r="E23" s="10">
        <v>0.18443000000000001</v>
      </c>
      <c r="F23" s="9">
        <v>143.50152</v>
      </c>
      <c r="G23" s="10">
        <v>0.16392000000000001</v>
      </c>
      <c r="H23" s="9">
        <v>7.1739999999999998E-2</v>
      </c>
      <c r="I23" s="10">
        <v>0.12859999999999999</v>
      </c>
      <c r="J23" s="10">
        <v>13.46828</v>
      </c>
      <c r="K23" s="59">
        <v>9.0539999999999995E-2</v>
      </c>
    </row>
    <row r="24" spans="1:11" ht="15.75" thickBot="1" x14ac:dyDescent="0.3">
      <c r="A24" s="11">
        <v>39710</v>
      </c>
      <c r="B24" s="12">
        <v>0.17493</v>
      </c>
      <c r="C24" s="13">
        <v>0.19153000000000001</v>
      </c>
      <c r="D24" s="12">
        <v>8.2089999999999996E-2</v>
      </c>
      <c r="E24" s="13">
        <v>0.18423</v>
      </c>
      <c r="F24" s="12">
        <v>148.30152000000001</v>
      </c>
      <c r="G24" s="13">
        <v>0.16105</v>
      </c>
      <c r="H24" s="12">
        <v>7.0699999999999999E-2</v>
      </c>
      <c r="I24" s="13">
        <v>0.12859999999999999</v>
      </c>
      <c r="J24" s="13">
        <v>13.48564</v>
      </c>
      <c r="K24" s="60">
        <v>8.9440000000000006E-2</v>
      </c>
    </row>
    <row r="25" spans="1:11" ht="15.75" thickTop="1" x14ac:dyDescent="0.25">
      <c r="A25" s="14" t="s">
        <v>11</v>
      </c>
      <c r="B25" s="15">
        <f t="shared" ref="B25:K25" si="4">SUM(B20:B24)</f>
        <v>0.88471999999999995</v>
      </c>
      <c r="C25" s="16">
        <f t="shared" si="4"/>
        <v>0.97140000000000004</v>
      </c>
      <c r="D25" s="15">
        <f t="shared" si="4"/>
        <v>0.41447999999999996</v>
      </c>
      <c r="E25" s="16">
        <f t="shared" si="4"/>
        <v>0.92088999999999999</v>
      </c>
      <c r="F25" s="15">
        <f t="shared" si="4"/>
        <v>726.50961999999993</v>
      </c>
      <c r="G25" s="16">
        <f t="shared" si="4"/>
        <v>0.80379000000000012</v>
      </c>
      <c r="H25" s="15">
        <f t="shared" si="4"/>
        <v>0.35854999999999992</v>
      </c>
      <c r="I25" s="16">
        <f t="shared" si="4"/>
        <v>0.64300000000000002</v>
      </c>
      <c r="J25" s="16">
        <f t="shared" si="4"/>
        <v>67.894369999999995</v>
      </c>
      <c r="K25" s="61">
        <f t="shared" si="4"/>
        <v>0.45236000000000004</v>
      </c>
    </row>
    <row r="26" spans="1:11" ht="15.75" thickBot="1" x14ac:dyDescent="0.3">
      <c r="A26" s="17" t="s">
        <v>12</v>
      </c>
      <c r="B26" s="18">
        <f>B25/5</f>
        <v>0.17694399999999999</v>
      </c>
      <c r="C26" s="19">
        <f>C25/5</f>
        <v>0.19428000000000001</v>
      </c>
      <c r="D26" s="19">
        <f t="shared" ref="D26:K26" si="5">D25/5</f>
        <v>8.2895999999999997E-2</v>
      </c>
      <c r="E26" s="19">
        <f t="shared" si="5"/>
        <v>0.18417800000000001</v>
      </c>
      <c r="F26" s="19">
        <f t="shared" si="5"/>
        <v>145.30192399999999</v>
      </c>
      <c r="G26" s="19">
        <f t="shared" si="5"/>
        <v>0.16075800000000001</v>
      </c>
      <c r="H26" s="19">
        <f t="shared" si="5"/>
        <v>7.1709999999999982E-2</v>
      </c>
      <c r="I26" s="19">
        <f t="shared" si="5"/>
        <v>0.12859999999999999</v>
      </c>
      <c r="J26" s="19">
        <f t="shared" si="5"/>
        <v>13.578873999999999</v>
      </c>
      <c r="K26" s="19">
        <f t="shared" si="5"/>
        <v>9.0472000000000011E-2</v>
      </c>
    </row>
    <row r="27" spans="1:11" ht="15.75" thickTop="1" x14ac:dyDescent="0.25">
      <c r="A27" s="8">
        <v>39713</v>
      </c>
      <c r="B27" s="9">
        <v>0.17473</v>
      </c>
      <c r="C27" s="10">
        <v>0.18761</v>
      </c>
      <c r="D27" s="9">
        <v>8.3040000000000003E-2</v>
      </c>
      <c r="E27" s="10">
        <v>0.18357000000000001</v>
      </c>
      <c r="F27" s="9">
        <v>146.60400000000001</v>
      </c>
      <c r="G27" s="10">
        <v>0.15558</v>
      </c>
      <c r="H27" s="9">
        <v>7.0239999999999997E-2</v>
      </c>
      <c r="I27" s="10">
        <v>0.12859999999999999</v>
      </c>
      <c r="J27" s="10">
        <v>13.75891</v>
      </c>
      <c r="K27" s="59">
        <v>8.9340000000000003E-2</v>
      </c>
    </row>
    <row r="28" spans="1:11" x14ac:dyDescent="0.25">
      <c r="A28" s="8">
        <v>39714</v>
      </c>
      <c r="B28" s="9">
        <v>0.17150000000000001</v>
      </c>
      <c r="C28" s="10">
        <v>0.18551999999999999</v>
      </c>
      <c r="D28" s="9">
        <v>8.1960000000000005E-2</v>
      </c>
      <c r="E28" s="10">
        <v>0.18179999999999999</v>
      </c>
      <c r="F28" s="9">
        <v>145.03507999999999</v>
      </c>
      <c r="G28" s="10">
        <v>0.15228</v>
      </c>
      <c r="H28" s="9">
        <v>6.9650000000000004E-2</v>
      </c>
      <c r="I28" s="10">
        <v>0.12859999999999999</v>
      </c>
      <c r="J28" s="10">
        <v>13.70426</v>
      </c>
      <c r="K28" s="59">
        <v>8.7679999999999994E-2</v>
      </c>
    </row>
    <row r="29" spans="1:11" x14ac:dyDescent="0.25">
      <c r="A29" s="8">
        <v>39715</v>
      </c>
      <c r="B29" s="9">
        <v>0.17072999999999999</v>
      </c>
      <c r="C29" s="10">
        <v>0.18756999999999999</v>
      </c>
      <c r="D29" s="9">
        <v>8.1350000000000006E-2</v>
      </c>
      <c r="E29" s="10">
        <v>0.18171000000000001</v>
      </c>
      <c r="F29" s="9">
        <v>147.57492999999999</v>
      </c>
      <c r="G29" s="10">
        <v>0.15322</v>
      </c>
      <c r="H29" s="9">
        <v>6.9309999999999997E-2</v>
      </c>
      <c r="I29" s="10">
        <v>0.12859999999999999</v>
      </c>
      <c r="J29" s="10">
        <v>13.601380000000001</v>
      </c>
      <c r="K29" s="59">
        <v>8.7290000000000006E-2</v>
      </c>
    </row>
    <row r="30" spans="1:11" x14ac:dyDescent="0.25">
      <c r="A30" s="8">
        <v>39716</v>
      </c>
      <c r="B30" s="9">
        <v>0.17157</v>
      </c>
      <c r="C30" s="10">
        <v>0.18737999999999999</v>
      </c>
      <c r="D30" s="9">
        <v>8.1710000000000005E-2</v>
      </c>
      <c r="E30" s="10">
        <v>0.18301999999999999</v>
      </c>
      <c r="F30" s="9">
        <v>148.39153999999999</v>
      </c>
      <c r="G30" s="10">
        <v>0.15357999999999999</v>
      </c>
      <c r="H30" s="9">
        <v>6.9470000000000004E-2</v>
      </c>
      <c r="I30" s="10">
        <v>0.12859999999999999</v>
      </c>
      <c r="J30" s="10">
        <v>13.63546</v>
      </c>
      <c r="K30" s="59">
        <v>8.7720000000000006E-2</v>
      </c>
    </row>
    <row r="31" spans="1:11" ht="15.75" thickBot="1" x14ac:dyDescent="0.3">
      <c r="A31" s="11">
        <v>39717</v>
      </c>
      <c r="B31" s="12">
        <v>0.17161999999999999</v>
      </c>
      <c r="C31" s="13">
        <v>0.18808</v>
      </c>
      <c r="D31" s="12">
        <v>8.1670000000000006E-2</v>
      </c>
      <c r="E31" s="13">
        <v>0.18296999999999999</v>
      </c>
      <c r="F31" s="12">
        <v>148.34653</v>
      </c>
      <c r="G31" s="13">
        <v>0.15384</v>
      </c>
      <c r="H31" s="12">
        <v>6.9739999999999996E-2</v>
      </c>
      <c r="I31" s="13">
        <v>0.12859999999999999</v>
      </c>
      <c r="J31" s="13">
        <v>13.68947</v>
      </c>
      <c r="K31" s="60">
        <v>8.7749999999999995E-2</v>
      </c>
    </row>
    <row r="32" spans="1:11" ht="15.75" thickTop="1" x14ac:dyDescent="0.25">
      <c r="A32" s="14" t="s">
        <v>11</v>
      </c>
      <c r="B32" s="15">
        <f t="shared" ref="B32:K32" si="6">SUM(B27:B31)</f>
        <v>0.86015000000000008</v>
      </c>
      <c r="C32" s="16">
        <f t="shared" si="6"/>
        <v>0.93615999999999999</v>
      </c>
      <c r="D32" s="15">
        <f t="shared" si="6"/>
        <v>0.40973000000000004</v>
      </c>
      <c r="E32" s="16">
        <f t="shared" si="6"/>
        <v>0.91306999999999994</v>
      </c>
      <c r="F32" s="15">
        <f t="shared" si="6"/>
        <v>735.95208000000002</v>
      </c>
      <c r="G32" s="16">
        <f t="shared" si="6"/>
        <v>0.76849999999999996</v>
      </c>
      <c r="H32" s="15">
        <f t="shared" si="6"/>
        <v>0.34841</v>
      </c>
      <c r="I32" s="16">
        <f t="shared" si="6"/>
        <v>0.64300000000000002</v>
      </c>
      <c r="J32" s="16">
        <f t="shared" si="6"/>
        <v>68.389479999999992</v>
      </c>
      <c r="K32" s="61">
        <f t="shared" si="6"/>
        <v>0.43978000000000006</v>
      </c>
    </row>
    <row r="33" spans="1:11" ht="15.75" thickBot="1" x14ac:dyDescent="0.3">
      <c r="A33" s="17" t="s">
        <v>12</v>
      </c>
      <c r="B33" s="18">
        <f>B32/5</f>
        <v>0.17203000000000002</v>
      </c>
      <c r="C33" s="19">
        <f>C32/5</f>
        <v>0.18723200000000001</v>
      </c>
      <c r="D33" s="19">
        <f t="shared" ref="D33:K33" si="7">D32/5</f>
        <v>8.1946000000000005E-2</v>
      </c>
      <c r="E33" s="19">
        <f t="shared" si="7"/>
        <v>0.182614</v>
      </c>
      <c r="F33" s="19">
        <f t="shared" si="7"/>
        <v>147.190416</v>
      </c>
      <c r="G33" s="19">
        <f t="shared" si="7"/>
        <v>0.1537</v>
      </c>
      <c r="H33" s="19">
        <f t="shared" si="7"/>
        <v>6.9681999999999994E-2</v>
      </c>
      <c r="I33" s="19">
        <f t="shared" si="7"/>
        <v>0.12859999999999999</v>
      </c>
      <c r="J33" s="19">
        <f t="shared" si="7"/>
        <v>13.677895999999999</v>
      </c>
      <c r="K33" s="19">
        <f t="shared" si="7"/>
        <v>8.7956000000000006E-2</v>
      </c>
    </row>
    <row r="34" spans="1:11" ht="15.75" thickTop="1" x14ac:dyDescent="0.25">
      <c r="A34" s="8">
        <v>39720</v>
      </c>
      <c r="B34" s="9">
        <v>0.17224999999999999</v>
      </c>
      <c r="C34" s="10">
        <v>0.18756</v>
      </c>
      <c r="D34" s="9">
        <v>8.1869999999999998E-2</v>
      </c>
      <c r="E34" s="10">
        <v>0.18351999999999999</v>
      </c>
      <c r="F34" s="9">
        <v>149.25316000000001</v>
      </c>
      <c r="G34" s="10">
        <v>0.15504000000000001</v>
      </c>
      <c r="H34" s="9">
        <v>6.9830000000000003E-2</v>
      </c>
      <c r="I34" s="10">
        <v>0.12859999999999999</v>
      </c>
      <c r="J34" s="10">
        <v>13.63739</v>
      </c>
      <c r="K34" s="59">
        <v>8.8069999999999996E-2</v>
      </c>
    </row>
    <row r="35" spans="1:11" x14ac:dyDescent="0.25">
      <c r="A35" s="8">
        <v>39721</v>
      </c>
      <c r="B35" s="9">
        <v>0.17430000000000001</v>
      </c>
      <c r="C35" s="10">
        <v>0.18920000000000001</v>
      </c>
      <c r="D35" s="9">
        <v>8.2500000000000004E-2</v>
      </c>
      <c r="E35" s="10">
        <v>0.18351999999999999</v>
      </c>
      <c r="F35" s="9">
        <v>152.44611</v>
      </c>
      <c r="G35" s="10">
        <v>0.15781999999999999</v>
      </c>
      <c r="H35" s="9">
        <v>7.1059999999999998E-2</v>
      </c>
      <c r="I35" s="10">
        <v>0.12839999999999999</v>
      </c>
      <c r="J35" s="10">
        <v>13.47879</v>
      </c>
      <c r="K35" s="59">
        <v>8.9120000000000005E-2</v>
      </c>
    </row>
    <row r="36" spans="1:11" ht="20.25" x14ac:dyDescent="0.3">
      <c r="A36" s="20"/>
      <c r="B36" s="9"/>
      <c r="C36" s="64"/>
      <c r="D36" s="9"/>
      <c r="E36" s="22" t="s">
        <v>13</v>
      </c>
      <c r="F36" s="9"/>
      <c r="G36" s="10"/>
      <c r="H36" s="9"/>
      <c r="I36" s="10"/>
      <c r="J36" s="10"/>
      <c r="K36" s="59"/>
    </row>
    <row r="37" spans="1:11" ht="15.75" thickBot="1" x14ac:dyDescent="0.3">
      <c r="A37" s="23"/>
      <c r="B37" s="24"/>
      <c r="C37" s="25"/>
      <c r="D37" s="24"/>
      <c r="E37" s="25"/>
      <c r="F37" s="24"/>
      <c r="G37" s="25"/>
      <c r="H37" s="24"/>
      <c r="I37" s="25"/>
      <c r="J37" s="25"/>
      <c r="K37" s="63"/>
    </row>
    <row r="38" spans="1:11" x14ac:dyDescent="0.25">
      <c r="A38" s="26" t="s">
        <v>14</v>
      </c>
      <c r="B38" s="27">
        <f>SUM(B6:B10,B13:B17,B20:B24,B27:B31,B34:B35)</f>
        <v>3.8531599999999995</v>
      </c>
      <c r="C38" s="37">
        <f>SUM(C6:C10,C13:C17,C20:C24,C27:C31,C34:C35)</f>
        <v>4.1900999999999993</v>
      </c>
      <c r="D38" s="37">
        <f t="shared" ref="D38:K38" si="8">SUM(D6:D10,D13:D17,D20:D24,D27:D31,D34:D35)</f>
        <v>1.82043</v>
      </c>
      <c r="E38" s="37">
        <f t="shared" si="8"/>
        <v>4.0473699999999999</v>
      </c>
      <c r="F38" s="37">
        <f t="shared" si="8"/>
        <v>3196.1760399999998</v>
      </c>
      <c r="G38" s="37">
        <f t="shared" si="8"/>
        <v>3.4505800000000004</v>
      </c>
      <c r="H38" s="37">
        <f t="shared" si="8"/>
        <v>1.5742099999999997</v>
      </c>
      <c r="I38" s="37">
        <f t="shared" si="8"/>
        <v>2.8330000000000006</v>
      </c>
      <c r="J38" s="37">
        <f t="shared" si="8"/>
        <v>302.50127999999995</v>
      </c>
      <c r="K38" s="37">
        <f t="shared" si="8"/>
        <v>1.9701000000000004</v>
      </c>
    </row>
    <row r="39" spans="1:11" x14ac:dyDescent="0.25">
      <c r="A39" s="26" t="s">
        <v>15</v>
      </c>
      <c r="B39" s="27">
        <f>B38/22</f>
        <v>0.17514363636363633</v>
      </c>
      <c r="C39" s="28">
        <f>C38/22</f>
        <v>0.19045909090909088</v>
      </c>
      <c r="D39" s="28">
        <f t="shared" ref="D39:K39" si="9">D38/22</f>
        <v>8.2746818181818185E-2</v>
      </c>
      <c r="E39" s="28">
        <f t="shared" si="9"/>
        <v>0.18397136363636363</v>
      </c>
      <c r="F39" s="28">
        <f t="shared" si="9"/>
        <v>145.28072909090909</v>
      </c>
      <c r="G39" s="28">
        <f t="shared" si="9"/>
        <v>0.15684454545454549</v>
      </c>
      <c r="H39" s="28">
        <f t="shared" si="9"/>
        <v>7.155499999999998E-2</v>
      </c>
      <c r="I39" s="28">
        <f t="shared" si="9"/>
        <v>0.12877272727272729</v>
      </c>
      <c r="J39" s="28">
        <f t="shared" si="9"/>
        <v>13.750058181818179</v>
      </c>
      <c r="K39" s="28">
        <f t="shared" si="9"/>
        <v>8.9550000000000018E-2</v>
      </c>
    </row>
    <row r="40" spans="1:11" x14ac:dyDescent="0.25">
      <c r="A40" s="26" t="s">
        <v>16</v>
      </c>
      <c r="B40" s="27">
        <f>1/B39</f>
        <v>5.7095993937443561</v>
      </c>
      <c r="C40" s="28">
        <f>1/C39</f>
        <v>5.2504713491324795</v>
      </c>
      <c r="D40" s="28">
        <f t="shared" ref="D40:K40" si="10">1/D39</f>
        <v>12.085056827233126</v>
      </c>
      <c r="E40" s="28">
        <f t="shared" si="10"/>
        <v>5.4356285686754608</v>
      </c>
      <c r="F40" s="28">
        <f t="shared" si="10"/>
        <v>6.8832253682747715E-3</v>
      </c>
      <c r="G40" s="28">
        <f t="shared" si="10"/>
        <v>6.3757397307119366</v>
      </c>
      <c r="H40" s="28">
        <f t="shared" si="10"/>
        <v>13.975263783103911</v>
      </c>
      <c r="I40" s="28">
        <f t="shared" si="10"/>
        <v>7.7656194846452511</v>
      </c>
      <c r="J40" s="28">
        <f t="shared" si="10"/>
        <v>7.272696499003245E-2</v>
      </c>
      <c r="K40" s="28">
        <f t="shared" si="10"/>
        <v>11.166945840312673</v>
      </c>
    </row>
    <row r="41" spans="1:11" ht="15.75" thickBot="1" x14ac:dyDescent="0.3">
      <c r="A41" s="29"/>
      <c r="B41" s="30"/>
      <c r="C41" s="31"/>
      <c r="D41" s="30"/>
      <c r="E41" s="31"/>
      <c r="F41" s="31"/>
      <c r="G41" s="30"/>
      <c r="H41" s="31"/>
      <c r="I41" s="30"/>
      <c r="J41" s="31"/>
      <c r="K41" s="54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topLeftCell="A7" workbookViewId="0">
      <selection activeCell="F43" sqref="F43"/>
    </sheetView>
  </sheetViews>
  <sheetFormatPr defaultRowHeight="15" x14ac:dyDescent="0.25"/>
  <cols>
    <col min="1" max="1" width="12.28515625" customWidth="1"/>
    <col min="2" max="2" width="10.85546875" customWidth="1"/>
    <col min="3" max="3" width="10.7109375" customWidth="1"/>
    <col min="4" max="4" width="11.7109375" customWidth="1"/>
    <col min="5" max="6" width="10.42578125" customWidth="1"/>
    <col min="7" max="7" width="10" customWidth="1"/>
    <col min="8" max="8" width="10.42578125" customWidth="1"/>
    <col min="9" max="9" width="10.7109375" customWidth="1"/>
    <col min="10" max="10" width="10.140625" customWidth="1"/>
    <col min="11" max="11" width="10.42578125" customWidth="1"/>
  </cols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2.5" x14ac:dyDescent="0.3">
      <c r="A2" s="1"/>
      <c r="B2" s="1"/>
      <c r="C2" s="2" t="s">
        <v>54</v>
      </c>
      <c r="D2" s="1"/>
      <c r="E2" s="1"/>
      <c r="F2" s="1"/>
      <c r="G2" s="1"/>
      <c r="H2" s="1"/>
      <c r="I2" s="1"/>
      <c r="J2" s="1"/>
      <c r="K2" s="1"/>
    </row>
    <row r="3" spans="1:11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x14ac:dyDescent="0.25">
      <c r="A4" s="4"/>
      <c r="B4" s="5"/>
      <c r="C4" s="4"/>
      <c r="D4" s="5"/>
      <c r="E4" s="4"/>
      <c r="F4" s="5"/>
      <c r="G4" s="4"/>
      <c r="H4" s="5"/>
      <c r="I4" s="4"/>
      <c r="J4" s="4"/>
      <c r="K4" s="57"/>
    </row>
    <row r="5" spans="1:11" ht="15.75" thickBot="1" x14ac:dyDescent="0.3">
      <c r="A5" s="6" t="s">
        <v>0</v>
      </c>
      <c r="B5" s="7" t="s">
        <v>2</v>
      </c>
      <c r="C5" s="6" t="s">
        <v>5</v>
      </c>
      <c r="D5" s="7" t="s">
        <v>6</v>
      </c>
      <c r="E5" s="6" t="s">
        <v>7</v>
      </c>
      <c r="F5" s="7" t="s">
        <v>4</v>
      </c>
      <c r="G5" s="6" t="s">
        <v>1</v>
      </c>
      <c r="H5" s="7" t="s">
        <v>8</v>
      </c>
      <c r="I5" s="6" t="s">
        <v>9</v>
      </c>
      <c r="J5" s="6" t="s">
        <v>10</v>
      </c>
      <c r="K5" s="58" t="s">
        <v>3</v>
      </c>
    </row>
    <row r="6" spans="1:11" x14ac:dyDescent="0.25">
      <c r="A6" s="39">
        <v>39722</v>
      </c>
      <c r="B6" s="40">
        <v>0.17799000000000001</v>
      </c>
      <c r="C6" s="41">
        <v>0.19162999999999999</v>
      </c>
      <c r="D6" s="40">
        <v>8.2199999999999995E-2</v>
      </c>
      <c r="E6" s="41">
        <v>0.18323</v>
      </c>
      <c r="F6" s="40">
        <v>154.44800000000001</v>
      </c>
      <c r="G6" s="41">
        <v>0.16211</v>
      </c>
      <c r="H6" s="40">
        <v>7.1859999999999993E-2</v>
      </c>
      <c r="I6" s="41">
        <v>0.128</v>
      </c>
      <c r="J6" s="41">
        <v>13.57504</v>
      </c>
      <c r="K6" s="67">
        <v>9.0999999999999998E-2</v>
      </c>
    </row>
    <row r="7" spans="1:11" x14ac:dyDescent="0.25">
      <c r="A7" s="8">
        <v>39723</v>
      </c>
      <c r="B7" s="9">
        <v>0.17576</v>
      </c>
      <c r="C7" s="10">
        <v>0.18856999999999999</v>
      </c>
      <c r="D7" s="9">
        <v>8.2239999999999994E-2</v>
      </c>
      <c r="E7" s="10">
        <v>0.18345</v>
      </c>
      <c r="F7" s="9">
        <v>152.55359999999999</v>
      </c>
      <c r="G7" s="10">
        <v>0.15919</v>
      </c>
      <c r="H7" s="9">
        <v>7.1319999999999995E-2</v>
      </c>
      <c r="I7" s="10">
        <v>0.128</v>
      </c>
      <c r="J7" s="10">
        <v>13.498239999999999</v>
      </c>
      <c r="K7" s="59">
        <v>8.9859999999999995E-2</v>
      </c>
    </row>
    <row r="8" spans="1:11" ht="15.75" thickBot="1" x14ac:dyDescent="0.3">
      <c r="A8" s="11">
        <v>39724</v>
      </c>
      <c r="B8" s="12">
        <v>0.18074999999999999</v>
      </c>
      <c r="C8" s="13">
        <v>0.19275</v>
      </c>
      <c r="D8" s="12">
        <v>8.3269999999999997E-2</v>
      </c>
      <c r="E8" s="13">
        <v>0.18511</v>
      </c>
      <c r="F8" s="12">
        <v>156.34093999999999</v>
      </c>
      <c r="G8" s="13">
        <v>0.1648</v>
      </c>
      <c r="H8" s="12">
        <v>7.2539999999999993E-2</v>
      </c>
      <c r="I8" s="13">
        <v>0.1278</v>
      </c>
      <c r="J8" s="13">
        <v>13.456060000000001</v>
      </c>
      <c r="K8" s="60">
        <v>9.2420000000000002E-2</v>
      </c>
    </row>
    <row r="9" spans="1:11" ht="15.75" thickTop="1" x14ac:dyDescent="0.25">
      <c r="A9" s="14" t="s">
        <v>11</v>
      </c>
      <c r="B9" s="15">
        <f t="shared" ref="B9:K9" si="0">SUM(B6:B8)</f>
        <v>0.53449999999999998</v>
      </c>
      <c r="C9" s="16">
        <f t="shared" si="0"/>
        <v>0.57294999999999996</v>
      </c>
      <c r="D9" s="15">
        <f t="shared" si="0"/>
        <v>0.24770999999999999</v>
      </c>
      <c r="E9" s="16">
        <f t="shared" si="0"/>
        <v>0.55179</v>
      </c>
      <c r="F9" s="15">
        <f t="shared" si="0"/>
        <v>463.34253999999999</v>
      </c>
      <c r="G9" s="16">
        <f t="shared" si="0"/>
        <v>0.48610000000000003</v>
      </c>
      <c r="H9" s="15">
        <f t="shared" si="0"/>
        <v>0.21571999999999997</v>
      </c>
      <c r="I9" s="16">
        <f t="shared" si="0"/>
        <v>0.38380000000000003</v>
      </c>
      <c r="J9" s="16">
        <f t="shared" si="0"/>
        <v>40.529339999999998</v>
      </c>
      <c r="K9" s="61">
        <f t="shared" si="0"/>
        <v>0.27327999999999997</v>
      </c>
    </row>
    <row r="10" spans="1:11" ht="15.75" thickBot="1" x14ac:dyDescent="0.3">
      <c r="A10" s="17" t="s">
        <v>12</v>
      </c>
      <c r="B10" s="18">
        <f>B9/3</f>
        <v>0.17816666666666667</v>
      </c>
      <c r="C10" s="19">
        <f>C9/3</f>
        <v>0.19098333333333331</v>
      </c>
      <c r="D10" s="19">
        <f t="shared" ref="D10:K10" si="1">D9/3</f>
        <v>8.2569999999999991E-2</v>
      </c>
      <c r="E10" s="19">
        <f t="shared" si="1"/>
        <v>0.18393000000000001</v>
      </c>
      <c r="F10" s="19">
        <f t="shared" si="1"/>
        <v>154.44751333333332</v>
      </c>
      <c r="G10" s="19">
        <f t="shared" si="1"/>
        <v>0.16203333333333333</v>
      </c>
      <c r="H10" s="19">
        <f t="shared" si="1"/>
        <v>7.190666666666666E-2</v>
      </c>
      <c r="I10" s="19">
        <f t="shared" si="1"/>
        <v>0.12793333333333334</v>
      </c>
      <c r="J10" s="19">
        <f t="shared" si="1"/>
        <v>13.509779999999999</v>
      </c>
      <c r="K10" s="19">
        <f t="shared" si="1"/>
        <v>9.1093333333333318E-2</v>
      </c>
    </row>
    <row r="11" spans="1:11" ht="15.75" thickTop="1" x14ac:dyDescent="0.25">
      <c r="A11" s="8">
        <v>39727</v>
      </c>
      <c r="B11" s="9">
        <v>0.18095</v>
      </c>
      <c r="C11" s="10">
        <v>0.19238</v>
      </c>
      <c r="D11" s="9">
        <v>8.3229999999999998E-2</v>
      </c>
      <c r="E11" s="10">
        <v>0.18526000000000001</v>
      </c>
      <c r="F11" s="9">
        <v>156.36009999999999</v>
      </c>
      <c r="G11" s="10">
        <v>0.16441</v>
      </c>
      <c r="H11" s="9">
        <v>7.2020000000000001E-2</v>
      </c>
      <c r="I11" s="10">
        <v>0.1278</v>
      </c>
      <c r="J11" s="10">
        <v>13.5206</v>
      </c>
      <c r="K11" s="59">
        <v>9.2520000000000005E-2</v>
      </c>
    </row>
    <row r="12" spans="1:11" x14ac:dyDescent="0.25">
      <c r="A12" s="8">
        <v>39728</v>
      </c>
      <c r="B12" s="9">
        <v>0.18468999999999999</v>
      </c>
      <c r="C12" s="10">
        <v>0.20324999999999999</v>
      </c>
      <c r="D12" s="9">
        <v>8.3559999999999995E-2</v>
      </c>
      <c r="E12" s="10">
        <v>0.18729999999999999</v>
      </c>
      <c r="F12" s="9">
        <v>161.69550000000001</v>
      </c>
      <c r="G12" s="10">
        <v>0.17843000000000001</v>
      </c>
      <c r="H12" s="9">
        <v>7.3450000000000001E-2</v>
      </c>
      <c r="I12" s="10">
        <v>0.1275</v>
      </c>
      <c r="J12" s="10">
        <v>12.90428</v>
      </c>
      <c r="K12" s="59">
        <v>9.443E-2</v>
      </c>
    </row>
    <row r="13" spans="1:11" x14ac:dyDescent="0.25">
      <c r="A13" s="8">
        <v>39729</v>
      </c>
      <c r="B13" s="9">
        <v>0.18276999999999999</v>
      </c>
      <c r="C13" s="10">
        <v>0.20100999999999999</v>
      </c>
      <c r="D13" s="9">
        <v>8.3529999999999993E-2</v>
      </c>
      <c r="E13" s="10">
        <v>0.18637000000000001</v>
      </c>
      <c r="F13" s="9">
        <v>169.37737999999999</v>
      </c>
      <c r="G13" s="10">
        <v>0.17706</v>
      </c>
      <c r="H13" s="9">
        <v>7.2459999999999997E-2</v>
      </c>
      <c r="I13" s="10">
        <v>0.1275</v>
      </c>
      <c r="J13" s="10">
        <v>13.05855</v>
      </c>
      <c r="K13" s="59">
        <v>9.3439999999999995E-2</v>
      </c>
    </row>
    <row r="14" spans="1:11" x14ac:dyDescent="0.25">
      <c r="A14" s="8">
        <v>39730</v>
      </c>
      <c r="B14" s="9">
        <v>0.18182999999999999</v>
      </c>
      <c r="C14" s="10">
        <v>0.21128</v>
      </c>
      <c r="D14" s="9">
        <v>8.2879999999999995E-2</v>
      </c>
      <c r="E14" s="10">
        <v>0.18625</v>
      </c>
      <c r="F14" s="9">
        <v>178.45088000000001</v>
      </c>
      <c r="G14" s="10">
        <v>0.19017999999999999</v>
      </c>
      <c r="H14" s="9">
        <v>7.3319999999999996E-2</v>
      </c>
      <c r="I14" s="10">
        <v>0.127</v>
      </c>
      <c r="J14" s="10">
        <v>12.68286</v>
      </c>
      <c r="K14" s="59">
        <v>9.2969999999999997E-2</v>
      </c>
    </row>
    <row r="15" spans="1:11" ht="15.75" thickBot="1" x14ac:dyDescent="0.3">
      <c r="A15" s="11">
        <v>39731</v>
      </c>
      <c r="B15" s="12">
        <v>0.182</v>
      </c>
      <c r="C15" s="13">
        <v>0.20593</v>
      </c>
      <c r="D15" s="12">
        <v>8.2860000000000003E-2</v>
      </c>
      <c r="E15" s="13">
        <v>0.18687999999999999</v>
      </c>
      <c r="F15" s="12">
        <v>175.50765000000001</v>
      </c>
      <c r="G15" s="13">
        <v>0.18092</v>
      </c>
      <c r="H15" s="12">
        <v>7.3700000000000002E-2</v>
      </c>
      <c r="I15" s="13">
        <v>0.127</v>
      </c>
      <c r="J15" s="13">
        <v>12.785729999999999</v>
      </c>
      <c r="K15" s="60">
        <v>9.3060000000000004E-2</v>
      </c>
    </row>
    <row r="16" spans="1:11" ht="15.75" thickTop="1" x14ac:dyDescent="0.25">
      <c r="A16" s="14" t="s">
        <v>11</v>
      </c>
      <c r="B16" s="15">
        <f t="shared" ref="B16:K16" si="2">SUM(B11:B15)</f>
        <v>0.91223999999999994</v>
      </c>
      <c r="C16" s="16">
        <f t="shared" si="2"/>
        <v>1.0138499999999999</v>
      </c>
      <c r="D16" s="15">
        <f t="shared" si="2"/>
        <v>0.41605999999999999</v>
      </c>
      <c r="E16" s="16">
        <f t="shared" si="2"/>
        <v>0.93206000000000011</v>
      </c>
      <c r="F16" s="15">
        <f t="shared" si="2"/>
        <v>841.39151000000004</v>
      </c>
      <c r="G16" s="16">
        <f t="shared" si="2"/>
        <v>0.89100000000000001</v>
      </c>
      <c r="H16" s="15">
        <f t="shared" si="2"/>
        <v>0.36495</v>
      </c>
      <c r="I16" s="16">
        <f t="shared" si="2"/>
        <v>0.63680000000000003</v>
      </c>
      <c r="J16" s="16">
        <f t="shared" si="2"/>
        <v>64.95201999999999</v>
      </c>
      <c r="K16" s="61">
        <f t="shared" si="2"/>
        <v>0.46642000000000006</v>
      </c>
    </row>
    <row r="17" spans="1:11" ht="15.75" thickBot="1" x14ac:dyDescent="0.3">
      <c r="A17" s="17" t="s">
        <v>12</v>
      </c>
      <c r="B17" s="18">
        <f>B16/5</f>
        <v>0.182448</v>
      </c>
      <c r="C17" s="19">
        <f>C16/5</f>
        <v>0.20276999999999998</v>
      </c>
      <c r="D17" s="19">
        <f t="shared" ref="D17:K17" si="3">D16/5</f>
        <v>8.3211999999999994E-2</v>
      </c>
      <c r="E17" s="19">
        <f t="shared" si="3"/>
        <v>0.18641200000000002</v>
      </c>
      <c r="F17" s="19">
        <f t="shared" si="3"/>
        <v>168.278302</v>
      </c>
      <c r="G17" s="19">
        <f t="shared" si="3"/>
        <v>0.1782</v>
      </c>
      <c r="H17" s="19">
        <f t="shared" si="3"/>
        <v>7.2989999999999999E-2</v>
      </c>
      <c r="I17" s="19">
        <f t="shared" si="3"/>
        <v>0.12736</v>
      </c>
      <c r="J17" s="19">
        <f t="shared" si="3"/>
        <v>12.990403999999998</v>
      </c>
      <c r="K17" s="19">
        <f t="shared" si="3"/>
        <v>9.3284000000000006E-2</v>
      </c>
    </row>
    <row r="18" spans="1:11" ht="15" customHeight="1" thickTop="1" x14ac:dyDescent="0.25">
      <c r="A18" s="8">
        <v>39734</v>
      </c>
      <c r="B18" s="9">
        <v>0.18381</v>
      </c>
      <c r="C18" s="10">
        <v>0.21331</v>
      </c>
      <c r="D18" s="9">
        <v>8.3150000000000002E-2</v>
      </c>
      <c r="E18" s="10">
        <v>0.18817</v>
      </c>
      <c r="F18" s="9">
        <v>165.85830000000001</v>
      </c>
      <c r="G18" s="10">
        <v>0.19395999999999999</v>
      </c>
      <c r="H18" s="9">
        <v>7.4520000000000003E-2</v>
      </c>
      <c r="I18" s="10">
        <v>0.12690000000000001</v>
      </c>
      <c r="J18" s="10">
        <v>12.64559</v>
      </c>
      <c r="K18" s="59">
        <v>9.3979999999999994E-2</v>
      </c>
    </row>
    <row r="19" spans="1:11" x14ac:dyDescent="0.25">
      <c r="A19" s="8">
        <v>39735</v>
      </c>
      <c r="B19" s="9">
        <v>0.18346000000000001</v>
      </c>
      <c r="C19" s="10">
        <v>0.21185999999999999</v>
      </c>
      <c r="D19" s="9">
        <v>8.3049999999999999E-2</v>
      </c>
      <c r="E19" s="10">
        <v>0.18748000000000001</v>
      </c>
      <c r="F19" s="9">
        <v>161.59763000000001</v>
      </c>
      <c r="G19" s="10">
        <v>0.19139999999999999</v>
      </c>
      <c r="H19" s="9">
        <v>7.3669999999999999E-2</v>
      </c>
      <c r="I19" s="10">
        <v>0.12690000000000001</v>
      </c>
      <c r="J19" s="10">
        <v>12.70523</v>
      </c>
      <c r="K19" s="59">
        <v>9.3799999999999994E-2</v>
      </c>
    </row>
    <row r="20" spans="1:11" x14ac:dyDescent="0.25">
      <c r="A20" s="8">
        <v>39736</v>
      </c>
      <c r="B20" s="9">
        <v>0.18190000000000001</v>
      </c>
      <c r="C20" s="10">
        <v>0.20280000000000001</v>
      </c>
      <c r="D20" s="9">
        <v>8.2769999999999996E-2</v>
      </c>
      <c r="E20" s="10">
        <v>0.18559</v>
      </c>
      <c r="F20" s="9">
        <v>153.16195999999999</v>
      </c>
      <c r="G20" s="10">
        <v>0.18063000000000001</v>
      </c>
      <c r="H20" s="9">
        <v>7.2489999999999999E-2</v>
      </c>
      <c r="I20" s="10">
        <v>0.12690000000000001</v>
      </c>
      <c r="J20" s="10">
        <v>12.981870000000001</v>
      </c>
      <c r="K20" s="59">
        <v>9.2999999999999999E-2</v>
      </c>
    </row>
    <row r="21" spans="1:11" x14ac:dyDescent="0.25">
      <c r="A21" s="8">
        <v>39737</v>
      </c>
      <c r="B21" s="9">
        <v>0.18285000000000001</v>
      </c>
      <c r="C21" s="10">
        <v>0.20512</v>
      </c>
      <c r="D21" s="9">
        <v>8.2809999999999995E-2</v>
      </c>
      <c r="E21" s="10">
        <v>0.18651999999999999</v>
      </c>
      <c r="F21" s="9">
        <v>157.12124</v>
      </c>
      <c r="G21" s="10">
        <v>0.18539</v>
      </c>
      <c r="H21" s="9">
        <v>7.2749999999999995E-2</v>
      </c>
      <c r="I21" s="10">
        <v>0.12690000000000001</v>
      </c>
      <c r="J21" s="10">
        <v>12.86829</v>
      </c>
      <c r="K21" s="59">
        <v>9.3490000000000004E-2</v>
      </c>
    </row>
    <row r="22" spans="1:11" ht="15.75" thickBot="1" x14ac:dyDescent="0.3">
      <c r="A22" s="11">
        <v>39738</v>
      </c>
      <c r="B22" s="12">
        <v>0.18479000000000001</v>
      </c>
      <c r="C22" s="13">
        <v>0.20874000000000001</v>
      </c>
      <c r="D22" s="12">
        <v>8.319E-2</v>
      </c>
      <c r="E22" s="13">
        <v>0.18784000000000001</v>
      </c>
      <c r="F22" s="12">
        <v>173.67719</v>
      </c>
      <c r="G22" s="13">
        <v>0.19001999999999999</v>
      </c>
      <c r="H22" s="12">
        <v>7.3510000000000006E-2</v>
      </c>
      <c r="I22" s="13">
        <v>0.12670000000000001</v>
      </c>
      <c r="J22" s="13">
        <v>12.72448</v>
      </c>
      <c r="K22" s="60">
        <v>9.4479999999999995E-2</v>
      </c>
    </row>
    <row r="23" spans="1:11" ht="15.75" thickTop="1" x14ac:dyDescent="0.25">
      <c r="A23" s="14" t="s">
        <v>11</v>
      </c>
      <c r="B23" s="15">
        <f t="shared" ref="B23:K23" si="4">SUM(B18:B22)</f>
        <v>0.9168099999999999</v>
      </c>
      <c r="C23" s="16">
        <f t="shared" si="4"/>
        <v>1.04183</v>
      </c>
      <c r="D23" s="15">
        <f t="shared" si="4"/>
        <v>0.41497000000000001</v>
      </c>
      <c r="E23" s="16">
        <f t="shared" si="4"/>
        <v>0.9356000000000001</v>
      </c>
      <c r="F23" s="15">
        <f t="shared" si="4"/>
        <v>811.41631999999993</v>
      </c>
      <c r="G23" s="16">
        <f t="shared" si="4"/>
        <v>0.9413999999999999</v>
      </c>
      <c r="H23" s="15">
        <f t="shared" si="4"/>
        <v>0.36693999999999999</v>
      </c>
      <c r="I23" s="16">
        <f t="shared" si="4"/>
        <v>0.63430000000000009</v>
      </c>
      <c r="J23" s="16">
        <f t="shared" si="4"/>
        <v>63.925460000000001</v>
      </c>
      <c r="K23" s="61">
        <f t="shared" si="4"/>
        <v>0.46875000000000006</v>
      </c>
    </row>
    <row r="24" spans="1:11" ht="15.75" thickBot="1" x14ac:dyDescent="0.3">
      <c r="A24" s="17" t="s">
        <v>12</v>
      </c>
      <c r="B24" s="18">
        <f>B23/5</f>
        <v>0.18336199999999997</v>
      </c>
      <c r="C24" s="19">
        <f>C23/5</f>
        <v>0.208366</v>
      </c>
      <c r="D24" s="19">
        <f t="shared" ref="D24:K24" si="5">D23/5</f>
        <v>8.2993999999999998E-2</v>
      </c>
      <c r="E24" s="19">
        <f t="shared" si="5"/>
        <v>0.18712000000000001</v>
      </c>
      <c r="F24" s="19">
        <f t="shared" si="5"/>
        <v>162.28326399999997</v>
      </c>
      <c r="G24" s="19">
        <f t="shared" si="5"/>
        <v>0.18827999999999998</v>
      </c>
      <c r="H24" s="19">
        <f t="shared" si="5"/>
        <v>7.3387999999999995E-2</v>
      </c>
      <c r="I24" s="19">
        <f t="shared" si="5"/>
        <v>0.12686000000000003</v>
      </c>
      <c r="J24" s="19">
        <f t="shared" si="5"/>
        <v>12.785092000000001</v>
      </c>
      <c r="K24" s="19">
        <f t="shared" si="5"/>
        <v>9.3750000000000014E-2</v>
      </c>
    </row>
    <row r="25" spans="1:11" ht="15.75" thickTop="1" x14ac:dyDescent="0.25">
      <c r="A25" s="8">
        <v>39741</v>
      </c>
      <c r="B25" s="9">
        <v>0.18418000000000001</v>
      </c>
      <c r="C25" s="10">
        <v>0.20558000000000001</v>
      </c>
      <c r="D25" s="9">
        <v>8.3349999999999994E-2</v>
      </c>
      <c r="E25" s="10">
        <v>0.18740999999999999</v>
      </c>
      <c r="F25" s="9">
        <v>169.00513000000001</v>
      </c>
      <c r="G25" s="10">
        <v>0.18356</v>
      </c>
      <c r="H25" s="9">
        <v>7.331E-2</v>
      </c>
      <c r="I25" s="10">
        <v>0.12670000000000001</v>
      </c>
      <c r="J25" s="10">
        <v>12.847379999999999</v>
      </c>
      <c r="K25" s="59">
        <v>9.4149999999999998E-2</v>
      </c>
    </row>
    <row r="26" spans="1:11" x14ac:dyDescent="0.25">
      <c r="A26" s="8">
        <v>39742</v>
      </c>
      <c r="B26" s="9">
        <v>0.18618999999999999</v>
      </c>
      <c r="C26" s="10">
        <v>0.20466999999999999</v>
      </c>
      <c r="D26" s="9">
        <v>8.3309999999999995E-2</v>
      </c>
      <c r="E26" s="10">
        <v>0.18731999999999999</v>
      </c>
      <c r="F26" s="9">
        <v>166.26208</v>
      </c>
      <c r="G26" s="10">
        <v>0.18178</v>
      </c>
      <c r="H26" s="9">
        <v>7.3940000000000006E-2</v>
      </c>
      <c r="I26" s="10">
        <v>0.12670000000000001</v>
      </c>
      <c r="J26" s="10">
        <v>12.876519999999999</v>
      </c>
      <c r="K26" s="59">
        <v>9.5200000000000007E-2</v>
      </c>
    </row>
    <row r="27" spans="1:11" x14ac:dyDescent="0.25">
      <c r="A27" s="8">
        <v>39743</v>
      </c>
      <c r="B27" s="9">
        <v>0.18823000000000001</v>
      </c>
      <c r="C27" s="10">
        <v>0.20568</v>
      </c>
      <c r="D27" s="9">
        <v>8.3809999999999996E-2</v>
      </c>
      <c r="E27" s="10">
        <v>0.18740999999999999</v>
      </c>
      <c r="F27" s="9">
        <v>166.23365000000001</v>
      </c>
      <c r="G27" s="10">
        <v>0.18446000000000001</v>
      </c>
      <c r="H27" s="9">
        <v>7.4870000000000006E-2</v>
      </c>
      <c r="I27" s="10">
        <v>0.1265</v>
      </c>
      <c r="J27" s="10">
        <v>12.739179999999999</v>
      </c>
      <c r="K27" s="59">
        <v>9.6240000000000006E-2</v>
      </c>
    </row>
    <row r="28" spans="1:11" x14ac:dyDescent="0.25">
      <c r="A28" s="8">
        <v>39744</v>
      </c>
      <c r="B28" s="9">
        <v>0.19223999999999999</v>
      </c>
      <c r="C28" s="10">
        <v>0.21251999999999999</v>
      </c>
      <c r="D28" s="9">
        <v>8.4720000000000004E-2</v>
      </c>
      <c r="E28" s="10">
        <v>0.18967999999999999</v>
      </c>
      <c r="F28" s="9">
        <v>175.90141</v>
      </c>
      <c r="G28" s="10">
        <v>0.18793000000000001</v>
      </c>
      <c r="H28" s="9">
        <v>7.7829999999999996E-2</v>
      </c>
      <c r="I28" s="10">
        <v>0.1265</v>
      </c>
      <c r="J28" s="10">
        <v>12.495039999999999</v>
      </c>
      <c r="K28" s="59">
        <v>9.8290000000000002E-2</v>
      </c>
    </row>
    <row r="29" spans="1:11" ht="15.75" thickBot="1" x14ac:dyDescent="0.3">
      <c r="A29" s="11">
        <v>39745</v>
      </c>
      <c r="B29" s="12">
        <v>0.19209000000000001</v>
      </c>
      <c r="C29" s="13">
        <v>0.21371999999999999</v>
      </c>
      <c r="D29" s="12">
        <v>8.4760000000000002E-2</v>
      </c>
      <c r="E29" s="13">
        <v>0.19037000000000001</v>
      </c>
      <c r="F29" s="12">
        <v>178.22269</v>
      </c>
      <c r="G29" s="13">
        <v>0.19011</v>
      </c>
      <c r="H29" s="12">
        <v>7.8140000000000001E-2</v>
      </c>
      <c r="I29" s="13">
        <v>0.1265</v>
      </c>
      <c r="J29" s="13">
        <v>12.343870000000001</v>
      </c>
      <c r="K29" s="60">
        <v>9.8210000000000006E-2</v>
      </c>
    </row>
    <row r="30" spans="1:11" ht="15.75" thickTop="1" x14ac:dyDescent="0.25">
      <c r="A30" s="14" t="s">
        <v>11</v>
      </c>
      <c r="B30" s="15">
        <f t="shared" ref="B30:K30" si="6">SUM(B25:B29)</f>
        <v>0.94292999999999993</v>
      </c>
      <c r="C30" s="16">
        <f t="shared" si="6"/>
        <v>1.0421699999999998</v>
      </c>
      <c r="D30" s="15">
        <f t="shared" si="6"/>
        <v>0.41994999999999999</v>
      </c>
      <c r="E30" s="16">
        <f t="shared" si="6"/>
        <v>0.94218999999999997</v>
      </c>
      <c r="F30" s="15">
        <f t="shared" si="6"/>
        <v>855.6249600000001</v>
      </c>
      <c r="G30" s="16">
        <f t="shared" si="6"/>
        <v>0.92784000000000011</v>
      </c>
      <c r="H30" s="15">
        <f t="shared" si="6"/>
        <v>0.37808999999999998</v>
      </c>
      <c r="I30" s="16">
        <f t="shared" si="6"/>
        <v>0.63290000000000002</v>
      </c>
      <c r="J30" s="16">
        <f t="shared" si="6"/>
        <v>63.301989999999996</v>
      </c>
      <c r="K30" s="61">
        <f t="shared" si="6"/>
        <v>0.48209000000000002</v>
      </c>
    </row>
    <row r="31" spans="1:11" ht="15.75" thickBot="1" x14ac:dyDescent="0.3">
      <c r="A31" s="17" t="s">
        <v>12</v>
      </c>
      <c r="B31" s="18">
        <f>B30/5</f>
        <v>0.18858599999999998</v>
      </c>
      <c r="C31" s="19">
        <f>C30/5</f>
        <v>0.20843399999999995</v>
      </c>
      <c r="D31" s="19">
        <f t="shared" ref="D31:K31" si="7">D30/5</f>
        <v>8.3989999999999995E-2</v>
      </c>
      <c r="E31" s="19">
        <f t="shared" si="7"/>
        <v>0.18843799999999999</v>
      </c>
      <c r="F31" s="19">
        <f t="shared" si="7"/>
        <v>171.12499200000002</v>
      </c>
      <c r="G31" s="19">
        <f t="shared" si="7"/>
        <v>0.18556800000000001</v>
      </c>
      <c r="H31" s="19">
        <f t="shared" si="7"/>
        <v>7.5617999999999991E-2</v>
      </c>
      <c r="I31" s="19">
        <f t="shared" si="7"/>
        <v>0.12658</v>
      </c>
      <c r="J31" s="19">
        <f t="shared" si="7"/>
        <v>12.660397999999999</v>
      </c>
      <c r="K31" s="19">
        <f t="shared" si="7"/>
        <v>9.6418000000000004E-2</v>
      </c>
    </row>
    <row r="32" spans="1:11" ht="15.75" thickTop="1" x14ac:dyDescent="0.25">
      <c r="A32" s="8">
        <v>39748</v>
      </c>
      <c r="B32" s="9">
        <v>0.19439000000000001</v>
      </c>
      <c r="C32" s="10">
        <v>0.22664999999999999</v>
      </c>
      <c r="D32" s="9">
        <v>8.4809999999999997E-2</v>
      </c>
      <c r="E32" s="10">
        <v>0.1898</v>
      </c>
      <c r="F32" s="9">
        <v>179.76053999999999</v>
      </c>
      <c r="G32" s="10">
        <v>0.20452000000000001</v>
      </c>
      <c r="H32" s="9">
        <v>7.9670000000000005E-2</v>
      </c>
      <c r="I32" s="10">
        <v>0.12620000000000001</v>
      </c>
      <c r="J32" s="10">
        <v>11.822419999999999</v>
      </c>
      <c r="K32" s="59">
        <v>9.9390000000000006E-2</v>
      </c>
    </row>
    <row r="33" spans="1:11" x14ac:dyDescent="0.25">
      <c r="A33" s="8">
        <v>39749</v>
      </c>
      <c r="B33" s="9">
        <v>0.19800000000000001</v>
      </c>
      <c r="C33" s="10">
        <v>0.23294999999999999</v>
      </c>
      <c r="D33" s="9">
        <v>8.5250000000000006E-2</v>
      </c>
      <c r="E33" s="10">
        <v>0.19042000000000001</v>
      </c>
      <c r="F33" s="9">
        <v>183.3426</v>
      </c>
      <c r="G33" s="10">
        <v>0.20749000000000001</v>
      </c>
      <c r="H33" s="9">
        <v>8.1449999999999995E-2</v>
      </c>
      <c r="I33" s="10">
        <v>0.126</v>
      </c>
      <c r="J33" s="10">
        <v>11.75454</v>
      </c>
      <c r="K33" s="59">
        <v>0.10124</v>
      </c>
    </row>
    <row r="34" spans="1:11" x14ac:dyDescent="0.25">
      <c r="A34" s="8">
        <v>39750</v>
      </c>
      <c r="B34" s="9">
        <v>0.19752</v>
      </c>
      <c r="C34" s="10">
        <v>0.22797000000000001</v>
      </c>
      <c r="D34" s="9">
        <v>8.5010000000000002E-2</v>
      </c>
      <c r="E34" s="10">
        <v>0.18936</v>
      </c>
      <c r="F34" s="9">
        <v>184.18049999999999</v>
      </c>
      <c r="G34" s="10">
        <v>0.20154</v>
      </c>
      <c r="H34" s="9">
        <v>8.0820000000000003E-2</v>
      </c>
      <c r="I34" s="10">
        <v>0.126</v>
      </c>
      <c r="J34" s="10">
        <v>12.05631</v>
      </c>
      <c r="K34" s="59">
        <v>0.10099</v>
      </c>
    </row>
    <row r="35" spans="1:11" x14ac:dyDescent="0.25">
      <c r="A35" s="8">
        <v>39751</v>
      </c>
      <c r="B35" s="9">
        <v>0.19177</v>
      </c>
      <c r="C35" s="10">
        <v>0.21523999999999999</v>
      </c>
      <c r="D35" s="9">
        <v>8.4559999999999996E-2</v>
      </c>
      <c r="E35" s="10">
        <v>0.18881999999999999</v>
      </c>
      <c r="F35" s="9">
        <v>177.37020000000001</v>
      </c>
      <c r="G35" s="10">
        <v>0.18865000000000001</v>
      </c>
      <c r="H35" s="9">
        <v>7.7310000000000004E-2</v>
      </c>
      <c r="I35" s="10">
        <v>0.126</v>
      </c>
      <c r="J35" s="10">
        <v>12.283110000000001</v>
      </c>
      <c r="K35" s="59">
        <v>9.8049999999999998E-2</v>
      </c>
    </row>
    <row r="36" spans="1:11" ht="15.75" thickBot="1" x14ac:dyDescent="0.3">
      <c r="A36" s="11">
        <v>39752</v>
      </c>
      <c r="B36" s="12">
        <v>0.19177</v>
      </c>
      <c r="C36" s="13">
        <v>0.21445</v>
      </c>
      <c r="D36" s="12">
        <v>8.3809999999999996E-2</v>
      </c>
      <c r="E36" s="13">
        <v>0.18572</v>
      </c>
      <c r="F36" s="12">
        <v>157.16799</v>
      </c>
      <c r="G36" s="13">
        <v>0.18819</v>
      </c>
      <c r="H36" s="12">
        <v>7.7460000000000001E-2</v>
      </c>
      <c r="I36" s="13">
        <v>0.126</v>
      </c>
      <c r="J36" s="13">
        <v>12.28248</v>
      </c>
      <c r="K36" s="60">
        <v>9.8049999999999998E-2</v>
      </c>
    </row>
    <row r="37" spans="1:11" ht="15.75" thickTop="1" x14ac:dyDescent="0.25">
      <c r="A37" s="14" t="s">
        <v>11</v>
      </c>
      <c r="B37" s="15">
        <f t="shared" ref="B37:K37" si="8">SUM(B32:B36)</f>
        <v>0.97345000000000004</v>
      </c>
      <c r="C37" s="16">
        <f t="shared" si="8"/>
        <v>1.1172599999999999</v>
      </c>
      <c r="D37" s="15">
        <f t="shared" si="8"/>
        <v>0.42343999999999998</v>
      </c>
      <c r="E37" s="16">
        <f t="shared" si="8"/>
        <v>0.94411999999999996</v>
      </c>
      <c r="F37" s="15">
        <f t="shared" si="8"/>
        <v>881.82182999999998</v>
      </c>
      <c r="G37" s="16">
        <f t="shared" si="8"/>
        <v>0.99038999999999999</v>
      </c>
      <c r="H37" s="15">
        <f t="shared" si="8"/>
        <v>0.39671000000000001</v>
      </c>
      <c r="I37" s="16">
        <f t="shared" si="8"/>
        <v>0.63019999999999998</v>
      </c>
      <c r="J37" s="16">
        <f t="shared" si="8"/>
        <v>60.198859999999996</v>
      </c>
      <c r="K37" s="61">
        <f t="shared" si="8"/>
        <v>0.49771999999999994</v>
      </c>
    </row>
    <row r="38" spans="1:11" ht="15.75" thickBot="1" x14ac:dyDescent="0.3">
      <c r="A38" s="17" t="s">
        <v>12</v>
      </c>
      <c r="B38" s="18">
        <f>B37/5</f>
        <v>0.19469</v>
      </c>
      <c r="C38" s="19">
        <f>C37/5</f>
        <v>0.22345199999999998</v>
      </c>
      <c r="D38" s="19">
        <f t="shared" ref="D38:K38" si="9">D37/5</f>
        <v>8.4687999999999999E-2</v>
      </c>
      <c r="E38" s="19">
        <f t="shared" si="9"/>
        <v>0.18882399999999999</v>
      </c>
      <c r="F38" s="19">
        <f t="shared" si="9"/>
        <v>176.36436599999999</v>
      </c>
      <c r="G38" s="19">
        <f t="shared" si="9"/>
        <v>0.198078</v>
      </c>
      <c r="H38" s="19">
        <f t="shared" si="9"/>
        <v>7.9341999999999996E-2</v>
      </c>
      <c r="I38" s="19">
        <f t="shared" si="9"/>
        <v>0.12603999999999999</v>
      </c>
      <c r="J38" s="19">
        <f t="shared" si="9"/>
        <v>12.039771999999999</v>
      </c>
      <c r="K38" s="19">
        <f t="shared" si="9"/>
        <v>9.9543999999999994E-2</v>
      </c>
    </row>
    <row r="39" spans="1:11" ht="15.75" thickTop="1" x14ac:dyDescent="0.25">
      <c r="A39" s="20"/>
      <c r="B39" s="9"/>
      <c r="C39" s="10"/>
      <c r="D39" s="9"/>
      <c r="E39" s="10"/>
      <c r="F39" s="9"/>
      <c r="G39" s="10"/>
      <c r="H39" s="9"/>
      <c r="I39" s="10"/>
      <c r="J39" s="10"/>
      <c r="K39" s="59"/>
    </row>
    <row r="40" spans="1:11" ht="20.25" x14ac:dyDescent="0.3">
      <c r="A40" s="20"/>
      <c r="B40" s="9"/>
      <c r="C40" s="64"/>
      <c r="D40" s="9"/>
      <c r="E40" s="22" t="s">
        <v>13</v>
      </c>
      <c r="F40" s="9"/>
      <c r="G40" s="10"/>
      <c r="H40" s="9"/>
      <c r="I40" s="10"/>
      <c r="J40" s="10"/>
      <c r="K40" s="59"/>
    </row>
    <row r="41" spans="1:11" ht="15.75" thickBot="1" x14ac:dyDescent="0.3">
      <c r="A41" s="23"/>
      <c r="B41" s="24"/>
      <c r="C41" s="25"/>
      <c r="D41" s="24"/>
      <c r="E41" s="25"/>
      <c r="F41" s="24"/>
      <c r="G41" s="25"/>
      <c r="H41" s="24"/>
      <c r="I41" s="25"/>
      <c r="J41" s="25"/>
      <c r="K41" s="63"/>
    </row>
    <row r="42" spans="1:11" x14ac:dyDescent="0.25">
      <c r="A42" s="26" t="s">
        <v>14</v>
      </c>
      <c r="B42" s="27">
        <f>SUM(B6:B8,B11:B15,B18:B22,B25:B29,B32:B36)</f>
        <v>4.2799299999999993</v>
      </c>
      <c r="C42" s="37">
        <f>SUM(C6:C8,C11:C15,C18:C22,C25:C29,C32:C36)</f>
        <v>4.7880599999999998</v>
      </c>
      <c r="D42" s="37">
        <f t="shared" ref="D42:K42" si="10">SUM(D6:D8,D11:D15,D18:D22,D25:D29,D32:D36)</f>
        <v>1.9221299999999999</v>
      </c>
      <c r="E42" s="37">
        <f t="shared" si="10"/>
        <v>4.3057600000000003</v>
      </c>
      <c r="F42" s="37">
        <f t="shared" si="10"/>
        <v>3853.5971599999993</v>
      </c>
      <c r="G42" s="37">
        <f t="shared" si="10"/>
        <v>4.2367299999999997</v>
      </c>
      <c r="H42" s="37">
        <f t="shared" si="10"/>
        <v>1.7224100000000004</v>
      </c>
      <c r="I42" s="37">
        <f t="shared" si="10"/>
        <v>2.9179999999999997</v>
      </c>
      <c r="J42" s="37">
        <f t="shared" si="10"/>
        <v>292.90767000000005</v>
      </c>
      <c r="K42" s="37">
        <f t="shared" si="10"/>
        <v>2.1882600000000001</v>
      </c>
    </row>
    <row r="43" spans="1:11" x14ac:dyDescent="0.25">
      <c r="A43" s="26" t="s">
        <v>15</v>
      </c>
      <c r="B43" s="27">
        <f>B42/23</f>
        <v>0.18608391304347824</v>
      </c>
      <c r="C43" s="28">
        <f>C42/23</f>
        <v>0.20817652173913043</v>
      </c>
      <c r="D43" s="28">
        <f t="shared" ref="D43:K43" si="11">D42/23</f>
        <v>8.3570869565217393E-2</v>
      </c>
      <c r="E43" s="28">
        <f t="shared" si="11"/>
        <v>0.18720695652173913</v>
      </c>
      <c r="F43" s="28">
        <f t="shared" si="11"/>
        <v>167.54770260869563</v>
      </c>
      <c r="G43" s="28">
        <f t="shared" si="11"/>
        <v>0.18420565217391302</v>
      </c>
      <c r="H43" s="28">
        <f t="shared" si="11"/>
        <v>7.488739130434785E-2</v>
      </c>
      <c r="I43" s="28">
        <f t="shared" si="11"/>
        <v>0.12686956521739129</v>
      </c>
      <c r="J43" s="28">
        <f t="shared" si="11"/>
        <v>12.735116086956523</v>
      </c>
      <c r="K43" s="28">
        <f t="shared" si="11"/>
        <v>9.5141739130434791E-2</v>
      </c>
    </row>
    <row r="44" spans="1:11" x14ac:dyDescent="0.25">
      <c r="A44" s="26" t="s">
        <v>16</v>
      </c>
      <c r="B44" s="27">
        <f>1/B43</f>
        <v>5.3739196669104405</v>
      </c>
      <c r="C44" s="28">
        <f>1/C43</f>
        <v>4.8036156606224649</v>
      </c>
      <c r="D44" s="28">
        <f t="shared" ref="D44:K44" si="12">1/D43</f>
        <v>11.965892005223372</v>
      </c>
      <c r="E44" s="28">
        <f t="shared" si="12"/>
        <v>5.3416818401397199</v>
      </c>
      <c r="F44" s="28">
        <f t="shared" si="12"/>
        <v>5.9684494888926076E-3</v>
      </c>
      <c r="G44" s="28">
        <f t="shared" si="12"/>
        <v>5.4287150703490674</v>
      </c>
      <c r="H44" s="28">
        <f t="shared" si="12"/>
        <v>13.353382760202271</v>
      </c>
      <c r="I44" s="28">
        <f t="shared" si="12"/>
        <v>7.8821110349554502</v>
      </c>
      <c r="J44" s="28">
        <f t="shared" si="12"/>
        <v>7.8523037652103805E-2</v>
      </c>
      <c r="K44" s="28">
        <f t="shared" si="12"/>
        <v>10.510634019723433</v>
      </c>
    </row>
    <row r="45" spans="1:11" ht="15.75" thickBot="1" x14ac:dyDescent="0.3">
      <c r="A45" s="29"/>
      <c r="B45" s="30"/>
      <c r="C45" s="31"/>
      <c r="D45" s="30"/>
      <c r="E45" s="31"/>
      <c r="F45" s="31"/>
      <c r="G45" s="30"/>
      <c r="H45" s="31"/>
      <c r="I45" s="30"/>
      <c r="J45" s="31"/>
      <c r="K45" s="54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workbookViewId="0">
      <selection activeCell="B4" sqref="B4:K4"/>
    </sheetView>
  </sheetViews>
  <sheetFormatPr defaultRowHeight="15" x14ac:dyDescent="0.25"/>
  <cols>
    <col min="1" max="1" width="12.28515625" customWidth="1"/>
    <col min="2" max="2" width="10.85546875" customWidth="1"/>
    <col min="3" max="3" width="10.7109375" customWidth="1"/>
    <col min="4" max="4" width="11.7109375" customWidth="1"/>
    <col min="5" max="6" width="10.42578125" customWidth="1"/>
    <col min="7" max="7" width="10" customWidth="1"/>
    <col min="8" max="8" width="10.42578125" customWidth="1"/>
    <col min="9" max="9" width="10.7109375" customWidth="1"/>
    <col min="10" max="10" width="10.140625" customWidth="1"/>
    <col min="11" max="11" width="10.42578125" customWidth="1"/>
  </cols>
  <sheetData>
    <row r="1" spans="1:11" ht="22.5" x14ac:dyDescent="0.3">
      <c r="A1" s="1"/>
      <c r="B1" s="1"/>
      <c r="C1" s="2" t="s">
        <v>55</v>
      </c>
      <c r="D1" s="1"/>
      <c r="E1" s="1"/>
      <c r="F1" s="1"/>
      <c r="G1" s="1"/>
      <c r="H1" s="1"/>
      <c r="I1" s="1"/>
      <c r="J1" s="1"/>
      <c r="K1" s="1"/>
    </row>
    <row r="2" spans="1:11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x14ac:dyDescent="0.25">
      <c r="A3" s="4"/>
      <c r="B3" s="5"/>
      <c r="C3" s="4"/>
      <c r="D3" s="5"/>
      <c r="E3" s="4"/>
      <c r="F3" s="5"/>
      <c r="G3" s="4"/>
      <c r="H3" s="5"/>
      <c r="I3" s="4"/>
      <c r="J3" s="4"/>
      <c r="K3" s="57"/>
    </row>
    <row r="4" spans="1:11" ht="15.75" thickBot="1" x14ac:dyDescent="0.3">
      <c r="A4" s="6" t="s">
        <v>0</v>
      </c>
      <c r="B4" s="7" t="s">
        <v>2</v>
      </c>
      <c r="C4" s="6" t="s">
        <v>5</v>
      </c>
      <c r="D4" s="7" t="s">
        <v>6</v>
      </c>
      <c r="E4" s="6" t="s">
        <v>7</v>
      </c>
      <c r="F4" s="7" t="s">
        <v>4</v>
      </c>
      <c r="G4" s="6" t="s">
        <v>1</v>
      </c>
      <c r="H4" s="7" t="s">
        <v>8</v>
      </c>
      <c r="I4" s="6" t="s">
        <v>9</v>
      </c>
      <c r="J4" s="6" t="s">
        <v>10</v>
      </c>
      <c r="K4" s="58" t="s">
        <v>3</v>
      </c>
    </row>
    <row r="5" spans="1:11" x14ac:dyDescent="0.25">
      <c r="A5" s="39">
        <v>39755</v>
      </c>
      <c r="B5" s="40">
        <v>0.19434999999999999</v>
      </c>
      <c r="C5" s="41">
        <v>0.21676999999999999</v>
      </c>
      <c r="D5" s="40">
        <v>8.4659999999999999E-2</v>
      </c>
      <c r="E5" s="41">
        <v>0.18698000000000001</v>
      </c>
      <c r="F5" s="40">
        <v>161.5635</v>
      </c>
      <c r="G5" s="41">
        <v>0.19131999999999999</v>
      </c>
      <c r="H5" s="40">
        <v>7.7960000000000002E-2</v>
      </c>
      <c r="I5" s="41">
        <v>0.126</v>
      </c>
      <c r="J5" s="41">
        <v>12.38832</v>
      </c>
      <c r="K5" s="67">
        <v>9.937E-2</v>
      </c>
    </row>
    <row r="6" spans="1:11" x14ac:dyDescent="0.25">
      <c r="A6" s="8">
        <v>39756</v>
      </c>
      <c r="B6" s="9">
        <v>0.19349</v>
      </c>
      <c r="C6" s="10">
        <v>0.21168000000000001</v>
      </c>
      <c r="D6" s="9">
        <v>8.4540000000000004E-2</v>
      </c>
      <c r="E6" s="10">
        <v>0.18629999999999999</v>
      </c>
      <c r="F6" s="9">
        <v>159.07499999999999</v>
      </c>
      <c r="G6" s="10">
        <v>0.18512999999999999</v>
      </c>
      <c r="H6" s="9">
        <v>7.9490000000000005E-2</v>
      </c>
      <c r="I6" s="10">
        <v>0.126</v>
      </c>
      <c r="J6" s="10">
        <v>12.46707</v>
      </c>
      <c r="K6" s="59">
        <v>9.8919999999999994E-2</v>
      </c>
    </row>
    <row r="7" spans="1:11" x14ac:dyDescent="0.25">
      <c r="A7" s="8">
        <v>39757</v>
      </c>
      <c r="B7" s="9">
        <v>0.18962999999999999</v>
      </c>
      <c r="C7" s="10">
        <v>0.20648</v>
      </c>
      <c r="D7" s="9">
        <v>8.4900000000000003E-2</v>
      </c>
      <c r="E7" s="10">
        <v>0.18557000000000001</v>
      </c>
      <c r="F7" s="9">
        <v>160.39169999999999</v>
      </c>
      <c r="G7" s="10">
        <v>0.18023</v>
      </c>
      <c r="H7" s="9">
        <v>7.8329999999999997E-2</v>
      </c>
      <c r="I7" s="10">
        <v>0.126</v>
      </c>
      <c r="J7" s="10">
        <v>12.611969999999999</v>
      </c>
      <c r="K7" s="59">
        <v>9.6960000000000005E-2</v>
      </c>
    </row>
    <row r="8" spans="1:11" x14ac:dyDescent="0.25">
      <c r="A8" s="8">
        <v>39758</v>
      </c>
      <c r="B8" s="9">
        <v>0.18884999999999999</v>
      </c>
      <c r="C8" s="10">
        <v>0.20734</v>
      </c>
      <c r="D8" s="9">
        <v>8.4349999999999994E-2</v>
      </c>
      <c r="E8" s="10">
        <v>0.18590999999999999</v>
      </c>
      <c r="F8" s="9">
        <v>158.96789999999999</v>
      </c>
      <c r="G8" s="10">
        <v>0.18028</v>
      </c>
      <c r="H8" s="9">
        <v>7.7969999999999998E-2</v>
      </c>
      <c r="I8" s="10">
        <v>0.126</v>
      </c>
      <c r="J8" s="10">
        <v>12.49605</v>
      </c>
      <c r="K8" s="59">
        <v>9.6560000000000007E-2</v>
      </c>
    </row>
    <row r="9" spans="1:11" ht="15.75" thickBot="1" x14ac:dyDescent="0.3">
      <c r="A9" s="11">
        <v>39759</v>
      </c>
      <c r="B9" s="12">
        <v>0.19298000000000001</v>
      </c>
      <c r="C9" s="13">
        <v>0.21193000000000001</v>
      </c>
      <c r="D9" s="12">
        <v>8.4470000000000003E-2</v>
      </c>
      <c r="E9" s="13">
        <v>0.18845000000000001</v>
      </c>
      <c r="F9" s="12">
        <v>167.74379999999999</v>
      </c>
      <c r="G9" s="13">
        <v>0.18576000000000001</v>
      </c>
      <c r="H9" s="12">
        <v>7.9479999999999995E-2</v>
      </c>
      <c r="I9" s="13">
        <v>0.126</v>
      </c>
      <c r="J9" s="13">
        <v>12.3543</v>
      </c>
      <c r="K9" s="60">
        <v>9.8669999999999994E-2</v>
      </c>
    </row>
    <row r="10" spans="1:11" ht="15.75" thickTop="1" x14ac:dyDescent="0.25">
      <c r="A10" s="14" t="s">
        <v>11</v>
      </c>
      <c r="B10" s="15">
        <f t="shared" ref="B10:K10" si="0">SUM(B5:B9)</f>
        <v>0.95929999999999993</v>
      </c>
      <c r="C10" s="16">
        <f t="shared" si="0"/>
        <v>1.0542</v>
      </c>
      <c r="D10" s="15">
        <f t="shared" si="0"/>
        <v>0.42291999999999996</v>
      </c>
      <c r="E10" s="16">
        <f t="shared" si="0"/>
        <v>0.93321000000000009</v>
      </c>
      <c r="F10" s="15">
        <f t="shared" si="0"/>
        <v>807.74189999999999</v>
      </c>
      <c r="G10" s="16">
        <f t="shared" si="0"/>
        <v>0.92271999999999998</v>
      </c>
      <c r="H10" s="15">
        <f t="shared" si="0"/>
        <v>0.39322999999999997</v>
      </c>
      <c r="I10" s="16">
        <f t="shared" si="0"/>
        <v>0.63</v>
      </c>
      <c r="J10" s="16">
        <f t="shared" si="0"/>
        <v>62.317709999999998</v>
      </c>
      <c r="K10" s="61">
        <f t="shared" si="0"/>
        <v>0.49047999999999997</v>
      </c>
    </row>
    <row r="11" spans="1:11" ht="15.75" thickBot="1" x14ac:dyDescent="0.3">
      <c r="A11" s="17" t="s">
        <v>12</v>
      </c>
      <c r="B11" s="18">
        <f>B10/5</f>
        <v>0.19185999999999998</v>
      </c>
      <c r="C11" s="19">
        <f>C10/5</f>
        <v>0.21084</v>
      </c>
      <c r="D11" s="19">
        <f t="shared" ref="D11:K11" si="1">D10/5</f>
        <v>8.4583999999999993E-2</v>
      </c>
      <c r="E11" s="19">
        <f t="shared" si="1"/>
        <v>0.18664200000000003</v>
      </c>
      <c r="F11" s="19">
        <f t="shared" si="1"/>
        <v>161.54838000000001</v>
      </c>
      <c r="G11" s="19">
        <f t="shared" si="1"/>
        <v>0.18454399999999999</v>
      </c>
      <c r="H11" s="19">
        <f t="shared" si="1"/>
        <v>7.8645999999999994E-2</v>
      </c>
      <c r="I11" s="19">
        <f t="shared" si="1"/>
        <v>0.126</v>
      </c>
      <c r="J11" s="19">
        <f t="shared" si="1"/>
        <v>12.463542</v>
      </c>
      <c r="K11" s="19">
        <f t="shared" si="1"/>
        <v>9.8095999999999989E-2</v>
      </c>
    </row>
    <row r="12" spans="1:11" ht="15.75" thickTop="1" x14ac:dyDescent="0.25">
      <c r="A12" s="8">
        <v>39762</v>
      </c>
      <c r="B12" s="9">
        <v>0.19281000000000001</v>
      </c>
      <c r="C12" s="10">
        <v>0.21376000000000001</v>
      </c>
      <c r="D12" s="9">
        <v>8.4779999999999994E-2</v>
      </c>
      <c r="E12" s="10">
        <v>0.18834000000000001</v>
      </c>
      <c r="F12" s="9">
        <v>166.07114999999999</v>
      </c>
      <c r="G12" s="10">
        <v>0.18733</v>
      </c>
      <c r="H12" s="9">
        <v>7.9869999999999997E-2</v>
      </c>
      <c r="I12" s="10">
        <v>0.126</v>
      </c>
      <c r="J12" s="10">
        <v>12.37257</v>
      </c>
      <c r="K12" s="59">
        <v>9.8580000000000001E-2</v>
      </c>
    </row>
    <row r="13" spans="1:11" x14ac:dyDescent="0.25">
      <c r="A13" s="8">
        <v>39763</v>
      </c>
      <c r="B13" s="9">
        <v>0.19267000000000001</v>
      </c>
      <c r="C13" s="10">
        <v>0.21337</v>
      </c>
      <c r="D13" s="9">
        <v>8.4610000000000005E-2</v>
      </c>
      <c r="E13" s="10">
        <v>0.18762999999999999</v>
      </c>
      <c r="F13" s="9">
        <v>167.33933999999999</v>
      </c>
      <c r="G13" s="10">
        <v>0.18478</v>
      </c>
      <c r="H13" s="9">
        <v>8.0409999999999995E-2</v>
      </c>
      <c r="I13" s="10">
        <v>0.126</v>
      </c>
      <c r="J13" s="10">
        <v>12.38391</v>
      </c>
      <c r="K13" s="59">
        <v>9.8519999999999996E-2</v>
      </c>
    </row>
    <row r="14" spans="1:11" x14ac:dyDescent="0.25">
      <c r="A14" s="8">
        <v>39764</v>
      </c>
      <c r="B14" s="9">
        <v>0.19478000000000001</v>
      </c>
      <c r="C14" s="10">
        <v>0.21734999999999999</v>
      </c>
      <c r="D14" s="9">
        <v>8.4970000000000004E-2</v>
      </c>
      <c r="E14" s="10">
        <v>0.18890999999999999</v>
      </c>
      <c r="F14" s="9">
        <v>167.40234000000001</v>
      </c>
      <c r="G14" s="10">
        <v>0.18970999999999999</v>
      </c>
      <c r="H14" s="9">
        <v>8.115E-2</v>
      </c>
      <c r="I14" s="10">
        <v>0.126</v>
      </c>
      <c r="J14" s="10">
        <v>12.310829999999999</v>
      </c>
      <c r="K14" s="59">
        <v>9.9589999999999998E-2</v>
      </c>
    </row>
    <row r="15" spans="1:11" x14ac:dyDescent="0.25">
      <c r="A15" s="8">
        <v>39765</v>
      </c>
      <c r="B15" s="9">
        <v>0.19638</v>
      </c>
      <c r="C15" s="10">
        <v>0.22356000000000001</v>
      </c>
      <c r="D15" s="9">
        <v>8.541E-2</v>
      </c>
      <c r="E15" s="10">
        <v>0.18992000000000001</v>
      </c>
      <c r="F15" s="9">
        <v>170.72354999999999</v>
      </c>
      <c r="G15" s="10">
        <v>0.19531999999999999</v>
      </c>
      <c r="H15" s="9">
        <v>8.3760000000000001E-2</v>
      </c>
      <c r="I15" s="10">
        <v>0.12590000000000001</v>
      </c>
      <c r="J15" s="10">
        <v>12.02849</v>
      </c>
      <c r="K15" s="59">
        <v>0.1004</v>
      </c>
    </row>
    <row r="16" spans="1:11" ht="15.75" thickBot="1" x14ac:dyDescent="0.3">
      <c r="A16" s="11">
        <v>39766</v>
      </c>
      <c r="B16" s="12">
        <v>0.19592999999999999</v>
      </c>
      <c r="C16" s="13">
        <v>0.22584000000000001</v>
      </c>
      <c r="D16" s="12">
        <v>8.5379999999999998E-2</v>
      </c>
      <c r="E16" s="13">
        <v>0.19067000000000001</v>
      </c>
      <c r="F16" s="12">
        <v>175.13153</v>
      </c>
      <c r="G16" s="13">
        <v>0.19616</v>
      </c>
      <c r="H16" s="12">
        <v>8.4909999999999999E-2</v>
      </c>
      <c r="I16" s="13">
        <v>0.12570000000000001</v>
      </c>
      <c r="J16" s="13">
        <v>12.059659999999999</v>
      </c>
      <c r="K16" s="60">
        <v>0.10018000000000001</v>
      </c>
    </row>
    <row r="17" spans="1:11" ht="15.75" thickTop="1" x14ac:dyDescent="0.25">
      <c r="A17" s="14" t="s">
        <v>11</v>
      </c>
      <c r="B17" s="15">
        <f t="shared" ref="B17:K17" si="2">SUM(B12:B16)</f>
        <v>0.97256999999999993</v>
      </c>
      <c r="C17" s="16">
        <f t="shared" si="2"/>
        <v>1.09388</v>
      </c>
      <c r="D17" s="15">
        <f t="shared" si="2"/>
        <v>0.42514999999999997</v>
      </c>
      <c r="E17" s="16">
        <f t="shared" si="2"/>
        <v>0.94547000000000003</v>
      </c>
      <c r="F17" s="15">
        <f t="shared" si="2"/>
        <v>846.66791000000001</v>
      </c>
      <c r="G17" s="16">
        <f t="shared" si="2"/>
        <v>0.95329999999999993</v>
      </c>
      <c r="H17" s="15">
        <f t="shared" si="2"/>
        <v>0.41009999999999996</v>
      </c>
      <c r="I17" s="16">
        <f t="shared" si="2"/>
        <v>0.62960000000000005</v>
      </c>
      <c r="J17" s="16">
        <f t="shared" si="2"/>
        <v>61.155459999999998</v>
      </c>
      <c r="K17" s="61">
        <f t="shared" si="2"/>
        <v>0.49726999999999999</v>
      </c>
    </row>
    <row r="18" spans="1:11" ht="15.75" thickBot="1" x14ac:dyDescent="0.3">
      <c r="A18" s="17" t="s">
        <v>12</v>
      </c>
      <c r="B18" s="18">
        <f>B17/5</f>
        <v>0.19451399999999999</v>
      </c>
      <c r="C18" s="19">
        <f>C17/5</f>
        <v>0.218776</v>
      </c>
      <c r="D18" s="19">
        <f t="shared" ref="D18:K18" si="3">D17/5</f>
        <v>8.5029999999999994E-2</v>
      </c>
      <c r="E18" s="19">
        <f t="shared" si="3"/>
        <v>0.18909400000000001</v>
      </c>
      <c r="F18" s="19">
        <f t="shared" si="3"/>
        <v>169.33358200000001</v>
      </c>
      <c r="G18" s="19">
        <f t="shared" si="3"/>
        <v>0.19066</v>
      </c>
      <c r="H18" s="19">
        <f t="shared" si="3"/>
        <v>8.2019999999999996E-2</v>
      </c>
      <c r="I18" s="19">
        <f t="shared" si="3"/>
        <v>0.12592</v>
      </c>
      <c r="J18" s="19">
        <f t="shared" si="3"/>
        <v>12.231092</v>
      </c>
      <c r="K18" s="19">
        <f t="shared" si="3"/>
        <v>9.9454000000000001E-2</v>
      </c>
    </row>
    <row r="19" spans="1:11" ht="15" customHeight="1" thickTop="1" x14ac:dyDescent="0.25">
      <c r="A19" s="8">
        <v>39769</v>
      </c>
      <c r="B19" s="9">
        <v>0.19348000000000001</v>
      </c>
      <c r="C19" s="10">
        <v>0.22370999999999999</v>
      </c>
      <c r="D19" s="9">
        <v>8.5129999999999997E-2</v>
      </c>
      <c r="E19" s="10">
        <v>0.19114999999999999</v>
      </c>
      <c r="F19" s="9">
        <v>175.93286000000001</v>
      </c>
      <c r="G19" s="10">
        <v>0.19026999999999999</v>
      </c>
      <c r="H19" s="9">
        <v>8.4680000000000005E-2</v>
      </c>
      <c r="I19" s="10">
        <v>0.12570000000000001</v>
      </c>
      <c r="J19" s="10">
        <v>12.158329999999999</v>
      </c>
      <c r="K19" s="59">
        <v>9.8930000000000004E-2</v>
      </c>
    </row>
    <row r="20" spans="1:11" x14ac:dyDescent="0.25">
      <c r="A20" s="8">
        <v>39770</v>
      </c>
      <c r="B20" s="9">
        <v>0.19367000000000001</v>
      </c>
      <c r="C20" s="10">
        <v>0.22550000000000001</v>
      </c>
      <c r="D20" s="9">
        <v>8.5110000000000005E-2</v>
      </c>
      <c r="E20" s="10">
        <v>0.19120999999999999</v>
      </c>
      <c r="F20" s="9">
        <v>177.1902</v>
      </c>
      <c r="G20" s="10">
        <v>0.19239000000000001</v>
      </c>
      <c r="H20" s="9">
        <v>8.3699999999999997E-2</v>
      </c>
      <c r="I20" s="10">
        <v>0.12559999999999999</v>
      </c>
      <c r="J20" s="10">
        <v>12.15934</v>
      </c>
      <c r="K20" s="59">
        <v>9.9019999999999997E-2</v>
      </c>
    </row>
    <row r="21" spans="1:11" x14ac:dyDescent="0.25">
      <c r="A21" s="8">
        <v>39771</v>
      </c>
      <c r="B21" s="9">
        <v>0.19389000000000001</v>
      </c>
      <c r="C21" s="10">
        <v>0.22705</v>
      </c>
      <c r="D21" s="9">
        <v>8.5080000000000003E-2</v>
      </c>
      <c r="E21" s="10">
        <v>0.19187000000000001</v>
      </c>
      <c r="F21" s="9">
        <v>181.86251999999999</v>
      </c>
      <c r="G21" s="10">
        <v>0.19159999999999999</v>
      </c>
      <c r="H21" s="9">
        <v>8.3580000000000002E-2</v>
      </c>
      <c r="I21" s="10">
        <v>0.12559999999999999</v>
      </c>
      <c r="J21" s="10">
        <v>12.23156</v>
      </c>
      <c r="K21" s="59">
        <v>9.9140000000000006E-2</v>
      </c>
    </row>
    <row r="22" spans="1:11" x14ac:dyDescent="0.25">
      <c r="A22" s="8">
        <v>39772</v>
      </c>
      <c r="B22" s="9">
        <v>0.19456999999999999</v>
      </c>
      <c r="C22" s="10">
        <v>0.22817999999999999</v>
      </c>
      <c r="D22" s="9">
        <v>8.5180000000000006E-2</v>
      </c>
      <c r="E22" s="10">
        <v>0.19184999999999999</v>
      </c>
      <c r="F22" s="9">
        <v>181.66470000000001</v>
      </c>
      <c r="G22" s="10">
        <v>0.19288</v>
      </c>
      <c r="H22" s="9">
        <v>8.3159999999999998E-2</v>
      </c>
      <c r="I22" s="10">
        <v>0.12559999999999999</v>
      </c>
      <c r="J22" s="10">
        <v>12.16122</v>
      </c>
      <c r="K22" s="59">
        <v>9.9489999999999995E-2</v>
      </c>
    </row>
    <row r="23" spans="1:11" ht="15.75" thickBot="1" x14ac:dyDescent="0.3">
      <c r="A23" s="11">
        <v>39773</v>
      </c>
      <c r="B23" s="12">
        <v>0.19583999999999999</v>
      </c>
      <c r="C23" s="13">
        <v>0.23654</v>
      </c>
      <c r="D23" s="12">
        <v>8.5190000000000002E-2</v>
      </c>
      <c r="E23" s="13">
        <v>0.19194</v>
      </c>
      <c r="F23" s="12">
        <v>187.71440000000001</v>
      </c>
      <c r="G23" s="13">
        <v>0.20293</v>
      </c>
      <c r="H23" s="12">
        <v>8.4830000000000003E-2</v>
      </c>
      <c r="I23" s="13">
        <v>0.12540000000000001</v>
      </c>
      <c r="J23" s="13">
        <v>11.913629999999999</v>
      </c>
      <c r="K23" s="60">
        <v>0.10013</v>
      </c>
    </row>
    <row r="24" spans="1:11" ht="15.75" thickTop="1" x14ac:dyDescent="0.25">
      <c r="A24" s="14" t="s">
        <v>11</v>
      </c>
      <c r="B24" s="15">
        <f t="shared" ref="B24:K24" si="4">SUM(B19:B23)</f>
        <v>0.97145000000000004</v>
      </c>
      <c r="C24" s="16">
        <f t="shared" si="4"/>
        <v>1.1409799999999999</v>
      </c>
      <c r="D24" s="15">
        <f t="shared" si="4"/>
        <v>0.42569000000000001</v>
      </c>
      <c r="E24" s="16">
        <f t="shared" si="4"/>
        <v>0.95801999999999998</v>
      </c>
      <c r="F24" s="15">
        <f t="shared" si="4"/>
        <v>904.36468000000013</v>
      </c>
      <c r="G24" s="16">
        <f t="shared" si="4"/>
        <v>0.97006999999999999</v>
      </c>
      <c r="H24" s="15">
        <f t="shared" si="4"/>
        <v>0.41995000000000005</v>
      </c>
      <c r="I24" s="16">
        <f t="shared" si="4"/>
        <v>0.6278999999999999</v>
      </c>
      <c r="J24" s="16">
        <f t="shared" si="4"/>
        <v>60.624079999999999</v>
      </c>
      <c r="K24" s="61">
        <f t="shared" si="4"/>
        <v>0.49671000000000004</v>
      </c>
    </row>
    <row r="25" spans="1:11" ht="15.75" thickBot="1" x14ac:dyDescent="0.3">
      <c r="A25" s="17" t="s">
        <v>12</v>
      </c>
      <c r="B25" s="18">
        <f>B24/5</f>
        <v>0.19429000000000002</v>
      </c>
      <c r="C25" s="19">
        <f>C24/5</f>
        <v>0.22819599999999998</v>
      </c>
      <c r="D25" s="19">
        <f t="shared" ref="D25:K25" si="5">D24/5</f>
        <v>8.5138000000000005E-2</v>
      </c>
      <c r="E25" s="19">
        <f t="shared" si="5"/>
        <v>0.191604</v>
      </c>
      <c r="F25" s="19">
        <f t="shared" si="5"/>
        <v>180.87293600000004</v>
      </c>
      <c r="G25" s="19">
        <f t="shared" si="5"/>
        <v>0.19401399999999999</v>
      </c>
      <c r="H25" s="19">
        <f t="shared" si="5"/>
        <v>8.3990000000000009E-2</v>
      </c>
      <c r="I25" s="19">
        <f t="shared" si="5"/>
        <v>0.12557999999999997</v>
      </c>
      <c r="J25" s="19">
        <f t="shared" si="5"/>
        <v>12.124815999999999</v>
      </c>
      <c r="K25" s="19">
        <f t="shared" si="5"/>
        <v>9.9342000000000014E-2</v>
      </c>
    </row>
    <row r="26" spans="1:11" ht="15.75" thickTop="1" x14ac:dyDescent="0.25">
      <c r="A26" s="8">
        <v>39776</v>
      </c>
      <c r="B26" s="9">
        <v>0.19589999999999999</v>
      </c>
      <c r="C26" s="10">
        <v>0.23752999999999999</v>
      </c>
      <c r="D26" s="9">
        <v>8.4909999999999999E-2</v>
      </c>
      <c r="E26" s="10">
        <v>0.19200999999999999</v>
      </c>
      <c r="F26" s="9">
        <v>187.3476</v>
      </c>
      <c r="G26" s="10">
        <v>0.20163</v>
      </c>
      <c r="H26" s="9">
        <v>8.473E-2</v>
      </c>
      <c r="I26" s="10">
        <v>0.12540000000000001</v>
      </c>
      <c r="J26" s="10">
        <v>11.93871</v>
      </c>
      <c r="K26" s="59">
        <v>0.10017</v>
      </c>
    </row>
    <row r="27" spans="1:11" x14ac:dyDescent="0.25">
      <c r="A27" s="8">
        <v>39777</v>
      </c>
      <c r="B27" s="9">
        <v>0.19073000000000001</v>
      </c>
      <c r="C27" s="10">
        <v>0.22919</v>
      </c>
      <c r="D27" s="9">
        <v>8.4720000000000004E-2</v>
      </c>
      <c r="E27" s="10">
        <v>0.18944</v>
      </c>
      <c r="F27" s="9">
        <v>189.31638000000001</v>
      </c>
      <c r="G27" s="10">
        <v>0.19298000000000001</v>
      </c>
      <c r="H27" s="9">
        <v>8.2860000000000003E-2</v>
      </c>
      <c r="I27" s="10">
        <v>0.12540000000000001</v>
      </c>
      <c r="J27" s="10">
        <v>12.106120000000001</v>
      </c>
      <c r="K27" s="59">
        <v>9.7519999999999996E-2</v>
      </c>
    </row>
    <row r="28" spans="1:11" x14ac:dyDescent="0.25">
      <c r="A28" s="8">
        <v>39778</v>
      </c>
      <c r="B28" s="9">
        <v>0.18851000000000001</v>
      </c>
      <c r="C28" s="10">
        <v>0.23016</v>
      </c>
      <c r="D28" s="9">
        <v>8.4330000000000002E-2</v>
      </c>
      <c r="E28" s="10">
        <v>0.18939</v>
      </c>
      <c r="F28" s="9">
        <v>188.33198999999999</v>
      </c>
      <c r="G28" s="10">
        <v>0.19370999999999999</v>
      </c>
      <c r="H28" s="9">
        <v>8.1839999999999996E-2</v>
      </c>
      <c r="I28" s="10">
        <v>0.12540000000000001</v>
      </c>
      <c r="J28" s="10">
        <v>11.98072</v>
      </c>
      <c r="K28" s="59">
        <v>9.6390000000000003E-2</v>
      </c>
    </row>
    <row r="29" spans="1:11" x14ac:dyDescent="0.25">
      <c r="A29" s="8">
        <v>39779</v>
      </c>
      <c r="B29" s="9">
        <v>0.19072</v>
      </c>
      <c r="C29" s="10">
        <v>0.22839000000000001</v>
      </c>
      <c r="D29" s="9">
        <v>8.3930000000000005E-2</v>
      </c>
      <c r="E29" s="10">
        <v>0.18944</v>
      </c>
      <c r="F29" s="9">
        <v>185.31299000000001</v>
      </c>
      <c r="G29" s="10">
        <v>0.19358</v>
      </c>
      <c r="H29" s="9">
        <v>8.1920000000000007E-2</v>
      </c>
      <c r="I29" s="10">
        <v>0.12540000000000001</v>
      </c>
      <c r="J29" s="10">
        <v>11.945600000000001</v>
      </c>
      <c r="K29" s="59">
        <v>9.7509999999999999E-2</v>
      </c>
    </row>
    <row r="30" spans="1:11" ht="15.75" thickBot="1" x14ac:dyDescent="0.3">
      <c r="A30" s="11">
        <v>39780</v>
      </c>
      <c r="B30" s="12">
        <v>0.19084999999999999</v>
      </c>
      <c r="C30" s="13">
        <v>0.22750999999999999</v>
      </c>
      <c r="D30" s="12">
        <v>8.3960000000000007E-2</v>
      </c>
      <c r="E30" s="13">
        <v>0.18929000000000001</v>
      </c>
      <c r="F30" s="12">
        <v>185.20013</v>
      </c>
      <c r="G30" s="13">
        <v>0.192</v>
      </c>
      <c r="H30" s="12">
        <v>8.1890000000000004E-2</v>
      </c>
      <c r="I30" s="13">
        <v>0.12540000000000001</v>
      </c>
      <c r="J30" s="13">
        <v>11.978210000000001</v>
      </c>
      <c r="K30" s="60">
        <v>9.758E-2</v>
      </c>
    </row>
    <row r="31" spans="1:11" ht="15.75" thickTop="1" x14ac:dyDescent="0.25">
      <c r="A31" s="14" t="s">
        <v>11</v>
      </c>
      <c r="B31" s="15">
        <f t="shared" ref="B31:K31" si="6">SUM(B26:B30)</f>
        <v>0.95670999999999995</v>
      </c>
      <c r="C31" s="16">
        <f t="shared" si="6"/>
        <v>1.1527799999999999</v>
      </c>
      <c r="D31" s="15">
        <f t="shared" si="6"/>
        <v>0.42185000000000006</v>
      </c>
      <c r="E31" s="16">
        <f t="shared" si="6"/>
        <v>0.94957000000000003</v>
      </c>
      <c r="F31" s="15">
        <f t="shared" si="6"/>
        <v>935.50909000000001</v>
      </c>
      <c r="G31" s="16">
        <f t="shared" si="6"/>
        <v>0.97389999999999999</v>
      </c>
      <c r="H31" s="15">
        <f t="shared" si="6"/>
        <v>0.41324000000000005</v>
      </c>
      <c r="I31" s="16">
        <f t="shared" si="6"/>
        <v>0.627</v>
      </c>
      <c r="J31" s="16">
        <f t="shared" si="6"/>
        <v>59.949359999999999</v>
      </c>
      <c r="K31" s="61">
        <f t="shared" si="6"/>
        <v>0.48916999999999999</v>
      </c>
    </row>
    <row r="32" spans="1:11" ht="15.75" thickBot="1" x14ac:dyDescent="0.3">
      <c r="A32" s="17" t="s">
        <v>12</v>
      </c>
      <c r="B32" s="18">
        <f>B31/5</f>
        <v>0.19134199999999998</v>
      </c>
      <c r="C32" s="19">
        <f>C31/5</f>
        <v>0.23055599999999998</v>
      </c>
      <c r="D32" s="19">
        <f t="shared" ref="D32:K32" si="7">D31/5</f>
        <v>8.4370000000000014E-2</v>
      </c>
      <c r="E32" s="19">
        <f t="shared" si="7"/>
        <v>0.189914</v>
      </c>
      <c r="F32" s="19">
        <f t="shared" si="7"/>
        <v>187.10181800000001</v>
      </c>
      <c r="G32" s="19">
        <f t="shared" si="7"/>
        <v>0.19478000000000001</v>
      </c>
      <c r="H32" s="19">
        <f t="shared" si="7"/>
        <v>8.2648000000000013E-2</v>
      </c>
      <c r="I32" s="19">
        <f t="shared" si="7"/>
        <v>0.12540000000000001</v>
      </c>
      <c r="J32" s="19">
        <f t="shared" si="7"/>
        <v>11.989872</v>
      </c>
      <c r="K32" s="19">
        <f t="shared" si="7"/>
        <v>9.7834000000000004E-2</v>
      </c>
    </row>
    <row r="33" spans="1:11" ht="15.75" thickTop="1" x14ac:dyDescent="0.25">
      <c r="A33" s="8"/>
      <c r="B33" s="9"/>
      <c r="C33" s="10"/>
      <c r="D33" s="9"/>
      <c r="E33" s="10"/>
      <c r="F33" s="9"/>
      <c r="G33" s="10"/>
      <c r="H33" s="9"/>
      <c r="I33" s="10"/>
      <c r="J33" s="10"/>
      <c r="K33" s="59"/>
    </row>
    <row r="34" spans="1:11" ht="20.25" x14ac:dyDescent="0.3">
      <c r="A34" s="20"/>
      <c r="B34" s="9"/>
      <c r="C34" s="64"/>
      <c r="D34" s="9"/>
      <c r="E34" s="22" t="s">
        <v>13</v>
      </c>
      <c r="F34" s="9"/>
      <c r="G34" s="10"/>
      <c r="H34" s="9"/>
      <c r="I34" s="10"/>
      <c r="J34" s="10"/>
      <c r="K34" s="59"/>
    </row>
    <row r="35" spans="1:11" ht="15.75" thickBot="1" x14ac:dyDescent="0.3">
      <c r="A35" s="23"/>
      <c r="B35" s="24"/>
      <c r="C35" s="25"/>
      <c r="D35" s="24"/>
      <c r="E35" s="25"/>
      <c r="F35" s="24"/>
      <c r="G35" s="25"/>
      <c r="H35" s="24"/>
      <c r="I35" s="25"/>
      <c r="J35" s="25"/>
      <c r="K35" s="63"/>
    </row>
    <row r="36" spans="1:11" x14ac:dyDescent="0.25">
      <c r="A36" s="26" t="s">
        <v>14</v>
      </c>
      <c r="B36" s="27">
        <f>SUM(B5:B9,B12:B16,B19:B23,B26:B30,B33:B33)</f>
        <v>3.8600300000000001</v>
      </c>
      <c r="C36" s="37">
        <f>SUM(C5:C9,C12:C16,C19:C23,C26:C30,C33:C33)</f>
        <v>4.44184</v>
      </c>
      <c r="D36" s="37">
        <f t="shared" ref="D36:K36" si="8">SUM(D5:D9,D12:D16,D19:D23,D26:D30,D33:D33)</f>
        <v>1.6956100000000001</v>
      </c>
      <c r="E36" s="37">
        <f t="shared" si="8"/>
        <v>3.78627</v>
      </c>
      <c r="F36" s="37">
        <f t="shared" si="8"/>
        <v>3494.2835800000003</v>
      </c>
      <c r="G36" s="37">
        <f t="shared" si="8"/>
        <v>3.8199900000000002</v>
      </c>
      <c r="H36" s="37">
        <f t="shared" si="8"/>
        <v>1.6365199999999998</v>
      </c>
      <c r="I36" s="37">
        <f t="shared" si="8"/>
        <v>2.5144999999999995</v>
      </c>
      <c r="J36" s="37">
        <f t="shared" si="8"/>
        <v>244.04661000000004</v>
      </c>
      <c r="K36" s="37">
        <f t="shared" si="8"/>
        <v>1.97363</v>
      </c>
    </row>
    <row r="37" spans="1:11" x14ac:dyDescent="0.25">
      <c r="A37" s="26" t="s">
        <v>15</v>
      </c>
      <c r="B37" s="27">
        <f>B36/20</f>
        <v>0.19300149999999999</v>
      </c>
      <c r="C37" s="28">
        <f>C36/20</f>
        <v>0.22209200000000001</v>
      </c>
      <c r="D37" s="28">
        <f t="shared" ref="D37:K37" si="9">D36/20</f>
        <v>8.4780500000000009E-2</v>
      </c>
      <c r="E37" s="28">
        <f t="shared" si="9"/>
        <v>0.1893135</v>
      </c>
      <c r="F37" s="28">
        <f t="shared" si="9"/>
        <v>174.714179</v>
      </c>
      <c r="G37" s="28">
        <f t="shared" si="9"/>
        <v>0.19099950000000002</v>
      </c>
      <c r="H37" s="28">
        <f t="shared" si="9"/>
        <v>8.1825999999999982E-2</v>
      </c>
      <c r="I37" s="28">
        <f t="shared" si="9"/>
        <v>0.12572499999999998</v>
      </c>
      <c r="J37" s="28">
        <f t="shared" si="9"/>
        <v>12.202330500000002</v>
      </c>
      <c r="K37" s="28">
        <f t="shared" si="9"/>
        <v>9.8681500000000005E-2</v>
      </c>
    </row>
    <row r="38" spans="1:11" x14ac:dyDescent="0.25">
      <c r="A38" s="26" t="s">
        <v>16</v>
      </c>
      <c r="B38" s="27">
        <f>1/B37</f>
        <v>5.1813068810346037</v>
      </c>
      <c r="C38" s="28">
        <f>1/C37</f>
        <v>4.5026385461880656</v>
      </c>
      <c r="D38" s="28">
        <f t="shared" ref="D38:K38" si="10">1/D37</f>
        <v>11.795165161800178</v>
      </c>
      <c r="E38" s="28">
        <f t="shared" si="10"/>
        <v>5.2822434744484683</v>
      </c>
      <c r="F38" s="28">
        <f t="shared" si="10"/>
        <v>5.723633912963641E-3</v>
      </c>
      <c r="G38" s="28">
        <f t="shared" si="10"/>
        <v>5.2356158000413613</v>
      </c>
      <c r="H38" s="28">
        <f t="shared" si="10"/>
        <v>12.221054432576445</v>
      </c>
      <c r="I38" s="28">
        <f t="shared" si="10"/>
        <v>7.9538675681049922</v>
      </c>
      <c r="J38" s="28">
        <f t="shared" si="10"/>
        <v>8.1951558351906609E-2</v>
      </c>
      <c r="K38" s="28">
        <f t="shared" si="10"/>
        <v>10.133611669867198</v>
      </c>
    </row>
    <row r="39" spans="1:11" ht="15.75" thickBot="1" x14ac:dyDescent="0.3">
      <c r="A39" s="29"/>
      <c r="B39" s="30"/>
      <c r="C39" s="31"/>
      <c r="D39" s="30"/>
      <c r="E39" s="31"/>
      <c r="F39" s="30"/>
      <c r="G39" s="31"/>
      <c r="H39" s="30"/>
      <c r="I39" s="31"/>
      <c r="J39" s="31"/>
      <c r="K39" s="54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1"/>
  <sheetViews>
    <sheetView tabSelected="1" topLeftCell="A3" workbookViewId="0">
      <selection activeCell="A3" sqref="A3"/>
    </sheetView>
  </sheetViews>
  <sheetFormatPr defaultRowHeight="15" x14ac:dyDescent="0.25"/>
  <cols>
    <col min="1" max="1" width="13.85546875" bestFit="1" customWidth="1"/>
    <col min="2" max="4" width="9.28515625" bestFit="1" customWidth="1"/>
    <col min="5" max="5" width="10.85546875" bestFit="1" customWidth="1"/>
    <col min="6" max="10" width="9.28515625" bestFit="1" customWidth="1"/>
    <col min="11" max="11" width="9.5703125" bestFit="1" customWidth="1"/>
  </cols>
  <sheetData>
    <row r="1" spans="1:11" ht="22.5" x14ac:dyDescent="0.3">
      <c r="A1" s="42"/>
      <c r="B1" s="42"/>
      <c r="C1" s="2" t="s">
        <v>56</v>
      </c>
      <c r="D1" s="42"/>
      <c r="E1" s="42"/>
      <c r="F1" s="42"/>
      <c r="G1" s="42"/>
      <c r="H1" s="42"/>
      <c r="I1" s="42"/>
      <c r="J1" s="42"/>
      <c r="K1" s="42"/>
    </row>
    <row r="2" spans="1:11" ht="16.5" thickBot="1" x14ac:dyDescent="0.3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</row>
    <row r="3" spans="1:11" ht="15.75" x14ac:dyDescent="0.25">
      <c r="A3" s="43"/>
      <c r="B3" s="44"/>
      <c r="C3" s="43"/>
      <c r="D3" s="44"/>
      <c r="E3" s="43"/>
      <c r="F3" s="44"/>
      <c r="G3" s="43"/>
      <c r="H3" s="44"/>
      <c r="I3" s="43"/>
      <c r="J3" s="43"/>
      <c r="K3" s="69"/>
    </row>
    <row r="4" spans="1:11" ht="16.5" thickBot="1" x14ac:dyDescent="0.3">
      <c r="A4" s="45" t="s">
        <v>0</v>
      </c>
      <c r="B4" s="7" t="s">
        <v>2</v>
      </c>
      <c r="C4" s="6" t="s">
        <v>5</v>
      </c>
      <c r="D4" s="7" t="s">
        <v>6</v>
      </c>
      <c r="E4" s="6" t="s">
        <v>7</v>
      </c>
      <c r="F4" s="7" t="s">
        <v>4</v>
      </c>
      <c r="G4" s="6" t="s">
        <v>1</v>
      </c>
      <c r="H4" s="7" t="s">
        <v>8</v>
      </c>
      <c r="I4" s="6" t="s">
        <v>9</v>
      </c>
      <c r="J4" s="6" t="s">
        <v>10</v>
      </c>
      <c r="K4" s="58" t="s">
        <v>3</v>
      </c>
    </row>
    <row r="5" spans="1:11" x14ac:dyDescent="0.25">
      <c r="A5" s="8">
        <v>39783</v>
      </c>
      <c r="B5" s="70">
        <v>0.19325999999999999</v>
      </c>
      <c r="C5" s="70">
        <v>0.22839999999999999</v>
      </c>
      <c r="D5" s="71">
        <v>8.4099999999999994E-2</v>
      </c>
      <c r="E5" s="70">
        <v>0.18912999999999999</v>
      </c>
      <c r="F5" s="71">
        <v>184.1499</v>
      </c>
      <c r="G5" s="70">
        <v>0.19208</v>
      </c>
      <c r="H5" s="71">
        <v>8.1710000000000005E-2</v>
      </c>
      <c r="I5" s="73">
        <v>0.12540000000000001</v>
      </c>
      <c r="J5" s="71">
        <v>11.957520000000001</v>
      </c>
      <c r="K5" s="70">
        <v>9.8809999999999995E-2</v>
      </c>
    </row>
    <row r="6" spans="1:11" x14ac:dyDescent="0.25">
      <c r="A6" s="8">
        <v>39784</v>
      </c>
      <c r="B6" s="20">
        <v>0.19438</v>
      </c>
      <c r="C6" s="20">
        <v>0.23397999999999999</v>
      </c>
      <c r="D6" s="71">
        <v>8.4400000000000003E-2</v>
      </c>
      <c r="E6" s="20">
        <v>0.19169</v>
      </c>
      <c r="F6" s="71">
        <v>180.35059999999999</v>
      </c>
      <c r="G6" s="20">
        <v>0.19441</v>
      </c>
      <c r="H6" s="71">
        <v>8.4370000000000001E-2</v>
      </c>
      <c r="I6" s="74">
        <v>0.12520000000000001</v>
      </c>
      <c r="J6" s="71">
        <v>11.715009999999999</v>
      </c>
      <c r="K6" s="20">
        <v>9.9390000000000006E-2</v>
      </c>
    </row>
    <row r="7" spans="1:11" x14ac:dyDescent="0.25">
      <c r="A7" s="8">
        <v>39785</v>
      </c>
      <c r="B7" s="20">
        <v>0.1925</v>
      </c>
      <c r="C7" s="20">
        <v>0.23576</v>
      </c>
      <c r="D7" s="71">
        <v>8.4510000000000002E-2</v>
      </c>
      <c r="E7" s="20">
        <v>0.19153000000000001</v>
      </c>
      <c r="F7" s="71">
        <v>183.2928</v>
      </c>
      <c r="G7" s="20">
        <v>0.19464000000000001</v>
      </c>
      <c r="H7" s="71">
        <v>8.3790000000000003E-2</v>
      </c>
      <c r="I7" s="74">
        <v>0.12520000000000001</v>
      </c>
      <c r="J7" s="71">
        <v>11.71997</v>
      </c>
      <c r="K7" s="20">
        <v>9.8419999999999994E-2</v>
      </c>
    </row>
    <row r="8" spans="1:11" x14ac:dyDescent="0.25">
      <c r="A8" s="8">
        <v>39786</v>
      </c>
      <c r="B8" s="20">
        <v>0.1888</v>
      </c>
      <c r="C8" s="20">
        <v>0.23461000000000001</v>
      </c>
      <c r="D8" s="71">
        <v>8.4540000000000004E-2</v>
      </c>
      <c r="E8" s="20">
        <v>0.19131000000000001</v>
      </c>
      <c r="F8" s="71">
        <v>183.87497999999999</v>
      </c>
      <c r="G8" s="20">
        <v>0.19325000000000001</v>
      </c>
      <c r="H8" s="71">
        <v>8.4580000000000002E-2</v>
      </c>
      <c r="I8" s="74">
        <v>0.12520000000000001</v>
      </c>
      <c r="J8" s="71">
        <v>11.67991</v>
      </c>
      <c r="K8" s="20">
        <v>9.8729999999999998E-2</v>
      </c>
    </row>
    <row r="9" spans="1:11" ht="15.75" thickBot="1" x14ac:dyDescent="0.3">
      <c r="A9" s="11">
        <v>39787</v>
      </c>
      <c r="B9" s="13">
        <v>0.19148999999999999</v>
      </c>
      <c r="C9" s="13">
        <v>0.23316999999999999</v>
      </c>
      <c r="D9" s="12">
        <v>8.4629999999999997E-2</v>
      </c>
      <c r="E9" s="13">
        <v>0.19075</v>
      </c>
      <c r="F9" s="12">
        <v>185.09254999999999</v>
      </c>
      <c r="G9" s="13">
        <v>0.19231999999999999</v>
      </c>
      <c r="H9" s="12">
        <v>8.4940000000000002E-2</v>
      </c>
      <c r="I9" s="72">
        <v>0.12520000000000001</v>
      </c>
      <c r="J9" s="12">
        <v>11.61856</v>
      </c>
      <c r="K9" s="13">
        <v>9.7909999999999997E-2</v>
      </c>
    </row>
    <row r="10" spans="1:11" ht="15.75" thickTop="1" x14ac:dyDescent="0.25">
      <c r="A10" s="48" t="s">
        <v>11</v>
      </c>
      <c r="B10" s="16">
        <f t="shared" ref="B10:K10" si="0">SUM(B5:B9)</f>
        <v>0.96042999999999989</v>
      </c>
      <c r="C10" s="16">
        <f t="shared" si="0"/>
        <v>1.1659199999999998</v>
      </c>
      <c r="D10" s="15">
        <f t="shared" si="0"/>
        <v>0.42217999999999994</v>
      </c>
      <c r="E10" s="16">
        <f t="shared" si="0"/>
        <v>0.95440999999999998</v>
      </c>
      <c r="F10" s="15">
        <f t="shared" si="0"/>
        <v>916.76083000000006</v>
      </c>
      <c r="G10" s="16">
        <f t="shared" si="0"/>
        <v>0.96670000000000011</v>
      </c>
      <c r="H10" s="15">
        <f t="shared" si="0"/>
        <v>0.41939000000000004</v>
      </c>
      <c r="I10" s="16">
        <f t="shared" si="0"/>
        <v>0.62619999999999998</v>
      </c>
      <c r="J10" s="15">
        <f t="shared" si="0"/>
        <v>58.69097</v>
      </c>
      <c r="K10" s="16">
        <f t="shared" si="0"/>
        <v>0.49325999999999998</v>
      </c>
    </row>
    <row r="11" spans="1:11" ht="15.75" thickBot="1" x14ac:dyDescent="0.3">
      <c r="A11" s="49" t="s">
        <v>12</v>
      </c>
      <c r="B11" s="19">
        <f>B10/5</f>
        <v>0.19208599999999998</v>
      </c>
      <c r="C11" s="19">
        <f>C10/5</f>
        <v>0.23318399999999997</v>
      </c>
      <c r="D11" s="19">
        <f t="shared" ref="D11:K11" si="1">D10/5</f>
        <v>8.4435999999999983E-2</v>
      </c>
      <c r="E11" s="19">
        <f t="shared" si="1"/>
        <v>0.190882</v>
      </c>
      <c r="F11" s="19">
        <f t="shared" si="1"/>
        <v>183.35216600000001</v>
      </c>
      <c r="G11" s="19">
        <f t="shared" si="1"/>
        <v>0.19334000000000001</v>
      </c>
      <c r="H11" s="19">
        <f t="shared" si="1"/>
        <v>8.3878000000000008E-2</v>
      </c>
      <c r="I11" s="19">
        <f t="shared" si="1"/>
        <v>0.12523999999999999</v>
      </c>
      <c r="J11" s="19">
        <f t="shared" si="1"/>
        <v>11.738194</v>
      </c>
      <c r="K11" s="19">
        <f t="shared" si="1"/>
        <v>9.865199999999999E-2</v>
      </c>
    </row>
    <row r="12" spans="1:11" ht="15.75" thickTop="1" x14ac:dyDescent="0.25">
      <c r="A12" s="8">
        <v>39790</v>
      </c>
      <c r="B12" s="9">
        <v>0.19303000000000001</v>
      </c>
      <c r="C12" s="10">
        <v>0.23835000000000001</v>
      </c>
      <c r="D12" s="9">
        <v>8.4220000000000003E-2</v>
      </c>
      <c r="E12" s="10">
        <v>0.19053</v>
      </c>
      <c r="F12" s="9">
        <v>184.47499999999999</v>
      </c>
      <c r="G12" s="10">
        <v>0.19683999999999999</v>
      </c>
      <c r="H12" s="9">
        <v>8.5699999999999998E-2</v>
      </c>
      <c r="I12" s="10">
        <v>0.125</v>
      </c>
      <c r="J12" s="10">
        <v>11.514379999999999</v>
      </c>
      <c r="K12" s="59">
        <v>9.869E-2</v>
      </c>
    </row>
    <row r="13" spans="1:11" x14ac:dyDescent="0.25">
      <c r="A13" s="8">
        <v>39791</v>
      </c>
      <c r="B13" s="9">
        <v>0.189</v>
      </c>
      <c r="C13" s="10">
        <v>0.22972000000000001</v>
      </c>
      <c r="D13" s="9">
        <v>8.3830000000000002E-2</v>
      </c>
      <c r="E13" s="10">
        <v>0.18809000000000001</v>
      </c>
      <c r="F13" s="9">
        <v>180.84688</v>
      </c>
      <c r="G13" s="10">
        <v>0.18848000000000001</v>
      </c>
      <c r="H13" s="9">
        <v>8.4199999999999997E-2</v>
      </c>
      <c r="I13" s="10">
        <v>0.125</v>
      </c>
      <c r="J13" s="10">
        <v>11.61313</v>
      </c>
      <c r="K13" s="59">
        <v>9.6640000000000004E-2</v>
      </c>
    </row>
    <row r="14" spans="1:11" x14ac:dyDescent="0.25">
      <c r="A14" s="8">
        <v>39792</v>
      </c>
      <c r="B14" s="9">
        <v>0.18926999999999999</v>
      </c>
      <c r="C14" s="10">
        <v>0.22997000000000001</v>
      </c>
      <c r="D14" s="9">
        <v>8.3879999999999996E-2</v>
      </c>
      <c r="E14" s="10">
        <v>0.18806</v>
      </c>
      <c r="F14" s="9">
        <v>179.94063</v>
      </c>
      <c r="G14" s="10">
        <v>0.18987999999999999</v>
      </c>
      <c r="H14" s="9">
        <v>8.4529999999999994E-2</v>
      </c>
      <c r="I14" s="10">
        <v>0.125</v>
      </c>
      <c r="J14" s="10">
        <v>11.565</v>
      </c>
      <c r="K14" s="59">
        <v>9.6769999999999995E-2</v>
      </c>
    </row>
    <row r="15" spans="1:11" x14ac:dyDescent="0.25">
      <c r="A15" s="8">
        <v>39793</v>
      </c>
      <c r="B15" s="9">
        <v>0.18795999999999999</v>
      </c>
      <c r="C15" s="10">
        <v>0.22814000000000001</v>
      </c>
      <c r="D15" s="9">
        <v>8.3650000000000002E-2</v>
      </c>
      <c r="E15" s="10">
        <v>0.18734000000000001</v>
      </c>
      <c r="F15" s="9">
        <v>174.18437</v>
      </c>
      <c r="G15" s="10">
        <v>0.18905</v>
      </c>
      <c r="H15" s="9">
        <v>8.4320000000000006E-2</v>
      </c>
      <c r="I15" s="10">
        <v>0.125</v>
      </c>
      <c r="J15" s="10">
        <v>11.608750000000001</v>
      </c>
      <c r="K15" s="59">
        <v>9.6100000000000005E-2</v>
      </c>
    </row>
    <row r="16" spans="1:11" ht="15.75" thickBot="1" x14ac:dyDescent="0.3">
      <c r="A16" s="11">
        <v>39794</v>
      </c>
      <c r="B16" s="12">
        <v>0.18432999999999999</v>
      </c>
      <c r="C16" s="13">
        <v>0.22553000000000001</v>
      </c>
      <c r="D16" s="12">
        <v>8.2909999999999998E-2</v>
      </c>
      <c r="E16" s="13">
        <v>0.18576000000000001</v>
      </c>
      <c r="F16" s="12">
        <v>169.47188</v>
      </c>
      <c r="G16" s="13">
        <v>0.18504000000000001</v>
      </c>
      <c r="H16" s="12">
        <v>8.362E-2</v>
      </c>
      <c r="I16" s="13">
        <v>0.125</v>
      </c>
      <c r="J16" s="13">
        <v>11.484999999999999</v>
      </c>
      <c r="K16" s="60">
        <v>9.4240000000000004E-2</v>
      </c>
    </row>
    <row r="17" spans="1:11" ht="15.75" thickTop="1" x14ac:dyDescent="0.25">
      <c r="A17" s="14" t="s">
        <v>11</v>
      </c>
      <c r="B17" s="15">
        <f t="shared" ref="B17:K17" si="2">SUM(B12:B16)</f>
        <v>0.94358999999999993</v>
      </c>
      <c r="C17" s="16">
        <f t="shared" si="2"/>
        <v>1.15171</v>
      </c>
      <c r="D17" s="15">
        <f t="shared" si="2"/>
        <v>0.41848999999999997</v>
      </c>
      <c r="E17" s="16">
        <f t="shared" si="2"/>
        <v>0.93978000000000017</v>
      </c>
      <c r="F17" s="15">
        <f t="shared" si="2"/>
        <v>888.91876000000002</v>
      </c>
      <c r="G17" s="16">
        <f t="shared" si="2"/>
        <v>0.94928999999999986</v>
      </c>
      <c r="H17" s="15">
        <f t="shared" si="2"/>
        <v>0.42237000000000002</v>
      </c>
      <c r="I17" s="16">
        <f t="shared" si="2"/>
        <v>0.625</v>
      </c>
      <c r="J17" s="16">
        <f t="shared" si="2"/>
        <v>57.786259999999999</v>
      </c>
      <c r="K17" s="61">
        <f t="shared" si="2"/>
        <v>0.48244000000000004</v>
      </c>
    </row>
    <row r="18" spans="1:11" ht="15.75" thickBot="1" x14ac:dyDescent="0.3">
      <c r="A18" s="17" t="s">
        <v>12</v>
      </c>
      <c r="B18" s="18">
        <f>B17/5</f>
        <v>0.188718</v>
      </c>
      <c r="C18" s="19">
        <f>C17/5</f>
        <v>0.23034199999999999</v>
      </c>
      <c r="D18" s="19">
        <f t="shared" ref="D18:K18" si="3">D17/5</f>
        <v>8.3697999999999995E-2</v>
      </c>
      <c r="E18" s="19">
        <f t="shared" si="3"/>
        <v>0.18795600000000004</v>
      </c>
      <c r="F18" s="19">
        <f t="shared" si="3"/>
        <v>177.78375199999999</v>
      </c>
      <c r="G18" s="19">
        <f t="shared" si="3"/>
        <v>0.18985799999999997</v>
      </c>
      <c r="H18" s="19">
        <f t="shared" si="3"/>
        <v>8.4474000000000007E-2</v>
      </c>
      <c r="I18" s="19">
        <f t="shared" si="3"/>
        <v>0.125</v>
      </c>
      <c r="J18" s="19">
        <f t="shared" si="3"/>
        <v>11.557252</v>
      </c>
      <c r="K18" s="19">
        <f t="shared" si="3"/>
        <v>9.6488000000000004E-2</v>
      </c>
    </row>
    <row r="19" spans="1:11" ht="15.75" thickTop="1" x14ac:dyDescent="0.25">
      <c r="A19" s="8">
        <v>39797</v>
      </c>
      <c r="B19" s="9">
        <v>0.18268999999999999</v>
      </c>
      <c r="C19" s="10">
        <v>0.22889000000000001</v>
      </c>
      <c r="D19" s="9">
        <v>8.2269999999999996E-2</v>
      </c>
      <c r="E19" s="10">
        <v>0.18553</v>
      </c>
      <c r="F19" s="9">
        <v>170.99784</v>
      </c>
      <c r="G19" s="10">
        <v>0.18911</v>
      </c>
      <c r="H19" s="9">
        <v>8.3769999999999997E-2</v>
      </c>
      <c r="I19" s="10">
        <v>0.12479999999999999</v>
      </c>
      <c r="J19" s="10">
        <v>11.38738</v>
      </c>
      <c r="K19" s="59">
        <v>9.3410000000000007E-2</v>
      </c>
    </row>
    <row r="20" spans="1:11" x14ac:dyDescent="0.25">
      <c r="A20" s="8">
        <v>39798</v>
      </c>
      <c r="B20" s="9">
        <v>0.17857000000000001</v>
      </c>
      <c r="C20" s="10">
        <v>0.22461999999999999</v>
      </c>
      <c r="D20" s="9">
        <v>8.1979999999999997E-2</v>
      </c>
      <c r="E20" s="10">
        <v>0.18421999999999999</v>
      </c>
      <c r="F20" s="9">
        <v>170.22095999999999</v>
      </c>
      <c r="G20" s="10">
        <v>0.18581</v>
      </c>
      <c r="H20" s="9">
        <v>8.1460000000000005E-2</v>
      </c>
      <c r="I20" s="10">
        <v>0.12479999999999999</v>
      </c>
      <c r="J20" s="10">
        <v>11.305009999999999</v>
      </c>
      <c r="K20" s="59">
        <v>9.1300000000000006E-2</v>
      </c>
    </row>
    <row r="21" spans="1:11" x14ac:dyDescent="0.25">
      <c r="A21" s="8">
        <v>39799</v>
      </c>
      <c r="B21" s="9">
        <v>0.17705000000000001</v>
      </c>
      <c r="C21" s="10">
        <v>0.22109999999999999</v>
      </c>
      <c r="D21" s="9">
        <v>8.1339999999999996E-2</v>
      </c>
      <c r="E21" s="10">
        <v>0.18340000000000001</v>
      </c>
      <c r="F21" s="9">
        <v>168.28968</v>
      </c>
      <c r="G21" s="10">
        <v>0.18473000000000001</v>
      </c>
      <c r="H21" s="9">
        <v>8.1540000000000001E-2</v>
      </c>
      <c r="I21" s="10">
        <v>0.12479999999999999</v>
      </c>
      <c r="J21" s="10">
        <v>11.236370000000001</v>
      </c>
      <c r="K21" s="59">
        <v>9.0529999999999999E-2</v>
      </c>
    </row>
    <row r="22" spans="1:11" x14ac:dyDescent="0.25">
      <c r="A22" s="8">
        <v>39800</v>
      </c>
      <c r="B22" s="9">
        <v>0.17019999999999999</v>
      </c>
      <c r="C22" s="10">
        <v>0.21179000000000001</v>
      </c>
      <c r="D22" s="9">
        <v>8.0130000000000007E-2</v>
      </c>
      <c r="E22" s="10">
        <v>0.1802</v>
      </c>
      <c r="F22" s="9">
        <v>165.29759999999999</v>
      </c>
      <c r="G22" s="10">
        <v>0.17909</v>
      </c>
      <c r="H22" s="9">
        <v>8.0820000000000003E-2</v>
      </c>
      <c r="I22" s="10">
        <v>0.12479999999999999</v>
      </c>
      <c r="J22" s="10">
        <v>10.9693</v>
      </c>
      <c r="K22" s="59">
        <v>8.702E-2</v>
      </c>
    </row>
    <row r="23" spans="1:11" ht="15.75" thickBot="1" x14ac:dyDescent="0.3">
      <c r="A23" s="11">
        <v>39801</v>
      </c>
      <c r="B23" s="12">
        <v>0.16964000000000001</v>
      </c>
      <c r="C23" s="13">
        <v>0.20912</v>
      </c>
      <c r="D23" s="12">
        <v>7.9020000000000007E-2</v>
      </c>
      <c r="E23" s="13">
        <v>0.17848</v>
      </c>
      <c r="F23" s="12">
        <v>160.63319999999999</v>
      </c>
      <c r="G23" s="13">
        <v>0.17771000000000001</v>
      </c>
      <c r="H23" s="12">
        <v>8.2000000000000003E-2</v>
      </c>
      <c r="I23" s="13">
        <v>0.12479999999999999</v>
      </c>
      <c r="J23" s="13">
        <v>11.171469999999999</v>
      </c>
      <c r="K23" s="60">
        <v>8.6739999999999998E-2</v>
      </c>
    </row>
    <row r="24" spans="1:11" ht="15.75" thickTop="1" x14ac:dyDescent="0.25">
      <c r="A24" s="14" t="s">
        <v>11</v>
      </c>
      <c r="B24" s="15">
        <f t="shared" ref="B24:K24" si="4">SUM(B19:B23)</f>
        <v>0.8781500000000001</v>
      </c>
      <c r="C24" s="16">
        <f t="shared" si="4"/>
        <v>1.09552</v>
      </c>
      <c r="D24" s="15">
        <f t="shared" si="4"/>
        <v>0.40473999999999999</v>
      </c>
      <c r="E24" s="16">
        <f t="shared" si="4"/>
        <v>0.91183000000000003</v>
      </c>
      <c r="F24" s="15">
        <f t="shared" si="4"/>
        <v>835.43927999999994</v>
      </c>
      <c r="G24" s="16">
        <f t="shared" si="4"/>
        <v>0.91644999999999999</v>
      </c>
      <c r="H24" s="15">
        <f t="shared" si="4"/>
        <v>0.40959000000000001</v>
      </c>
      <c r="I24" s="16">
        <f t="shared" si="4"/>
        <v>0.624</v>
      </c>
      <c r="J24" s="16">
        <f t="shared" si="4"/>
        <v>56.06953</v>
      </c>
      <c r="K24" s="61">
        <f t="shared" si="4"/>
        <v>0.44900000000000001</v>
      </c>
    </row>
    <row r="25" spans="1:11" ht="15.75" thickBot="1" x14ac:dyDescent="0.3">
      <c r="A25" s="17" t="s">
        <v>12</v>
      </c>
      <c r="B25" s="18">
        <f>B24/5</f>
        <v>0.17563000000000001</v>
      </c>
      <c r="C25" s="19">
        <f>C24/5</f>
        <v>0.21910400000000002</v>
      </c>
      <c r="D25" s="19">
        <f t="shared" ref="D25:K25" si="5">D24/5</f>
        <v>8.0947999999999992E-2</v>
      </c>
      <c r="E25" s="19">
        <f t="shared" si="5"/>
        <v>0.182366</v>
      </c>
      <c r="F25" s="19">
        <f t="shared" si="5"/>
        <v>167.08785599999999</v>
      </c>
      <c r="G25" s="19">
        <f t="shared" si="5"/>
        <v>0.18329000000000001</v>
      </c>
      <c r="H25" s="19">
        <f t="shared" si="5"/>
        <v>8.1918000000000005E-2</v>
      </c>
      <c r="I25" s="19">
        <f t="shared" si="5"/>
        <v>0.12479999999999999</v>
      </c>
      <c r="J25" s="19">
        <f t="shared" si="5"/>
        <v>11.213906</v>
      </c>
      <c r="K25" s="19">
        <f t="shared" si="5"/>
        <v>8.9800000000000005E-2</v>
      </c>
    </row>
    <row r="26" spans="1:11" ht="15.75" thickTop="1" x14ac:dyDescent="0.25">
      <c r="A26" s="8">
        <v>39804</v>
      </c>
      <c r="B26" s="9">
        <v>0.17555000000000001</v>
      </c>
      <c r="C26" s="10">
        <v>0.21615999999999999</v>
      </c>
      <c r="D26" s="9">
        <v>8.0780000000000005E-2</v>
      </c>
      <c r="E26" s="10">
        <v>0.18196000000000001</v>
      </c>
      <c r="F26" s="9">
        <v>160.86096000000001</v>
      </c>
      <c r="G26" s="10">
        <v>0.18276999999999999</v>
      </c>
      <c r="H26" s="9">
        <v>8.3839999999999998E-2</v>
      </c>
      <c r="I26" s="10">
        <v>0.12479999999999999</v>
      </c>
      <c r="J26" s="10">
        <v>11.17085</v>
      </c>
      <c r="K26" s="59">
        <v>8.9760000000000006E-2</v>
      </c>
    </row>
    <row r="27" spans="1:11" x14ac:dyDescent="0.25">
      <c r="A27" s="8">
        <v>39805</v>
      </c>
      <c r="B27" s="9">
        <v>0.17512</v>
      </c>
      <c r="C27" s="10">
        <v>0.21757000000000001</v>
      </c>
      <c r="D27" s="9">
        <v>8.0860000000000001E-2</v>
      </c>
      <c r="E27" s="10">
        <v>0.18079999999999999</v>
      </c>
      <c r="F27" s="9">
        <v>163.30080000000001</v>
      </c>
      <c r="G27" s="10">
        <v>0.18268000000000001</v>
      </c>
      <c r="H27" s="9">
        <v>8.4500000000000006E-2</v>
      </c>
      <c r="I27" s="10">
        <v>0.12479999999999999</v>
      </c>
      <c r="J27" s="10">
        <v>11.25883</v>
      </c>
      <c r="K27" s="59">
        <v>8.9539999999999995E-2</v>
      </c>
    </row>
    <row r="28" spans="1:11" x14ac:dyDescent="0.25">
      <c r="A28" s="8">
        <v>39806</v>
      </c>
      <c r="B28" s="9">
        <v>0.17757000000000001</v>
      </c>
      <c r="C28" s="10">
        <v>0.22006999999999999</v>
      </c>
      <c r="D28" s="9">
        <v>8.0869999999999997E-2</v>
      </c>
      <c r="E28" s="10">
        <v>0.18059</v>
      </c>
      <c r="F28" s="9">
        <v>166.48320000000001</v>
      </c>
      <c r="G28" s="10">
        <v>0.18326000000000001</v>
      </c>
      <c r="H28" s="9">
        <v>8.4739999999999996E-2</v>
      </c>
      <c r="I28" s="10">
        <v>0.12479999999999999</v>
      </c>
      <c r="J28" s="10">
        <v>11.30251</v>
      </c>
      <c r="K28" s="59">
        <v>8.9450000000000002E-2</v>
      </c>
    </row>
    <row r="29" spans="1:11" ht="15.75" x14ac:dyDescent="0.25">
      <c r="A29" s="8">
        <v>39807</v>
      </c>
      <c r="B29" s="9"/>
      <c r="C29" s="90" t="s">
        <v>58</v>
      </c>
      <c r="D29" s="9"/>
      <c r="E29" s="10"/>
      <c r="F29" s="9"/>
      <c r="G29" s="10"/>
      <c r="H29" s="9"/>
      <c r="I29" s="10"/>
      <c r="J29" s="10"/>
      <c r="K29" s="59"/>
    </row>
    <row r="30" spans="1:11" ht="16.5" thickBot="1" x14ac:dyDescent="0.3">
      <c r="A30" s="11">
        <v>39808</v>
      </c>
      <c r="B30" s="12"/>
      <c r="C30" s="91" t="s">
        <v>57</v>
      </c>
      <c r="D30" s="12"/>
      <c r="E30" s="13"/>
      <c r="F30" s="12"/>
      <c r="G30" s="13"/>
      <c r="H30" s="12"/>
      <c r="I30" s="13"/>
      <c r="J30" s="13"/>
      <c r="K30" s="60"/>
    </row>
    <row r="31" spans="1:11" ht="15.75" thickTop="1" x14ac:dyDescent="0.25">
      <c r="A31" s="8" t="s">
        <v>11</v>
      </c>
      <c r="B31" s="27">
        <f t="shared" ref="B31:K31" si="6">SUM(B26:B30)</f>
        <v>0.52824000000000004</v>
      </c>
      <c r="C31" s="28">
        <f t="shared" si="6"/>
        <v>0.65379999999999994</v>
      </c>
      <c r="D31" s="27">
        <f t="shared" si="6"/>
        <v>0.24251</v>
      </c>
      <c r="E31" s="28">
        <f t="shared" si="6"/>
        <v>0.54335</v>
      </c>
      <c r="F31" s="27">
        <f t="shared" si="6"/>
        <v>490.64496000000003</v>
      </c>
      <c r="G31" s="28">
        <f t="shared" si="6"/>
        <v>0.54871000000000003</v>
      </c>
      <c r="H31" s="27">
        <f t="shared" si="6"/>
        <v>0.25307999999999997</v>
      </c>
      <c r="I31" s="28">
        <f t="shared" si="6"/>
        <v>0.37439999999999996</v>
      </c>
      <c r="J31" s="28">
        <f t="shared" si="6"/>
        <v>33.732189999999996</v>
      </c>
      <c r="K31" s="52">
        <f t="shared" si="6"/>
        <v>0.26875000000000004</v>
      </c>
    </row>
    <row r="32" spans="1:11" ht="15.75" thickBot="1" x14ac:dyDescent="0.3">
      <c r="A32" s="11" t="s">
        <v>12</v>
      </c>
      <c r="B32" s="46">
        <f>B31/3</f>
        <v>0.17608000000000001</v>
      </c>
      <c r="C32" s="28">
        <f>C31/3</f>
        <v>0.21793333333333331</v>
      </c>
      <c r="D32" s="28">
        <f t="shared" ref="D32:K32" si="7">D31/3</f>
        <v>8.0836666666666668E-2</v>
      </c>
      <c r="E32" s="47">
        <f t="shared" si="7"/>
        <v>0.18111666666666668</v>
      </c>
      <c r="F32" s="28">
        <f t="shared" si="7"/>
        <v>163.54832000000002</v>
      </c>
      <c r="G32" s="47">
        <f t="shared" si="7"/>
        <v>0.18290333333333333</v>
      </c>
      <c r="H32" s="28">
        <f t="shared" si="7"/>
        <v>8.4359999999999991E-2</v>
      </c>
      <c r="I32" s="47">
        <f t="shared" si="7"/>
        <v>0.12479999999999998</v>
      </c>
      <c r="J32" s="47">
        <f t="shared" si="7"/>
        <v>11.244063333333331</v>
      </c>
      <c r="K32" s="47">
        <f t="shared" si="7"/>
        <v>8.9583333333333348E-2</v>
      </c>
    </row>
    <row r="33" spans="1:11" ht="15.75" thickTop="1" x14ac:dyDescent="0.25">
      <c r="A33" s="8">
        <v>39811</v>
      </c>
      <c r="B33" s="9">
        <v>0.17404</v>
      </c>
      <c r="C33" s="41">
        <v>0.21678</v>
      </c>
      <c r="D33" s="41">
        <v>8.0850000000000005E-2</v>
      </c>
      <c r="E33" s="10">
        <v>0.1807</v>
      </c>
      <c r="F33" s="41">
        <v>162.59567999999999</v>
      </c>
      <c r="G33" s="10">
        <v>0.18284</v>
      </c>
      <c r="H33" s="41">
        <v>8.4839999999999999E-2</v>
      </c>
      <c r="I33" s="10">
        <v>0.12479999999999999</v>
      </c>
      <c r="J33" s="10">
        <v>11.30875</v>
      </c>
      <c r="K33" s="59">
        <v>8.899E-2</v>
      </c>
    </row>
    <row r="34" spans="1:11" x14ac:dyDescent="0.25">
      <c r="A34" s="8">
        <v>39812</v>
      </c>
      <c r="B34" s="9">
        <v>0.17150000000000001</v>
      </c>
      <c r="C34" s="10">
        <v>0.21445</v>
      </c>
      <c r="D34" s="10">
        <v>8.0170000000000005E-2</v>
      </c>
      <c r="E34" s="10">
        <v>0.17946999999999999</v>
      </c>
      <c r="F34" s="10">
        <v>157.56</v>
      </c>
      <c r="G34" s="10">
        <v>0.17971999999999999</v>
      </c>
      <c r="H34" s="10">
        <v>8.5629999999999998E-2</v>
      </c>
      <c r="I34" s="10">
        <v>0.12479999999999999</v>
      </c>
      <c r="J34" s="10">
        <v>11.249470000000001</v>
      </c>
      <c r="K34" s="59">
        <v>8.7690000000000004E-2</v>
      </c>
    </row>
    <row r="35" spans="1:11" x14ac:dyDescent="0.25">
      <c r="A35" s="8">
        <v>39813</v>
      </c>
      <c r="B35" s="9">
        <v>0.17294000000000001</v>
      </c>
      <c r="C35" s="10">
        <v>0.21634999999999999</v>
      </c>
      <c r="D35" s="10">
        <v>8.0629999999999993E-2</v>
      </c>
      <c r="E35" s="10">
        <v>0.17946999999999999</v>
      </c>
      <c r="F35" s="10">
        <v>157.05768</v>
      </c>
      <c r="G35" s="10">
        <v>0.18059</v>
      </c>
      <c r="H35" s="10">
        <v>8.6599999999999996E-2</v>
      </c>
      <c r="I35" s="10">
        <v>0.12479999999999999</v>
      </c>
      <c r="J35" s="10">
        <v>11.26632</v>
      </c>
      <c r="K35" s="59">
        <v>8.8419999999999999E-2</v>
      </c>
    </row>
    <row r="36" spans="1:11" ht="20.25" x14ac:dyDescent="0.3">
      <c r="A36" s="68"/>
      <c r="B36" s="9"/>
      <c r="C36" s="56"/>
      <c r="D36" s="10"/>
      <c r="E36" s="22" t="s">
        <v>13</v>
      </c>
      <c r="F36" s="10"/>
      <c r="G36" s="10"/>
      <c r="H36" s="10"/>
      <c r="I36" s="10"/>
      <c r="J36" s="10"/>
      <c r="K36" s="59"/>
    </row>
    <row r="37" spans="1:11" ht="15.75" thickBot="1" x14ac:dyDescent="0.3">
      <c r="A37" s="29"/>
      <c r="B37" s="9"/>
      <c r="C37" s="10"/>
      <c r="D37" s="10"/>
      <c r="E37" s="10"/>
      <c r="F37" s="10"/>
      <c r="G37" s="10"/>
      <c r="H37" s="10"/>
      <c r="I37" s="10"/>
      <c r="J37" s="10"/>
      <c r="K37" s="59"/>
    </row>
    <row r="38" spans="1:11" x14ac:dyDescent="0.25">
      <c r="A38" s="50" t="s">
        <v>14</v>
      </c>
      <c r="B38" s="92">
        <f>SUM(B5:B9,B12:B16,B19:B23,B26:B28,B33:B35)</f>
        <v>3.8288900000000003</v>
      </c>
      <c r="C38" s="51">
        <f>SUM(C5:C9,C12:C16,C19:C23,C26:C28,C33:C35)</f>
        <v>4.7145299999999999</v>
      </c>
      <c r="D38" s="51">
        <f t="shared" ref="D38:K38" si="8">SUM(D5:D9,D12:D16,D19:D23,D26:D28,D33:D35)</f>
        <v>1.7295700000000001</v>
      </c>
      <c r="E38" s="51">
        <f t="shared" si="8"/>
        <v>3.8890099999999994</v>
      </c>
      <c r="F38" s="51">
        <f t="shared" si="8"/>
        <v>3608.9771900000001</v>
      </c>
      <c r="G38" s="51">
        <f t="shared" si="8"/>
        <v>3.9243000000000006</v>
      </c>
      <c r="H38" s="51">
        <f t="shared" si="8"/>
        <v>1.7615000000000003</v>
      </c>
      <c r="I38" s="51">
        <f t="shared" si="8"/>
        <v>2.6240000000000001</v>
      </c>
      <c r="J38" s="51">
        <f t="shared" si="8"/>
        <v>240.10349000000002</v>
      </c>
      <c r="K38" s="51">
        <f t="shared" si="8"/>
        <v>1.95855</v>
      </c>
    </row>
    <row r="39" spans="1:11" x14ac:dyDescent="0.25">
      <c r="A39" s="50" t="s">
        <v>15</v>
      </c>
      <c r="B39" s="93">
        <f>B38/21</f>
        <v>0.18232809523809526</v>
      </c>
      <c r="C39" s="28">
        <f>C38/21</f>
        <v>0.22450142857142857</v>
      </c>
      <c r="D39" s="28">
        <f t="shared" ref="D39:K39" si="9">D38/21</f>
        <v>8.2360476190476192E-2</v>
      </c>
      <c r="E39" s="28">
        <f t="shared" si="9"/>
        <v>0.18519095238095235</v>
      </c>
      <c r="F39" s="28">
        <f t="shared" si="9"/>
        <v>171.85605666666666</v>
      </c>
      <c r="G39" s="28">
        <f t="shared" si="9"/>
        <v>0.1868714285714286</v>
      </c>
      <c r="H39" s="28">
        <f t="shared" si="9"/>
        <v>8.3880952380952389E-2</v>
      </c>
      <c r="I39" s="28">
        <f t="shared" si="9"/>
        <v>0.12495238095238095</v>
      </c>
      <c r="J39" s="28">
        <f t="shared" si="9"/>
        <v>11.433499523809525</v>
      </c>
      <c r="K39" s="28">
        <f t="shared" si="9"/>
        <v>9.3264285714285716E-2</v>
      </c>
    </row>
    <row r="40" spans="1:11" x14ac:dyDescent="0.25">
      <c r="A40" s="50" t="s">
        <v>16</v>
      </c>
      <c r="B40" s="93">
        <f>1/B39</f>
        <v>5.4846182575106619</v>
      </c>
      <c r="C40" s="28">
        <f>1/C39</f>
        <v>4.4543146400595601</v>
      </c>
      <c r="D40" s="28">
        <f t="shared" ref="D40:K40" si="10">1/D39</f>
        <v>12.141746214376983</v>
      </c>
      <c r="E40" s="28">
        <f t="shared" si="10"/>
        <v>5.3998318338086051</v>
      </c>
      <c r="F40" s="28">
        <f t="shared" si="10"/>
        <v>5.8188231441828539E-3</v>
      </c>
      <c r="G40" s="28">
        <f t="shared" si="10"/>
        <v>5.3512728384680059</v>
      </c>
      <c r="H40" s="28">
        <f t="shared" si="10"/>
        <v>11.921657678115242</v>
      </c>
      <c r="I40" s="28">
        <f t="shared" si="10"/>
        <v>8.0030487804878057</v>
      </c>
      <c r="J40" s="28">
        <f t="shared" si="10"/>
        <v>8.7462285533625506E-2</v>
      </c>
      <c r="K40" s="28">
        <f t="shared" si="10"/>
        <v>10.722217967373822</v>
      </c>
    </row>
    <row r="41" spans="1:11" ht="15.75" thickBot="1" x14ac:dyDescent="0.3">
      <c r="A41" s="53"/>
      <c r="B41" s="94"/>
      <c r="C41" s="31"/>
      <c r="D41" s="31"/>
      <c r="E41" s="31"/>
      <c r="F41" s="31"/>
      <c r="G41" s="31"/>
      <c r="H41" s="31"/>
      <c r="I41" s="31"/>
      <c r="J41" s="31"/>
      <c r="K41" s="54"/>
    </row>
  </sheetData>
  <pageMargins left="0.7" right="0.7" top="0.75" bottom="0.75" header="0.3" footer="0.3"/>
  <pageSetup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Jan 2008</vt:lpstr>
      <vt:lpstr>Feb 2008</vt:lpstr>
      <vt:lpstr>Mar 2008</vt:lpstr>
      <vt:lpstr>Apr 2008</vt:lpstr>
      <vt:lpstr>May 2008</vt:lpstr>
      <vt:lpstr>Jun 2008</vt:lpstr>
      <vt:lpstr>Jul 2008</vt:lpstr>
      <vt:lpstr>Aug 2008</vt:lpstr>
      <vt:lpstr>Sep 2008</vt:lpstr>
      <vt:lpstr>Oct 2008</vt:lpstr>
      <vt:lpstr>Nov 2008</vt:lpstr>
      <vt:lpstr>Dec 2008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Carolyn R. Iro</dc:creator>
  <cp:lastModifiedBy>Carolyn Rago</cp:lastModifiedBy>
  <dcterms:created xsi:type="dcterms:W3CDTF">2015-02-23T02:43:09Z</dcterms:created>
  <dcterms:modified xsi:type="dcterms:W3CDTF">2016-01-19T23:28:32Z</dcterms:modified>
</cp:coreProperties>
</file>