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30" windowWidth="14400" windowHeight="12840" firstSheet="6" activeTab="11"/>
  </bookViews>
  <sheets>
    <sheet name="Jan 2009" sheetId="4" r:id="rId1"/>
    <sheet name="Feb 2009" sheetId="5" r:id="rId2"/>
    <sheet name="Mar 2009" sheetId="7" r:id="rId3"/>
    <sheet name="Apr 2009" sheetId="6" r:id="rId4"/>
    <sheet name="May 2009" sheetId="8" r:id="rId5"/>
    <sheet name="Jun 2009" sheetId="9" r:id="rId6"/>
    <sheet name="Jul 2009" sheetId="10" r:id="rId7"/>
    <sheet name="Aug 2009" sheetId="11" r:id="rId8"/>
    <sheet name="Sep 2009" sheetId="12" r:id="rId9"/>
    <sheet name="Oct 2009" sheetId="13" r:id="rId10"/>
    <sheet name="Nov 2009" sheetId="14" r:id="rId11"/>
    <sheet name="Dec 2009" sheetId="15" r:id="rId12"/>
  </sheets>
  <calcPr calcId="145621"/>
</workbook>
</file>

<file path=xl/calcChain.xml><?xml version="1.0" encoding="utf-8"?>
<calcChain xmlns="http://schemas.openxmlformats.org/spreadsheetml/2006/main">
  <c r="D38" i="15" l="1"/>
  <c r="E38" i="15"/>
  <c r="F38" i="15"/>
  <c r="G38" i="15"/>
  <c r="H38" i="15"/>
  <c r="I38" i="15"/>
  <c r="J38" i="15"/>
  <c r="K38" i="15"/>
  <c r="D37" i="15"/>
  <c r="E37" i="15"/>
  <c r="F37" i="15"/>
  <c r="G37" i="15"/>
  <c r="H37" i="15"/>
  <c r="I37" i="15"/>
  <c r="J37" i="15"/>
  <c r="K37" i="15"/>
  <c r="C38" i="15"/>
  <c r="C37" i="15"/>
  <c r="B38" i="15"/>
  <c r="B37" i="15"/>
  <c r="D40" i="7"/>
  <c r="E40" i="7"/>
  <c r="F40" i="7"/>
  <c r="G40" i="7"/>
  <c r="H40" i="7"/>
  <c r="I40" i="7"/>
  <c r="J40" i="7"/>
  <c r="K40" i="7"/>
  <c r="D39" i="7"/>
  <c r="E39" i="7"/>
  <c r="F39" i="7"/>
  <c r="G39" i="7"/>
  <c r="H39" i="7"/>
  <c r="I39" i="7"/>
  <c r="J39" i="7"/>
  <c r="K39" i="7"/>
  <c r="C39" i="7"/>
  <c r="B39" i="7"/>
  <c r="D39" i="5"/>
  <c r="E39" i="5"/>
  <c r="F39" i="5"/>
  <c r="G39" i="5"/>
  <c r="H39" i="5"/>
  <c r="I39" i="5"/>
  <c r="J39" i="5"/>
  <c r="K39" i="5"/>
  <c r="D38" i="5"/>
  <c r="E38" i="5"/>
  <c r="F38" i="5"/>
  <c r="G38" i="5"/>
  <c r="H38" i="5"/>
  <c r="I38" i="5"/>
  <c r="J38" i="5"/>
  <c r="K38" i="5"/>
  <c r="C38" i="5"/>
  <c r="B38" i="5"/>
  <c r="B40" i="4"/>
  <c r="D41" i="4"/>
  <c r="E41" i="4"/>
  <c r="F41" i="4"/>
  <c r="G41" i="4"/>
  <c r="H41" i="4"/>
  <c r="I41" i="4"/>
  <c r="J41" i="4"/>
  <c r="K41" i="4"/>
  <c r="D40" i="4"/>
  <c r="E40" i="4"/>
  <c r="F40" i="4"/>
  <c r="G40" i="4"/>
  <c r="H40" i="4"/>
  <c r="I40" i="4"/>
  <c r="J40" i="4"/>
  <c r="K40" i="4"/>
  <c r="C40" i="4"/>
  <c r="D31" i="15" l="1"/>
  <c r="E31" i="15"/>
  <c r="F31" i="15"/>
  <c r="G31" i="15"/>
  <c r="H31" i="15"/>
  <c r="I31" i="15"/>
  <c r="J31" i="15"/>
  <c r="K31" i="15"/>
  <c r="C31" i="15"/>
  <c r="B31" i="15"/>
  <c r="D39" i="14" l="1"/>
  <c r="E39" i="14"/>
  <c r="F39" i="14"/>
  <c r="G39" i="14"/>
  <c r="H39" i="14"/>
  <c r="I39" i="14"/>
  <c r="J39" i="14"/>
  <c r="K39" i="14"/>
  <c r="D38" i="14"/>
  <c r="E38" i="14"/>
  <c r="F38" i="14"/>
  <c r="G38" i="14"/>
  <c r="H38" i="14"/>
  <c r="I38" i="14"/>
  <c r="J38" i="14"/>
  <c r="K38" i="14"/>
  <c r="D37" i="14"/>
  <c r="E37" i="14"/>
  <c r="F37" i="14"/>
  <c r="G37" i="14"/>
  <c r="H37" i="14"/>
  <c r="I37" i="14"/>
  <c r="J37" i="14"/>
  <c r="K37" i="14"/>
  <c r="C38" i="14"/>
  <c r="C37" i="14"/>
  <c r="B38" i="14"/>
  <c r="B37" i="14"/>
  <c r="D43" i="13" l="1"/>
  <c r="E43" i="13"/>
  <c r="F43" i="13"/>
  <c r="G43" i="13"/>
  <c r="H43" i="13"/>
  <c r="I43" i="13"/>
  <c r="J43" i="13"/>
  <c r="K43" i="13"/>
  <c r="D42" i="13"/>
  <c r="E42" i="13"/>
  <c r="F42" i="13"/>
  <c r="G42" i="13"/>
  <c r="H42" i="13"/>
  <c r="I42" i="13"/>
  <c r="J42" i="13"/>
  <c r="K42" i="13"/>
  <c r="D41" i="13"/>
  <c r="E41" i="13"/>
  <c r="F41" i="13"/>
  <c r="G41" i="13"/>
  <c r="H41" i="13"/>
  <c r="I41" i="13"/>
  <c r="J41" i="13"/>
  <c r="K41" i="13"/>
  <c r="C42" i="13"/>
  <c r="C41" i="13"/>
  <c r="B42" i="13"/>
  <c r="B41" i="13"/>
  <c r="D9" i="13"/>
  <c r="E9" i="13"/>
  <c r="F9" i="13"/>
  <c r="G9" i="13"/>
  <c r="H9" i="13"/>
  <c r="I9" i="13"/>
  <c r="J9" i="13"/>
  <c r="K9" i="13"/>
  <c r="C9" i="13"/>
  <c r="B9" i="13"/>
  <c r="D43" i="12"/>
  <c r="E43" i="12"/>
  <c r="F43" i="12"/>
  <c r="G43" i="12"/>
  <c r="H43" i="12"/>
  <c r="I43" i="12"/>
  <c r="J43" i="12"/>
  <c r="K43" i="12"/>
  <c r="D42" i="12"/>
  <c r="E42" i="12"/>
  <c r="F42" i="12"/>
  <c r="G42" i="12"/>
  <c r="H42" i="12"/>
  <c r="I42" i="12"/>
  <c r="J42" i="12"/>
  <c r="K42" i="12"/>
  <c r="D41" i="12"/>
  <c r="E41" i="12"/>
  <c r="F41" i="12"/>
  <c r="G41" i="12"/>
  <c r="H41" i="12"/>
  <c r="I41" i="12"/>
  <c r="J41" i="12"/>
  <c r="K41" i="12"/>
  <c r="C41" i="12"/>
  <c r="B41" i="12"/>
  <c r="D38" i="12"/>
  <c r="E38" i="12"/>
  <c r="F38" i="12"/>
  <c r="G38" i="12"/>
  <c r="H38" i="12"/>
  <c r="I38" i="12"/>
  <c r="J38" i="12"/>
  <c r="K38" i="12"/>
  <c r="C38" i="12"/>
  <c r="B38" i="12"/>
  <c r="D43" i="11"/>
  <c r="E43" i="11"/>
  <c r="F43" i="11"/>
  <c r="G43" i="11"/>
  <c r="H43" i="11"/>
  <c r="I43" i="11"/>
  <c r="J43" i="11"/>
  <c r="K43" i="11"/>
  <c r="D42" i="11"/>
  <c r="E42" i="11"/>
  <c r="F42" i="11"/>
  <c r="G42" i="11"/>
  <c r="H42" i="11"/>
  <c r="I42" i="11"/>
  <c r="J42" i="11"/>
  <c r="K42" i="11"/>
  <c r="D41" i="11"/>
  <c r="E41" i="11"/>
  <c r="F41" i="11"/>
  <c r="G41" i="11"/>
  <c r="H41" i="11"/>
  <c r="I41" i="11"/>
  <c r="J41" i="11"/>
  <c r="K41" i="11"/>
  <c r="C42" i="11"/>
  <c r="C41" i="11"/>
  <c r="B42" i="11"/>
  <c r="B41" i="11"/>
  <c r="D37" i="11"/>
  <c r="E37" i="11"/>
  <c r="F37" i="11"/>
  <c r="G37" i="11"/>
  <c r="H37" i="11"/>
  <c r="I37" i="11"/>
  <c r="J37" i="11"/>
  <c r="K37" i="11"/>
  <c r="C37" i="11"/>
  <c r="B37" i="11"/>
  <c r="D43" i="10"/>
  <c r="E43" i="10"/>
  <c r="F43" i="10"/>
  <c r="G43" i="10"/>
  <c r="H43" i="10"/>
  <c r="I43" i="10"/>
  <c r="J43" i="10"/>
  <c r="K43" i="10"/>
  <c r="D42" i="10"/>
  <c r="E42" i="10"/>
  <c r="F42" i="10"/>
  <c r="G42" i="10"/>
  <c r="H42" i="10"/>
  <c r="I42" i="10"/>
  <c r="J42" i="10"/>
  <c r="K42" i="10"/>
  <c r="C43" i="10"/>
  <c r="B43" i="10"/>
  <c r="C42" i="10"/>
  <c r="B42" i="10"/>
  <c r="D10" i="10"/>
  <c r="E10" i="10"/>
  <c r="F10" i="10"/>
  <c r="G10" i="10"/>
  <c r="H10" i="10"/>
  <c r="I10" i="10"/>
  <c r="J10" i="10"/>
  <c r="K10" i="10"/>
  <c r="C10" i="10"/>
  <c r="B10" i="10"/>
  <c r="D43" i="9" l="1"/>
  <c r="E43" i="9"/>
  <c r="F43" i="9"/>
  <c r="G43" i="9"/>
  <c r="H43" i="9"/>
  <c r="I43" i="9"/>
  <c r="J43" i="9"/>
  <c r="K43" i="9"/>
  <c r="D42" i="9"/>
  <c r="E42" i="9"/>
  <c r="F42" i="9"/>
  <c r="G42" i="9"/>
  <c r="H42" i="9"/>
  <c r="I42" i="9"/>
  <c r="J42" i="9"/>
  <c r="K42" i="9"/>
  <c r="D41" i="9"/>
  <c r="E41" i="9"/>
  <c r="F41" i="9"/>
  <c r="G41" i="9"/>
  <c r="H41" i="9"/>
  <c r="I41" i="9"/>
  <c r="J41" i="9"/>
  <c r="K41" i="9"/>
  <c r="C42" i="9"/>
  <c r="C41" i="9"/>
  <c r="B42" i="9"/>
  <c r="B41" i="9"/>
  <c r="D41" i="8"/>
  <c r="E41" i="8"/>
  <c r="F41" i="8"/>
  <c r="G41" i="8"/>
  <c r="H41" i="8"/>
  <c r="I41" i="8"/>
  <c r="J41" i="8"/>
  <c r="K41" i="8"/>
  <c r="D40" i="8"/>
  <c r="E40" i="8"/>
  <c r="F40" i="8"/>
  <c r="G40" i="8"/>
  <c r="H40" i="8"/>
  <c r="I40" i="8"/>
  <c r="J40" i="8"/>
  <c r="K40" i="8"/>
  <c r="C40" i="8"/>
  <c r="B40" i="8"/>
  <c r="I37" i="8"/>
  <c r="K36" i="8"/>
  <c r="K37" i="8" s="1"/>
  <c r="J36" i="8"/>
  <c r="J37" i="8" s="1"/>
  <c r="I36" i="8"/>
  <c r="H36" i="8"/>
  <c r="H37" i="8" s="1"/>
  <c r="G36" i="8"/>
  <c r="G37" i="8" s="1"/>
  <c r="F36" i="8"/>
  <c r="F37" i="8" s="1"/>
  <c r="E36" i="8"/>
  <c r="E37" i="8" s="1"/>
  <c r="D36" i="8"/>
  <c r="D37" i="8" s="1"/>
  <c r="C36" i="8"/>
  <c r="C37" i="8" s="1"/>
  <c r="B36" i="8"/>
  <c r="B37" i="8" s="1"/>
  <c r="D23" i="8"/>
  <c r="E23" i="8"/>
  <c r="F23" i="8"/>
  <c r="G23" i="8"/>
  <c r="H23" i="8"/>
  <c r="I23" i="8"/>
  <c r="J23" i="8"/>
  <c r="K23" i="8"/>
  <c r="C23" i="8"/>
  <c r="B23" i="8"/>
  <c r="D9" i="8"/>
  <c r="E9" i="8"/>
  <c r="F9" i="8"/>
  <c r="G9" i="8"/>
  <c r="H9" i="8"/>
  <c r="I9" i="8"/>
  <c r="J9" i="8"/>
  <c r="K9" i="8"/>
  <c r="C9" i="8"/>
  <c r="B9" i="8"/>
  <c r="D41" i="6" l="1"/>
  <c r="D42" i="6" s="1"/>
  <c r="E41" i="6"/>
  <c r="F41" i="6"/>
  <c r="G41" i="6"/>
  <c r="H41" i="6"/>
  <c r="I41" i="6"/>
  <c r="J41" i="6"/>
  <c r="K41" i="6"/>
  <c r="D40" i="6"/>
  <c r="E40" i="6"/>
  <c r="E42" i="6" s="1"/>
  <c r="F40" i="6"/>
  <c r="F42" i="6" s="1"/>
  <c r="G40" i="6"/>
  <c r="H40" i="6"/>
  <c r="I40" i="6"/>
  <c r="I42" i="6" s="1"/>
  <c r="J40" i="6"/>
  <c r="J42" i="6" s="1"/>
  <c r="K40" i="6"/>
  <c r="C41" i="6"/>
  <c r="C40" i="6"/>
  <c r="B40" i="6"/>
  <c r="D37" i="6"/>
  <c r="E37" i="6"/>
  <c r="F37" i="6"/>
  <c r="G37" i="6"/>
  <c r="H37" i="6"/>
  <c r="I37" i="6"/>
  <c r="J37" i="6"/>
  <c r="K37" i="6"/>
  <c r="C37" i="6"/>
  <c r="B37" i="6"/>
  <c r="D23" i="6"/>
  <c r="E23" i="6"/>
  <c r="F23" i="6"/>
  <c r="G23" i="6"/>
  <c r="H23" i="6"/>
  <c r="I23" i="6"/>
  <c r="J23" i="6"/>
  <c r="K23" i="6"/>
  <c r="B23" i="6"/>
  <c r="D9" i="6"/>
  <c r="E9" i="6"/>
  <c r="F9" i="6"/>
  <c r="G9" i="6"/>
  <c r="H9" i="6"/>
  <c r="I9" i="6"/>
  <c r="J9" i="6"/>
  <c r="K9" i="6"/>
  <c r="C9" i="6"/>
  <c r="B9" i="6"/>
  <c r="E41" i="7"/>
  <c r="F41" i="7"/>
  <c r="I41" i="7"/>
  <c r="J41" i="7"/>
  <c r="D41" i="7"/>
  <c r="H41" i="7"/>
  <c r="C40" i="7"/>
  <c r="B40" i="7"/>
  <c r="E40" i="5"/>
  <c r="D40" i="5"/>
  <c r="F40" i="5"/>
  <c r="G40" i="5"/>
  <c r="H40" i="5"/>
  <c r="I40" i="5"/>
  <c r="J40" i="5"/>
  <c r="K40" i="5"/>
  <c r="C39" i="5"/>
  <c r="B39" i="5"/>
  <c r="E42" i="4"/>
  <c r="G42" i="4"/>
  <c r="H42" i="4"/>
  <c r="K42" i="4"/>
  <c r="D42" i="4"/>
  <c r="F42" i="4"/>
  <c r="I42" i="4"/>
  <c r="J42" i="4"/>
  <c r="C41" i="4"/>
  <c r="K35" i="4"/>
  <c r="K36" i="4" s="1"/>
  <c r="J35" i="4"/>
  <c r="J36" i="4" s="1"/>
  <c r="I35" i="4"/>
  <c r="I36" i="4" s="1"/>
  <c r="H35" i="4"/>
  <c r="H36" i="4" s="1"/>
  <c r="G35" i="4"/>
  <c r="G36" i="4" s="1"/>
  <c r="F35" i="4"/>
  <c r="F36" i="4" s="1"/>
  <c r="E35" i="4"/>
  <c r="E36" i="4" s="1"/>
  <c r="D35" i="4"/>
  <c r="D36" i="4" s="1"/>
  <c r="C35" i="4"/>
  <c r="C36" i="4" s="1"/>
  <c r="B35" i="4"/>
  <c r="B36" i="4" s="1"/>
  <c r="B37" i="9"/>
  <c r="B38" i="9" s="1"/>
  <c r="C37" i="9"/>
  <c r="C38" i="9" s="1"/>
  <c r="D37" i="9"/>
  <c r="D38" i="9" s="1"/>
  <c r="E37" i="9"/>
  <c r="E38" i="9" s="1"/>
  <c r="F37" i="9"/>
  <c r="F38" i="9" s="1"/>
  <c r="G37" i="9"/>
  <c r="G38" i="9" s="1"/>
  <c r="H37" i="9"/>
  <c r="H38" i="9" s="1"/>
  <c r="I37" i="9"/>
  <c r="I38" i="9" s="1"/>
  <c r="J37" i="9"/>
  <c r="J38" i="9" s="1"/>
  <c r="K37" i="9"/>
  <c r="K38" i="9" s="1"/>
  <c r="B18" i="9"/>
  <c r="C18" i="9"/>
  <c r="D18" i="9"/>
  <c r="E18" i="9"/>
  <c r="F18" i="9"/>
  <c r="G18" i="9"/>
  <c r="H18" i="9"/>
  <c r="I18" i="9"/>
  <c r="J18" i="9"/>
  <c r="K18" i="9"/>
  <c r="D42" i="8"/>
  <c r="E42" i="8"/>
  <c r="F42" i="8"/>
  <c r="G42" i="8"/>
  <c r="H42" i="8"/>
  <c r="I42" i="8"/>
  <c r="J42" i="8"/>
  <c r="K42" i="8"/>
  <c r="C41" i="8"/>
  <c r="B41" i="8"/>
  <c r="G42" i="6"/>
  <c r="H42" i="6"/>
  <c r="K42" i="6"/>
  <c r="B41" i="6"/>
  <c r="G41" i="7"/>
  <c r="K41" i="7"/>
  <c r="B18" i="5"/>
  <c r="B19" i="5" s="1"/>
  <c r="C18" i="5"/>
  <c r="C19" i="5" s="1"/>
  <c r="D18" i="5"/>
  <c r="D19" i="5" s="1"/>
  <c r="E18" i="5"/>
  <c r="E19" i="5" s="1"/>
  <c r="F18" i="5"/>
  <c r="F19" i="5" s="1"/>
  <c r="G18" i="5"/>
  <c r="G19" i="5" s="1"/>
  <c r="H18" i="5"/>
  <c r="H19" i="5" s="1"/>
  <c r="I18" i="5"/>
  <c r="I19" i="5" s="1"/>
  <c r="J18" i="5"/>
  <c r="J19" i="5" s="1"/>
  <c r="K18" i="5"/>
  <c r="K19" i="5" s="1"/>
  <c r="B41" i="4"/>
  <c r="B9" i="15"/>
  <c r="B10" i="15" s="1"/>
  <c r="C9" i="15"/>
  <c r="C10" i="15" s="1"/>
  <c r="D9" i="15"/>
  <c r="D10" i="15" s="1"/>
  <c r="E9" i="15"/>
  <c r="E10" i="15" s="1"/>
  <c r="F9" i="15"/>
  <c r="F10" i="15" s="1"/>
  <c r="G9" i="15"/>
  <c r="G10" i="15" s="1"/>
  <c r="H9" i="15"/>
  <c r="H10" i="15" s="1"/>
  <c r="I9" i="15"/>
  <c r="I10" i="15" s="1"/>
  <c r="J9" i="15"/>
  <c r="J10" i="15" s="1"/>
  <c r="K9" i="15"/>
  <c r="K10" i="15" s="1"/>
  <c r="C42" i="12"/>
  <c r="C43" i="12" s="1"/>
  <c r="B42" i="12"/>
  <c r="B37" i="12"/>
  <c r="C37" i="12"/>
  <c r="D37" i="12"/>
  <c r="E37" i="12"/>
  <c r="F37" i="12"/>
  <c r="G37" i="12"/>
  <c r="H37" i="12"/>
  <c r="I37" i="12"/>
  <c r="J37" i="12"/>
  <c r="K37" i="12"/>
  <c r="D44" i="10"/>
  <c r="F44" i="10"/>
  <c r="G44" i="10"/>
  <c r="H44" i="10"/>
  <c r="J44" i="10"/>
  <c r="K44" i="10"/>
  <c r="B16" i="10"/>
  <c r="C16" i="10"/>
  <c r="D16" i="10"/>
  <c r="E16" i="10"/>
  <c r="F16" i="10"/>
  <c r="G16" i="10"/>
  <c r="H16" i="10"/>
  <c r="I16" i="10"/>
  <c r="J16" i="10"/>
  <c r="K16" i="10"/>
  <c r="B22" i="8"/>
  <c r="C22" i="8"/>
  <c r="D22" i="8"/>
  <c r="E22" i="8"/>
  <c r="F22" i="8"/>
  <c r="G22" i="8"/>
  <c r="H22" i="8"/>
  <c r="I22" i="8"/>
  <c r="J22" i="8"/>
  <c r="K22" i="8"/>
  <c r="B8" i="8"/>
  <c r="C8" i="8"/>
  <c r="D8" i="8"/>
  <c r="E8" i="8"/>
  <c r="F8" i="8"/>
  <c r="G8" i="8"/>
  <c r="H8" i="8"/>
  <c r="I8" i="8"/>
  <c r="J8" i="8"/>
  <c r="K8" i="8"/>
  <c r="K36" i="6"/>
  <c r="J36" i="6"/>
  <c r="I36" i="6"/>
  <c r="H36" i="6"/>
  <c r="G36" i="6"/>
  <c r="F36" i="6"/>
  <c r="E36" i="6"/>
  <c r="D36" i="6"/>
  <c r="C36" i="6"/>
  <c r="B36" i="6"/>
  <c r="B16" i="15"/>
  <c r="C16" i="15"/>
  <c r="D16" i="15"/>
  <c r="E16" i="15"/>
  <c r="F16" i="15"/>
  <c r="G16" i="15"/>
  <c r="H16" i="15"/>
  <c r="I16" i="15"/>
  <c r="J16" i="15"/>
  <c r="K16" i="15"/>
  <c r="B31" i="12"/>
  <c r="C31" i="12"/>
  <c r="D31" i="12"/>
  <c r="E31" i="12"/>
  <c r="F31" i="12"/>
  <c r="G31" i="12"/>
  <c r="H31" i="12"/>
  <c r="I31" i="12"/>
  <c r="J31" i="12"/>
  <c r="K31" i="12"/>
  <c r="I44" i="10" l="1"/>
  <c r="E44" i="10"/>
  <c r="B8" i="6"/>
  <c r="C8" i="6"/>
  <c r="D8" i="6"/>
  <c r="E8" i="6"/>
  <c r="F8" i="6"/>
  <c r="G8" i="6"/>
  <c r="H8" i="6"/>
  <c r="I8" i="6"/>
  <c r="J8" i="6"/>
  <c r="K8" i="6"/>
  <c r="D39" i="15"/>
  <c r="E39" i="15"/>
  <c r="F39" i="15"/>
  <c r="G39" i="15"/>
  <c r="H39" i="15"/>
  <c r="I39" i="15"/>
  <c r="J39" i="15"/>
  <c r="K39" i="15"/>
  <c r="K30" i="15"/>
  <c r="J30" i="15"/>
  <c r="I30" i="15"/>
  <c r="H30" i="15"/>
  <c r="G30" i="15"/>
  <c r="F30" i="15"/>
  <c r="E30" i="15"/>
  <c r="D30" i="15"/>
  <c r="C30" i="15"/>
  <c r="B30" i="15"/>
  <c r="B18" i="11" l="1"/>
  <c r="B19" i="11" s="1"/>
  <c r="C18" i="11"/>
  <c r="C19" i="11" s="1"/>
  <c r="D18" i="11"/>
  <c r="D19" i="11" s="1"/>
  <c r="E18" i="11"/>
  <c r="E19" i="11" s="1"/>
  <c r="F18" i="11"/>
  <c r="F19" i="11" s="1"/>
  <c r="G18" i="11"/>
  <c r="G19" i="11" s="1"/>
  <c r="H18" i="11"/>
  <c r="H19" i="11" s="1"/>
  <c r="I18" i="11"/>
  <c r="I19" i="11" s="1"/>
  <c r="J18" i="11"/>
  <c r="J19" i="11" s="1"/>
  <c r="K18" i="11"/>
  <c r="K19" i="11" s="1"/>
  <c r="B11" i="9" l="1"/>
  <c r="B12" i="9" s="1"/>
  <c r="C11" i="9"/>
  <c r="C12" i="9" s="1"/>
  <c r="D11" i="9"/>
  <c r="D12" i="9" s="1"/>
  <c r="E11" i="9"/>
  <c r="E12" i="9" s="1"/>
  <c r="F11" i="9"/>
  <c r="F12" i="9" s="1"/>
  <c r="G11" i="9"/>
  <c r="G12" i="9" s="1"/>
  <c r="H11" i="9"/>
  <c r="H12" i="9" s="1"/>
  <c r="I11" i="9"/>
  <c r="I12" i="9" s="1"/>
  <c r="J11" i="9"/>
  <c r="J12" i="9" s="1"/>
  <c r="K11" i="9"/>
  <c r="K12" i="9" s="1"/>
  <c r="B18" i="7"/>
  <c r="B19" i="7" s="1"/>
  <c r="C18" i="7"/>
  <c r="C19" i="7" s="1"/>
  <c r="D18" i="7"/>
  <c r="D19" i="7" s="1"/>
  <c r="E18" i="7"/>
  <c r="E19" i="7" s="1"/>
  <c r="F18" i="7"/>
  <c r="F19" i="7" s="1"/>
  <c r="G18" i="7"/>
  <c r="G19" i="7" s="1"/>
  <c r="H18" i="7"/>
  <c r="H19" i="7" s="1"/>
  <c r="I18" i="7"/>
  <c r="I19" i="7" s="1"/>
  <c r="J18" i="7"/>
  <c r="J19" i="7" s="1"/>
  <c r="K18" i="7"/>
  <c r="K19" i="7" s="1"/>
  <c r="B22" i="6"/>
  <c r="C22" i="6"/>
  <c r="C23" i="6" s="1"/>
  <c r="D22" i="6"/>
  <c r="E22" i="6"/>
  <c r="F22" i="6"/>
  <c r="G22" i="6"/>
  <c r="H22" i="6"/>
  <c r="I22" i="6"/>
  <c r="J22" i="6"/>
  <c r="K22" i="6"/>
  <c r="B10" i="12" l="1"/>
  <c r="B11" i="12" s="1"/>
  <c r="C10" i="12"/>
  <c r="C11" i="12" s="1"/>
  <c r="D10" i="12"/>
  <c r="D11" i="12" s="1"/>
  <c r="E10" i="12"/>
  <c r="E11" i="12" s="1"/>
  <c r="F10" i="12"/>
  <c r="F11" i="12" s="1"/>
  <c r="G10" i="12"/>
  <c r="G11" i="12" s="1"/>
  <c r="H10" i="12"/>
  <c r="H11" i="12" s="1"/>
  <c r="I10" i="12"/>
  <c r="I11" i="12" s="1"/>
  <c r="J10" i="12"/>
  <c r="J11" i="12" s="1"/>
  <c r="K10" i="12"/>
  <c r="K11" i="12" s="1"/>
  <c r="B32" i="7"/>
  <c r="B33" i="7" s="1"/>
  <c r="C32" i="7"/>
  <c r="C33" i="7" s="1"/>
  <c r="D32" i="7"/>
  <c r="D33" i="7" s="1"/>
  <c r="E32" i="7"/>
  <c r="E33" i="7" s="1"/>
  <c r="F32" i="7"/>
  <c r="F33" i="7" s="1"/>
  <c r="G32" i="7"/>
  <c r="G33" i="7" s="1"/>
  <c r="H32" i="7"/>
  <c r="H33" i="7" s="1"/>
  <c r="I32" i="7"/>
  <c r="I33" i="7" s="1"/>
  <c r="J32" i="7"/>
  <c r="J33" i="7" s="1"/>
  <c r="K32" i="7"/>
  <c r="K33" i="7" s="1"/>
  <c r="B25" i="7"/>
  <c r="B26" i="7" s="1"/>
  <c r="C25" i="7"/>
  <c r="C26" i="7" s="1"/>
  <c r="D25" i="7"/>
  <c r="D26" i="7" s="1"/>
  <c r="E25" i="7"/>
  <c r="E26" i="7" s="1"/>
  <c r="F25" i="7"/>
  <c r="F26" i="7" s="1"/>
  <c r="G25" i="7"/>
  <c r="G26" i="7" s="1"/>
  <c r="H25" i="7"/>
  <c r="H26" i="7" s="1"/>
  <c r="I25" i="7"/>
  <c r="I26" i="7" s="1"/>
  <c r="J25" i="7"/>
  <c r="J26" i="7" s="1"/>
  <c r="K25" i="7"/>
  <c r="K26" i="7" s="1"/>
  <c r="B36" i="13" l="1"/>
  <c r="B37" i="13" s="1"/>
  <c r="C36" i="13"/>
  <c r="C37" i="13" s="1"/>
  <c r="D36" i="13"/>
  <c r="D37" i="13" s="1"/>
  <c r="E36" i="13"/>
  <c r="E37" i="13" s="1"/>
  <c r="F36" i="13"/>
  <c r="F37" i="13" s="1"/>
  <c r="G36" i="13"/>
  <c r="G37" i="13" s="1"/>
  <c r="H36" i="13"/>
  <c r="H37" i="13" s="1"/>
  <c r="I36" i="13"/>
  <c r="I37" i="13" s="1"/>
  <c r="J36" i="13"/>
  <c r="J37" i="13" s="1"/>
  <c r="K36" i="13"/>
  <c r="K37" i="13" s="1"/>
  <c r="B29" i="13"/>
  <c r="B30" i="13" s="1"/>
  <c r="C29" i="13"/>
  <c r="C30" i="13" s="1"/>
  <c r="D29" i="13"/>
  <c r="D30" i="13" s="1"/>
  <c r="E29" i="13"/>
  <c r="E30" i="13" s="1"/>
  <c r="F29" i="13"/>
  <c r="F30" i="13" s="1"/>
  <c r="G29" i="13"/>
  <c r="G30" i="13" s="1"/>
  <c r="H29" i="13"/>
  <c r="H30" i="13" s="1"/>
  <c r="I29" i="13"/>
  <c r="I30" i="13" s="1"/>
  <c r="J29" i="13"/>
  <c r="J30" i="13" s="1"/>
  <c r="K29" i="13"/>
  <c r="K30" i="13" s="1"/>
  <c r="B22" i="13"/>
  <c r="B23" i="13" s="1"/>
  <c r="C22" i="13"/>
  <c r="C23" i="13" s="1"/>
  <c r="D22" i="13"/>
  <c r="D23" i="13" s="1"/>
  <c r="E22" i="13"/>
  <c r="E23" i="13" s="1"/>
  <c r="F22" i="13"/>
  <c r="F23" i="13" s="1"/>
  <c r="G22" i="13"/>
  <c r="G23" i="13" s="1"/>
  <c r="H22" i="13"/>
  <c r="H23" i="13" s="1"/>
  <c r="I22" i="13"/>
  <c r="I23" i="13" s="1"/>
  <c r="J22" i="13"/>
  <c r="J23" i="13" s="1"/>
  <c r="K22" i="13"/>
  <c r="K23" i="13" s="1"/>
  <c r="B15" i="13"/>
  <c r="B16" i="13" s="1"/>
  <c r="C15" i="13"/>
  <c r="C16" i="13" s="1"/>
  <c r="D15" i="13"/>
  <c r="D16" i="13" s="1"/>
  <c r="E15" i="13"/>
  <c r="E16" i="13" s="1"/>
  <c r="F15" i="13"/>
  <c r="F16" i="13" s="1"/>
  <c r="G15" i="13"/>
  <c r="G16" i="13" s="1"/>
  <c r="H15" i="13"/>
  <c r="H16" i="13" s="1"/>
  <c r="I15" i="13"/>
  <c r="I16" i="13" s="1"/>
  <c r="J15" i="13"/>
  <c r="J16" i="13" s="1"/>
  <c r="K15" i="13"/>
  <c r="K16" i="13" s="1"/>
  <c r="B8" i="13"/>
  <c r="C8" i="13"/>
  <c r="D8" i="13"/>
  <c r="E8" i="13"/>
  <c r="F8" i="13"/>
  <c r="G8" i="13"/>
  <c r="H8" i="13"/>
  <c r="I8" i="13"/>
  <c r="J8" i="13"/>
  <c r="K8" i="13"/>
  <c r="B32" i="12"/>
  <c r="C32" i="12"/>
  <c r="D32" i="12"/>
  <c r="E32" i="12"/>
  <c r="F32" i="12"/>
  <c r="G32" i="12"/>
  <c r="H32" i="12"/>
  <c r="I32" i="12"/>
  <c r="J32" i="12"/>
  <c r="K32" i="12"/>
  <c r="B24" i="12"/>
  <c r="B25" i="12" s="1"/>
  <c r="C24" i="12"/>
  <c r="C25" i="12" s="1"/>
  <c r="D24" i="12"/>
  <c r="D25" i="12" s="1"/>
  <c r="E24" i="12"/>
  <c r="E25" i="12" s="1"/>
  <c r="F24" i="12"/>
  <c r="F25" i="12" s="1"/>
  <c r="G24" i="12"/>
  <c r="G25" i="12" s="1"/>
  <c r="H24" i="12"/>
  <c r="H25" i="12" s="1"/>
  <c r="I24" i="12"/>
  <c r="I25" i="12" s="1"/>
  <c r="J24" i="12"/>
  <c r="J25" i="12" s="1"/>
  <c r="K24" i="12"/>
  <c r="K25" i="12" s="1"/>
  <c r="B17" i="12"/>
  <c r="B18" i="12" s="1"/>
  <c r="C17" i="12"/>
  <c r="C18" i="12" s="1"/>
  <c r="D17" i="12"/>
  <c r="D18" i="12" s="1"/>
  <c r="E17" i="12"/>
  <c r="E18" i="12" s="1"/>
  <c r="F17" i="12"/>
  <c r="F18" i="12" s="1"/>
  <c r="G17" i="12"/>
  <c r="G18" i="12" s="1"/>
  <c r="H17" i="12"/>
  <c r="H18" i="12" s="1"/>
  <c r="I17" i="12"/>
  <c r="I18" i="12" s="1"/>
  <c r="J17" i="12"/>
  <c r="J18" i="12" s="1"/>
  <c r="K17" i="12"/>
  <c r="K18" i="12" s="1"/>
  <c r="B36" i="11"/>
  <c r="C36" i="11"/>
  <c r="D36" i="11"/>
  <c r="E36" i="11"/>
  <c r="F36" i="11"/>
  <c r="G36" i="11"/>
  <c r="H36" i="11"/>
  <c r="I36" i="11"/>
  <c r="J36" i="11"/>
  <c r="K36" i="11"/>
  <c r="B32" i="11"/>
  <c r="B33" i="11" s="1"/>
  <c r="C32" i="11"/>
  <c r="C33" i="11" s="1"/>
  <c r="D32" i="11"/>
  <c r="D33" i="11" s="1"/>
  <c r="E32" i="11"/>
  <c r="E33" i="11" s="1"/>
  <c r="F32" i="11"/>
  <c r="F33" i="11" s="1"/>
  <c r="G32" i="11"/>
  <c r="G33" i="11" s="1"/>
  <c r="H32" i="11"/>
  <c r="H33" i="11" s="1"/>
  <c r="I32" i="11"/>
  <c r="I33" i="11" s="1"/>
  <c r="J32" i="11"/>
  <c r="J33" i="11" s="1"/>
  <c r="K32" i="11"/>
  <c r="K33" i="11" s="1"/>
  <c r="B25" i="11"/>
  <c r="B26" i="11" s="1"/>
  <c r="C25" i="11"/>
  <c r="C26" i="11" s="1"/>
  <c r="D25" i="11"/>
  <c r="D26" i="11" s="1"/>
  <c r="E25" i="11"/>
  <c r="E26" i="11" s="1"/>
  <c r="F25" i="11"/>
  <c r="F26" i="11" s="1"/>
  <c r="G25" i="11"/>
  <c r="G26" i="11" s="1"/>
  <c r="H25" i="11"/>
  <c r="H26" i="11" s="1"/>
  <c r="I25" i="11"/>
  <c r="I26" i="11" s="1"/>
  <c r="J25" i="11"/>
  <c r="J26" i="11" s="1"/>
  <c r="K25" i="11"/>
  <c r="K26" i="11" s="1"/>
  <c r="B11" i="11"/>
  <c r="B12" i="11" s="1"/>
  <c r="C11" i="11"/>
  <c r="C12" i="11" s="1"/>
  <c r="D11" i="11"/>
  <c r="D12" i="11" s="1"/>
  <c r="E11" i="11"/>
  <c r="E12" i="11" s="1"/>
  <c r="F11" i="11"/>
  <c r="F12" i="11" s="1"/>
  <c r="G11" i="11"/>
  <c r="G12" i="11" s="1"/>
  <c r="H11" i="11"/>
  <c r="H12" i="11" s="1"/>
  <c r="I11" i="11"/>
  <c r="I12" i="11" s="1"/>
  <c r="J11" i="11"/>
  <c r="J12" i="11" s="1"/>
  <c r="K11" i="11"/>
  <c r="K12" i="11" s="1"/>
  <c r="B37" i="10"/>
  <c r="B38" i="10" s="1"/>
  <c r="C37" i="10"/>
  <c r="C38" i="10" s="1"/>
  <c r="D37" i="10"/>
  <c r="D38" i="10" s="1"/>
  <c r="E37" i="10"/>
  <c r="E38" i="10" s="1"/>
  <c r="F37" i="10"/>
  <c r="F38" i="10" s="1"/>
  <c r="G37" i="10"/>
  <c r="G38" i="10" s="1"/>
  <c r="H37" i="10"/>
  <c r="H38" i="10" s="1"/>
  <c r="I37" i="10"/>
  <c r="I38" i="10" s="1"/>
  <c r="J37" i="10"/>
  <c r="J38" i="10" s="1"/>
  <c r="K37" i="10"/>
  <c r="K38" i="10" s="1"/>
  <c r="B30" i="10"/>
  <c r="B31" i="10" s="1"/>
  <c r="C30" i="10"/>
  <c r="C31" i="10" s="1"/>
  <c r="D30" i="10"/>
  <c r="D31" i="10" s="1"/>
  <c r="E30" i="10"/>
  <c r="E31" i="10" s="1"/>
  <c r="F30" i="10"/>
  <c r="F31" i="10" s="1"/>
  <c r="G30" i="10"/>
  <c r="G31" i="10" s="1"/>
  <c r="H30" i="10"/>
  <c r="H31" i="10" s="1"/>
  <c r="I30" i="10"/>
  <c r="I31" i="10" s="1"/>
  <c r="J30" i="10"/>
  <c r="J31" i="10" s="1"/>
  <c r="K30" i="10"/>
  <c r="K31" i="10" s="1"/>
  <c r="B23" i="10"/>
  <c r="B24" i="10" s="1"/>
  <c r="C23" i="10"/>
  <c r="C24" i="10" s="1"/>
  <c r="D23" i="10"/>
  <c r="D24" i="10" s="1"/>
  <c r="E23" i="10"/>
  <c r="E24" i="10" s="1"/>
  <c r="F23" i="10"/>
  <c r="F24" i="10" s="1"/>
  <c r="G23" i="10"/>
  <c r="G24" i="10" s="1"/>
  <c r="H23" i="10"/>
  <c r="H24" i="10" s="1"/>
  <c r="I23" i="10"/>
  <c r="I24" i="10" s="1"/>
  <c r="J23" i="10"/>
  <c r="J24" i="10" s="1"/>
  <c r="K23" i="10"/>
  <c r="K24" i="10" s="1"/>
  <c r="B17" i="10"/>
  <c r="C17" i="10"/>
  <c r="D17" i="10"/>
  <c r="E17" i="10"/>
  <c r="F17" i="10"/>
  <c r="G17" i="10"/>
  <c r="H17" i="10"/>
  <c r="I17" i="10"/>
  <c r="J17" i="10"/>
  <c r="K17" i="10"/>
  <c r="B9" i="10"/>
  <c r="C9" i="10"/>
  <c r="D9" i="10"/>
  <c r="E9" i="10"/>
  <c r="F9" i="10"/>
  <c r="G9" i="10"/>
  <c r="H9" i="10"/>
  <c r="I9" i="10"/>
  <c r="J9" i="10"/>
  <c r="K9" i="10"/>
  <c r="C43" i="9"/>
  <c r="B32" i="9"/>
  <c r="B33" i="9" s="1"/>
  <c r="C32" i="9"/>
  <c r="C33" i="9" s="1"/>
  <c r="D32" i="9"/>
  <c r="D33" i="9" s="1"/>
  <c r="E32" i="9"/>
  <c r="E33" i="9" s="1"/>
  <c r="F32" i="9"/>
  <c r="F33" i="9" s="1"/>
  <c r="G32" i="9"/>
  <c r="G33" i="9" s="1"/>
  <c r="H32" i="9"/>
  <c r="H33" i="9" s="1"/>
  <c r="I32" i="9"/>
  <c r="I33" i="9" s="1"/>
  <c r="J32" i="9"/>
  <c r="J33" i="9" s="1"/>
  <c r="K32" i="9"/>
  <c r="K33" i="9" s="1"/>
  <c r="B25" i="9"/>
  <c r="B26" i="9" s="1"/>
  <c r="C25" i="9"/>
  <c r="C26" i="9" s="1"/>
  <c r="D25" i="9"/>
  <c r="D26" i="9" s="1"/>
  <c r="E25" i="9"/>
  <c r="E26" i="9" s="1"/>
  <c r="F25" i="9"/>
  <c r="F26" i="9" s="1"/>
  <c r="G25" i="9"/>
  <c r="G26" i="9" s="1"/>
  <c r="H25" i="9"/>
  <c r="H26" i="9" s="1"/>
  <c r="I25" i="9"/>
  <c r="I26" i="9" s="1"/>
  <c r="J25" i="9"/>
  <c r="J26" i="9" s="1"/>
  <c r="K25" i="9"/>
  <c r="K26" i="9" s="1"/>
  <c r="B19" i="9"/>
  <c r="C19" i="9"/>
  <c r="D19" i="9"/>
  <c r="E19" i="9"/>
  <c r="F19" i="9"/>
  <c r="G19" i="9"/>
  <c r="H19" i="9"/>
  <c r="I19" i="9"/>
  <c r="J19" i="9"/>
  <c r="K19" i="9"/>
  <c r="B29" i="8"/>
  <c r="B30" i="8" s="1"/>
  <c r="C29" i="8"/>
  <c r="C30" i="8" s="1"/>
  <c r="D29" i="8"/>
  <c r="D30" i="8" s="1"/>
  <c r="E29" i="8"/>
  <c r="E30" i="8" s="1"/>
  <c r="F29" i="8"/>
  <c r="F30" i="8" s="1"/>
  <c r="G29" i="8"/>
  <c r="G30" i="8" s="1"/>
  <c r="H29" i="8"/>
  <c r="H30" i="8" s="1"/>
  <c r="I29" i="8"/>
  <c r="I30" i="8" s="1"/>
  <c r="J29" i="8"/>
  <c r="J30" i="8" s="1"/>
  <c r="K29" i="8"/>
  <c r="K30" i="8" s="1"/>
  <c r="B15" i="8"/>
  <c r="B16" i="8" s="1"/>
  <c r="C15" i="8"/>
  <c r="C16" i="8" s="1"/>
  <c r="D15" i="8"/>
  <c r="D16" i="8" s="1"/>
  <c r="E15" i="8"/>
  <c r="E16" i="8" s="1"/>
  <c r="F15" i="8"/>
  <c r="F16" i="8" s="1"/>
  <c r="G15" i="8"/>
  <c r="G16" i="8" s="1"/>
  <c r="H15" i="8"/>
  <c r="H16" i="8" s="1"/>
  <c r="I15" i="8"/>
  <c r="I16" i="8" s="1"/>
  <c r="J15" i="8"/>
  <c r="J16" i="8" s="1"/>
  <c r="K15" i="8"/>
  <c r="K16" i="8" s="1"/>
  <c r="B11" i="7"/>
  <c r="B12" i="7" s="1"/>
  <c r="C11" i="7"/>
  <c r="C12" i="7" s="1"/>
  <c r="D11" i="7"/>
  <c r="D12" i="7" s="1"/>
  <c r="E11" i="7"/>
  <c r="E12" i="7" s="1"/>
  <c r="F11" i="7"/>
  <c r="F12" i="7" s="1"/>
  <c r="G11" i="7"/>
  <c r="G12" i="7" s="1"/>
  <c r="H11" i="7"/>
  <c r="H12" i="7" s="1"/>
  <c r="I11" i="7"/>
  <c r="I12" i="7" s="1"/>
  <c r="J11" i="7"/>
  <c r="J12" i="7" s="1"/>
  <c r="K11" i="7"/>
  <c r="K12" i="7" s="1"/>
  <c r="B29" i="6"/>
  <c r="B30" i="6" s="1"/>
  <c r="C29" i="6"/>
  <c r="C30" i="6" s="1"/>
  <c r="D29" i="6"/>
  <c r="D30" i="6" s="1"/>
  <c r="E29" i="6"/>
  <c r="E30" i="6" s="1"/>
  <c r="F29" i="6"/>
  <c r="F30" i="6" s="1"/>
  <c r="G29" i="6"/>
  <c r="G30" i="6" s="1"/>
  <c r="H29" i="6"/>
  <c r="H30" i="6" s="1"/>
  <c r="I29" i="6"/>
  <c r="I30" i="6" s="1"/>
  <c r="J29" i="6"/>
  <c r="J30" i="6" s="1"/>
  <c r="K29" i="6"/>
  <c r="K30" i="6" s="1"/>
  <c r="B15" i="6"/>
  <c r="B16" i="6" s="1"/>
  <c r="C15" i="6"/>
  <c r="C16" i="6" s="1"/>
  <c r="D15" i="6"/>
  <c r="D16" i="6" s="1"/>
  <c r="E15" i="6"/>
  <c r="E16" i="6" s="1"/>
  <c r="F15" i="6"/>
  <c r="F16" i="6" s="1"/>
  <c r="G15" i="6"/>
  <c r="G16" i="6" s="1"/>
  <c r="H15" i="6"/>
  <c r="H16" i="6" s="1"/>
  <c r="I15" i="6"/>
  <c r="I16" i="6" s="1"/>
  <c r="J15" i="6"/>
  <c r="J16" i="6" s="1"/>
  <c r="K15" i="6"/>
  <c r="K16" i="6" s="1"/>
  <c r="B32" i="5"/>
  <c r="B33" i="5" s="1"/>
  <c r="C32" i="5"/>
  <c r="C33" i="5" s="1"/>
  <c r="D32" i="5"/>
  <c r="D33" i="5" s="1"/>
  <c r="E32" i="5"/>
  <c r="E33" i="5" s="1"/>
  <c r="F32" i="5"/>
  <c r="F33" i="5" s="1"/>
  <c r="G32" i="5"/>
  <c r="G33" i="5" s="1"/>
  <c r="H32" i="5"/>
  <c r="H33" i="5" s="1"/>
  <c r="I32" i="5"/>
  <c r="I33" i="5" s="1"/>
  <c r="J32" i="5"/>
  <c r="J33" i="5" s="1"/>
  <c r="K32" i="5"/>
  <c r="K33" i="5" s="1"/>
  <c r="B25" i="5"/>
  <c r="B26" i="5" s="1"/>
  <c r="C25" i="5"/>
  <c r="C26" i="5" s="1"/>
  <c r="D25" i="5"/>
  <c r="D26" i="5" s="1"/>
  <c r="E25" i="5"/>
  <c r="E26" i="5" s="1"/>
  <c r="F25" i="5"/>
  <c r="F26" i="5" s="1"/>
  <c r="G25" i="5"/>
  <c r="G26" i="5" s="1"/>
  <c r="H25" i="5"/>
  <c r="H26" i="5" s="1"/>
  <c r="I25" i="5"/>
  <c r="I26" i="5" s="1"/>
  <c r="J25" i="5"/>
  <c r="J26" i="5" s="1"/>
  <c r="K25" i="5"/>
  <c r="K26" i="5" s="1"/>
  <c r="B11" i="5"/>
  <c r="B12" i="5" s="1"/>
  <c r="C11" i="5"/>
  <c r="C12" i="5" s="1"/>
  <c r="D11" i="5"/>
  <c r="D12" i="5" s="1"/>
  <c r="E11" i="5"/>
  <c r="E12" i="5" s="1"/>
  <c r="F11" i="5"/>
  <c r="F12" i="5" s="1"/>
  <c r="G11" i="5"/>
  <c r="G12" i="5" s="1"/>
  <c r="H11" i="5"/>
  <c r="H12" i="5" s="1"/>
  <c r="I11" i="5"/>
  <c r="I12" i="5" s="1"/>
  <c r="J11" i="5"/>
  <c r="J12" i="5" s="1"/>
  <c r="K11" i="5"/>
  <c r="K12" i="5" s="1"/>
  <c r="B28" i="4"/>
  <c r="B29" i="4" s="1"/>
  <c r="C28" i="4"/>
  <c r="C29" i="4" s="1"/>
  <c r="D28" i="4"/>
  <c r="D29" i="4" s="1"/>
  <c r="E28" i="4"/>
  <c r="E29" i="4" s="1"/>
  <c r="F28" i="4"/>
  <c r="F29" i="4" s="1"/>
  <c r="G28" i="4"/>
  <c r="G29" i="4" s="1"/>
  <c r="H28" i="4"/>
  <c r="H29" i="4" s="1"/>
  <c r="I28" i="4"/>
  <c r="I29" i="4" s="1"/>
  <c r="J28" i="4"/>
  <c r="J29" i="4" s="1"/>
  <c r="K28" i="4"/>
  <c r="K29" i="4" s="1"/>
  <c r="B21" i="4"/>
  <c r="B22" i="4" s="1"/>
  <c r="C21" i="4"/>
  <c r="C22" i="4" s="1"/>
  <c r="D21" i="4"/>
  <c r="D22" i="4" s="1"/>
  <c r="E21" i="4"/>
  <c r="E22" i="4" s="1"/>
  <c r="F21" i="4"/>
  <c r="F22" i="4" s="1"/>
  <c r="G21" i="4"/>
  <c r="G22" i="4" s="1"/>
  <c r="H21" i="4"/>
  <c r="H22" i="4" s="1"/>
  <c r="I21" i="4"/>
  <c r="I22" i="4" s="1"/>
  <c r="J21" i="4"/>
  <c r="J22" i="4" s="1"/>
  <c r="K21" i="4"/>
  <c r="K22" i="4" s="1"/>
  <c r="B14" i="4"/>
  <c r="B15" i="4" s="1"/>
  <c r="C14" i="4"/>
  <c r="C15" i="4" s="1"/>
  <c r="D14" i="4"/>
  <c r="D15" i="4" s="1"/>
  <c r="E14" i="4"/>
  <c r="E15" i="4" s="1"/>
  <c r="F14" i="4"/>
  <c r="F15" i="4" s="1"/>
  <c r="G14" i="4"/>
  <c r="G15" i="4" s="1"/>
  <c r="H14" i="4"/>
  <c r="H15" i="4" s="1"/>
  <c r="I14" i="4"/>
  <c r="I15" i="4" s="1"/>
  <c r="J14" i="4"/>
  <c r="J15" i="4" s="1"/>
  <c r="K14" i="4"/>
  <c r="K15" i="4" s="1"/>
  <c r="B7" i="4"/>
  <c r="B8" i="4" s="1"/>
  <c r="C7" i="4"/>
  <c r="C8" i="4" s="1"/>
  <c r="D7" i="4"/>
  <c r="D8" i="4" s="1"/>
  <c r="E7" i="4"/>
  <c r="E8" i="4" s="1"/>
  <c r="F7" i="4"/>
  <c r="F8" i="4" s="1"/>
  <c r="G7" i="4"/>
  <c r="G8" i="4" s="1"/>
  <c r="H7" i="4"/>
  <c r="H8" i="4" s="1"/>
  <c r="I7" i="4"/>
  <c r="I8" i="4" s="1"/>
  <c r="J7" i="4"/>
  <c r="J8" i="4" s="1"/>
  <c r="K7" i="4"/>
  <c r="K8" i="4" s="1"/>
  <c r="K23" i="15" l="1"/>
  <c r="K24" i="15" s="1"/>
  <c r="J23" i="15"/>
  <c r="J24" i="15" s="1"/>
  <c r="I23" i="15"/>
  <c r="I24" i="15" s="1"/>
  <c r="H23" i="15"/>
  <c r="H24" i="15" s="1"/>
  <c r="G23" i="15"/>
  <c r="G24" i="15" s="1"/>
  <c r="F23" i="15"/>
  <c r="F24" i="15" s="1"/>
  <c r="E23" i="15"/>
  <c r="E24" i="15" s="1"/>
  <c r="D23" i="15"/>
  <c r="D24" i="15" s="1"/>
  <c r="C23" i="15"/>
  <c r="C24" i="15" s="1"/>
  <c r="B23" i="15"/>
  <c r="B24" i="15" s="1"/>
  <c r="K17" i="15"/>
  <c r="J17" i="15"/>
  <c r="I17" i="15"/>
  <c r="H17" i="15"/>
  <c r="G17" i="15"/>
  <c r="F17" i="15"/>
  <c r="E17" i="15"/>
  <c r="D17" i="15"/>
  <c r="C17" i="15"/>
  <c r="B17" i="15"/>
  <c r="C39" i="14"/>
  <c r="B39" i="14"/>
  <c r="K31" i="14"/>
  <c r="K32" i="14" s="1"/>
  <c r="J31" i="14"/>
  <c r="J32" i="14" s="1"/>
  <c r="I31" i="14"/>
  <c r="I32" i="14" s="1"/>
  <c r="H31" i="14"/>
  <c r="H32" i="14" s="1"/>
  <c r="G31" i="14"/>
  <c r="G32" i="14" s="1"/>
  <c r="F31" i="14"/>
  <c r="F32" i="14" s="1"/>
  <c r="E31" i="14"/>
  <c r="E32" i="14" s="1"/>
  <c r="D31" i="14"/>
  <c r="D32" i="14" s="1"/>
  <c r="C31" i="14"/>
  <c r="C32" i="14" s="1"/>
  <c r="B31" i="14"/>
  <c r="B32" i="14" s="1"/>
  <c r="K24" i="14"/>
  <c r="K25" i="14" s="1"/>
  <c r="J24" i="14"/>
  <c r="J25" i="14" s="1"/>
  <c r="I24" i="14"/>
  <c r="I25" i="14" s="1"/>
  <c r="H24" i="14"/>
  <c r="H25" i="14" s="1"/>
  <c r="G24" i="14"/>
  <c r="G25" i="14" s="1"/>
  <c r="F24" i="14"/>
  <c r="F25" i="14" s="1"/>
  <c r="E24" i="14"/>
  <c r="E25" i="14" s="1"/>
  <c r="D24" i="14"/>
  <c r="D25" i="14" s="1"/>
  <c r="C24" i="14"/>
  <c r="C25" i="14" s="1"/>
  <c r="B24" i="14"/>
  <c r="B25" i="14" s="1"/>
  <c r="K17" i="14"/>
  <c r="K18" i="14" s="1"/>
  <c r="J17" i="14"/>
  <c r="J18" i="14" s="1"/>
  <c r="I17" i="14"/>
  <c r="I18" i="14" s="1"/>
  <c r="H17" i="14"/>
  <c r="H18" i="14" s="1"/>
  <c r="G17" i="14"/>
  <c r="G18" i="14" s="1"/>
  <c r="F17" i="14"/>
  <c r="F18" i="14" s="1"/>
  <c r="E17" i="14"/>
  <c r="E18" i="14" s="1"/>
  <c r="D17" i="14"/>
  <c r="D18" i="14" s="1"/>
  <c r="C17" i="14"/>
  <c r="C18" i="14" s="1"/>
  <c r="B17" i="14"/>
  <c r="B18" i="14" s="1"/>
  <c r="K10" i="14"/>
  <c r="K11" i="14" s="1"/>
  <c r="J10" i="14"/>
  <c r="J11" i="14" s="1"/>
  <c r="I10" i="14"/>
  <c r="I11" i="14" s="1"/>
  <c r="H10" i="14"/>
  <c r="H11" i="14" s="1"/>
  <c r="G10" i="14"/>
  <c r="G11" i="14" s="1"/>
  <c r="F10" i="14"/>
  <c r="F11" i="14" s="1"/>
  <c r="E10" i="14"/>
  <c r="E11" i="14" s="1"/>
  <c r="D10" i="14"/>
  <c r="D11" i="14" s="1"/>
  <c r="C10" i="14"/>
  <c r="C11" i="14" s="1"/>
  <c r="B10" i="14"/>
  <c r="B11" i="14" s="1"/>
  <c r="C43" i="13"/>
  <c r="B43" i="13"/>
  <c r="B43" i="12"/>
  <c r="C43" i="11"/>
  <c r="B43" i="11"/>
  <c r="C44" i="10"/>
  <c r="B44" i="10"/>
  <c r="B43" i="9"/>
  <c r="C42" i="8"/>
  <c r="B42" i="8"/>
  <c r="C41" i="7"/>
  <c r="B41" i="7"/>
  <c r="C42" i="6"/>
  <c r="B42" i="6"/>
  <c r="C40" i="5"/>
  <c r="B40" i="5"/>
  <c r="C42" i="4"/>
  <c r="B42" i="4"/>
  <c r="B39" i="15" l="1"/>
  <c r="C39" i="15"/>
</calcChain>
</file>

<file path=xl/sharedStrings.xml><?xml version="1.0" encoding="utf-8"?>
<sst xmlns="http://schemas.openxmlformats.org/spreadsheetml/2006/main" count="319" uniqueCount="47">
  <si>
    <t>DATE</t>
  </si>
  <si>
    <t>AUD</t>
  </si>
  <si>
    <t>EUR</t>
  </si>
  <si>
    <t>KRW</t>
  </si>
  <si>
    <t>NZD</t>
  </si>
  <si>
    <t>SDR</t>
  </si>
  <si>
    <t>SGD</t>
  </si>
  <si>
    <t>STG</t>
  </si>
  <si>
    <t>USD</t>
  </si>
  <si>
    <t>Weekly Total</t>
  </si>
  <si>
    <t>Weekly Ave.</t>
  </si>
  <si>
    <t>MONTHLY EXCHANGE RATE SUMMARY</t>
  </si>
  <si>
    <t>TOTAL</t>
  </si>
  <si>
    <t>AVE/MONTH</t>
  </si>
  <si>
    <t>SI EQUIV.</t>
  </si>
  <si>
    <t>DEM</t>
  </si>
  <si>
    <t>I</t>
  </si>
  <si>
    <t>Y</t>
  </si>
  <si>
    <t>U</t>
  </si>
  <si>
    <t>B</t>
  </si>
  <si>
    <t>JPY</t>
  </si>
  <si>
    <t>P</t>
  </si>
  <si>
    <t>L</t>
  </si>
  <si>
    <t>C</t>
  </si>
  <si>
    <t>PUBLIC HOLIDAY - INDEPENDENCE DAY</t>
  </si>
  <si>
    <t>PUBLIC HOLIDAY - GOOD FRIDAY</t>
  </si>
  <si>
    <t>PUBLIC HOLIDAY - EASTER MONDAY</t>
  </si>
  <si>
    <t>DM</t>
  </si>
  <si>
    <t xml:space="preserve">STG </t>
  </si>
  <si>
    <t>YEN</t>
  </si>
  <si>
    <t>PUBLIC HOLIDAY - WHIT MONDAY</t>
  </si>
  <si>
    <t>CBSI DAILY MIDRATES FOR JANUARY 2009</t>
  </si>
  <si>
    <t>CBSI DAILY MIDRATES FOR FEBRUARY 2009</t>
  </si>
  <si>
    <t>CBSI DAILY MIDRATES FOR MARCH 2009</t>
  </si>
  <si>
    <t>CBSI DAILY MIDRATES FOR APRIL 2009</t>
  </si>
  <si>
    <t>CBSI DAILY MIDRATES FOR MAY 2009</t>
  </si>
  <si>
    <t>CBSI DAILY MIDRATES FOR JUNE 2009</t>
  </si>
  <si>
    <t>PUBLIC HOLIDAY - QUEEN'S BIRTHDAY</t>
  </si>
  <si>
    <t>CBSI DAILY MIDRATES FOR JULY 2009</t>
  </si>
  <si>
    <t>LI</t>
  </si>
  <si>
    <t>CBSI DAILY MIDRATES FOR AUGUST 2009</t>
  </si>
  <si>
    <t>CBSI DAILY MIDRATES FOR SEPTEMBER 2009</t>
  </si>
  <si>
    <t>CBSI DAILY MIDRATES FOR OCTOBER 2009</t>
  </si>
  <si>
    <t>CBSI DAILY MIDRATES FOR NOVEMBER 2009</t>
  </si>
  <si>
    <t>CBSI DAILY MIDRATES FOR DECEMBER 2009</t>
  </si>
  <si>
    <t>HO</t>
  </si>
  <si>
    <t>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</si>
</sst>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9]dd\-mmm\-yy;@"/>
    <numFmt numFmtId="165" formatCode="0.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Footlight MT Light"/>
      <family val="1"/>
    </font>
    <font>
      <b/>
      <u/>
      <sz val="18"/>
      <color theme="9" tint="-0.249977111117893"/>
      <name val="Footlight MT Light"/>
      <family val="1"/>
    </font>
    <font>
      <sz val="9"/>
      <color theme="1"/>
      <name val="Footlight MT Light"/>
      <family val="1"/>
    </font>
    <font>
      <sz val="10"/>
      <color theme="1"/>
      <name val="Footlight MT Light"/>
      <family val="1"/>
    </font>
    <font>
      <b/>
      <sz val="10"/>
      <color theme="1"/>
      <name val="Footlight MT Light"/>
      <family val="1"/>
    </font>
    <font>
      <sz val="8"/>
      <color theme="1"/>
      <name val="Footlight MT Light"/>
      <family val="1"/>
    </font>
    <font>
      <sz val="8"/>
      <name val="Footlight MT Light"/>
      <family val="1"/>
    </font>
    <font>
      <b/>
      <sz val="8"/>
      <color theme="9" tint="-0.249977111117893"/>
      <name val="Footlight MT Light"/>
      <family val="1"/>
    </font>
    <font>
      <b/>
      <sz val="16"/>
      <color theme="9" tint="-0.249977111117893"/>
      <name val="Footlight MT Light"/>
      <family val="1"/>
    </font>
    <font>
      <sz val="11"/>
      <color theme="9" tint="-0.249977111117893"/>
      <name val="Calibri"/>
      <family val="2"/>
      <scheme val="minor"/>
    </font>
    <font>
      <sz val="12"/>
      <color theme="1"/>
      <name val="Footlight MT Light"/>
      <family val="1"/>
    </font>
    <font>
      <b/>
      <sz val="12"/>
      <color theme="1"/>
      <name val="Footlight MT Light"/>
      <family val="1"/>
    </font>
    <font>
      <b/>
      <sz val="12"/>
      <color rgb="FF0070C0"/>
      <name val="Footlight MT Light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4" fillId="0" borderId="0"/>
  </cellStyleXfs>
  <cellXfs count="9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64" fontId="6" fillId="2" borderId="6" xfId="0" applyNumberFormat="1" applyFont="1" applyFill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5" fontId="6" fillId="0" borderId="6" xfId="0" applyNumberFormat="1" applyFont="1" applyBorder="1" applyAlignment="1">
      <alignment horizontal="center"/>
    </xf>
    <xf numFmtId="164" fontId="6" fillId="2" borderId="8" xfId="0" applyNumberFormat="1" applyFont="1" applyFill="1" applyBorder="1" applyAlignment="1">
      <alignment horizontal="center"/>
    </xf>
    <xf numFmtId="165" fontId="6" fillId="0" borderId="9" xfId="0" applyNumberFormat="1" applyFont="1" applyBorder="1" applyAlignment="1">
      <alignment horizontal="center"/>
    </xf>
    <xf numFmtId="165" fontId="6" fillId="0" borderId="8" xfId="0" applyNumberFormat="1" applyFont="1" applyBorder="1" applyAlignment="1">
      <alignment horizontal="center"/>
    </xf>
    <xf numFmtId="164" fontId="7" fillId="2" borderId="6" xfId="0" applyNumberFormat="1" applyFont="1" applyFill="1" applyBorder="1" applyAlignment="1">
      <alignment horizontal="center"/>
    </xf>
    <xf numFmtId="165" fontId="7" fillId="2" borderId="0" xfId="0" applyNumberFormat="1" applyFont="1" applyFill="1" applyBorder="1" applyAlignment="1">
      <alignment horizontal="center"/>
    </xf>
    <xf numFmtId="165" fontId="7" fillId="2" borderId="6" xfId="0" applyNumberFormat="1" applyFont="1" applyFill="1" applyBorder="1" applyAlignment="1">
      <alignment horizontal="center"/>
    </xf>
    <xf numFmtId="164" fontId="7" fillId="2" borderId="8" xfId="0" applyNumberFormat="1" applyFont="1" applyFill="1" applyBorder="1" applyAlignment="1">
      <alignment horizontal="center"/>
    </xf>
    <xf numFmtId="165" fontId="7" fillId="2" borderId="9" xfId="0" applyNumberFormat="1" applyFont="1" applyFill="1" applyBorder="1" applyAlignment="1">
      <alignment horizontal="center"/>
    </xf>
    <xf numFmtId="165" fontId="7" fillId="2" borderId="8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65" fontId="9" fillId="0" borderId="6" xfId="0" applyNumberFormat="1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165" fontId="6" fillId="0" borderId="4" xfId="0" applyNumberFormat="1" applyFont="1" applyBorder="1" applyAlignment="1">
      <alignment horizontal="center"/>
    </xf>
    <xf numFmtId="165" fontId="6" fillId="0" borderId="3" xfId="0" applyNumberFormat="1" applyFont="1" applyBorder="1" applyAlignment="1">
      <alignment horizontal="center"/>
    </xf>
    <xf numFmtId="0" fontId="6" fillId="2" borderId="6" xfId="0" applyFont="1" applyFill="1" applyBorder="1" applyAlignment="1">
      <alignment horizontal="left"/>
    </xf>
    <xf numFmtId="165" fontId="6" fillId="2" borderId="0" xfId="0" applyNumberFormat="1" applyFont="1" applyFill="1" applyBorder="1" applyAlignment="1">
      <alignment horizontal="center"/>
    </xf>
    <xf numFmtId="165" fontId="6" fillId="2" borderId="6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165" fontId="6" fillId="2" borderId="4" xfId="0" applyNumberFormat="1" applyFont="1" applyFill="1" applyBorder="1" applyAlignment="1">
      <alignment horizontal="center"/>
    </xf>
    <xf numFmtId="165" fontId="6" fillId="2" borderId="3" xfId="0" applyNumberFormat="1" applyFont="1" applyFill="1" applyBorder="1" applyAlignment="1">
      <alignment horizontal="center"/>
    </xf>
    <xf numFmtId="165" fontId="6" fillId="0" borderId="6" xfId="0" applyNumberFormat="1" applyFont="1" applyFill="1" applyBorder="1" applyAlignment="1">
      <alignment horizontal="center"/>
    </xf>
    <xf numFmtId="165" fontId="6" fillId="0" borderId="8" xfId="0" applyNumberFormat="1" applyFont="1" applyFill="1" applyBorder="1" applyAlignment="1">
      <alignment horizontal="center"/>
    </xf>
    <xf numFmtId="165" fontId="7" fillId="0" borderId="6" xfId="0" applyNumberFormat="1" applyFont="1" applyFill="1" applyBorder="1" applyAlignment="1">
      <alignment horizontal="center"/>
    </xf>
    <xf numFmtId="165" fontId="6" fillId="0" borderId="3" xfId="0" applyNumberFormat="1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11" fillId="0" borderId="0" xfId="0" applyFont="1"/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164" fontId="7" fillId="2" borderId="12" xfId="0" applyNumberFormat="1" applyFont="1" applyFill="1" applyBorder="1" applyAlignment="1">
      <alignment horizontal="center"/>
    </xf>
    <xf numFmtId="164" fontId="7" fillId="2" borderId="13" xfId="0" applyNumberFormat="1" applyFont="1" applyFill="1" applyBorder="1" applyAlignment="1">
      <alignment horizontal="center"/>
    </xf>
    <xf numFmtId="165" fontId="6" fillId="2" borderId="14" xfId="0" applyNumberFormat="1" applyFont="1" applyFill="1" applyBorder="1" applyAlignment="1">
      <alignment horizontal="center"/>
    </xf>
    <xf numFmtId="165" fontId="6" fillId="2" borderId="5" xfId="0" applyNumberFormat="1" applyFont="1" applyFill="1" applyBorder="1" applyAlignment="1">
      <alignment horizontal="center"/>
    </xf>
    <xf numFmtId="0" fontId="10" fillId="0" borderId="6" xfId="0" applyFont="1" applyBorder="1"/>
    <xf numFmtId="0" fontId="4" fillId="2" borderId="1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65" fontId="6" fillId="0" borderId="7" xfId="0" applyNumberFormat="1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165" fontId="7" fillId="2" borderId="7" xfId="0" applyNumberFormat="1" applyFont="1" applyFill="1" applyBorder="1" applyAlignment="1">
      <alignment horizontal="center"/>
    </xf>
    <xf numFmtId="165" fontId="6" fillId="0" borderId="5" xfId="0" applyNumberFormat="1" applyFont="1" applyBorder="1" applyAlignment="1">
      <alignment horizontal="center"/>
    </xf>
    <xf numFmtId="0" fontId="10" fillId="0" borderId="0" xfId="0" applyFont="1" applyBorder="1"/>
    <xf numFmtId="165" fontId="7" fillId="0" borderId="7" xfId="0" applyNumberFormat="1" applyFont="1" applyFill="1" applyBorder="1" applyAlignment="1">
      <alignment horizontal="center"/>
    </xf>
    <xf numFmtId="165" fontId="6" fillId="0" borderId="11" xfId="0" applyNumberFormat="1" applyFont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164" fontId="6" fillId="2" borderId="15" xfId="0" applyNumberFormat="1" applyFont="1" applyFill="1" applyBorder="1" applyAlignment="1">
      <alignment horizontal="center"/>
    </xf>
    <xf numFmtId="165" fontId="13" fillId="0" borderId="8" xfId="0" applyNumberFormat="1" applyFont="1" applyBorder="1" applyAlignment="1">
      <alignment horizontal="center"/>
    </xf>
    <xf numFmtId="164" fontId="6" fillId="2" borderId="9" xfId="0" applyNumberFormat="1" applyFont="1" applyFill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165" fontId="6" fillId="2" borderId="16" xfId="0" applyNumberFormat="1" applyFont="1" applyFill="1" applyBorder="1" applyAlignment="1">
      <alignment horizontal="center"/>
    </xf>
    <xf numFmtId="165" fontId="7" fillId="0" borderId="6" xfId="0" applyNumberFormat="1" applyFont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165" fontId="13" fillId="0" borderId="6" xfId="0" applyNumberFormat="1" applyFont="1" applyBorder="1" applyAlignment="1">
      <alignment horizontal="center"/>
    </xf>
    <xf numFmtId="165" fontId="7" fillId="0" borderId="9" xfId="0" applyNumberFormat="1" applyFont="1" applyBorder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165" fontId="7" fillId="0" borderId="9" xfId="0" applyNumberFormat="1" applyFont="1" applyFill="1" applyBorder="1" applyAlignment="1">
      <alignment horizontal="center"/>
    </xf>
    <xf numFmtId="165" fontId="7" fillId="0" borderId="8" xfId="0" applyNumberFormat="1" applyFont="1" applyFill="1" applyBorder="1" applyAlignment="1">
      <alignment horizontal="center"/>
    </xf>
    <xf numFmtId="165" fontId="7" fillId="0" borderId="10" xfId="0" applyNumberFormat="1" applyFont="1" applyFill="1" applyBorder="1" applyAlignment="1">
      <alignment horizontal="center"/>
    </xf>
    <xf numFmtId="0" fontId="0" fillId="0" borderId="6" xfId="0" applyBorder="1"/>
    <xf numFmtId="164" fontId="7" fillId="0" borderId="6" xfId="0" applyNumberFormat="1" applyFont="1" applyFill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5" fontId="13" fillId="0" borderId="2" xfId="0" applyNumberFormat="1" applyFont="1" applyBorder="1" applyAlignment="1">
      <alignment horizontal="center"/>
    </xf>
    <xf numFmtId="164" fontId="6" fillId="2" borderId="17" xfId="0" applyNumberFormat="1" applyFont="1" applyFill="1" applyBorder="1" applyAlignment="1">
      <alignment horizontal="center"/>
    </xf>
    <xf numFmtId="165" fontId="6" fillId="0" borderId="18" xfId="0" applyNumberFormat="1" applyFont="1" applyBorder="1" applyAlignment="1">
      <alignment horizontal="center"/>
    </xf>
    <xf numFmtId="165" fontId="6" fillId="0" borderId="17" xfId="0" applyNumberFormat="1" applyFont="1" applyBorder="1" applyAlignment="1">
      <alignment horizontal="center"/>
    </xf>
    <xf numFmtId="165" fontId="6" fillId="0" borderId="19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opLeftCell="A5" workbookViewId="0">
      <selection activeCell="E39" sqref="E39"/>
    </sheetView>
  </sheetViews>
  <sheetFormatPr defaultRowHeight="15" x14ac:dyDescent="0.25"/>
  <cols>
    <col min="1" max="1" width="12" customWidth="1"/>
    <col min="2" max="2" width="12.140625" customWidth="1"/>
    <col min="3" max="3" width="12" customWidth="1"/>
    <col min="4" max="4" width="12.140625" customWidth="1"/>
    <col min="5" max="5" width="11.5703125" customWidth="1"/>
    <col min="6" max="6" width="10.5703125" customWidth="1"/>
    <col min="7" max="7" width="11.28515625" customWidth="1"/>
    <col min="8" max="8" width="11.7109375" customWidth="1"/>
    <col min="9" max="9" width="11.28515625" customWidth="1"/>
    <col min="10" max="10" width="11.42578125" customWidth="1"/>
    <col min="11" max="11" width="10.855468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 x14ac:dyDescent="0.3">
      <c r="A2" s="1"/>
      <c r="B2" s="1"/>
      <c r="C2" s="2" t="s">
        <v>31</v>
      </c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5">
      <c r="A4" s="4"/>
      <c r="B4" s="5"/>
      <c r="C4" s="4"/>
      <c r="D4" s="5"/>
      <c r="E4" s="4"/>
      <c r="F4" s="5"/>
      <c r="G4" s="4"/>
      <c r="H4" s="5"/>
      <c r="I4" s="4"/>
      <c r="J4" s="4"/>
      <c r="K4" s="51"/>
    </row>
    <row r="5" spans="1:11" ht="15.75" thickBot="1" x14ac:dyDescent="0.3">
      <c r="A5" s="6" t="s">
        <v>0</v>
      </c>
      <c r="B5" s="7" t="s">
        <v>27</v>
      </c>
      <c r="C5" s="6" t="s">
        <v>4</v>
      </c>
      <c r="D5" s="7" t="s">
        <v>5</v>
      </c>
      <c r="E5" s="6" t="s">
        <v>6</v>
      </c>
      <c r="F5" s="7" t="s">
        <v>3</v>
      </c>
      <c r="G5" s="6" t="s">
        <v>1</v>
      </c>
      <c r="H5" s="7" t="s">
        <v>7</v>
      </c>
      <c r="I5" s="6" t="s">
        <v>8</v>
      </c>
      <c r="J5" s="6" t="s">
        <v>29</v>
      </c>
      <c r="K5" s="52" t="s">
        <v>2</v>
      </c>
    </row>
    <row r="6" spans="1:11" ht="15.75" thickBot="1" x14ac:dyDescent="0.3">
      <c r="A6" s="90">
        <v>39815</v>
      </c>
      <c r="B6" s="91">
        <v>0.17548</v>
      </c>
      <c r="C6" s="92">
        <v>0.21410000000000001</v>
      </c>
      <c r="D6" s="91">
        <v>8.1019999999999995E-2</v>
      </c>
      <c r="E6" s="92">
        <v>0.17960000000000001</v>
      </c>
      <c r="F6" s="91">
        <v>157.34472</v>
      </c>
      <c r="G6" s="92">
        <v>0.17879999999999999</v>
      </c>
      <c r="H6" s="91">
        <v>8.609E-2</v>
      </c>
      <c r="I6" s="92">
        <v>0.12479999999999999</v>
      </c>
      <c r="J6" s="92">
        <v>11.315619999999999</v>
      </c>
      <c r="K6" s="93">
        <v>8.9719999999999994E-2</v>
      </c>
    </row>
    <row r="7" spans="1:11" ht="15.75" thickTop="1" x14ac:dyDescent="0.25">
      <c r="A7" s="14" t="s">
        <v>9</v>
      </c>
      <c r="B7" s="15">
        <f>SUM(B6:B6)</f>
        <v>0.17548</v>
      </c>
      <c r="C7" s="16">
        <f>SUM(C6:C6)</f>
        <v>0.21410000000000001</v>
      </c>
      <c r="D7" s="15">
        <f>SUM(D6:D6)</f>
        <v>8.1019999999999995E-2</v>
      </c>
      <c r="E7" s="16">
        <f>SUM(E6:E6)</f>
        <v>0.17960000000000001</v>
      </c>
      <c r="F7" s="15">
        <f>SUM(F6:F6)</f>
        <v>157.34472</v>
      </c>
      <c r="G7" s="16">
        <f>SUM(G6:G6)</f>
        <v>0.17879999999999999</v>
      </c>
      <c r="H7" s="15">
        <f>SUM(H6:H6)</f>
        <v>8.609E-2</v>
      </c>
      <c r="I7" s="16">
        <f>SUM(I6:I6)</f>
        <v>0.12479999999999999</v>
      </c>
      <c r="J7" s="16">
        <f>SUM(J6:J6)</f>
        <v>11.315619999999999</v>
      </c>
      <c r="K7" s="55">
        <f>SUM(K6:K6)</f>
        <v>8.9719999999999994E-2</v>
      </c>
    </row>
    <row r="8" spans="1:11" ht="15.75" thickBot="1" x14ac:dyDescent="0.3">
      <c r="A8" s="17" t="s">
        <v>10</v>
      </c>
      <c r="B8" s="18">
        <f>B7/1</f>
        <v>0.17548</v>
      </c>
      <c r="C8" s="19">
        <f>C7/1</f>
        <v>0.21410000000000001</v>
      </c>
      <c r="D8" s="19">
        <f t="shared" ref="D8:K8" si="0">D7/1</f>
        <v>8.1019999999999995E-2</v>
      </c>
      <c r="E8" s="19">
        <f t="shared" si="0"/>
        <v>0.17960000000000001</v>
      </c>
      <c r="F8" s="19">
        <f t="shared" si="0"/>
        <v>157.34472</v>
      </c>
      <c r="G8" s="19">
        <f t="shared" si="0"/>
        <v>0.17879999999999999</v>
      </c>
      <c r="H8" s="19">
        <f t="shared" si="0"/>
        <v>8.609E-2</v>
      </c>
      <c r="I8" s="19">
        <f t="shared" si="0"/>
        <v>0.12479999999999999</v>
      </c>
      <c r="J8" s="19">
        <f t="shared" si="0"/>
        <v>11.315619999999999</v>
      </c>
      <c r="K8" s="19">
        <f t="shared" si="0"/>
        <v>8.9719999999999994E-2</v>
      </c>
    </row>
    <row r="9" spans="1:11" ht="15.75" thickTop="1" x14ac:dyDescent="0.25">
      <c r="A9" s="8">
        <v>39818</v>
      </c>
      <c r="B9" s="9">
        <v>0.17701</v>
      </c>
      <c r="C9" s="10">
        <v>0.21229000000000001</v>
      </c>
      <c r="D9" s="9">
        <v>8.2140000000000005E-2</v>
      </c>
      <c r="E9" s="10">
        <v>0.14824599999999999</v>
      </c>
      <c r="F9" s="9">
        <v>164.31791999999999</v>
      </c>
      <c r="G9" s="10">
        <v>0.17527000000000001</v>
      </c>
      <c r="H9" s="9">
        <v>8.5809999999999997E-2</v>
      </c>
      <c r="I9" s="10">
        <v>0.12479999999999999</v>
      </c>
      <c r="J9" s="10">
        <v>11.49283</v>
      </c>
      <c r="K9" s="53">
        <v>9.0509999999999993E-2</v>
      </c>
    </row>
    <row r="10" spans="1:11" x14ac:dyDescent="0.25">
      <c r="A10" s="8">
        <v>39819</v>
      </c>
      <c r="B10" s="9">
        <v>0.17526</v>
      </c>
      <c r="C10" s="10">
        <v>0.21396000000000001</v>
      </c>
      <c r="D10" s="9">
        <v>8.1129999999999994E-2</v>
      </c>
      <c r="E10" s="10">
        <v>0.18029999999999999</v>
      </c>
      <c r="F10" s="9">
        <v>161.24160000000001</v>
      </c>
      <c r="G10" s="10">
        <v>0.17774999999999999</v>
      </c>
      <c r="H10" s="9">
        <v>8.5709999999999995E-2</v>
      </c>
      <c r="I10" s="10">
        <v>0.12479999999999999</v>
      </c>
      <c r="J10" s="10">
        <v>11.33995</v>
      </c>
      <c r="K10" s="53">
        <v>8.9609999999999995E-2</v>
      </c>
    </row>
    <row r="11" spans="1:11" x14ac:dyDescent="0.25">
      <c r="A11" s="8">
        <v>39820</v>
      </c>
      <c r="B11" s="9">
        <v>0.17874000000000001</v>
      </c>
      <c r="C11" s="10">
        <v>0.21218000000000001</v>
      </c>
      <c r="D11" s="9">
        <v>8.2869999999999999E-2</v>
      </c>
      <c r="E11" s="10">
        <v>0.18268000000000001</v>
      </c>
      <c r="F11" s="9">
        <v>164.13072</v>
      </c>
      <c r="G11" s="10">
        <v>0.17544000000000001</v>
      </c>
      <c r="H11" s="9">
        <v>8.5459999999999994E-2</v>
      </c>
      <c r="I11" s="10">
        <v>0.12479999999999999</v>
      </c>
      <c r="J11" s="10">
        <v>11.581440000000001</v>
      </c>
      <c r="K11" s="53">
        <v>9.1389999999999999E-2</v>
      </c>
    </row>
    <row r="12" spans="1:11" x14ac:dyDescent="0.25">
      <c r="A12" s="8">
        <v>39821</v>
      </c>
      <c r="B12" s="9">
        <v>0.17693</v>
      </c>
      <c r="C12" s="10">
        <v>0.21129000000000001</v>
      </c>
      <c r="D12" s="72">
        <v>8.1960000000000005E-2</v>
      </c>
      <c r="E12" s="10">
        <v>0.18243000000000001</v>
      </c>
      <c r="F12" s="9">
        <v>162.9264</v>
      </c>
      <c r="G12" s="10">
        <v>0.17526</v>
      </c>
      <c r="H12" s="9">
        <v>8.4129999999999996E-2</v>
      </c>
      <c r="I12" s="10">
        <v>0.12479999999999999</v>
      </c>
      <c r="J12" s="10">
        <v>11.47786</v>
      </c>
      <c r="K12" s="53">
        <v>9.0469999999999995E-2</v>
      </c>
    </row>
    <row r="13" spans="1:11" ht="15.75" thickBot="1" x14ac:dyDescent="0.3">
      <c r="A13" s="11">
        <v>39822</v>
      </c>
      <c r="B13" s="12">
        <v>0.17646999999999999</v>
      </c>
      <c r="C13" s="13">
        <v>0.21165999999999999</v>
      </c>
      <c r="D13" s="12">
        <v>8.1820000000000004E-2</v>
      </c>
      <c r="E13" s="13">
        <v>0.18285999999999999</v>
      </c>
      <c r="F13" s="12">
        <v>165.25391999999999</v>
      </c>
      <c r="G13" s="13">
        <v>0.17595</v>
      </c>
      <c r="H13" s="12">
        <v>8.4029999999999994E-2</v>
      </c>
      <c r="I13" s="13">
        <v>0.12479999999999999</v>
      </c>
      <c r="J13" s="13">
        <v>11.37926</v>
      </c>
      <c r="K13" s="54">
        <v>9.0230000000000005E-2</v>
      </c>
    </row>
    <row r="14" spans="1:11" ht="15.75" thickTop="1" x14ac:dyDescent="0.25">
      <c r="A14" s="14" t="s">
        <v>9</v>
      </c>
      <c r="B14" s="15">
        <f t="shared" ref="B14:K14" si="1">SUM(B9:B13)</f>
        <v>0.88441000000000003</v>
      </c>
      <c r="C14" s="16">
        <f t="shared" si="1"/>
        <v>1.06138</v>
      </c>
      <c r="D14" s="15">
        <f t="shared" si="1"/>
        <v>0.40992000000000001</v>
      </c>
      <c r="E14" s="16">
        <f t="shared" si="1"/>
        <v>0.87651599999999996</v>
      </c>
      <c r="F14" s="15">
        <f t="shared" si="1"/>
        <v>817.87055999999995</v>
      </c>
      <c r="G14" s="16">
        <f t="shared" si="1"/>
        <v>0.87966999999999995</v>
      </c>
      <c r="H14" s="15">
        <f t="shared" si="1"/>
        <v>0.42513999999999996</v>
      </c>
      <c r="I14" s="16">
        <f t="shared" si="1"/>
        <v>0.624</v>
      </c>
      <c r="J14" s="16">
        <f t="shared" si="1"/>
        <v>57.271340000000002</v>
      </c>
      <c r="K14" s="55">
        <f t="shared" si="1"/>
        <v>0.45221</v>
      </c>
    </row>
    <row r="15" spans="1:11" ht="15.75" thickBot="1" x14ac:dyDescent="0.3">
      <c r="A15" s="17" t="s">
        <v>10</v>
      </c>
      <c r="B15" s="18">
        <f>B14/5</f>
        <v>0.17688200000000001</v>
      </c>
      <c r="C15" s="19">
        <f>C14/5</f>
        <v>0.21227599999999999</v>
      </c>
      <c r="D15" s="19">
        <f t="shared" ref="D15:K15" si="2">D14/5</f>
        <v>8.1984000000000001E-2</v>
      </c>
      <c r="E15" s="19">
        <f t="shared" si="2"/>
        <v>0.17530319999999999</v>
      </c>
      <c r="F15" s="19">
        <f t="shared" si="2"/>
        <v>163.57411199999999</v>
      </c>
      <c r="G15" s="19">
        <f t="shared" si="2"/>
        <v>0.17593399999999998</v>
      </c>
      <c r="H15" s="19">
        <f t="shared" si="2"/>
        <v>8.5027999999999992E-2</v>
      </c>
      <c r="I15" s="19">
        <f t="shared" si="2"/>
        <v>0.12479999999999999</v>
      </c>
      <c r="J15" s="19">
        <f t="shared" si="2"/>
        <v>11.454268000000001</v>
      </c>
      <c r="K15" s="19">
        <f t="shared" si="2"/>
        <v>9.0441999999999995E-2</v>
      </c>
    </row>
    <row r="16" spans="1:11" ht="15.75" thickTop="1" x14ac:dyDescent="0.25">
      <c r="A16" s="8">
        <v>39825</v>
      </c>
      <c r="B16" s="9">
        <v>0.17785000000000001</v>
      </c>
      <c r="C16" s="10">
        <v>0.21198</v>
      </c>
      <c r="D16" s="9">
        <v>8.1290000000000001E-2</v>
      </c>
      <c r="E16" s="10">
        <v>0.18312999999999999</v>
      </c>
      <c r="F16" s="9">
        <v>166.04952</v>
      </c>
      <c r="G16" s="10">
        <v>0.17663000000000001</v>
      </c>
      <c r="H16" s="9">
        <v>8.3940000000000001E-2</v>
      </c>
      <c r="I16" s="10">
        <v>0.12479999999999999</v>
      </c>
      <c r="J16" s="10">
        <v>11.315619999999999</v>
      </c>
      <c r="K16" s="53">
        <v>9.0929999999999997E-2</v>
      </c>
    </row>
    <row r="17" spans="1:11" x14ac:dyDescent="0.25">
      <c r="A17" s="8">
        <v>39826</v>
      </c>
      <c r="B17" s="9">
        <v>0.18182999999999999</v>
      </c>
      <c r="C17" s="10">
        <v>0.21285000000000001</v>
      </c>
      <c r="D17" s="9">
        <v>8.2019999999999996E-2</v>
      </c>
      <c r="E17" s="10">
        <v>0.18539</v>
      </c>
      <c r="F17" s="9">
        <v>168.60792000000001</v>
      </c>
      <c r="G17" s="10">
        <v>0.19750000000000001</v>
      </c>
      <c r="H17" s="9">
        <v>8.2989999999999994E-2</v>
      </c>
      <c r="I17" s="10">
        <v>0.12479999999999999</v>
      </c>
      <c r="J17" s="10">
        <v>11.198930000000001</v>
      </c>
      <c r="K17" s="53">
        <v>9.2969999999999997E-2</v>
      </c>
    </row>
    <row r="18" spans="1:11" x14ac:dyDescent="0.25">
      <c r="A18" s="8">
        <v>39827</v>
      </c>
      <c r="B18" s="9">
        <v>0.18307000000000001</v>
      </c>
      <c r="C18" s="10">
        <v>0.21854999999999999</v>
      </c>
      <c r="D18" s="9">
        <v>8.2369999999999999E-2</v>
      </c>
      <c r="E18" s="10">
        <v>0.18553</v>
      </c>
      <c r="F18" s="9">
        <v>168.5736</v>
      </c>
      <c r="G18" s="10">
        <v>0.18206</v>
      </c>
      <c r="H18" s="9">
        <v>8.3809999999999996E-2</v>
      </c>
      <c r="I18" s="10">
        <v>0.12479999999999999</v>
      </c>
      <c r="J18" s="10">
        <v>11.22077</v>
      </c>
      <c r="K18" s="53">
        <v>9.3600000000000003E-2</v>
      </c>
    </row>
    <row r="19" spans="1:11" x14ac:dyDescent="0.25">
      <c r="A19" s="8">
        <v>39828</v>
      </c>
      <c r="B19" s="9">
        <v>0.18314</v>
      </c>
      <c r="C19" s="10">
        <v>0.22084000000000001</v>
      </c>
      <c r="D19" s="9">
        <v>8.2559999999999995E-2</v>
      </c>
      <c r="E19" s="10">
        <v>0.18587999999999999</v>
      </c>
      <c r="F19" s="9">
        <v>168.5736</v>
      </c>
      <c r="G19" s="10">
        <v>0.18284</v>
      </c>
      <c r="H19" s="9">
        <v>8.3839999999999998E-2</v>
      </c>
      <c r="I19" s="10">
        <v>0.12479999999999999</v>
      </c>
      <c r="J19" s="10">
        <v>11.17272</v>
      </c>
      <c r="K19" s="53">
        <v>9.3640000000000001E-2</v>
      </c>
    </row>
    <row r="20" spans="1:11" ht="15.75" thickBot="1" x14ac:dyDescent="0.3">
      <c r="A20" s="11">
        <v>39829</v>
      </c>
      <c r="B20" s="12">
        <v>0.18682000000000001</v>
      </c>
      <c r="C20" s="13">
        <v>0.22267000000000001</v>
      </c>
      <c r="D20" s="12">
        <v>8.2589999999999997E-2</v>
      </c>
      <c r="E20" s="13">
        <v>0.1613</v>
      </c>
      <c r="F20" s="12">
        <v>171.00720000000001</v>
      </c>
      <c r="G20" s="13">
        <v>0.18340999999999999</v>
      </c>
      <c r="H20" s="12">
        <v>8.3790000000000003E-2</v>
      </c>
      <c r="I20" s="13">
        <v>0.12479999999999999</v>
      </c>
      <c r="J20" s="13">
        <v>11.230130000000001</v>
      </c>
      <c r="K20" s="54">
        <v>9.4009999999999996E-2</v>
      </c>
    </row>
    <row r="21" spans="1:11" ht="15.75" thickTop="1" x14ac:dyDescent="0.25">
      <c r="A21" s="14" t="s">
        <v>9</v>
      </c>
      <c r="B21" s="15">
        <f t="shared" ref="B21:K21" si="3">SUM(B16:B20)</f>
        <v>0.91271000000000002</v>
      </c>
      <c r="C21" s="16">
        <f t="shared" si="3"/>
        <v>1.0868900000000001</v>
      </c>
      <c r="D21" s="15">
        <f t="shared" si="3"/>
        <v>0.41082999999999997</v>
      </c>
      <c r="E21" s="16">
        <f t="shared" si="3"/>
        <v>0.90122999999999998</v>
      </c>
      <c r="F21" s="15">
        <f t="shared" si="3"/>
        <v>842.81184000000007</v>
      </c>
      <c r="G21" s="16">
        <f t="shared" si="3"/>
        <v>0.92243999999999993</v>
      </c>
      <c r="H21" s="15">
        <f t="shared" si="3"/>
        <v>0.41837000000000002</v>
      </c>
      <c r="I21" s="16">
        <f t="shared" si="3"/>
        <v>0.624</v>
      </c>
      <c r="J21" s="16">
        <f t="shared" si="3"/>
        <v>56.138170000000002</v>
      </c>
      <c r="K21" s="55">
        <f t="shared" si="3"/>
        <v>0.46515000000000001</v>
      </c>
    </row>
    <row r="22" spans="1:11" ht="15.75" thickBot="1" x14ac:dyDescent="0.3">
      <c r="A22" s="17" t="s">
        <v>10</v>
      </c>
      <c r="B22" s="18">
        <f>B21/5</f>
        <v>0.18254200000000001</v>
      </c>
      <c r="C22" s="19">
        <f>C21/5</f>
        <v>0.21737800000000002</v>
      </c>
      <c r="D22" s="19">
        <f t="shared" ref="D22:K22" si="4">D21/5</f>
        <v>8.2165999999999989E-2</v>
      </c>
      <c r="E22" s="19">
        <f t="shared" si="4"/>
        <v>0.18024599999999999</v>
      </c>
      <c r="F22" s="19">
        <f t="shared" si="4"/>
        <v>168.56236800000002</v>
      </c>
      <c r="G22" s="19">
        <f t="shared" si="4"/>
        <v>0.18448799999999999</v>
      </c>
      <c r="H22" s="19">
        <f t="shared" si="4"/>
        <v>8.3673999999999998E-2</v>
      </c>
      <c r="I22" s="19">
        <f t="shared" si="4"/>
        <v>0.12479999999999999</v>
      </c>
      <c r="J22" s="19">
        <f t="shared" si="4"/>
        <v>11.227634</v>
      </c>
      <c r="K22" s="19">
        <f t="shared" si="4"/>
        <v>9.3030000000000002E-2</v>
      </c>
    </row>
    <row r="23" spans="1:11" ht="15.75" thickTop="1" x14ac:dyDescent="0.25">
      <c r="A23" s="8">
        <v>39832</v>
      </c>
      <c r="B23" s="9">
        <v>0.1842</v>
      </c>
      <c r="C23" s="10">
        <v>0.22878000000000001</v>
      </c>
      <c r="D23" s="9">
        <v>8.2400000000000001E-2</v>
      </c>
      <c r="E23" s="10">
        <v>0.18576000000000001</v>
      </c>
      <c r="F23" s="9">
        <v>168.8544</v>
      </c>
      <c r="G23" s="10">
        <v>0.18568999999999999</v>
      </c>
      <c r="H23" s="9">
        <v>8.4129999999999996E-2</v>
      </c>
      <c r="I23" s="10">
        <v>0.12479999999999999</v>
      </c>
      <c r="J23" s="10">
        <v>11.31062</v>
      </c>
      <c r="K23" s="53">
        <v>9.418E-2</v>
      </c>
    </row>
    <row r="24" spans="1:11" x14ac:dyDescent="0.25">
      <c r="A24" s="8">
        <v>39833</v>
      </c>
      <c r="B24" s="9">
        <v>0.18323</v>
      </c>
      <c r="C24" s="10">
        <v>0.21981999999999999</v>
      </c>
      <c r="D24" s="9">
        <v>8.2629999999999995E-2</v>
      </c>
      <c r="E24" s="10">
        <v>0.18589</v>
      </c>
      <c r="F24" s="9">
        <v>168.97919999999999</v>
      </c>
      <c r="G24" s="10">
        <v>0.18164</v>
      </c>
      <c r="H24" s="9">
        <v>8.3919999999999995E-2</v>
      </c>
      <c r="I24" s="10">
        <v>0.12479999999999999</v>
      </c>
      <c r="J24" s="10">
        <v>11.27256</v>
      </c>
      <c r="K24" s="53">
        <v>9.3689999999999996E-2</v>
      </c>
    </row>
    <row r="25" spans="1:11" x14ac:dyDescent="0.25">
      <c r="A25" s="8">
        <v>39834</v>
      </c>
      <c r="B25" s="9">
        <v>0.18903</v>
      </c>
      <c r="C25" s="10">
        <v>0.23713000000000001</v>
      </c>
      <c r="D25" s="9">
        <v>8.3000000000000004E-2</v>
      </c>
      <c r="E25" s="10">
        <v>0.18856999999999999</v>
      </c>
      <c r="F25" s="9">
        <v>168.8544</v>
      </c>
      <c r="G25" s="10">
        <v>0.19003999999999999</v>
      </c>
      <c r="H25" s="9">
        <v>8.9359999999999995E-2</v>
      </c>
      <c r="I25" s="10">
        <v>0.12479999999999999</v>
      </c>
      <c r="J25" s="10">
        <v>11.250719999999999</v>
      </c>
      <c r="K25" s="53">
        <v>9.665E-2</v>
      </c>
    </row>
    <row r="26" spans="1:11" x14ac:dyDescent="0.25">
      <c r="A26" s="8">
        <v>39835</v>
      </c>
      <c r="B26" s="9">
        <v>0.18962999999999999</v>
      </c>
      <c r="C26" s="10">
        <v>0.23982000000000001</v>
      </c>
      <c r="D26" s="9">
        <v>8.3710000000000007E-2</v>
      </c>
      <c r="E26" s="10">
        <v>0.18804999999999999</v>
      </c>
      <c r="F26" s="9">
        <v>170.976</v>
      </c>
      <c r="G26" s="10">
        <v>0.19247</v>
      </c>
      <c r="H26" s="9">
        <v>9.0880000000000002E-2</v>
      </c>
      <c r="I26" s="10">
        <v>0.12479999999999999</v>
      </c>
      <c r="J26" s="10">
        <v>10.937469999999999</v>
      </c>
      <c r="K26" s="53">
        <v>9.6949999999999995E-2</v>
      </c>
    </row>
    <row r="27" spans="1:11" ht="15.75" thickBot="1" x14ac:dyDescent="0.3">
      <c r="A27" s="11">
        <v>39836</v>
      </c>
      <c r="B27" s="12">
        <v>0.18633</v>
      </c>
      <c r="C27" s="13">
        <v>0.23400000000000001</v>
      </c>
      <c r="D27" s="12">
        <v>8.3400000000000002E-2</v>
      </c>
      <c r="E27" s="13">
        <v>0.18658</v>
      </c>
      <c r="F27" s="12">
        <v>170.08992000000001</v>
      </c>
      <c r="G27" s="13">
        <v>0.18917999999999999</v>
      </c>
      <c r="H27" s="12">
        <v>8.7730000000000002E-2</v>
      </c>
      <c r="I27" s="13">
        <v>0.12479999999999999</v>
      </c>
      <c r="J27" s="13">
        <v>11.16835</v>
      </c>
      <c r="K27" s="54">
        <v>9.5259999999999997E-2</v>
      </c>
    </row>
    <row r="28" spans="1:11" ht="15.75" thickTop="1" x14ac:dyDescent="0.25">
      <c r="A28" s="14" t="s">
        <v>9</v>
      </c>
      <c r="B28" s="15">
        <f t="shared" ref="B28:K28" si="5">SUM(B23:B27)</f>
        <v>0.93242000000000003</v>
      </c>
      <c r="C28" s="16">
        <f t="shared" si="5"/>
        <v>1.1595500000000001</v>
      </c>
      <c r="D28" s="15">
        <f t="shared" si="5"/>
        <v>0.41514000000000006</v>
      </c>
      <c r="E28" s="16">
        <f t="shared" si="5"/>
        <v>0.93484999999999996</v>
      </c>
      <c r="F28" s="15">
        <f t="shared" si="5"/>
        <v>847.75391999999999</v>
      </c>
      <c r="G28" s="16">
        <f t="shared" si="5"/>
        <v>0.93901999999999997</v>
      </c>
      <c r="H28" s="15">
        <f t="shared" si="5"/>
        <v>0.43601999999999996</v>
      </c>
      <c r="I28" s="16">
        <f t="shared" si="5"/>
        <v>0.624</v>
      </c>
      <c r="J28" s="16">
        <f t="shared" si="5"/>
        <v>55.939719999999994</v>
      </c>
      <c r="K28" s="55">
        <f t="shared" si="5"/>
        <v>0.47672999999999999</v>
      </c>
    </row>
    <row r="29" spans="1:11" ht="15.75" thickBot="1" x14ac:dyDescent="0.3">
      <c r="A29" s="17" t="s">
        <v>10</v>
      </c>
      <c r="B29" s="18">
        <f>B28/5</f>
        <v>0.18648400000000001</v>
      </c>
      <c r="C29" s="16">
        <f>C28/5</f>
        <v>0.23191000000000001</v>
      </c>
      <c r="D29" s="19">
        <f t="shared" ref="D29:K29" si="6">D28/5</f>
        <v>8.3028000000000018E-2</v>
      </c>
      <c r="E29" s="19">
        <f t="shared" si="6"/>
        <v>0.18697</v>
      </c>
      <c r="F29" s="19">
        <f t="shared" si="6"/>
        <v>169.55078399999999</v>
      </c>
      <c r="G29" s="19">
        <f t="shared" si="6"/>
        <v>0.187804</v>
      </c>
      <c r="H29" s="19">
        <f t="shared" si="6"/>
        <v>8.720399999999999E-2</v>
      </c>
      <c r="I29" s="19">
        <f t="shared" si="6"/>
        <v>0.12479999999999999</v>
      </c>
      <c r="J29" s="19">
        <f t="shared" si="6"/>
        <v>11.187943999999998</v>
      </c>
      <c r="K29" s="19">
        <f t="shared" si="6"/>
        <v>9.5346E-2</v>
      </c>
    </row>
    <row r="30" spans="1:11" ht="15.75" thickTop="1" x14ac:dyDescent="0.25">
      <c r="A30" s="8">
        <v>39839</v>
      </c>
      <c r="B30" s="9">
        <v>0.18756999999999999</v>
      </c>
      <c r="C30" s="40">
        <v>0.23407</v>
      </c>
      <c r="D30" s="9">
        <v>8.3879999999999996E-2</v>
      </c>
      <c r="E30" s="10">
        <v>0.18715000000000001</v>
      </c>
      <c r="F30" s="9">
        <v>171.12576000000001</v>
      </c>
      <c r="G30" s="10">
        <v>0.18958</v>
      </c>
      <c r="H30" s="9">
        <v>8.7999999999999995E-2</v>
      </c>
      <c r="I30" s="10">
        <v>0.12479999999999999</v>
      </c>
      <c r="J30" s="10">
        <v>11.21266</v>
      </c>
      <c r="K30" s="53">
        <v>9.5899999999999999E-2</v>
      </c>
    </row>
    <row r="31" spans="1:11" x14ac:dyDescent="0.25">
      <c r="A31" s="8">
        <v>39840</v>
      </c>
      <c r="B31" s="9">
        <v>0.18568000000000001</v>
      </c>
      <c r="C31" s="10">
        <v>0.23527000000000001</v>
      </c>
      <c r="D31" s="9">
        <v>8.3529999999999993E-2</v>
      </c>
      <c r="E31" s="10">
        <v>0.18723999999999999</v>
      </c>
      <c r="F31" s="9">
        <v>173.57808</v>
      </c>
      <c r="G31" s="10">
        <v>0.18892999999999999</v>
      </c>
      <c r="H31" s="9">
        <v>8.9469999999999994E-2</v>
      </c>
      <c r="I31" s="10">
        <v>0.12479999999999999</v>
      </c>
      <c r="J31" s="10">
        <v>11.15213</v>
      </c>
      <c r="K31" s="53">
        <v>9.4939999999999997E-2</v>
      </c>
    </row>
    <row r="32" spans="1:11" x14ac:dyDescent="0.25">
      <c r="A32" s="8">
        <v>39841</v>
      </c>
      <c r="B32" s="9">
        <v>0.18540999999999999</v>
      </c>
      <c r="C32" s="10">
        <v>0.23623</v>
      </c>
      <c r="D32" s="9">
        <v>8.2869999999999999E-2</v>
      </c>
      <c r="E32" s="10">
        <v>0.18806999999999999</v>
      </c>
      <c r="F32" s="9">
        <v>173.53440000000001</v>
      </c>
      <c r="G32" s="10">
        <v>0.18889</v>
      </c>
      <c r="H32" s="9">
        <v>8.8139999999999996E-2</v>
      </c>
      <c r="I32" s="10">
        <v>0.12479999999999999</v>
      </c>
      <c r="J32" s="10">
        <v>11.09909</v>
      </c>
      <c r="K32" s="53">
        <v>9.4799999999999995E-2</v>
      </c>
    </row>
    <row r="33" spans="1:11" x14ac:dyDescent="0.25">
      <c r="A33" s="8">
        <v>39842</v>
      </c>
      <c r="B33" s="9">
        <v>0.18462999999999999</v>
      </c>
      <c r="C33" s="10">
        <v>0.23347000000000001</v>
      </c>
      <c r="D33" s="9">
        <v>8.2580000000000001E-2</v>
      </c>
      <c r="E33" s="10">
        <v>0.18703</v>
      </c>
      <c r="F33" s="9">
        <v>171.10079999999999</v>
      </c>
      <c r="G33" s="10">
        <v>0.18662999999999999</v>
      </c>
      <c r="H33" s="9">
        <v>8.7209999999999996E-2</v>
      </c>
      <c r="I33" s="10">
        <v>0.12479999999999999</v>
      </c>
      <c r="J33" s="10">
        <v>11.20579</v>
      </c>
      <c r="K33" s="53">
        <v>9.4310000000000005E-2</v>
      </c>
    </row>
    <row r="34" spans="1:11" ht="15.75" thickBot="1" x14ac:dyDescent="0.3">
      <c r="A34" s="11">
        <v>39843</v>
      </c>
      <c r="B34" s="12">
        <v>0.18665000000000001</v>
      </c>
      <c r="C34" s="13">
        <v>0.24127999999999999</v>
      </c>
      <c r="D34" s="12">
        <v>8.294E-2</v>
      </c>
      <c r="E34" s="13">
        <v>0.18792</v>
      </c>
      <c r="F34" s="12">
        <v>171.1944</v>
      </c>
      <c r="G34" s="13">
        <v>0.18998000000000001</v>
      </c>
      <c r="H34" s="12">
        <v>8.7319999999999995E-2</v>
      </c>
      <c r="I34" s="13">
        <v>0.12479999999999999</v>
      </c>
      <c r="J34" s="13">
        <v>11.21078</v>
      </c>
      <c r="K34" s="54">
        <v>9.5750000000000002E-2</v>
      </c>
    </row>
    <row r="35" spans="1:11" ht="15.75" thickTop="1" x14ac:dyDescent="0.25">
      <c r="A35" s="14" t="s">
        <v>9</v>
      </c>
      <c r="B35" s="15">
        <f t="shared" ref="B35:K35" si="7">SUM(B30:B34)</f>
        <v>0.92993999999999988</v>
      </c>
      <c r="C35" s="16">
        <f t="shared" si="7"/>
        <v>1.18032</v>
      </c>
      <c r="D35" s="15">
        <f t="shared" si="7"/>
        <v>0.4158</v>
      </c>
      <c r="E35" s="16">
        <f t="shared" si="7"/>
        <v>0.93740999999999997</v>
      </c>
      <c r="F35" s="15">
        <f t="shared" si="7"/>
        <v>860.53344000000004</v>
      </c>
      <c r="G35" s="16">
        <f t="shared" si="7"/>
        <v>0.94401000000000002</v>
      </c>
      <c r="H35" s="15">
        <f t="shared" si="7"/>
        <v>0.44014000000000003</v>
      </c>
      <c r="I35" s="16">
        <f t="shared" si="7"/>
        <v>0.624</v>
      </c>
      <c r="J35" s="16">
        <f t="shared" si="7"/>
        <v>55.880450000000003</v>
      </c>
      <c r="K35" s="55">
        <f t="shared" si="7"/>
        <v>0.47570000000000001</v>
      </c>
    </row>
    <row r="36" spans="1:11" ht="15.75" thickBot="1" x14ac:dyDescent="0.3">
      <c r="A36" s="17" t="s">
        <v>10</v>
      </c>
      <c r="B36" s="18">
        <f>B35/5</f>
        <v>0.18598799999999999</v>
      </c>
      <c r="C36" s="19">
        <f>C35/5</f>
        <v>0.236064</v>
      </c>
      <c r="D36" s="19">
        <f t="shared" ref="D36:K36" si="8">D35/5</f>
        <v>8.3159999999999998E-2</v>
      </c>
      <c r="E36" s="19">
        <f t="shared" si="8"/>
        <v>0.18748199999999998</v>
      </c>
      <c r="F36" s="19">
        <f t="shared" si="8"/>
        <v>172.10668800000002</v>
      </c>
      <c r="G36" s="19">
        <f t="shared" si="8"/>
        <v>0.188802</v>
      </c>
      <c r="H36" s="19">
        <f t="shared" si="8"/>
        <v>8.8028000000000009E-2</v>
      </c>
      <c r="I36" s="19">
        <f t="shared" si="8"/>
        <v>0.12479999999999999</v>
      </c>
      <c r="J36" s="19">
        <f t="shared" si="8"/>
        <v>11.17609</v>
      </c>
      <c r="K36" s="19">
        <f t="shared" si="8"/>
        <v>9.5140000000000002E-2</v>
      </c>
    </row>
    <row r="37" spans="1:11" ht="15.75" thickTop="1" x14ac:dyDescent="0.25">
      <c r="A37" s="87"/>
      <c r="B37" s="37"/>
      <c r="C37" s="34"/>
      <c r="D37" s="37"/>
      <c r="E37" s="34"/>
      <c r="F37" s="37"/>
      <c r="G37" s="34"/>
      <c r="H37" s="37"/>
      <c r="I37" s="34"/>
      <c r="J37" s="34"/>
      <c r="K37" s="58"/>
    </row>
    <row r="38" spans="1:11" ht="20.25" x14ac:dyDescent="0.3">
      <c r="A38" s="20"/>
      <c r="B38" s="9"/>
      <c r="C38" s="86"/>
      <c r="D38" s="21"/>
      <c r="E38" s="22" t="s">
        <v>11</v>
      </c>
      <c r="F38" s="9"/>
      <c r="G38" s="10"/>
      <c r="H38" s="9"/>
      <c r="I38" s="10"/>
      <c r="J38" s="10"/>
      <c r="K38" s="53"/>
    </row>
    <row r="39" spans="1:11" ht="15.75" thickBot="1" x14ac:dyDescent="0.3">
      <c r="A39" s="23"/>
      <c r="B39" s="24"/>
      <c r="C39" s="25"/>
      <c r="D39" s="24"/>
      <c r="E39" s="25"/>
      <c r="F39" s="24"/>
      <c r="G39" s="25"/>
      <c r="H39" s="24"/>
      <c r="I39" s="25"/>
      <c r="J39" s="25"/>
      <c r="K39" s="56"/>
    </row>
    <row r="40" spans="1:11" x14ac:dyDescent="0.25">
      <c r="A40" s="26" t="s">
        <v>12</v>
      </c>
      <c r="B40" s="27">
        <f>SUM(B6,B9:B13,B16:B20,B23:B27,B30:B34)</f>
        <v>3.8349600000000001</v>
      </c>
      <c r="C40" s="28">
        <f>SUM(C6:C6,C9:C13,C16:C20,C23:C27,C30:C34)</f>
        <v>4.7022399999999998</v>
      </c>
      <c r="D40" s="28">
        <f t="shared" ref="D40:K40" si="9">SUM(D6:D6,D9:D13,D16:D20,D23:D27,D30:D34)</f>
        <v>1.73271</v>
      </c>
      <c r="E40" s="28">
        <f t="shared" si="9"/>
        <v>3.8296060000000005</v>
      </c>
      <c r="F40" s="28">
        <f t="shared" si="9"/>
        <v>3526.31448</v>
      </c>
      <c r="G40" s="28">
        <f t="shared" si="9"/>
        <v>3.8639399999999999</v>
      </c>
      <c r="H40" s="28">
        <f t="shared" si="9"/>
        <v>1.80576</v>
      </c>
      <c r="I40" s="28">
        <f t="shared" si="9"/>
        <v>2.6208</v>
      </c>
      <c r="J40" s="28">
        <f t="shared" si="9"/>
        <v>236.5453</v>
      </c>
      <c r="K40" s="28">
        <f t="shared" si="9"/>
        <v>1.9595099999999996</v>
      </c>
    </row>
    <row r="41" spans="1:11" x14ac:dyDescent="0.25">
      <c r="A41" s="26" t="s">
        <v>13</v>
      </c>
      <c r="B41" s="15">
        <f>B40/21</f>
        <v>0.18261714285714287</v>
      </c>
      <c r="C41" s="16">
        <f>C40/21</f>
        <v>0.22391619047619046</v>
      </c>
      <c r="D41" s="16">
        <f t="shared" ref="D41:K41" si="10">D40/21</f>
        <v>8.251E-2</v>
      </c>
      <c r="E41" s="16">
        <f t="shared" si="10"/>
        <v>0.18236219047619051</v>
      </c>
      <c r="F41" s="16">
        <f t="shared" si="10"/>
        <v>167.91973714285714</v>
      </c>
      <c r="G41" s="16">
        <f t="shared" si="10"/>
        <v>0.18399714285714286</v>
      </c>
      <c r="H41" s="16">
        <f t="shared" si="10"/>
        <v>8.5988571428571428E-2</v>
      </c>
      <c r="I41" s="16">
        <f t="shared" si="10"/>
        <v>0.12479999999999999</v>
      </c>
      <c r="J41" s="16">
        <f t="shared" si="10"/>
        <v>11.264061904761904</v>
      </c>
      <c r="K41" s="16">
        <f t="shared" si="10"/>
        <v>9.3309999999999976E-2</v>
      </c>
    </row>
    <row r="42" spans="1:11" x14ac:dyDescent="0.25">
      <c r="A42" s="26" t="s">
        <v>14</v>
      </c>
      <c r="B42" s="27">
        <f>1/B41</f>
        <v>5.4759371675323862</v>
      </c>
      <c r="C42" s="28">
        <f>1/C41</f>
        <v>4.4659566504474464</v>
      </c>
      <c r="D42" s="28">
        <f t="shared" ref="D42:K42" si="11">1/D41</f>
        <v>12.119743061447098</v>
      </c>
      <c r="E42" s="28">
        <f t="shared" si="11"/>
        <v>5.4835928291317684</v>
      </c>
      <c r="F42" s="28">
        <f t="shared" si="11"/>
        <v>5.9552260920302264E-3</v>
      </c>
      <c r="G42" s="28">
        <f t="shared" si="11"/>
        <v>5.4348670010403888</v>
      </c>
      <c r="H42" s="28">
        <f t="shared" si="11"/>
        <v>11.629452418926103</v>
      </c>
      <c r="I42" s="28">
        <f t="shared" si="11"/>
        <v>8.0128205128205128</v>
      </c>
      <c r="J42" s="28">
        <f t="shared" si="11"/>
        <v>8.8777921184652581E-2</v>
      </c>
      <c r="K42" s="28">
        <f t="shared" si="11"/>
        <v>10.716964955524599</v>
      </c>
    </row>
    <row r="43" spans="1:11" ht="15.75" thickBot="1" x14ac:dyDescent="0.3">
      <c r="A43" s="29"/>
      <c r="B43" s="30"/>
      <c r="C43" s="31"/>
      <c r="D43" s="30"/>
      <c r="E43" s="31"/>
      <c r="F43" s="30"/>
      <c r="G43" s="31"/>
      <c r="H43" s="30"/>
      <c r="I43" s="31"/>
      <c r="J43" s="31"/>
      <c r="K43" s="49"/>
    </row>
  </sheetData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opLeftCell="A7" workbookViewId="0">
      <selection activeCell="D30" sqref="D30"/>
    </sheetView>
  </sheetViews>
  <sheetFormatPr defaultRowHeight="15" x14ac:dyDescent="0.25"/>
  <cols>
    <col min="1" max="1" width="12.28515625" customWidth="1"/>
    <col min="2" max="2" width="10.85546875" customWidth="1"/>
    <col min="3" max="3" width="10.7109375" customWidth="1"/>
    <col min="4" max="4" width="11.7109375" customWidth="1"/>
    <col min="5" max="6" width="10.42578125" customWidth="1"/>
    <col min="7" max="7" width="10" customWidth="1"/>
    <col min="8" max="8" width="10.42578125" customWidth="1"/>
    <col min="9" max="9" width="10.7109375" customWidth="1"/>
    <col min="10" max="10" width="10.140625" customWidth="1"/>
    <col min="11" max="11" width="10.4257812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 x14ac:dyDescent="0.3">
      <c r="A2" s="1"/>
      <c r="B2" s="1"/>
      <c r="C2" s="2" t="s">
        <v>42</v>
      </c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5">
      <c r="A4" s="4"/>
      <c r="B4" s="5"/>
      <c r="C4" s="4"/>
      <c r="D4" s="5"/>
      <c r="E4" s="4"/>
      <c r="F4" s="5"/>
      <c r="G4" s="4"/>
      <c r="H4" s="5"/>
      <c r="I4" s="4"/>
      <c r="J4" s="4"/>
      <c r="K4" s="51"/>
    </row>
    <row r="5" spans="1:11" ht="15.75" thickBot="1" x14ac:dyDescent="0.3">
      <c r="A5" s="6" t="s">
        <v>0</v>
      </c>
      <c r="B5" s="7" t="s">
        <v>27</v>
      </c>
      <c r="C5" s="6" t="s">
        <v>4</v>
      </c>
      <c r="D5" s="7" t="s">
        <v>5</v>
      </c>
      <c r="E5" s="6" t="s">
        <v>6</v>
      </c>
      <c r="F5" s="7" t="s">
        <v>3</v>
      </c>
      <c r="G5" s="6" t="s">
        <v>1</v>
      </c>
      <c r="H5" s="7" t="s">
        <v>7</v>
      </c>
      <c r="I5" s="6" t="s">
        <v>8</v>
      </c>
      <c r="J5" s="6" t="s">
        <v>29</v>
      </c>
      <c r="K5" s="52" t="s">
        <v>2</v>
      </c>
    </row>
    <row r="6" spans="1:11" x14ac:dyDescent="0.25">
      <c r="A6" s="38">
        <v>40087</v>
      </c>
      <c r="B6" s="39">
        <v>0.16586999999999999</v>
      </c>
      <c r="C6" s="40">
        <v>0.17182</v>
      </c>
      <c r="D6" s="39">
        <v>7.8259999999999996E-2</v>
      </c>
      <c r="E6" s="40">
        <v>0.17499000000000001</v>
      </c>
      <c r="F6" s="39">
        <v>146.26730000000001</v>
      </c>
      <c r="G6" s="40">
        <v>0.14087</v>
      </c>
      <c r="H6" s="39">
        <v>7.7429999999999999E-2</v>
      </c>
      <c r="I6" s="40">
        <v>0.124</v>
      </c>
      <c r="J6" s="40">
        <v>11.12435</v>
      </c>
      <c r="K6" s="59">
        <v>8.4809999999999997E-2</v>
      </c>
    </row>
    <row r="7" spans="1:11" ht="15.75" thickBot="1" x14ac:dyDescent="0.3">
      <c r="A7" s="11">
        <v>40088</v>
      </c>
      <c r="B7" s="12">
        <v>0.16607</v>
      </c>
      <c r="C7" s="13">
        <v>0.1729</v>
      </c>
      <c r="D7" s="12">
        <v>7.8630000000000005E-2</v>
      </c>
      <c r="E7" s="13">
        <v>0.1754</v>
      </c>
      <c r="F7" s="12">
        <v>145.55213000000001</v>
      </c>
      <c r="G7" s="13">
        <v>0.14308000000000001</v>
      </c>
      <c r="H7" s="12">
        <v>7.7880000000000005E-2</v>
      </c>
      <c r="I7" s="13">
        <v>0.124</v>
      </c>
      <c r="J7" s="13">
        <v>11.085599999999999</v>
      </c>
      <c r="K7" s="54">
        <v>8.4909999999999999E-2</v>
      </c>
    </row>
    <row r="8" spans="1:11" ht="15.75" thickTop="1" x14ac:dyDescent="0.25">
      <c r="A8" s="14" t="s">
        <v>9</v>
      </c>
      <c r="B8" s="15">
        <f t="shared" ref="B8:K8" si="0">SUM(B6:B7)</f>
        <v>0.33194000000000001</v>
      </c>
      <c r="C8" s="16">
        <f t="shared" si="0"/>
        <v>0.34472000000000003</v>
      </c>
      <c r="D8" s="15">
        <f t="shared" si="0"/>
        <v>0.15689</v>
      </c>
      <c r="E8" s="16">
        <f t="shared" si="0"/>
        <v>0.35038999999999998</v>
      </c>
      <c r="F8" s="15">
        <f t="shared" si="0"/>
        <v>291.81943000000001</v>
      </c>
      <c r="G8" s="16">
        <f t="shared" si="0"/>
        <v>0.28395000000000004</v>
      </c>
      <c r="H8" s="15">
        <f t="shared" si="0"/>
        <v>0.15531</v>
      </c>
      <c r="I8" s="16">
        <f t="shared" si="0"/>
        <v>0.248</v>
      </c>
      <c r="J8" s="16">
        <f t="shared" si="0"/>
        <v>22.209949999999999</v>
      </c>
      <c r="K8" s="55">
        <f t="shared" si="0"/>
        <v>0.16971999999999998</v>
      </c>
    </row>
    <row r="9" spans="1:11" ht="15.75" thickBot="1" x14ac:dyDescent="0.3">
      <c r="A9" s="17" t="s">
        <v>10</v>
      </c>
      <c r="B9" s="18">
        <f>B8/2</f>
        <v>0.16597000000000001</v>
      </c>
      <c r="C9" s="19">
        <f>C8/2</f>
        <v>0.17236000000000001</v>
      </c>
      <c r="D9" s="19">
        <f t="shared" ref="D9:K9" si="1">D8/2</f>
        <v>7.8445000000000001E-2</v>
      </c>
      <c r="E9" s="19">
        <f t="shared" si="1"/>
        <v>0.17519499999999999</v>
      </c>
      <c r="F9" s="19">
        <f t="shared" si="1"/>
        <v>145.90971500000001</v>
      </c>
      <c r="G9" s="19">
        <f t="shared" si="1"/>
        <v>0.14197500000000002</v>
      </c>
      <c r="H9" s="19">
        <f t="shared" si="1"/>
        <v>7.7655000000000002E-2</v>
      </c>
      <c r="I9" s="19">
        <f t="shared" si="1"/>
        <v>0.124</v>
      </c>
      <c r="J9" s="19">
        <f t="shared" si="1"/>
        <v>11.104975</v>
      </c>
      <c r="K9" s="19">
        <f t="shared" si="1"/>
        <v>8.4859999999999991E-2</v>
      </c>
    </row>
    <row r="10" spans="1:11" ht="15.75" thickTop="1" x14ac:dyDescent="0.25">
      <c r="A10" s="8">
        <v>40091</v>
      </c>
      <c r="B10" s="9">
        <v>0.16607</v>
      </c>
      <c r="C10" s="10">
        <v>0.1729</v>
      </c>
      <c r="D10" s="9">
        <v>7.8630000000000005E-2</v>
      </c>
      <c r="E10" s="10">
        <v>0.1754</v>
      </c>
      <c r="F10" s="9">
        <v>145.55213000000001</v>
      </c>
      <c r="G10" s="10">
        <v>0.14308000000000001</v>
      </c>
      <c r="H10" s="9">
        <v>7.7880000000000005E-2</v>
      </c>
      <c r="I10" s="10">
        <v>0.124</v>
      </c>
      <c r="J10" s="10">
        <v>11.085599999999999</v>
      </c>
      <c r="K10" s="53">
        <v>8.4909999999999999E-2</v>
      </c>
    </row>
    <row r="11" spans="1:11" x14ac:dyDescent="0.25">
      <c r="A11" s="8">
        <v>40092</v>
      </c>
      <c r="B11" s="9">
        <v>0.1658</v>
      </c>
      <c r="C11" s="10">
        <v>0.17163999999999999</v>
      </c>
      <c r="D11" s="9">
        <v>7.9039999999999999E-2</v>
      </c>
      <c r="E11" s="10">
        <v>0.17507</v>
      </c>
      <c r="F11" s="9">
        <v>144.95445000000001</v>
      </c>
      <c r="G11" s="10">
        <v>0.14196</v>
      </c>
      <c r="H11" s="9">
        <v>7.7719999999999997E-2</v>
      </c>
      <c r="I11" s="10">
        <v>0.124</v>
      </c>
      <c r="J11" s="10">
        <v>11.11722</v>
      </c>
      <c r="K11" s="53">
        <v>8.4779999999999994E-2</v>
      </c>
    </row>
    <row r="12" spans="1:11" x14ac:dyDescent="0.25">
      <c r="A12" s="8">
        <v>40093</v>
      </c>
      <c r="B12" s="9">
        <v>0.16469</v>
      </c>
      <c r="C12" s="10">
        <v>0.16864999999999999</v>
      </c>
      <c r="D12" s="9">
        <v>7.8179999999999999E-2</v>
      </c>
      <c r="E12" s="10">
        <v>0.17382</v>
      </c>
      <c r="F12" s="9">
        <v>144.92500000000001</v>
      </c>
      <c r="G12" s="10">
        <v>0.13971</v>
      </c>
      <c r="H12" s="9">
        <v>7.7759999999999996E-2</v>
      </c>
      <c r="I12" s="10">
        <v>0.124</v>
      </c>
      <c r="J12" s="10">
        <v>11.02918</v>
      </c>
      <c r="K12" s="53">
        <v>8.4199999999999997E-2</v>
      </c>
    </row>
    <row r="13" spans="1:11" x14ac:dyDescent="0.25">
      <c r="A13" s="8">
        <v>40094</v>
      </c>
      <c r="B13" s="9">
        <v>0.16511000000000001</v>
      </c>
      <c r="C13" s="10">
        <v>0.16875000000000001</v>
      </c>
      <c r="D13" s="9">
        <v>7.8179999999999999E-2</v>
      </c>
      <c r="E13" s="10">
        <v>0.17377000000000001</v>
      </c>
      <c r="F13" s="9">
        <v>145.17920000000001</v>
      </c>
      <c r="G13" s="10">
        <v>0.13938</v>
      </c>
      <c r="H13" s="9">
        <v>7.7950000000000005E-2</v>
      </c>
      <c r="I13" s="10">
        <v>0.124</v>
      </c>
      <c r="J13" s="10">
        <v>11.020189999999999</v>
      </c>
      <c r="K13" s="53">
        <v>8.4419999999999995E-2</v>
      </c>
    </row>
    <row r="14" spans="1:11" ht="15.75" thickBot="1" x14ac:dyDescent="0.3">
      <c r="A14" s="11">
        <v>40095</v>
      </c>
      <c r="B14" s="12">
        <v>0.16435</v>
      </c>
      <c r="C14" s="13">
        <v>0.16747000000000001</v>
      </c>
      <c r="D14" s="12">
        <v>7.7939999999999995E-2</v>
      </c>
      <c r="E14" s="13">
        <v>0.17263999999999999</v>
      </c>
      <c r="F14" s="12">
        <v>144.80099999999999</v>
      </c>
      <c r="G14" s="13">
        <v>0.13753000000000001</v>
      </c>
      <c r="H14" s="12">
        <v>7.7179999999999999E-2</v>
      </c>
      <c r="I14" s="13">
        <v>0.124</v>
      </c>
      <c r="J14" s="13">
        <v>10.96377</v>
      </c>
      <c r="K14" s="54">
        <v>8.4029999999999994E-2</v>
      </c>
    </row>
    <row r="15" spans="1:11" ht="15.75" thickTop="1" x14ac:dyDescent="0.25">
      <c r="A15" s="14" t="s">
        <v>9</v>
      </c>
      <c r="B15" s="15">
        <f t="shared" ref="B15:K15" si="2">SUM(B10:B14)</f>
        <v>0.82601999999999998</v>
      </c>
      <c r="C15" s="16">
        <f t="shared" si="2"/>
        <v>0.84941</v>
      </c>
      <c r="D15" s="15">
        <f t="shared" si="2"/>
        <v>0.39197000000000004</v>
      </c>
      <c r="E15" s="16">
        <f t="shared" si="2"/>
        <v>0.87070000000000003</v>
      </c>
      <c r="F15" s="15">
        <f t="shared" si="2"/>
        <v>725.41177999999991</v>
      </c>
      <c r="G15" s="16">
        <f t="shared" si="2"/>
        <v>0.70166000000000006</v>
      </c>
      <c r="H15" s="15">
        <f t="shared" si="2"/>
        <v>0.38849</v>
      </c>
      <c r="I15" s="16">
        <f t="shared" si="2"/>
        <v>0.62</v>
      </c>
      <c r="J15" s="16">
        <f t="shared" si="2"/>
        <v>55.215959999999995</v>
      </c>
      <c r="K15" s="55">
        <f t="shared" si="2"/>
        <v>0.42233999999999999</v>
      </c>
    </row>
    <row r="16" spans="1:11" ht="15.75" thickBot="1" x14ac:dyDescent="0.3">
      <c r="A16" s="17" t="s">
        <v>10</v>
      </c>
      <c r="B16" s="18">
        <f>B15/5</f>
        <v>0.16520399999999999</v>
      </c>
      <c r="C16" s="19">
        <f>C15/5</f>
        <v>0.16988200000000001</v>
      </c>
      <c r="D16" s="19">
        <f t="shared" ref="D16:K16" si="3">D15/5</f>
        <v>7.8394000000000005E-2</v>
      </c>
      <c r="E16" s="19">
        <f t="shared" si="3"/>
        <v>0.17414000000000002</v>
      </c>
      <c r="F16" s="19">
        <f t="shared" si="3"/>
        <v>145.08235599999998</v>
      </c>
      <c r="G16" s="19">
        <f t="shared" si="3"/>
        <v>0.14033200000000001</v>
      </c>
      <c r="H16" s="19">
        <f t="shared" si="3"/>
        <v>7.7698000000000003E-2</v>
      </c>
      <c r="I16" s="19">
        <f t="shared" si="3"/>
        <v>0.124</v>
      </c>
      <c r="J16" s="19">
        <f t="shared" si="3"/>
        <v>11.043191999999999</v>
      </c>
      <c r="K16" s="19">
        <f t="shared" si="3"/>
        <v>8.4468000000000001E-2</v>
      </c>
    </row>
    <row r="17" spans="1:11" ht="15" customHeight="1" thickTop="1" x14ac:dyDescent="0.25">
      <c r="A17" s="8">
        <v>40098</v>
      </c>
      <c r="B17" s="9">
        <v>0.16453999999999999</v>
      </c>
      <c r="C17" s="10">
        <v>0.16885</v>
      </c>
      <c r="D17" s="9">
        <v>7.8090000000000007E-2</v>
      </c>
      <c r="E17" s="10">
        <v>0.17287</v>
      </c>
      <c r="F17" s="9">
        <v>144.43520000000001</v>
      </c>
      <c r="G17" s="10">
        <v>0.13716</v>
      </c>
      <c r="H17" s="9">
        <v>7.8060000000000004E-2</v>
      </c>
      <c r="I17" s="10">
        <v>0.124</v>
      </c>
      <c r="J17" s="10">
        <v>11.097379999999999</v>
      </c>
      <c r="K17" s="53">
        <v>8.4129999999999996E-2</v>
      </c>
    </row>
    <row r="18" spans="1:11" x14ac:dyDescent="0.25">
      <c r="A18" s="8">
        <v>40099</v>
      </c>
      <c r="B18" s="9">
        <v>0.16411999999999999</v>
      </c>
      <c r="C18" s="10">
        <v>0.16919000000000001</v>
      </c>
      <c r="D18" s="9">
        <v>7.8270000000000006E-2</v>
      </c>
      <c r="E18" s="10">
        <v>0.17323</v>
      </c>
      <c r="F18" s="9">
        <v>145.0025</v>
      </c>
      <c r="G18" s="10">
        <v>0.13696</v>
      </c>
      <c r="H18" s="9">
        <v>7.85E-2</v>
      </c>
      <c r="I18" s="10">
        <v>0.124</v>
      </c>
      <c r="J18" s="10">
        <v>11.14512</v>
      </c>
      <c r="K18" s="53">
        <v>8.3909999999999998E-2</v>
      </c>
    </row>
    <row r="19" spans="1:11" x14ac:dyDescent="0.25">
      <c r="A19" s="8">
        <v>40100</v>
      </c>
      <c r="B19" s="9">
        <v>0.16342999999999999</v>
      </c>
      <c r="C19" s="10">
        <v>0.16828000000000001</v>
      </c>
      <c r="D19" s="9">
        <v>7.8070000000000001E-2</v>
      </c>
      <c r="E19" s="10">
        <v>0.17323</v>
      </c>
      <c r="F19" s="9">
        <v>145.32</v>
      </c>
      <c r="G19" s="10">
        <v>0.13664999999999999</v>
      </c>
      <c r="H19" s="9">
        <v>7.8049999999999994E-2</v>
      </c>
      <c r="I19" s="10">
        <v>0.124</v>
      </c>
      <c r="J19" s="10">
        <v>11.11908</v>
      </c>
      <c r="K19" s="53">
        <v>8.3559999999999995E-2</v>
      </c>
    </row>
    <row r="20" spans="1:11" x14ac:dyDescent="0.25">
      <c r="A20" s="8">
        <v>40101</v>
      </c>
      <c r="B20" s="9">
        <v>0.16278999999999999</v>
      </c>
      <c r="C20" s="10">
        <v>0.16785</v>
      </c>
      <c r="D20" s="9">
        <v>7.8619999999999995E-2</v>
      </c>
      <c r="E20" s="10">
        <v>0.17272000000000001</v>
      </c>
      <c r="F20" s="9">
        <v>143.93299999999999</v>
      </c>
      <c r="G20" s="10">
        <v>0.13600000000000001</v>
      </c>
      <c r="H20" s="9">
        <v>7.7700000000000005E-2</v>
      </c>
      <c r="I20" s="10">
        <v>0.124</v>
      </c>
      <c r="J20" s="10">
        <v>11.0794</v>
      </c>
      <c r="K20" s="53">
        <v>8.3239999999999995E-2</v>
      </c>
    </row>
    <row r="21" spans="1:11" ht="15.75" thickBot="1" x14ac:dyDescent="0.3">
      <c r="A21" s="11">
        <v>40102</v>
      </c>
      <c r="B21" s="12">
        <v>0.16252</v>
      </c>
      <c r="C21" s="13">
        <v>0.16650999999999999</v>
      </c>
      <c r="D21" s="12">
        <v>7.8589999999999993E-2</v>
      </c>
      <c r="E21" s="13">
        <v>0.17241000000000001</v>
      </c>
      <c r="F21" s="12">
        <v>143.3006</v>
      </c>
      <c r="G21" s="13">
        <v>0.13496</v>
      </c>
      <c r="H21" s="12">
        <v>7.6520000000000005E-2</v>
      </c>
      <c r="I21" s="13">
        <v>0.124</v>
      </c>
      <c r="J21" s="13">
        <v>11.185420000000001</v>
      </c>
      <c r="K21" s="54">
        <v>8.3099999999999993E-2</v>
      </c>
    </row>
    <row r="22" spans="1:11" ht="15.75" thickTop="1" x14ac:dyDescent="0.25">
      <c r="A22" s="14" t="s">
        <v>9</v>
      </c>
      <c r="B22" s="15">
        <f t="shared" ref="B22:K22" si="4">SUM(B17:B21)</f>
        <v>0.8173999999999999</v>
      </c>
      <c r="C22" s="16">
        <f t="shared" si="4"/>
        <v>0.84067999999999987</v>
      </c>
      <c r="D22" s="15">
        <f t="shared" si="4"/>
        <v>0.39163999999999999</v>
      </c>
      <c r="E22" s="16">
        <f t="shared" si="4"/>
        <v>0.86446000000000001</v>
      </c>
      <c r="F22" s="15">
        <f t="shared" si="4"/>
        <v>721.99130000000002</v>
      </c>
      <c r="G22" s="16">
        <f t="shared" si="4"/>
        <v>0.68172999999999995</v>
      </c>
      <c r="H22" s="15">
        <f t="shared" si="4"/>
        <v>0.38883000000000001</v>
      </c>
      <c r="I22" s="16">
        <f t="shared" si="4"/>
        <v>0.62</v>
      </c>
      <c r="J22" s="16">
        <f t="shared" si="4"/>
        <v>55.626400000000004</v>
      </c>
      <c r="K22" s="55">
        <f t="shared" si="4"/>
        <v>0.41793999999999998</v>
      </c>
    </row>
    <row r="23" spans="1:11" ht="15.75" thickBot="1" x14ac:dyDescent="0.3">
      <c r="A23" s="17" t="s">
        <v>10</v>
      </c>
      <c r="B23" s="18">
        <f>B22/5</f>
        <v>0.16347999999999999</v>
      </c>
      <c r="C23" s="19">
        <f>C22/5</f>
        <v>0.16813599999999998</v>
      </c>
      <c r="D23" s="19">
        <f t="shared" ref="D23:K23" si="5">D22/5</f>
        <v>7.8327999999999995E-2</v>
      </c>
      <c r="E23" s="19">
        <f t="shared" si="5"/>
        <v>0.17289199999999999</v>
      </c>
      <c r="F23" s="19">
        <f t="shared" si="5"/>
        <v>144.39825999999999</v>
      </c>
      <c r="G23" s="19">
        <f t="shared" si="5"/>
        <v>0.13634599999999999</v>
      </c>
      <c r="H23" s="19">
        <f t="shared" si="5"/>
        <v>7.7766000000000002E-2</v>
      </c>
      <c r="I23" s="19">
        <f t="shared" si="5"/>
        <v>0.124</v>
      </c>
      <c r="J23" s="19">
        <f t="shared" si="5"/>
        <v>11.12528</v>
      </c>
      <c r="K23" s="19">
        <f t="shared" si="5"/>
        <v>8.3587999999999996E-2</v>
      </c>
    </row>
    <row r="24" spans="1:11" ht="15.75" thickTop="1" x14ac:dyDescent="0.25">
      <c r="A24" s="8">
        <v>40105</v>
      </c>
      <c r="B24" s="9">
        <v>0.16291</v>
      </c>
      <c r="C24" s="10">
        <v>0.16791</v>
      </c>
      <c r="D24" s="9">
        <v>7.7869999999999995E-2</v>
      </c>
      <c r="E24" s="10">
        <v>0.17288999999999999</v>
      </c>
      <c r="F24" s="9">
        <v>144.72040000000001</v>
      </c>
      <c r="G24" s="10">
        <v>0.13547000000000001</v>
      </c>
      <c r="H24" s="9">
        <v>7.5920000000000001E-2</v>
      </c>
      <c r="I24" s="10">
        <v>0.124</v>
      </c>
      <c r="J24" s="10">
        <v>11.27656</v>
      </c>
      <c r="K24" s="53">
        <v>8.3299999999999999E-2</v>
      </c>
    </row>
    <row r="25" spans="1:11" x14ac:dyDescent="0.25">
      <c r="A25" s="8">
        <v>40106</v>
      </c>
      <c r="B25" s="9">
        <v>0.16253000000000001</v>
      </c>
      <c r="C25" s="10">
        <v>0.16574</v>
      </c>
      <c r="D25" s="9">
        <v>7.8619999999999995E-2</v>
      </c>
      <c r="E25" s="10">
        <v>0.17265</v>
      </c>
      <c r="F25" s="9">
        <v>145.24430000000001</v>
      </c>
      <c r="G25" s="10">
        <v>0.13442999999999999</v>
      </c>
      <c r="H25" s="9">
        <v>7.5789999999999996E-2</v>
      </c>
      <c r="I25" s="10">
        <v>0.124</v>
      </c>
      <c r="J25" s="10">
        <v>11.239979999999999</v>
      </c>
      <c r="K25" s="53">
        <v>8.3099999999999993E-2</v>
      </c>
    </row>
    <row r="26" spans="1:11" x14ac:dyDescent="0.25">
      <c r="A26" s="8">
        <v>40107</v>
      </c>
      <c r="B26" s="9">
        <v>0.16231999999999999</v>
      </c>
      <c r="C26" s="10">
        <v>0.16539999999999999</v>
      </c>
      <c r="D26" s="9">
        <v>7.7630000000000005E-2</v>
      </c>
      <c r="E26" s="10">
        <v>0.17294999999999999</v>
      </c>
      <c r="F26" s="9">
        <v>144.42527999999999</v>
      </c>
      <c r="G26" s="10">
        <v>0.13425999999999999</v>
      </c>
      <c r="H26" s="9">
        <v>7.5539999999999996E-2</v>
      </c>
      <c r="I26" s="10">
        <v>0.124</v>
      </c>
      <c r="J26" s="10">
        <v>11.24494</v>
      </c>
      <c r="K26" s="53">
        <v>8.2989999999999994E-2</v>
      </c>
    </row>
    <row r="27" spans="1:11" x14ac:dyDescent="0.25">
      <c r="A27" s="8">
        <v>40108</v>
      </c>
      <c r="B27" s="9">
        <v>0.16186</v>
      </c>
      <c r="C27" s="10">
        <v>0.16409000000000001</v>
      </c>
      <c r="D27" s="9">
        <v>7.7670000000000003E-2</v>
      </c>
      <c r="E27" s="10">
        <v>0.17266000000000001</v>
      </c>
      <c r="F27" s="9">
        <v>146.14949999999999</v>
      </c>
      <c r="G27" s="10">
        <v>0.1338</v>
      </c>
      <c r="H27" s="9">
        <v>7.4899999999999994E-2</v>
      </c>
      <c r="I27" s="10">
        <v>0.124</v>
      </c>
      <c r="J27" s="10">
        <v>11.28369</v>
      </c>
      <c r="K27" s="53">
        <v>8.276E-2</v>
      </c>
    </row>
    <row r="28" spans="1:11" ht="15.75" thickBot="1" x14ac:dyDescent="0.3">
      <c r="A28" s="11">
        <v>40109</v>
      </c>
      <c r="B28" s="12">
        <v>0.1615</v>
      </c>
      <c r="C28" s="13">
        <v>0.16391</v>
      </c>
      <c r="D28" s="12">
        <v>7.7660000000000007E-2</v>
      </c>
      <c r="E28" s="13">
        <v>0.17287</v>
      </c>
      <c r="F28" s="12">
        <v>147.7336</v>
      </c>
      <c r="G28" s="13">
        <v>0.13408999999999999</v>
      </c>
      <c r="H28" s="12">
        <v>7.4719999999999995E-2</v>
      </c>
      <c r="I28" s="13">
        <v>0.124</v>
      </c>
      <c r="J28" s="13">
        <v>11.33577</v>
      </c>
      <c r="K28" s="54">
        <v>8.2580000000000001E-2</v>
      </c>
    </row>
    <row r="29" spans="1:11" ht="15.75" thickTop="1" x14ac:dyDescent="0.25">
      <c r="A29" s="14" t="s">
        <v>9</v>
      </c>
      <c r="B29" s="15">
        <f t="shared" ref="B29:K29" si="6">SUM(B24:B28)</f>
        <v>0.81111999999999995</v>
      </c>
      <c r="C29" s="16">
        <f t="shared" si="6"/>
        <v>0.82705000000000006</v>
      </c>
      <c r="D29" s="15">
        <f t="shared" si="6"/>
        <v>0.38945000000000002</v>
      </c>
      <c r="E29" s="16">
        <f t="shared" si="6"/>
        <v>0.8640199999999999</v>
      </c>
      <c r="F29" s="15">
        <f t="shared" si="6"/>
        <v>728.27307999999994</v>
      </c>
      <c r="G29" s="16">
        <f t="shared" si="6"/>
        <v>0.67205000000000004</v>
      </c>
      <c r="H29" s="15">
        <f t="shared" si="6"/>
        <v>0.37687000000000004</v>
      </c>
      <c r="I29" s="16">
        <f t="shared" si="6"/>
        <v>0.62</v>
      </c>
      <c r="J29" s="16">
        <f t="shared" si="6"/>
        <v>56.380939999999995</v>
      </c>
      <c r="K29" s="55">
        <f t="shared" si="6"/>
        <v>0.41472999999999999</v>
      </c>
    </row>
    <row r="30" spans="1:11" ht="15.75" thickBot="1" x14ac:dyDescent="0.3">
      <c r="A30" s="17" t="s">
        <v>10</v>
      </c>
      <c r="B30" s="18">
        <f>B29/5</f>
        <v>0.16222399999999998</v>
      </c>
      <c r="C30" s="19">
        <f>C29/5</f>
        <v>0.16541</v>
      </c>
      <c r="D30" s="19">
        <f t="shared" ref="D30:K30" si="7">D29/5</f>
        <v>7.7890000000000001E-2</v>
      </c>
      <c r="E30" s="19">
        <f t="shared" si="7"/>
        <v>0.17280399999999999</v>
      </c>
      <c r="F30" s="19">
        <f t="shared" si="7"/>
        <v>145.65461599999998</v>
      </c>
      <c r="G30" s="19">
        <f t="shared" si="7"/>
        <v>0.13441</v>
      </c>
      <c r="H30" s="19">
        <f t="shared" si="7"/>
        <v>7.537400000000001E-2</v>
      </c>
      <c r="I30" s="19">
        <f t="shared" si="7"/>
        <v>0.124</v>
      </c>
      <c r="J30" s="19">
        <f t="shared" si="7"/>
        <v>11.276187999999999</v>
      </c>
      <c r="K30" s="19">
        <f t="shared" si="7"/>
        <v>8.2945999999999992E-2</v>
      </c>
    </row>
    <row r="31" spans="1:11" ht="15.75" thickTop="1" x14ac:dyDescent="0.25">
      <c r="A31" s="8">
        <v>40112</v>
      </c>
      <c r="B31" s="9">
        <v>0.16161</v>
      </c>
      <c r="C31" s="10">
        <v>0.16436999999999999</v>
      </c>
      <c r="D31" s="9">
        <v>7.85E-2</v>
      </c>
      <c r="E31" s="10">
        <v>0.1729</v>
      </c>
      <c r="F31" s="9">
        <v>147.4453</v>
      </c>
      <c r="G31" s="10">
        <v>0.13436000000000001</v>
      </c>
      <c r="H31" s="9">
        <v>7.5999999999999998E-2</v>
      </c>
      <c r="I31" s="10">
        <v>0.124</v>
      </c>
      <c r="J31" s="10">
        <v>11.40645</v>
      </c>
      <c r="K31" s="53">
        <v>8.2629999999999995E-2</v>
      </c>
    </row>
    <row r="32" spans="1:11" x14ac:dyDescent="0.25">
      <c r="A32" s="8">
        <v>40113</v>
      </c>
      <c r="B32" s="9">
        <v>0.16225000000000001</v>
      </c>
      <c r="C32" s="10">
        <v>0.16350000000000001</v>
      </c>
      <c r="D32" s="9">
        <v>7.7710000000000001E-2</v>
      </c>
      <c r="E32" s="10">
        <v>0.17305000000000001</v>
      </c>
      <c r="F32" s="9">
        <v>146.27504999999999</v>
      </c>
      <c r="G32" s="10">
        <v>0.13478000000000001</v>
      </c>
      <c r="H32" s="9">
        <v>7.5899999999999995E-2</v>
      </c>
      <c r="I32" s="10">
        <v>0.124</v>
      </c>
      <c r="J32" s="10">
        <v>11.401490000000001</v>
      </c>
      <c r="K32" s="53">
        <v>8.2960000000000006E-2</v>
      </c>
    </row>
    <row r="33" spans="1:11" x14ac:dyDescent="0.25">
      <c r="A33" s="8">
        <v>40114</v>
      </c>
      <c r="B33" s="9">
        <v>0.16347999999999999</v>
      </c>
      <c r="C33" s="10">
        <v>0.16622999999999999</v>
      </c>
      <c r="D33" s="9">
        <v>7.868E-2</v>
      </c>
      <c r="E33" s="10">
        <v>0.1734</v>
      </c>
      <c r="F33" s="9">
        <v>147.3244</v>
      </c>
      <c r="G33" s="10">
        <v>0.13528000000000001</v>
      </c>
      <c r="H33" s="9">
        <v>7.5850000000000001E-2</v>
      </c>
      <c r="I33" s="10">
        <v>0.124</v>
      </c>
      <c r="J33" s="10">
        <v>11.41203</v>
      </c>
      <c r="K33" s="53">
        <v>8.3589999999999998E-2</v>
      </c>
    </row>
    <row r="34" spans="1:11" x14ac:dyDescent="0.25">
      <c r="A34" s="8">
        <v>40115</v>
      </c>
      <c r="B34" s="9">
        <v>0.16425999999999999</v>
      </c>
      <c r="C34" s="10">
        <v>0.16935</v>
      </c>
      <c r="D34" s="9">
        <v>7.8750000000000001E-2</v>
      </c>
      <c r="E34" s="10">
        <v>0.17374000000000001</v>
      </c>
      <c r="F34" s="9">
        <v>147.3554</v>
      </c>
      <c r="G34" s="10">
        <v>0.13705000000000001</v>
      </c>
      <c r="H34" s="9">
        <v>7.5730000000000006E-2</v>
      </c>
      <c r="I34" s="10">
        <v>0.124</v>
      </c>
      <c r="J34" s="10">
        <v>11.30043</v>
      </c>
      <c r="K34" s="53">
        <v>8.3989999999999995E-2</v>
      </c>
    </row>
    <row r="35" spans="1:11" ht="15.75" thickBot="1" x14ac:dyDescent="0.3">
      <c r="A35" s="11">
        <v>40116</v>
      </c>
      <c r="B35" s="12">
        <v>0.16392000000000001</v>
      </c>
      <c r="C35" s="13">
        <v>0.17002999999999999</v>
      </c>
      <c r="D35" s="12">
        <v>7.8119999999999995E-2</v>
      </c>
      <c r="E35" s="13">
        <v>0.17352999999999999</v>
      </c>
      <c r="F35" s="12">
        <v>147.77080000000001</v>
      </c>
      <c r="G35" s="13">
        <v>0.13624</v>
      </c>
      <c r="H35" s="12">
        <v>7.5090000000000004E-2</v>
      </c>
      <c r="I35" s="13">
        <v>0.124</v>
      </c>
      <c r="J35" s="13">
        <v>11.306010000000001</v>
      </c>
      <c r="K35" s="54">
        <v>8.3809999999999996E-2</v>
      </c>
    </row>
    <row r="36" spans="1:11" ht="15.75" thickTop="1" x14ac:dyDescent="0.25">
      <c r="A36" s="14" t="s">
        <v>9</v>
      </c>
      <c r="B36" s="15">
        <f t="shared" ref="B36:K36" si="8">SUM(B31:B35)</f>
        <v>0.81552000000000002</v>
      </c>
      <c r="C36" s="16">
        <f t="shared" si="8"/>
        <v>0.83348</v>
      </c>
      <c r="D36" s="15">
        <f t="shared" si="8"/>
        <v>0.39176</v>
      </c>
      <c r="E36" s="16">
        <f t="shared" si="8"/>
        <v>0.86661999999999995</v>
      </c>
      <c r="F36" s="15">
        <f t="shared" si="8"/>
        <v>736.17095000000006</v>
      </c>
      <c r="G36" s="16">
        <f t="shared" si="8"/>
        <v>0.67771000000000015</v>
      </c>
      <c r="H36" s="15">
        <f t="shared" si="8"/>
        <v>0.37856999999999996</v>
      </c>
      <c r="I36" s="16">
        <f t="shared" si="8"/>
        <v>0.62</v>
      </c>
      <c r="J36" s="16">
        <f t="shared" si="8"/>
        <v>56.826410000000003</v>
      </c>
      <c r="K36" s="55">
        <f t="shared" si="8"/>
        <v>0.41698000000000002</v>
      </c>
    </row>
    <row r="37" spans="1:11" ht="15.75" thickBot="1" x14ac:dyDescent="0.3">
      <c r="A37" s="17" t="s">
        <v>10</v>
      </c>
      <c r="B37" s="18">
        <f>B36/5</f>
        <v>0.163104</v>
      </c>
      <c r="C37" s="19">
        <f>C36/5</f>
        <v>0.16669600000000001</v>
      </c>
      <c r="D37" s="19">
        <f t="shared" ref="D37:K37" si="9">D36/5</f>
        <v>7.8352000000000005E-2</v>
      </c>
      <c r="E37" s="19">
        <f t="shared" si="9"/>
        <v>0.17332399999999998</v>
      </c>
      <c r="F37" s="19">
        <f t="shared" si="9"/>
        <v>147.23419000000001</v>
      </c>
      <c r="G37" s="19">
        <f t="shared" si="9"/>
        <v>0.13554200000000002</v>
      </c>
      <c r="H37" s="19">
        <f t="shared" si="9"/>
        <v>7.571399999999999E-2</v>
      </c>
      <c r="I37" s="19">
        <f t="shared" si="9"/>
        <v>0.124</v>
      </c>
      <c r="J37" s="19">
        <f t="shared" si="9"/>
        <v>11.365282000000001</v>
      </c>
      <c r="K37" s="19">
        <f t="shared" si="9"/>
        <v>8.3395999999999998E-2</v>
      </c>
    </row>
    <row r="38" spans="1:11" ht="15.75" thickTop="1" x14ac:dyDescent="0.25">
      <c r="A38" s="20"/>
      <c r="B38" s="9"/>
      <c r="C38" s="10"/>
      <c r="D38" s="9"/>
      <c r="E38" s="10"/>
      <c r="F38" s="9"/>
      <c r="G38" s="10"/>
      <c r="H38" s="9"/>
      <c r="I38" s="10"/>
      <c r="J38" s="10"/>
      <c r="K38" s="53"/>
    </row>
    <row r="39" spans="1:11" ht="20.25" x14ac:dyDescent="0.3">
      <c r="A39" s="20"/>
      <c r="B39" s="9"/>
      <c r="C39" s="57"/>
      <c r="D39" s="9"/>
      <c r="E39" s="22" t="s">
        <v>11</v>
      </c>
      <c r="F39" s="9"/>
      <c r="G39" s="10"/>
      <c r="H39" s="9"/>
      <c r="I39" s="10"/>
      <c r="J39" s="10"/>
      <c r="K39" s="53"/>
    </row>
    <row r="40" spans="1:11" ht="15.75" thickBot="1" x14ac:dyDescent="0.3">
      <c r="A40" s="23"/>
      <c r="B40" s="24"/>
      <c r="C40" s="25"/>
      <c r="D40" s="24"/>
      <c r="E40" s="25"/>
      <c r="F40" s="24"/>
      <c r="G40" s="25"/>
      <c r="H40" s="24"/>
      <c r="I40" s="25"/>
      <c r="J40" s="25"/>
      <c r="K40" s="56"/>
    </row>
    <row r="41" spans="1:11" x14ac:dyDescent="0.25">
      <c r="A41" s="26" t="s">
        <v>12</v>
      </c>
      <c r="B41" s="27">
        <f>SUM(B6:B7,B10:B14,B17:B21,B24:B28,B31:B35)</f>
        <v>3.6019999999999999</v>
      </c>
      <c r="C41" s="36">
        <f>SUM(C6:C7,C10:C14,C17:C21,C24:C28,C31:C35)</f>
        <v>3.6953399999999998</v>
      </c>
      <c r="D41" s="36">
        <f t="shared" ref="D41:K41" si="10">SUM(D6:D7,D10:D14,D17:D21,D24:D28,D31:D35)</f>
        <v>1.7217100000000001</v>
      </c>
      <c r="E41" s="36">
        <f t="shared" si="10"/>
        <v>3.8161900000000002</v>
      </c>
      <c r="F41" s="36">
        <f t="shared" si="10"/>
        <v>3203.6665400000002</v>
      </c>
      <c r="G41" s="36">
        <f t="shared" si="10"/>
        <v>3.0170999999999997</v>
      </c>
      <c r="H41" s="36">
        <f t="shared" si="10"/>
        <v>1.6880700000000002</v>
      </c>
      <c r="I41" s="36">
        <f t="shared" si="10"/>
        <v>2.7280000000000015</v>
      </c>
      <c r="J41" s="36">
        <f t="shared" si="10"/>
        <v>246.25966</v>
      </c>
      <c r="K41" s="36">
        <f t="shared" si="10"/>
        <v>1.8417099999999997</v>
      </c>
    </row>
    <row r="42" spans="1:11" x14ac:dyDescent="0.25">
      <c r="A42" s="26" t="s">
        <v>13</v>
      </c>
      <c r="B42" s="27">
        <f>B41/22</f>
        <v>0.16372727272727272</v>
      </c>
      <c r="C42" s="28">
        <f>C41/22</f>
        <v>0.16796999999999998</v>
      </c>
      <c r="D42" s="28">
        <f t="shared" ref="D42:K42" si="11">D41/22</f>
        <v>7.8259545454545457E-2</v>
      </c>
      <c r="E42" s="28">
        <f t="shared" si="11"/>
        <v>0.17346318181818182</v>
      </c>
      <c r="F42" s="28">
        <f t="shared" si="11"/>
        <v>145.62120636363636</v>
      </c>
      <c r="G42" s="28">
        <f t="shared" si="11"/>
        <v>0.13714090909090906</v>
      </c>
      <c r="H42" s="28">
        <f t="shared" si="11"/>
        <v>7.673045454545456E-2</v>
      </c>
      <c r="I42" s="28">
        <f t="shared" si="11"/>
        <v>0.12400000000000007</v>
      </c>
      <c r="J42" s="28">
        <f t="shared" si="11"/>
        <v>11.193620909090908</v>
      </c>
      <c r="K42" s="28">
        <f t="shared" si="11"/>
        <v>8.3714090909090891E-2</v>
      </c>
    </row>
    <row r="43" spans="1:11" x14ac:dyDescent="0.25">
      <c r="A43" s="26" t="s">
        <v>14</v>
      </c>
      <c r="B43" s="27">
        <f>1/B42</f>
        <v>6.1077179344808439</v>
      </c>
      <c r="C43" s="28">
        <f>1/C42</f>
        <v>5.9534440673929874</v>
      </c>
      <c r="D43" s="28">
        <f t="shared" ref="D43:K43" si="12">1/D42</f>
        <v>12.777993971110117</v>
      </c>
      <c r="E43" s="28">
        <f t="shared" si="12"/>
        <v>5.7649121243963215</v>
      </c>
      <c r="F43" s="28">
        <f t="shared" si="12"/>
        <v>6.8671316834366912E-3</v>
      </c>
      <c r="G43" s="28">
        <f t="shared" si="12"/>
        <v>7.2917702429485285</v>
      </c>
      <c r="H43" s="28">
        <f t="shared" si="12"/>
        <v>13.032634902581052</v>
      </c>
      <c r="I43" s="28">
        <f t="shared" si="12"/>
        <v>8.0645161290322545</v>
      </c>
      <c r="J43" s="28">
        <f t="shared" si="12"/>
        <v>8.9336596988723205E-2</v>
      </c>
      <c r="K43" s="28">
        <f t="shared" si="12"/>
        <v>11.94542028875339</v>
      </c>
    </row>
    <row r="44" spans="1:11" ht="15.75" thickBot="1" x14ac:dyDescent="0.3">
      <c r="A44" s="29"/>
      <c r="B44" s="30"/>
      <c r="C44" s="31"/>
      <c r="D44" s="30"/>
      <c r="E44" s="31"/>
      <c r="F44" s="31"/>
      <c r="G44" s="30"/>
      <c r="H44" s="31"/>
      <c r="I44" s="30"/>
      <c r="J44" s="31"/>
      <c r="K44" s="4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A4" workbookViewId="0">
      <selection activeCell="F30" sqref="F30"/>
    </sheetView>
  </sheetViews>
  <sheetFormatPr defaultRowHeight="15" x14ac:dyDescent="0.25"/>
  <cols>
    <col min="1" max="1" width="12.28515625" customWidth="1"/>
    <col min="2" max="2" width="10.85546875" customWidth="1"/>
    <col min="3" max="3" width="10.7109375" customWidth="1"/>
    <col min="4" max="4" width="11.7109375" customWidth="1"/>
    <col min="5" max="6" width="10.42578125" customWidth="1"/>
    <col min="7" max="7" width="10" customWidth="1"/>
    <col min="8" max="8" width="10.42578125" customWidth="1"/>
    <col min="9" max="9" width="10.7109375" customWidth="1"/>
    <col min="10" max="10" width="10.140625" customWidth="1"/>
    <col min="11" max="11" width="10.42578125" customWidth="1"/>
  </cols>
  <sheetData>
    <row r="1" spans="1:11" ht="22.5" x14ac:dyDescent="0.3">
      <c r="A1" s="1"/>
      <c r="B1" s="1"/>
      <c r="C1" s="2" t="s">
        <v>43</v>
      </c>
      <c r="D1" s="1"/>
      <c r="E1" s="1"/>
      <c r="F1" s="1"/>
      <c r="G1" s="1"/>
      <c r="H1" s="1"/>
      <c r="I1" s="1"/>
      <c r="J1" s="1"/>
      <c r="K1" s="1"/>
    </row>
    <row r="2" spans="1:11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4"/>
      <c r="B3" s="5"/>
      <c r="C3" s="4"/>
      <c r="D3" s="5"/>
      <c r="E3" s="4"/>
      <c r="F3" s="5"/>
      <c r="G3" s="4"/>
      <c r="H3" s="5"/>
      <c r="I3" s="4"/>
      <c r="J3" s="4"/>
      <c r="K3" s="51"/>
    </row>
    <row r="4" spans="1:11" ht="15.75" thickBot="1" x14ac:dyDescent="0.3">
      <c r="A4" s="6" t="s">
        <v>0</v>
      </c>
      <c r="B4" s="7" t="s">
        <v>8</v>
      </c>
      <c r="C4" s="6" t="s">
        <v>7</v>
      </c>
      <c r="D4" s="7" t="s">
        <v>20</v>
      </c>
      <c r="E4" s="6" t="s">
        <v>1</v>
      </c>
      <c r="F4" s="7" t="s">
        <v>15</v>
      </c>
      <c r="G4" s="6" t="s">
        <v>5</v>
      </c>
      <c r="H4" s="7" t="s">
        <v>4</v>
      </c>
      <c r="I4" s="6" t="s">
        <v>2</v>
      </c>
      <c r="J4" s="6" t="s">
        <v>6</v>
      </c>
      <c r="K4" s="52" t="s">
        <v>3</v>
      </c>
    </row>
    <row r="5" spans="1:11" x14ac:dyDescent="0.25">
      <c r="A5" s="38">
        <v>40119</v>
      </c>
      <c r="B5" s="39">
        <v>0.16458999999999999</v>
      </c>
      <c r="C5" s="40">
        <v>0.17268</v>
      </c>
      <c r="D5" s="39">
        <v>7.868E-2</v>
      </c>
      <c r="E5" s="40">
        <v>0.17363999999999999</v>
      </c>
      <c r="F5" s="39">
        <v>147.24690000000001</v>
      </c>
      <c r="G5" s="40">
        <v>0.13779</v>
      </c>
      <c r="H5" s="39">
        <v>7.5420000000000001E-2</v>
      </c>
      <c r="I5" s="40">
        <v>0.124</v>
      </c>
      <c r="J5" s="40">
        <v>11.169919999999999</v>
      </c>
      <c r="K5" s="59">
        <v>8.4159999999999999E-2</v>
      </c>
    </row>
    <row r="6" spans="1:11" x14ac:dyDescent="0.25">
      <c r="A6" s="8">
        <v>40120</v>
      </c>
      <c r="B6" s="9">
        <v>0.16431000000000001</v>
      </c>
      <c r="C6" s="10">
        <v>0.17216999999999999</v>
      </c>
      <c r="D6" s="9">
        <v>7.7990000000000004E-2</v>
      </c>
      <c r="E6" s="10">
        <v>0.17352000000000001</v>
      </c>
      <c r="F6" s="9">
        <v>147.09809999999999</v>
      </c>
      <c r="G6" s="10">
        <v>0.13739999999999999</v>
      </c>
      <c r="H6" s="9">
        <v>7.5420000000000001E-2</v>
      </c>
      <c r="I6" s="10">
        <v>0.124</v>
      </c>
      <c r="J6" s="10">
        <v>11.18821</v>
      </c>
      <c r="K6" s="53">
        <v>8.4010000000000001E-2</v>
      </c>
    </row>
    <row r="7" spans="1:11" x14ac:dyDescent="0.25">
      <c r="A7" s="8">
        <v>40121</v>
      </c>
      <c r="B7" s="9">
        <v>0.16500999999999999</v>
      </c>
      <c r="C7" s="10">
        <v>0.17277999999999999</v>
      </c>
      <c r="D7" s="9">
        <v>7.8839999999999993E-2</v>
      </c>
      <c r="E7" s="10">
        <v>0.17372000000000001</v>
      </c>
      <c r="F7" s="9">
        <v>147.07640000000001</v>
      </c>
      <c r="G7" s="10">
        <v>0.1376</v>
      </c>
      <c r="H7" s="9">
        <v>7.5719999999999996E-2</v>
      </c>
      <c r="I7" s="10">
        <v>0.124</v>
      </c>
      <c r="J7" s="10">
        <v>11.195029999999999</v>
      </c>
      <c r="K7" s="53">
        <v>8.4370000000000001E-2</v>
      </c>
    </row>
    <row r="8" spans="1:11" x14ac:dyDescent="0.25">
      <c r="A8" s="8">
        <v>40122</v>
      </c>
      <c r="B8" s="9">
        <v>0.16363</v>
      </c>
      <c r="C8" s="10">
        <v>0.17122999999999999</v>
      </c>
      <c r="D8" s="9">
        <v>7.8710000000000002E-2</v>
      </c>
      <c r="E8" s="10">
        <v>0.17318</v>
      </c>
      <c r="F8" s="9">
        <v>145.9511</v>
      </c>
      <c r="G8" s="10">
        <v>0.13664999999999999</v>
      </c>
      <c r="H8" s="9">
        <v>7.4969999999999995E-2</v>
      </c>
      <c r="I8" s="10">
        <v>0.124</v>
      </c>
      <c r="J8" s="10">
        <v>11.253</v>
      </c>
      <c r="K8" s="53">
        <v>8.3659999999999998E-2</v>
      </c>
    </row>
    <row r="9" spans="1:11" ht="15.75" thickBot="1" x14ac:dyDescent="0.3">
      <c r="A9" s="11">
        <v>40123</v>
      </c>
      <c r="B9" s="12">
        <v>0.16303999999999999</v>
      </c>
      <c r="C9" s="13">
        <v>0.17202999999999999</v>
      </c>
      <c r="D9" s="12">
        <v>7.8589999999999993E-2</v>
      </c>
      <c r="E9" s="13">
        <v>0.17305000000000001</v>
      </c>
      <c r="F9" s="12">
        <v>145.96350000000001</v>
      </c>
      <c r="G9" s="13">
        <v>0.13641</v>
      </c>
      <c r="H9" s="12">
        <v>7.4810000000000001E-2</v>
      </c>
      <c r="I9" s="13">
        <v>0.124</v>
      </c>
      <c r="J9" s="13">
        <v>11.223549999999999</v>
      </c>
      <c r="K9" s="54">
        <v>8.3360000000000004E-2</v>
      </c>
    </row>
    <row r="10" spans="1:11" ht="15.75" thickTop="1" x14ac:dyDescent="0.25">
      <c r="A10" s="14" t="s">
        <v>9</v>
      </c>
      <c r="B10" s="15">
        <f t="shared" ref="B10:K10" si="0">SUM(B5:B9)</f>
        <v>0.82057999999999998</v>
      </c>
      <c r="C10" s="16">
        <f t="shared" si="0"/>
        <v>0.86089000000000004</v>
      </c>
      <c r="D10" s="15">
        <f t="shared" si="0"/>
        <v>0.39280999999999999</v>
      </c>
      <c r="E10" s="16">
        <f t="shared" si="0"/>
        <v>0.86711000000000005</v>
      </c>
      <c r="F10" s="15">
        <f t="shared" si="0"/>
        <v>733.33600000000001</v>
      </c>
      <c r="G10" s="16">
        <f t="shared" si="0"/>
        <v>0.68584999999999996</v>
      </c>
      <c r="H10" s="15">
        <f t="shared" si="0"/>
        <v>0.37633999999999995</v>
      </c>
      <c r="I10" s="16">
        <f t="shared" si="0"/>
        <v>0.62</v>
      </c>
      <c r="J10" s="16">
        <f t="shared" si="0"/>
        <v>56.029709999999994</v>
      </c>
      <c r="K10" s="55">
        <f t="shared" si="0"/>
        <v>0.41955999999999999</v>
      </c>
    </row>
    <row r="11" spans="1:11" ht="15.75" thickBot="1" x14ac:dyDescent="0.3">
      <c r="A11" s="17" t="s">
        <v>10</v>
      </c>
      <c r="B11" s="18">
        <f>B10/5</f>
        <v>0.16411599999999998</v>
      </c>
      <c r="C11" s="19">
        <f>C10/5</f>
        <v>0.172178</v>
      </c>
      <c r="D11" s="19">
        <f t="shared" ref="D11:K11" si="1">D10/5</f>
        <v>7.8561999999999993E-2</v>
      </c>
      <c r="E11" s="19">
        <f t="shared" si="1"/>
        <v>0.17342200000000002</v>
      </c>
      <c r="F11" s="19">
        <f t="shared" si="1"/>
        <v>146.66720000000001</v>
      </c>
      <c r="G11" s="19">
        <f t="shared" si="1"/>
        <v>0.13716999999999999</v>
      </c>
      <c r="H11" s="19">
        <f t="shared" si="1"/>
        <v>7.5267999999999988E-2</v>
      </c>
      <c r="I11" s="19">
        <f t="shared" si="1"/>
        <v>0.124</v>
      </c>
      <c r="J11" s="19">
        <f t="shared" si="1"/>
        <v>11.205941999999999</v>
      </c>
      <c r="K11" s="19">
        <f t="shared" si="1"/>
        <v>8.3912E-2</v>
      </c>
    </row>
    <row r="12" spans="1:11" ht="15.75" thickTop="1" x14ac:dyDescent="0.25">
      <c r="A12" s="8">
        <v>40126</v>
      </c>
      <c r="B12" s="9">
        <v>0.16309000000000001</v>
      </c>
      <c r="C12" s="10">
        <v>0.17041000000000001</v>
      </c>
      <c r="D12" s="9">
        <v>7.8570000000000001E-2</v>
      </c>
      <c r="E12" s="10">
        <v>0.17266000000000001</v>
      </c>
      <c r="F12" s="9">
        <v>144.7824</v>
      </c>
      <c r="G12" s="10">
        <v>0.13486000000000001</v>
      </c>
      <c r="H12" s="9">
        <v>7.46E-2</v>
      </c>
      <c r="I12" s="10">
        <v>0.124</v>
      </c>
      <c r="J12" s="10">
        <v>11.14512</v>
      </c>
      <c r="K12" s="53">
        <v>8.3390000000000006E-2</v>
      </c>
    </row>
    <row r="13" spans="1:11" x14ac:dyDescent="0.25">
      <c r="A13" s="8">
        <v>40127</v>
      </c>
      <c r="B13" s="9">
        <v>0.16199</v>
      </c>
      <c r="C13" s="10">
        <v>0.16783999999999999</v>
      </c>
      <c r="D13" s="9">
        <v>7.8310000000000005E-2</v>
      </c>
      <c r="E13" s="10">
        <v>0.17207</v>
      </c>
      <c r="F13" s="9">
        <v>143.64779999999999</v>
      </c>
      <c r="G13" s="10">
        <v>0.13372999999999999</v>
      </c>
      <c r="H13" s="9">
        <v>7.4079999999999993E-2</v>
      </c>
      <c r="I13" s="10">
        <v>0.124</v>
      </c>
      <c r="J13" s="10">
        <v>11.14884</v>
      </c>
      <c r="K13" s="53">
        <v>8.2830000000000001E-2</v>
      </c>
    </row>
    <row r="14" spans="1:11" x14ac:dyDescent="0.25">
      <c r="A14" s="8">
        <v>40128</v>
      </c>
      <c r="B14" s="9">
        <v>0.16192000000000001</v>
      </c>
      <c r="C14" s="10">
        <v>0.16711000000000001</v>
      </c>
      <c r="D14" s="9">
        <v>7.8329999999999997E-2</v>
      </c>
      <c r="E14" s="10">
        <v>0.17216999999999999</v>
      </c>
      <c r="F14" s="9">
        <v>143.7346</v>
      </c>
      <c r="G14" s="10">
        <v>0.13342000000000001</v>
      </c>
      <c r="H14" s="9">
        <v>7.4099999999999999E-2</v>
      </c>
      <c r="I14" s="10">
        <v>0.124</v>
      </c>
      <c r="J14" s="10">
        <v>11.13551</v>
      </c>
      <c r="K14" s="53">
        <v>8.2790000000000002E-2</v>
      </c>
    </row>
    <row r="15" spans="1:11" x14ac:dyDescent="0.25">
      <c r="A15" s="8">
        <v>40129</v>
      </c>
      <c r="B15" s="9">
        <v>0.16173999999999999</v>
      </c>
      <c r="C15" s="10">
        <v>0.16739999999999999</v>
      </c>
      <c r="D15" s="9">
        <v>7.8289999999999998E-2</v>
      </c>
      <c r="E15" s="10">
        <v>0.17202000000000001</v>
      </c>
      <c r="F15" s="9">
        <v>143.2758</v>
      </c>
      <c r="G15" s="10">
        <v>0.13336000000000001</v>
      </c>
      <c r="H15" s="9">
        <v>7.46E-2</v>
      </c>
      <c r="I15" s="10">
        <v>0.124</v>
      </c>
      <c r="J15" s="10">
        <v>1.1283799999999999</v>
      </c>
      <c r="K15" s="53">
        <v>8.2699999999999996E-2</v>
      </c>
    </row>
    <row r="16" spans="1:11" ht="15.75" thickBot="1" x14ac:dyDescent="0.3">
      <c r="A16" s="11">
        <v>40130</v>
      </c>
      <c r="B16" s="12">
        <v>0.16274</v>
      </c>
      <c r="C16" s="13">
        <v>0.16839000000000001</v>
      </c>
      <c r="D16" s="12">
        <v>7.8380000000000005E-2</v>
      </c>
      <c r="E16" s="13">
        <v>0.17216999999999999</v>
      </c>
      <c r="F16" s="12">
        <v>143.685</v>
      </c>
      <c r="G16" s="13">
        <v>0.13353999999999999</v>
      </c>
      <c r="H16" s="12">
        <v>7.4880000000000002E-2</v>
      </c>
      <c r="I16" s="13">
        <v>0.124</v>
      </c>
      <c r="J16" s="13">
        <v>11.199059999999999</v>
      </c>
      <c r="K16" s="54">
        <v>8.3210000000000006E-2</v>
      </c>
    </row>
    <row r="17" spans="1:11" ht="15.75" thickTop="1" x14ac:dyDescent="0.25">
      <c r="A17" s="14" t="s">
        <v>9</v>
      </c>
      <c r="B17" s="15">
        <f t="shared" ref="B17:K17" si="2">SUM(B12:B16)</f>
        <v>0.81148000000000009</v>
      </c>
      <c r="C17" s="16">
        <f t="shared" si="2"/>
        <v>0.84115000000000006</v>
      </c>
      <c r="D17" s="15">
        <f t="shared" si="2"/>
        <v>0.39188000000000001</v>
      </c>
      <c r="E17" s="16">
        <f t="shared" si="2"/>
        <v>0.86108999999999991</v>
      </c>
      <c r="F17" s="15">
        <f t="shared" si="2"/>
        <v>719.12560000000008</v>
      </c>
      <c r="G17" s="16">
        <f t="shared" si="2"/>
        <v>0.66891</v>
      </c>
      <c r="H17" s="15">
        <f t="shared" si="2"/>
        <v>0.37225999999999998</v>
      </c>
      <c r="I17" s="16">
        <f t="shared" si="2"/>
        <v>0.62</v>
      </c>
      <c r="J17" s="16">
        <f t="shared" si="2"/>
        <v>45.756909999999991</v>
      </c>
      <c r="K17" s="55">
        <f t="shared" si="2"/>
        <v>0.41492000000000001</v>
      </c>
    </row>
    <row r="18" spans="1:11" ht="15.75" thickBot="1" x14ac:dyDescent="0.3">
      <c r="A18" s="17" t="s">
        <v>10</v>
      </c>
      <c r="B18" s="18">
        <f>B17/5</f>
        <v>0.16229600000000002</v>
      </c>
      <c r="C18" s="19">
        <f>C17/5</f>
        <v>0.16823000000000002</v>
      </c>
      <c r="D18" s="19">
        <f t="shared" ref="D18:K18" si="3">D17/5</f>
        <v>7.8376000000000001E-2</v>
      </c>
      <c r="E18" s="19">
        <f t="shared" si="3"/>
        <v>0.17221799999999998</v>
      </c>
      <c r="F18" s="19">
        <f t="shared" si="3"/>
        <v>143.82512000000003</v>
      </c>
      <c r="G18" s="19">
        <f t="shared" si="3"/>
        <v>0.13378200000000001</v>
      </c>
      <c r="H18" s="19">
        <f t="shared" si="3"/>
        <v>7.445199999999999E-2</v>
      </c>
      <c r="I18" s="19">
        <f t="shared" si="3"/>
        <v>0.124</v>
      </c>
      <c r="J18" s="19">
        <f t="shared" si="3"/>
        <v>9.1513819999999981</v>
      </c>
      <c r="K18" s="19">
        <f t="shared" si="3"/>
        <v>8.2984000000000002E-2</v>
      </c>
    </row>
    <row r="19" spans="1:11" ht="15" customHeight="1" thickTop="1" x14ac:dyDescent="0.25">
      <c r="A19" s="8">
        <v>40133</v>
      </c>
      <c r="B19" s="9">
        <v>0.16274</v>
      </c>
      <c r="C19" s="10">
        <v>0.16775000000000001</v>
      </c>
      <c r="D19" s="9">
        <v>7.7530000000000002E-2</v>
      </c>
      <c r="E19" s="10">
        <v>0.1721</v>
      </c>
      <c r="F19" s="9">
        <v>143.75319999999999</v>
      </c>
      <c r="G19" s="10">
        <v>0.13322999999999999</v>
      </c>
      <c r="H19" s="9">
        <v>7.46E-2</v>
      </c>
      <c r="I19" s="10">
        <v>0.124</v>
      </c>
      <c r="J19" s="10">
        <v>11.1662</v>
      </c>
      <c r="K19" s="53">
        <v>8.3210000000000006E-2</v>
      </c>
    </row>
    <row r="20" spans="1:11" x14ac:dyDescent="0.25">
      <c r="A20" s="8">
        <v>40134</v>
      </c>
      <c r="B20" s="9">
        <v>0.16206999999999999</v>
      </c>
      <c r="C20" s="10">
        <v>0.16614999999999999</v>
      </c>
      <c r="D20" s="9">
        <v>7.8329999999999997E-2</v>
      </c>
      <c r="E20" s="10">
        <v>0.17175000000000001</v>
      </c>
      <c r="F20" s="9">
        <v>143.17349999999999</v>
      </c>
      <c r="G20" s="10">
        <v>0.13239999999999999</v>
      </c>
      <c r="H20" s="9">
        <v>7.3929999999999996E-2</v>
      </c>
      <c r="I20" s="10">
        <v>0.124</v>
      </c>
      <c r="J20" s="10">
        <v>11.0701</v>
      </c>
      <c r="K20" s="53">
        <v>8.2869999999999999E-2</v>
      </c>
    </row>
    <row r="21" spans="1:11" x14ac:dyDescent="0.25">
      <c r="A21" s="8">
        <v>40135</v>
      </c>
      <c r="B21" s="9">
        <v>0.16306999999999999</v>
      </c>
      <c r="C21" s="10">
        <v>0.16672999999999999</v>
      </c>
      <c r="D21" s="9">
        <v>7.8350000000000003E-2</v>
      </c>
      <c r="E21" s="10">
        <v>0.17188999999999999</v>
      </c>
      <c r="F21" s="9">
        <v>143.1146</v>
      </c>
      <c r="G21" s="10">
        <v>0.13363</v>
      </c>
      <c r="H21" s="9">
        <v>7.3789999999999994E-2</v>
      </c>
      <c r="I21" s="10">
        <v>0.124</v>
      </c>
      <c r="J21" s="10">
        <v>11.06917</v>
      </c>
      <c r="K21" s="53">
        <v>8.3379999999999996E-2</v>
      </c>
    </row>
    <row r="22" spans="1:11" x14ac:dyDescent="0.25">
      <c r="A22" s="8">
        <v>40136</v>
      </c>
      <c r="B22" s="9">
        <v>0.16225999999999999</v>
      </c>
      <c r="C22" s="10">
        <v>0.16619999999999999</v>
      </c>
      <c r="D22" s="9">
        <v>7.7329999999999996E-2</v>
      </c>
      <c r="E22" s="10">
        <v>0.17163</v>
      </c>
      <c r="F22" s="9">
        <v>143.04329999999999</v>
      </c>
      <c r="G22" s="10">
        <v>0.13333999999999999</v>
      </c>
      <c r="H22" s="9">
        <v>7.3940000000000006E-2</v>
      </c>
      <c r="I22" s="10">
        <v>0.124</v>
      </c>
      <c r="J22" s="10">
        <v>11.06762</v>
      </c>
      <c r="K22" s="53">
        <v>8.2960000000000006E-2</v>
      </c>
    </row>
    <row r="23" spans="1:11" ht="15.75" thickBot="1" x14ac:dyDescent="0.3">
      <c r="A23" s="11">
        <v>40137</v>
      </c>
      <c r="B23" s="12">
        <v>0.16295999999999999</v>
      </c>
      <c r="C23" s="13">
        <v>0.16938</v>
      </c>
      <c r="D23" s="12">
        <v>7.8409999999999994E-2</v>
      </c>
      <c r="E23" s="13">
        <v>0.17222000000000001</v>
      </c>
      <c r="F23" s="12">
        <v>143.76249999999999</v>
      </c>
      <c r="G23" s="13">
        <v>0.13511999999999999</v>
      </c>
      <c r="H23" s="12">
        <v>7.4469999999999995E-2</v>
      </c>
      <c r="I23" s="13">
        <v>0.124</v>
      </c>
      <c r="J23" s="13">
        <v>11.02515</v>
      </c>
      <c r="K23" s="54">
        <v>8.3320000000000005E-2</v>
      </c>
    </row>
    <row r="24" spans="1:11" ht="15.75" thickTop="1" x14ac:dyDescent="0.25">
      <c r="A24" s="14" t="s">
        <v>9</v>
      </c>
      <c r="B24" s="15">
        <f t="shared" ref="B24:K24" si="4">SUM(B19:B23)</f>
        <v>0.81309999999999993</v>
      </c>
      <c r="C24" s="16">
        <f t="shared" si="4"/>
        <v>0.8362099999999999</v>
      </c>
      <c r="D24" s="15">
        <f t="shared" si="4"/>
        <v>0.38994999999999996</v>
      </c>
      <c r="E24" s="16">
        <f t="shared" si="4"/>
        <v>0.85959000000000008</v>
      </c>
      <c r="F24" s="15">
        <f t="shared" si="4"/>
        <v>716.84709999999995</v>
      </c>
      <c r="G24" s="16">
        <f t="shared" si="4"/>
        <v>0.66771999999999998</v>
      </c>
      <c r="H24" s="15">
        <f t="shared" si="4"/>
        <v>0.37072999999999995</v>
      </c>
      <c r="I24" s="16">
        <f t="shared" si="4"/>
        <v>0.62</v>
      </c>
      <c r="J24" s="16">
        <f t="shared" si="4"/>
        <v>55.398240000000001</v>
      </c>
      <c r="K24" s="55">
        <f t="shared" si="4"/>
        <v>0.41574000000000005</v>
      </c>
    </row>
    <row r="25" spans="1:11" ht="15.75" thickBot="1" x14ac:dyDescent="0.3">
      <c r="A25" s="17" t="s">
        <v>10</v>
      </c>
      <c r="B25" s="18">
        <f>B24/5</f>
        <v>0.16261999999999999</v>
      </c>
      <c r="C25" s="19">
        <f>C24/5</f>
        <v>0.16724199999999997</v>
      </c>
      <c r="D25" s="19">
        <f t="shared" ref="D25:K25" si="5">D24/5</f>
        <v>7.798999999999999E-2</v>
      </c>
      <c r="E25" s="19">
        <f t="shared" si="5"/>
        <v>0.17191800000000002</v>
      </c>
      <c r="F25" s="19">
        <f t="shared" si="5"/>
        <v>143.36941999999999</v>
      </c>
      <c r="G25" s="19">
        <f t="shared" si="5"/>
        <v>0.133544</v>
      </c>
      <c r="H25" s="19">
        <f t="shared" si="5"/>
        <v>7.414599999999999E-2</v>
      </c>
      <c r="I25" s="19">
        <f t="shared" si="5"/>
        <v>0.124</v>
      </c>
      <c r="J25" s="19">
        <f t="shared" si="5"/>
        <v>11.079648000000001</v>
      </c>
      <c r="K25" s="19">
        <f t="shared" si="5"/>
        <v>8.3148000000000014E-2</v>
      </c>
    </row>
    <row r="26" spans="1:11" ht="15.75" thickTop="1" x14ac:dyDescent="0.25">
      <c r="A26" s="8">
        <v>40140</v>
      </c>
      <c r="B26" s="9">
        <v>0.16325999999999999</v>
      </c>
      <c r="C26" s="10">
        <v>0.17119999999999999</v>
      </c>
      <c r="D26" s="9">
        <v>7.843E-2</v>
      </c>
      <c r="E26" s="10">
        <v>0.17224</v>
      </c>
      <c r="F26" s="9">
        <v>143.70359999999999</v>
      </c>
      <c r="G26" s="10">
        <v>0.13564999999999999</v>
      </c>
      <c r="H26" s="9">
        <v>7.5109999999999996E-2</v>
      </c>
      <c r="I26" s="10">
        <v>0.124</v>
      </c>
      <c r="J26" s="10">
        <v>11.02608</v>
      </c>
      <c r="K26" s="53">
        <v>8.3479999999999999E-2</v>
      </c>
    </row>
    <row r="27" spans="1:11" x14ac:dyDescent="0.25">
      <c r="A27" s="8">
        <v>40141</v>
      </c>
      <c r="B27" s="9">
        <v>0.16223000000000001</v>
      </c>
      <c r="C27" s="10">
        <v>0.16950999999999999</v>
      </c>
      <c r="D27" s="9">
        <v>7.8299999999999995E-2</v>
      </c>
      <c r="E27" s="10">
        <v>0.17177999999999999</v>
      </c>
      <c r="F27" s="9">
        <v>143.31610000000001</v>
      </c>
      <c r="G27" s="10">
        <v>0.13439999999999999</v>
      </c>
      <c r="H27" s="9">
        <v>7.4759999999999993E-2</v>
      </c>
      <c r="I27" s="10">
        <v>0.124</v>
      </c>
      <c r="J27" s="10">
        <v>11.027010000000001</v>
      </c>
      <c r="K27" s="53">
        <v>8.2949999999999996E-2</v>
      </c>
    </row>
    <row r="28" spans="1:11" x14ac:dyDescent="0.25">
      <c r="A28" s="8">
        <v>40142</v>
      </c>
      <c r="B28" s="9">
        <v>0.16214000000000001</v>
      </c>
      <c r="C28" s="10">
        <v>0.17094000000000001</v>
      </c>
      <c r="D28" s="9">
        <v>7.8320000000000001E-2</v>
      </c>
      <c r="E28" s="10">
        <v>0.17185</v>
      </c>
      <c r="F28" s="9">
        <v>143.3099</v>
      </c>
      <c r="G28" s="10">
        <v>0.13502</v>
      </c>
      <c r="H28" s="9">
        <v>7.4770000000000003E-2</v>
      </c>
      <c r="I28" s="10">
        <v>0.124</v>
      </c>
      <c r="J28" s="10">
        <v>10.97648</v>
      </c>
      <c r="K28" s="53">
        <v>8.2909999999999998E-2</v>
      </c>
    </row>
    <row r="29" spans="1:11" x14ac:dyDescent="0.25">
      <c r="A29" s="8">
        <v>40143</v>
      </c>
      <c r="B29" s="9">
        <v>0.16112000000000001</v>
      </c>
      <c r="C29" s="10">
        <v>0.17029</v>
      </c>
      <c r="D29" s="9">
        <v>7.6999999999999999E-2</v>
      </c>
      <c r="E29" s="10">
        <v>0.17130000000000001</v>
      </c>
      <c r="F29" s="9">
        <v>143.1146</v>
      </c>
      <c r="G29" s="10">
        <v>0.13396</v>
      </c>
      <c r="H29" s="9">
        <v>7.467E-2</v>
      </c>
      <c r="I29" s="10">
        <v>0.124</v>
      </c>
      <c r="J29" s="10">
        <v>10.8872</v>
      </c>
      <c r="K29" s="53">
        <v>8.2379999999999995E-2</v>
      </c>
    </row>
    <row r="30" spans="1:11" ht="15.75" thickBot="1" x14ac:dyDescent="0.3">
      <c r="A30" s="11">
        <v>40144</v>
      </c>
      <c r="B30" s="12">
        <v>0.16184999999999999</v>
      </c>
      <c r="C30" s="13">
        <v>0.17402000000000001</v>
      </c>
      <c r="D30" s="12">
        <v>7.8E-2</v>
      </c>
      <c r="E30" s="13">
        <v>0.17180999999999999</v>
      </c>
      <c r="F30" s="12">
        <v>143.76249999999999</v>
      </c>
      <c r="G30" s="13">
        <v>0.13639000000000001</v>
      </c>
      <c r="H30" s="12">
        <v>7.5200000000000003E-2</v>
      </c>
      <c r="I30" s="13">
        <v>0.124</v>
      </c>
      <c r="J30" s="13">
        <v>10.68167</v>
      </c>
      <c r="K30" s="54">
        <v>8.276E-2</v>
      </c>
    </row>
    <row r="31" spans="1:11" ht="15.75" thickTop="1" x14ac:dyDescent="0.25">
      <c r="A31" s="14" t="s">
        <v>9</v>
      </c>
      <c r="B31" s="15">
        <f t="shared" ref="B31:K31" si="6">SUM(B26:B30)</f>
        <v>0.81059999999999999</v>
      </c>
      <c r="C31" s="16">
        <f t="shared" si="6"/>
        <v>0.85596000000000005</v>
      </c>
      <c r="D31" s="15">
        <f t="shared" si="6"/>
        <v>0.39005000000000001</v>
      </c>
      <c r="E31" s="16">
        <f t="shared" si="6"/>
        <v>0.85898000000000008</v>
      </c>
      <c r="F31" s="15">
        <f t="shared" si="6"/>
        <v>717.20669999999996</v>
      </c>
      <c r="G31" s="16">
        <f t="shared" si="6"/>
        <v>0.67542000000000002</v>
      </c>
      <c r="H31" s="15">
        <f t="shared" si="6"/>
        <v>0.37451000000000001</v>
      </c>
      <c r="I31" s="16">
        <f t="shared" si="6"/>
        <v>0.62</v>
      </c>
      <c r="J31" s="16">
        <f t="shared" si="6"/>
        <v>54.598439999999997</v>
      </c>
      <c r="K31" s="55">
        <f t="shared" si="6"/>
        <v>0.41448000000000002</v>
      </c>
    </row>
    <row r="32" spans="1:11" ht="15.75" thickBot="1" x14ac:dyDescent="0.3">
      <c r="A32" s="17" t="s">
        <v>10</v>
      </c>
      <c r="B32" s="18">
        <f>B31/5</f>
        <v>0.16211999999999999</v>
      </c>
      <c r="C32" s="19">
        <f>C31/5</f>
        <v>0.17119200000000001</v>
      </c>
      <c r="D32" s="19">
        <f t="shared" ref="D32:K32" si="7">D31/5</f>
        <v>7.8009999999999996E-2</v>
      </c>
      <c r="E32" s="19">
        <f t="shared" si="7"/>
        <v>0.171796</v>
      </c>
      <c r="F32" s="19">
        <f t="shared" si="7"/>
        <v>143.44134</v>
      </c>
      <c r="G32" s="19">
        <f t="shared" si="7"/>
        <v>0.13508400000000001</v>
      </c>
      <c r="H32" s="19">
        <f t="shared" si="7"/>
        <v>7.4901999999999996E-2</v>
      </c>
      <c r="I32" s="19">
        <f t="shared" si="7"/>
        <v>0.124</v>
      </c>
      <c r="J32" s="19">
        <f t="shared" si="7"/>
        <v>10.919687999999999</v>
      </c>
      <c r="K32" s="19">
        <f t="shared" si="7"/>
        <v>8.2895999999999997E-2</v>
      </c>
    </row>
    <row r="33" spans="1:11" ht="15.75" thickTop="1" x14ac:dyDescent="0.25">
      <c r="A33" s="8">
        <v>40147</v>
      </c>
      <c r="B33" s="9">
        <v>0.16177</v>
      </c>
      <c r="C33" s="10">
        <v>0.17424999999999999</v>
      </c>
      <c r="D33" s="9">
        <v>7.8189999999999996E-2</v>
      </c>
      <c r="E33" s="10">
        <v>0.17199</v>
      </c>
      <c r="F33" s="9">
        <v>145.72479999999999</v>
      </c>
      <c r="G33" s="10">
        <v>0.13619000000000001</v>
      </c>
      <c r="H33" s="9">
        <v>7.51E-2</v>
      </c>
      <c r="I33" s="10">
        <v>0.124</v>
      </c>
      <c r="J33" s="10">
        <v>10.76413</v>
      </c>
      <c r="K33" s="53">
        <v>8.2720000000000002E-2</v>
      </c>
    </row>
    <row r="34" spans="1:11" x14ac:dyDescent="0.25">
      <c r="A34" s="8"/>
      <c r="B34" s="9"/>
      <c r="C34" s="10"/>
      <c r="D34" s="9"/>
      <c r="E34" s="10"/>
      <c r="F34" s="9"/>
      <c r="G34" s="10"/>
      <c r="H34" s="9"/>
      <c r="I34" s="10"/>
      <c r="J34" s="10"/>
      <c r="K34" s="53"/>
    </row>
    <row r="35" spans="1:11" ht="20.25" x14ac:dyDescent="0.3">
      <c r="A35" s="20"/>
      <c r="B35" s="9"/>
      <c r="C35" s="50"/>
      <c r="D35" s="9"/>
      <c r="E35" s="22" t="s">
        <v>11</v>
      </c>
      <c r="F35" s="9"/>
      <c r="G35" s="10"/>
      <c r="H35" s="9"/>
      <c r="I35" s="10"/>
      <c r="J35" s="10"/>
      <c r="K35" s="53"/>
    </row>
    <row r="36" spans="1:11" ht="15.75" thickBot="1" x14ac:dyDescent="0.3">
      <c r="A36" s="23"/>
      <c r="B36" s="24"/>
      <c r="C36" s="25"/>
      <c r="D36" s="24"/>
      <c r="E36" s="25"/>
      <c r="F36" s="24"/>
      <c r="G36" s="25"/>
      <c r="H36" s="24"/>
      <c r="I36" s="25"/>
      <c r="J36" s="25"/>
      <c r="K36" s="56"/>
    </row>
    <row r="37" spans="1:11" x14ac:dyDescent="0.25">
      <c r="A37" s="26" t="s">
        <v>12</v>
      </c>
      <c r="B37" s="27">
        <f>SUM(B5:B9,B12:B16,B19:B23,B26:B30,B33)</f>
        <v>3.4175299999999997</v>
      </c>
      <c r="C37" s="36">
        <f>SUM(C5:C9,C12:C16,C19:C23,C26:C30,C33)</f>
        <v>3.5684599999999991</v>
      </c>
      <c r="D37" s="36">
        <f t="shared" ref="D37:K37" si="8">SUM(D5:D9,D12:D16,D19:D23,D26:D30,D33)</f>
        <v>1.6428799999999999</v>
      </c>
      <c r="E37" s="36">
        <f t="shared" si="8"/>
        <v>3.6187599999999995</v>
      </c>
      <c r="F37" s="36">
        <f t="shared" si="8"/>
        <v>3032.2401999999997</v>
      </c>
      <c r="G37" s="36">
        <f t="shared" si="8"/>
        <v>2.8340899999999998</v>
      </c>
      <c r="H37" s="36">
        <f t="shared" si="8"/>
        <v>1.5689399999999998</v>
      </c>
      <c r="I37" s="36">
        <f t="shared" si="8"/>
        <v>2.6040000000000014</v>
      </c>
      <c r="J37" s="36">
        <f t="shared" si="8"/>
        <v>222.54742999999999</v>
      </c>
      <c r="K37" s="36">
        <f t="shared" si="8"/>
        <v>1.74742</v>
      </c>
    </row>
    <row r="38" spans="1:11" x14ac:dyDescent="0.25">
      <c r="A38" s="26" t="s">
        <v>13</v>
      </c>
      <c r="B38" s="27">
        <f>B37/21</f>
        <v>0.16273952380952381</v>
      </c>
      <c r="C38" s="28">
        <f>C37/21</f>
        <v>0.16992666666666661</v>
      </c>
      <c r="D38" s="28">
        <f t="shared" ref="D38:K38" si="9">D37/21</f>
        <v>7.8232380952380942E-2</v>
      </c>
      <c r="E38" s="28">
        <f t="shared" si="9"/>
        <v>0.17232190476190473</v>
      </c>
      <c r="F38" s="28">
        <f t="shared" si="9"/>
        <v>144.39239047619046</v>
      </c>
      <c r="G38" s="28">
        <f t="shared" si="9"/>
        <v>0.13495666666666667</v>
      </c>
      <c r="H38" s="28">
        <f t="shared" si="9"/>
        <v>7.4711428571428568E-2</v>
      </c>
      <c r="I38" s="28">
        <f t="shared" si="9"/>
        <v>0.12400000000000007</v>
      </c>
      <c r="J38" s="28">
        <f t="shared" si="9"/>
        <v>10.597496666666666</v>
      </c>
      <c r="K38" s="28">
        <f t="shared" si="9"/>
        <v>8.3210476190476196E-2</v>
      </c>
    </row>
    <row r="39" spans="1:11" x14ac:dyDescent="0.25">
      <c r="A39" s="26" t="s">
        <v>14</v>
      </c>
      <c r="B39" s="27">
        <f>1/B38</f>
        <v>6.1447887802009058</v>
      </c>
      <c r="C39" s="28">
        <f>1/C38</f>
        <v>5.8848915218329489</v>
      </c>
      <c r="D39" s="28">
        <f t="shared" ref="D39:K39" si="10">1/D38</f>
        <v>12.782430853135958</v>
      </c>
      <c r="E39" s="28">
        <f t="shared" si="10"/>
        <v>5.8030927721097845</v>
      </c>
      <c r="F39" s="28">
        <f t="shared" si="10"/>
        <v>6.9255727168316033E-3</v>
      </c>
      <c r="G39" s="28">
        <f t="shared" si="10"/>
        <v>7.4097858571887274</v>
      </c>
      <c r="H39" s="28">
        <f t="shared" si="10"/>
        <v>13.384833072010403</v>
      </c>
      <c r="I39" s="28">
        <f t="shared" si="10"/>
        <v>8.0645161290322545</v>
      </c>
      <c r="J39" s="28">
        <f t="shared" si="10"/>
        <v>9.436190748192419E-2</v>
      </c>
      <c r="K39" s="28">
        <f t="shared" si="10"/>
        <v>12.017717549301254</v>
      </c>
    </row>
    <row r="40" spans="1:11" ht="15.75" thickBot="1" x14ac:dyDescent="0.3">
      <c r="A40" s="29"/>
      <c r="B40" s="30"/>
      <c r="C40" s="31"/>
      <c r="D40" s="30"/>
      <c r="E40" s="31"/>
      <c r="F40" s="30"/>
      <c r="G40" s="31"/>
      <c r="H40" s="30"/>
      <c r="I40" s="31"/>
      <c r="J40" s="31"/>
      <c r="K40" s="49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topLeftCell="A9" workbookViewId="0">
      <selection activeCell="C39" sqref="C39"/>
    </sheetView>
  </sheetViews>
  <sheetFormatPr defaultRowHeight="15" x14ac:dyDescent="0.25"/>
  <cols>
    <col min="1" max="1" width="13.85546875" bestFit="1" customWidth="1"/>
    <col min="2" max="4" width="9.28515625" bestFit="1" customWidth="1"/>
    <col min="5" max="5" width="10.85546875" bestFit="1" customWidth="1"/>
    <col min="6" max="10" width="9.28515625" bestFit="1" customWidth="1"/>
    <col min="11" max="11" width="9.5703125" bestFit="1" customWidth="1"/>
  </cols>
  <sheetData>
    <row r="1" spans="1:11" ht="22.5" x14ac:dyDescent="0.3">
      <c r="A1" s="41"/>
      <c r="B1" s="41"/>
      <c r="C1" s="2" t="s">
        <v>44</v>
      </c>
      <c r="D1" s="41"/>
      <c r="E1" s="41"/>
      <c r="F1" s="41"/>
      <c r="G1" s="41"/>
      <c r="H1" s="41"/>
      <c r="I1" s="41"/>
      <c r="J1" s="41"/>
      <c r="K1" s="41"/>
    </row>
    <row r="2" spans="1:11" ht="16.5" thickBot="1" x14ac:dyDescent="0.3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5.75" x14ac:dyDescent="0.25">
      <c r="A3" s="42"/>
      <c r="B3" s="43"/>
      <c r="C3" s="42"/>
      <c r="D3" s="43"/>
      <c r="E3" s="42"/>
      <c r="F3" s="43"/>
      <c r="G3" s="42"/>
      <c r="H3" s="43"/>
      <c r="I3" s="42"/>
      <c r="J3" s="42"/>
      <c r="K3" s="61"/>
    </row>
    <row r="4" spans="1:11" ht="16.5" thickBot="1" x14ac:dyDescent="0.3">
      <c r="A4" s="44" t="s">
        <v>0</v>
      </c>
      <c r="B4" s="45" t="s">
        <v>27</v>
      </c>
      <c r="C4" s="44" t="s">
        <v>4</v>
      </c>
      <c r="D4" s="45" t="s">
        <v>5</v>
      </c>
      <c r="E4" s="44" t="s">
        <v>6</v>
      </c>
      <c r="F4" s="45" t="s">
        <v>3</v>
      </c>
      <c r="G4" s="44" t="s">
        <v>1</v>
      </c>
      <c r="H4" s="45" t="s">
        <v>7</v>
      </c>
      <c r="I4" s="44" t="s">
        <v>8</v>
      </c>
      <c r="J4" s="44" t="s">
        <v>29</v>
      </c>
      <c r="K4" s="62" t="s">
        <v>2</v>
      </c>
    </row>
    <row r="5" spans="1:11" x14ac:dyDescent="0.25">
      <c r="A5" s="8">
        <v>40148</v>
      </c>
      <c r="B5" s="63">
        <v>0.16148000000000001</v>
      </c>
      <c r="C5" s="63">
        <v>0.17313999999999999</v>
      </c>
      <c r="D5" s="64">
        <v>7.8020000000000006E-2</v>
      </c>
      <c r="E5" s="63">
        <v>0.17166000000000001</v>
      </c>
      <c r="F5" s="64">
        <v>144.2833</v>
      </c>
      <c r="G5" s="63">
        <v>0.13550999999999999</v>
      </c>
      <c r="H5" s="64">
        <v>7.5389999999999999E-2</v>
      </c>
      <c r="I5" s="66">
        <v>0.124</v>
      </c>
      <c r="J5" s="64">
        <v>10.7012</v>
      </c>
      <c r="K5" s="63">
        <v>8.2570000000000005E-2</v>
      </c>
    </row>
    <row r="6" spans="1:11" x14ac:dyDescent="0.25">
      <c r="A6" s="8">
        <v>40149</v>
      </c>
      <c r="B6" s="20">
        <v>0.16105</v>
      </c>
      <c r="C6" s="20">
        <v>0.17177999999999999</v>
      </c>
      <c r="D6" s="64">
        <v>7.6960000000000001E-2</v>
      </c>
      <c r="E6" s="20">
        <v>0.17133000000000001</v>
      </c>
      <c r="F6" s="64">
        <v>143.9144</v>
      </c>
      <c r="G6" s="20">
        <v>0.13500999999999999</v>
      </c>
      <c r="H6" s="64">
        <v>7.4899999999999994E-2</v>
      </c>
      <c r="I6" s="67">
        <v>0.124</v>
      </c>
      <c r="J6" s="64">
        <v>10.734680000000001</v>
      </c>
      <c r="K6" s="20">
        <v>8.2339999999999997E-2</v>
      </c>
    </row>
    <row r="7" spans="1:11" x14ac:dyDescent="0.25">
      <c r="A7" s="8">
        <v>40150</v>
      </c>
      <c r="B7" s="32">
        <v>0.16088</v>
      </c>
      <c r="C7" s="20">
        <v>0.17080999999999999</v>
      </c>
      <c r="D7" s="64">
        <v>7.7969999999999998E-2</v>
      </c>
      <c r="E7" s="20">
        <v>0.17113</v>
      </c>
      <c r="F7" s="64">
        <v>143.01230000000001</v>
      </c>
      <c r="G7" s="20">
        <v>0.13372000000000001</v>
      </c>
      <c r="H7" s="64">
        <v>7.4520000000000003E-2</v>
      </c>
      <c r="I7" s="67">
        <v>0.124</v>
      </c>
      <c r="J7" s="64">
        <v>10.811249999999999</v>
      </c>
      <c r="K7" s="20">
        <v>8.226E-2</v>
      </c>
    </row>
    <row r="8" spans="1:11" ht="15.75" thickBot="1" x14ac:dyDescent="0.3">
      <c r="A8" s="11">
        <v>40151</v>
      </c>
      <c r="B8" s="33">
        <v>0.16095999999999999</v>
      </c>
      <c r="C8" s="33">
        <v>0.17175000000000001</v>
      </c>
      <c r="D8" s="74">
        <v>7.7979999999999994E-2</v>
      </c>
      <c r="E8" s="73">
        <v>0.17130000000000001</v>
      </c>
      <c r="F8" s="74">
        <v>142.941</v>
      </c>
      <c r="G8" s="73">
        <v>0.13405</v>
      </c>
      <c r="H8" s="74">
        <v>7.4889999999999998E-2</v>
      </c>
      <c r="I8" s="82">
        <v>0.124</v>
      </c>
      <c r="J8" s="74">
        <v>10.94021</v>
      </c>
      <c r="K8" s="73">
        <v>8.2299999999999998E-2</v>
      </c>
    </row>
    <row r="9" spans="1:11" ht="15.75" thickTop="1" x14ac:dyDescent="0.25">
      <c r="A9" s="46" t="s">
        <v>9</v>
      </c>
      <c r="B9" s="16">
        <f t="shared" ref="B9:K9" si="0">SUM(B5:B8)</f>
        <v>0.64437</v>
      </c>
      <c r="C9" s="16">
        <f t="shared" si="0"/>
        <v>0.68748000000000009</v>
      </c>
      <c r="D9" s="15">
        <f t="shared" si="0"/>
        <v>0.31092999999999998</v>
      </c>
      <c r="E9" s="16">
        <f t="shared" si="0"/>
        <v>0.68542000000000003</v>
      </c>
      <c r="F9" s="15">
        <f t="shared" si="0"/>
        <v>574.15100000000007</v>
      </c>
      <c r="G9" s="16">
        <f t="shared" si="0"/>
        <v>0.53828999999999994</v>
      </c>
      <c r="H9" s="15">
        <f t="shared" si="0"/>
        <v>0.29969999999999997</v>
      </c>
      <c r="I9" s="16">
        <f t="shared" si="0"/>
        <v>0.496</v>
      </c>
      <c r="J9" s="15">
        <f t="shared" si="0"/>
        <v>43.187339999999999</v>
      </c>
      <c r="K9" s="16">
        <f t="shared" si="0"/>
        <v>0.32946999999999999</v>
      </c>
    </row>
    <row r="10" spans="1:11" ht="15.75" thickBot="1" x14ac:dyDescent="0.3">
      <c r="A10" s="47" t="s">
        <v>10</v>
      </c>
      <c r="B10" s="19">
        <f>B9/4</f>
        <v>0.1610925</v>
      </c>
      <c r="C10" s="19">
        <f>C9/4</f>
        <v>0.17187000000000002</v>
      </c>
      <c r="D10" s="19">
        <f t="shared" ref="D10:K10" si="1">D9/4</f>
        <v>7.7732499999999996E-2</v>
      </c>
      <c r="E10" s="19">
        <f t="shared" si="1"/>
        <v>0.17135500000000001</v>
      </c>
      <c r="F10" s="19">
        <f t="shared" si="1"/>
        <v>143.53775000000002</v>
      </c>
      <c r="G10" s="19">
        <f t="shared" si="1"/>
        <v>0.13457249999999998</v>
      </c>
      <c r="H10" s="19">
        <f t="shared" si="1"/>
        <v>7.4924999999999992E-2</v>
      </c>
      <c r="I10" s="19">
        <f t="shared" si="1"/>
        <v>0.124</v>
      </c>
      <c r="J10" s="19">
        <f t="shared" si="1"/>
        <v>10.796835</v>
      </c>
      <c r="K10" s="19">
        <f t="shared" si="1"/>
        <v>8.2367499999999996E-2</v>
      </c>
    </row>
    <row r="11" spans="1:11" ht="15.75" thickTop="1" x14ac:dyDescent="0.25">
      <c r="A11" s="8">
        <v>40154</v>
      </c>
      <c r="B11" s="9">
        <v>0.16289000000000001</v>
      </c>
      <c r="C11" s="10">
        <v>0.17288999999999999</v>
      </c>
      <c r="D11" s="9">
        <v>7.7100000000000002E-2</v>
      </c>
      <c r="E11" s="10">
        <v>0.17207</v>
      </c>
      <c r="F11" s="9">
        <v>142.97200000000001</v>
      </c>
      <c r="G11" s="10">
        <v>0.13542999999999999</v>
      </c>
      <c r="H11" s="9">
        <v>7.4999999999999997E-2</v>
      </c>
      <c r="I11" s="10">
        <v>0.124</v>
      </c>
      <c r="J11" s="10">
        <v>11.1538</v>
      </c>
      <c r="K11" s="53">
        <v>8.3290000000000003E-2</v>
      </c>
    </row>
    <row r="12" spans="1:11" x14ac:dyDescent="0.25">
      <c r="A12" s="8">
        <v>40155</v>
      </c>
      <c r="B12" s="9">
        <v>0.16328000000000001</v>
      </c>
      <c r="C12" s="10">
        <v>0.17351</v>
      </c>
      <c r="D12" s="9">
        <v>7.8490000000000004E-2</v>
      </c>
      <c r="E12" s="10">
        <v>0.17230000000000001</v>
      </c>
      <c r="F12" s="9">
        <v>143.251</v>
      </c>
      <c r="G12" s="10">
        <v>0.13572999999999999</v>
      </c>
      <c r="H12" s="9">
        <v>7.5389999999999999E-2</v>
      </c>
      <c r="I12" s="10">
        <v>0.124</v>
      </c>
      <c r="J12" s="10">
        <v>11.14419</v>
      </c>
      <c r="K12" s="53">
        <v>8.3489999999999995E-2</v>
      </c>
    </row>
    <row r="13" spans="1:11" x14ac:dyDescent="0.25">
      <c r="A13" s="8">
        <v>40156</v>
      </c>
      <c r="B13" s="9">
        <v>0.16474</v>
      </c>
      <c r="C13" s="10">
        <v>0.17493</v>
      </c>
      <c r="D13" s="9">
        <v>7.843E-2</v>
      </c>
      <c r="E13" s="10">
        <v>0.17283999999999999</v>
      </c>
      <c r="F13" s="9">
        <v>143.37003999999999</v>
      </c>
      <c r="G13" s="10">
        <v>0.13686999999999999</v>
      </c>
      <c r="H13" s="9">
        <v>7.6100000000000001E-2</v>
      </c>
      <c r="I13" s="10">
        <v>0.124</v>
      </c>
      <c r="J13" s="10">
        <v>10.96346</v>
      </c>
      <c r="K13" s="53">
        <v>8.4229999999999999E-2</v>
      </c>
    </row>
    <row r="14" spans="1:11" x14ac:dyDescent="0.25">
      <c r="A14" s="8">
        <v>40157</v>
      </c>
      <c r="B14" s="9">
        <v>0.16458999999999999</v>
      </c>
      <c r="C14" s="10">
        <v>0.17313000000000001</v>
      </c>
      <c r="D14" s="9">
        <v>7.843E-2</v>
      </c>
      <c r="E14" s="10">
        <v>0.17247999999999999</v>
      </c>
      <c r="F14" s="9">
        <v>144.0136</v>
      </c>
      <c r="G14" s="10">
        <v>0.13652</v>
      </c>
      <c r="H14" s="9">
        <v>7.6350000000000001E-2</v>
      </c>
      <c r="I14" s="10">
        <v>0.124</v>
      </c>
      <c r="J14" s="10">
        <v>10.901770000000001</v>
      </c>
      <c r="K14" s="53">
        <v>8.4159999999999999E-2</v>
      </c>
    </row>
    <row r="15" spans="1:11" ht="15.75" thickBot="1" x14ac:dyDescent="0.3">
      <c r="A15" s="11">
        <v>40158</v>
      </c>
      <c r="B15" s="12">
        <v>0.16469</v>
      </c>
      <c r="C15" s="13">
        <v>0.17002999999999999</v>
      </c>
      <c r="D15" s="12">
        <v>7.8460000000000002E-2</v>
      </c>
      <c r="E15" s="13">
        <v>0.17229</v>
      </c>
      <c r="F15" s="12">
        <v>144.52199999999999</v>
      </c>
      <c r="G15" s="13">
        <v>0.13527</v>
      </c>
      <c r="H15" s="12">
        <v>7.6240000000000002E-2</v>
      </c>
      <c r="I15" s="13">
        <v>0.124</v>
      </c>
      <c r="J15" s="13">
        <v>10.947649999999999</v>
      </c>
      <c r="K15" s="54">
        <v>8.4209999999999993E-2</v>
      </c>
    </row>
    <row r="16" spans="1:11" ht="15.75" thickTop="1" x14ac:dyDescent="0.25">
      <c r="A16" s="14" t="s">
        <v>9</v>
      </c>
      <c r="B16" s="15">
        <f t="shared" ref="B16:K16" si="2">SUM(B11:B15)</f>
        <v>0.82018999999999997</v>
      </c>
      <c r="C16" s="16">
        <f t="shared" si="2"/>
        <v>0.86448999999999998</v>
      </c>
      <c r="D16" s="15">
        <f t="shared" si="2"/>
        <v>0.39090999999999998</v>
      </c>
      <c r="E16" s="16">
        <f t="shared" si="2"/>
        <v>0.86197999999999997</v>
      </c>
      <c r="F16" s="15">
        <f t="shared" si="2"/>
        <v>718.1286399999999</v>
      </c>
      <c r="G16" s="16">
        <f t="shared" si="2"/>
        <v>0.67981999999999998</v>
      </c>
      <c r="H16" s="15">
        <f t="shared" si="2"/>
        <v>0.37907999999999997</v>
      </c>
      <c r="I16" s="16">
        <f t="shared" si="2"/>
        <v>0.62</v>
      </c>
      <c r="J16" s="16">
        <f t="shared" si="2"/>
        <v>55.110869999999991</v>
      </c>
      <c r="K16" s="55">
        <f t="shared" si="2"/>
        <v>0.41937999999999998</v>
      </c>
    </row>
    <row r="17" spans="1:11" ht="15.75" thickBot="1" x14ac:dyDescent="0.3">
      <c r="A17" s="17" t="s">
        <v>10</v>
      </c>
      <c r="B17" s="18">
        <f>B16/5</f>
        <v>0.16403799999999999</v>
      </c>
      <c r="C17" s="19">
        <f>C16/5</f>
        <v>0.172898</v>
      </c>
      <c r="D17" s="19">
        <f t="shared" ref="D17:K17" si="3">D16/5</f>
        <v>7.8182000000000001E-2</v>
      </c>
      <c r="E17" s="19">
        <f t="shared" si="3"/>
        <v>0.17239599999999999</v>
      </c>
      <c r="F17" s="19">
        <f t="shared" si="3"/>
        <v>143.62572799999998</v>
      </c>
      <c r="G17" s="19">
        <f t="shared" si="3"/>
        <v>0.135964</v>
      </c>
      <c r="H17" s="19">
        <f t="shared" si="3"/>
        <v>7.5815999999999995E-2</v>
      </c>
      <c r="I17" s="19">
        <f t="shared" si="3"/>
        <v>0.124</v>
      </c>
      <c r="J17" s="19">
        <f t="shared" si="3"/>
        <v>11.022173999999998</v>
      </c>
      <c r="K17" s="19">
        <f t="shared" si="3"/>
        <v>8.3875999999999992E-2</v>
      </c>
    </row>
    <row r="18" spans="1:11" ht="15.75" thickTop="1" x14ac:dyDescent="0.25">
      <c r="A18" s="8">
        <v>40161</v>
      </c>
      <c r="B18" s="9">
        <v>0.16586999999999999</v>
      </c>
      <c r="C18" s="10">
        <v>0.17122000000000001</v>
      </c>
      <c r="D18" s="9">
        <v>7.8469999999999998E-2</v>
      </c>
      <c r="E18" s="10">
        <v>0.17265</v>
      </c>
      <c r="F18" s="9">
        <v>144.3329</v>
      </c>
      <c r="G18" s="10">
        <v>0.13614000000000001</v>
      </c>
      <c r="H18" s="9">
        <v>7.6399999999999996E-2</v>
      </c>
      <c r="I18" s="10">
        <v>0.124</v>
      </c>
      <c r="J18" s="10">
        <v>11.07816</v>
      </c>
      <c r="K18" s="53">
        <v>8.4809999999999997E-2</v>
      </c>
    </row>
    <row r="19" spans="1:11" x14ac:dyDescent="0.25">
      <c r="A19" s="8">
        <v>40162</v>
      </c>
      <c r="B19" s="9">
        <v>0.16547999999999999</v>
      </c>
      <c r="C19" s="10">
        <v>0.17041000000000001</v>
      </c>
      <c r="D19" s="9">
        <v>7.8589999999999993E-2</v>
      </c>
      <c r="E19" s="10">
        <v>0.1726</v>
      </c>
      <c r="F19" s="9">
        <v>143.76560000000001</v>
      </c>
      <c r="G19" s="10">
        <v>0.13544999999999999</v>
      </c>
      <c r="H19" s="9">
        <v>7.6139999999999999E-2</v>
      </c>
      <c r="I19" s="10">
        <v>0.124</v>
      </c>
      <c r="J19" s="10">
        <v>10.978960000000001</v>
      </c>
      <c r="K19" s="53">
        <v>8.4610000000000005E-2</v>
      </c>
    </row>
    <row r="20" spans="1:11" x14ac:dyDescent="0.25">
      <c r="A20" s="8">
        <v>40163</v>
      </c>
      <c r="B20" s="9">
        <v>0.16547999999999999</v>
      </c>
      <c r="C20" s="10">
        <v>0.17041000000000001</v>
      </c>
      <c r="D20" s="9">
        <v>7.8589999999999993E-2</v>
      </c>
      <c r="E20" s="10">
        <v>0.1726</v>
      </c>
      <c r="F20" s="9">
        <v>143.76560000000001</v>
      </c>
      <c r="G20" s="10">
        <v>0.13544999999999999</v>
      </c>
      <c r="H20" s="9">
        <v>7.6139999999999999E-2</v>
      </c>
      <c r="I20" s="10">
        <v>0.124</v>
      </c>
      <c r="J20" s="10">
        <v>10.978960000000001</v>
      </c>
      <c r="K20" s="53">
        <v>8.4610000000000005E-2</v>
      </c>
    </row>
    <row r="21" spans="1:11" x14ac:dyDescent="0.25">
      <c r="A21" s="8">
        <v>40164</v>
      </c>
      <c r="B21" s="9">
        <v>0.16653000000000001</v>
      </c>
      <c r="C21" s="10">
        <v>0.17219000000000001</v>
      </c>
      <c r="D21" s="9">
        <v>7.8689999999999996E-2</v>
      </c>
      <c r="E21" s="10">
        <v>0.17301</v>
      </c>
      <c r="F21" s="9">
        <v>144.46279000000001</v>
      </c>
      <c r="G21" s="10">
        <v>0.13772999999999999</v>
      </c>
      <c r="H21" s="9">
        <v>7.5789999999999996E-2</v>
      </c>
      <c r="I21" s="10">
        <v>0.124</v>
      </c>
      <c r="J21" s="10">
        <v>11.11412</v>
      </c>
      <c r="K21" s="53">
        <v>8.5139999999999993E-2</v>
      </c>
    </row>
    <row r="22" spans="1:11" ht="15.75" thickBot="1" x14ac:dyDescent="0.3">
      <c r="A22" s="11">
        <v>40165</v>
      </c>
      <c r="B22" s="12">
        <v>0.16861999999999999</v>
      </c>
      <c r="C22" s="13">
        <v>0.17377000000000001</v>
      </c>
      <c r="D22" s="12">
        <v>7.8979999999999995E-2</v>
      </c>
      <c r="E22" s="13">
        <v>0.17388999999999999</v>
      </c>
      <c r="F22" s="12">
        <v>145.6318</v>
      </c>
      <c r="G22" s="13">
        <v>0.13930000000000001</v>
      </c>
      <c r="H22" s="12">
        <v>7.6679999999999998E-2</v>
      </c>
      <c r="I22" s="13">
        <v>0.124</v>
      </c>
      <c r="J22" s="13">
        <v>11.166510000000001</v>
      </c>
      <c r="K22" s="54">
        <v>8.6209999999999995E-2</v>
      </c>
    </row>
    <row r="23" spans="1:11" ht="15.75" thickTop="1" x14ac:dyDescent="0.25">
      <c r="A23" s="14" t="s">
        <v>9</v>
      </c>
      <c r="B23" s="15">
        <f t="shared" ref="B23:K23" si="4">SUM(B18:B22)</f>
        <v>0.83197999999999994</v>
      </c>
      <c r="C23" s="16">
        <f t="shared" si="4"/>
        <v>0.8580000000000001</v>
      </c>
      <c r="D23" s="15">
        <f t="shared" si="4"/>
        <v>0.39331999999999995</v>
      </c>
      <c r="E23" s="16">
        <f t="shared" si="4"/>
        <v>0.86475000000000002</v>
      </c>
      <c r="F23" s="15">
        <f t="shared" si="4"/>
        <v>721.95869000000005</v>
      </c>
      <c r="G23" s="16">
        <f t="shared" si="4"/>
        <v>0.68406999999999996</v>
      </c>
      <c r="H23" s="15">
        <f t="shared" si="4"/>
        <v>0.38114999999999999</v>
      </c>
      <c r="I23" s="16">
        <f t="shared" si="4"/>
        <v>0.62</v>
      </c>
      <c r="J23" s="16">
        <f t="shared" si="4"/>
        <v>55.31671</v>
      </c>
      <c r="K23" s="55">
        <f t="shared" si="4"/>
        <v>0.42538000000000004</v>
      </c>
    </row>
    <row r="24" spans="1:11" ht="15.75" thickBot="1" x14ac:dyDescent="0.3">
      <c r="A24" s="17" t="s">
        <v>10</v>
      </c>
      <c r="B24" s="18">
        <f>B23/5</f>
        <v>0.16639599999999999</v>
      </c>
      <c r="C24" s="19">
        <f>C23/5</f>
        <v>0.17160000000000003</v>
      </c>
      <c r="D24" s="19">
        <f t="shared" ref="D24:K24" si="5">D23/5</f>
        <v>7.8663999999999984E-2</v>
      </c>
      <c r="E24" s="19">
        <f t="shared" si="5"/>
        <v>0.17294999999999999</v>
      </c>
      <c r="F24" s="19">
        <f t="shared" si="5"/>
        <v>144.391738</v>
      </c>
      <c r="G24" s="19">
        <f t="shared" si="5"/>
        <v>0.13681399999999999</v>
      </c>
      <c r="H24" s="19">
        <f t="shared" si="5"/>
        <v>7.6229999999999992E-2</v>
      </c>
      <c r="I24" s="19">
        <f t="shared" si="5"/>
        <v>0.124</v>
      </c>
      <c r="J24" s="19">
        <f t="shared" si="5"/>
        <v>11.063342</v>
      </c>
      <c r="K24" s="19">
        <f t="shared" si="5"/>
        <v>8.5076000000000013E-2</v>
      </c>
    </row>
    <row r="25" spans="1:11" ht="15.75" thickTop="1" x14ac:dyDescent="0.25">
      <c r="A25" s="8">
        <v>40168</v>
      </c>
      <c r="B25" s="9">
        <v>0.16969999999999999</v>
      </c>
      <c r="C25" s="10">
        <v>0.17474999999999999</v>
      </c>
      <c r="D25" s="9">
        <v>7.8969999999999999E-2</v>
      </c>
      <c r="E25" s="10">
        <v>0.17402999999999999</v>
      </c>
      <c r="F25" s="9">
        <v>145.59925000000001</v>
      </c>
      <c r="G25" s="10">
        <v>0.13949</v>
      </c>
      <c r="H25" s="9">
        <v>7.6969999999999997E-2</v>
      </c>
      <c r="I25" s="10">
        <v>0.124</v>
      </c>
      <c r="J25" s="10">
        <v>11.228199999999999</v>
      </c>
      <c r="K25" s="53">
        <v>8.6760000000000004E-2</v>
      </c>
    </row>
    <row r="26" spans="1:11" x14ac:dyDescent="0.25">
      <c r="A26" s="8">
        <v>40169</v>
      </c>
      <c r="B26" s="9">
        <v>0.16961000000000001</v>
      </c>
      <c r="C26" s="76">
        <v>0.17538999999999999</v>
      </c>
      <c r="D26" s="9">
        <v>7.9030000000000003E-2</v>
      </c>
      <c r="E26" s="10">
        <v>0.17432</v>
      </c>
      <c r="F26" s="10">
        <v>147.02369999999999</v>
      </c>
      <c r="G26" s="9">
        <v>0.14047000000000001</v>
      </c>
      <c r="H26" s="10">
        <v>7.7200000000000005E-2</v>
      </c>
      <c r="I26" s="9">
        <v>0.124</v>
      </c>
      <c r="J26" s="10">
        <v>11.288029999999999</v>
      </c>
      <c r="K26" s="10">
        <v>8.6720000000000005E-2</v>
      </c>
    </row>
    <row r="27" spans="1:11" x14ac:dyDescent="0.25">
      <c r="A27" s="8">
        <v>40170</v>
      </c>
      <c r="B27" s="9">
        <v>0.17015</v>
      </c>
      <c r="C27" s="76">
        <v>0.17649000000000001</v>
      </c>
      <c r="D27" s="9">
        <v>7.9159999999999994E-2</v>
      </c>
      <c r="E27" s="10">
        <v>0.17446</v>
      </c>
      <c r="F27" s="10">
        <v>146.34479999999999</v>
      </c>
      <c r="G27" s="9">
        <v>0.14127999999999999</v>
      </c>
      <c r="H27" s="10">
        <v>7.7630000000000005E-2</v>
      </c>
      <c r="I27" s="9">
        <v>0.124</v>
      </c>
      <c r="J27" s="10">
        <v>11.359019999999999</v>
      </c>
      <c r="K27" s="10">
        <v>8.6999999999999994E-2</v>
      </c>
    </row>
    <row r="28" spans="1:11" x14ac:dyDescent="0.25">
      <c r="A28" s="8">
        <v>40171</v>
      </c>
      <c r="B28" s="9">
        <v>0.16941000000000001</v>
      </c>
      <c r="C28" s="76">
        <v>0.17632999999999999</v>
      </c>
      <c r="D28" s="9">
        <v>7.9229999999999995E-2</v>
      </c>
      <c r="E28" s="76">
        <v>0.17474000000000001</v>
      </c>
      <c r="F28" s="10">
        <v>146.5866</v>
      </c>
      <c r="G28" s="9">
        <v>0.14101</v>
      </c>
      <c r="H28" s="10">
        <v>7.7670000000000003E-2</v>
      </c>
      <c r="I28" s="9">
        <v>0.124</v>
      </c>
      <c r="J28" s="10">
        <v>11.34755</v>
      </c>
      <c r="K28" s="10">
        <v>8.6610000000000006E-2</v>
      </c>
    </row>
    <row r="29" spans="1:11" ht="15.75" thickBot="1" x14ac:dyDescent="0.3">
      <c r="A29" s="11">
        <v>40172</v>
      </c>
      <c r="B29" s="12" t="s">
        <v>21</v>
      </c>
      <c r="C29" s="13" t="s">
        <v>18</v>
      </c>
      <c r="D29" s="12" t="s">
        <v>19</v>
      </c>
      <c r="E29" s="65" t="s">
        <v>22</v>
      </c>
      <c r="F29" s="12" t="s">
        <v>16</v>
      </c>
      <c r="G29" s="13" t="s">
        <v>23</v>
      </c>
      <c r="H29" s="12" t="s">
        <v>45</v>
      </c>
      <c r="I29" s="13" t="s">
        <v>39</v>
      </c>
      <c r="J29" s="13" t="s">
        <v>46</v>
      </c>
      <c r="K29" s="54" t="s">
        <v>17</v>
      </c>
    </row>
    <row r="30" spans="1:11" ht="15.75" thickTop="1" x14ac:dyDescent="0.25">
      <c r="A30" s="14" t="s">
        <v>9</v>
      </c>
      <c r="B30" s="15">
        <f t="shared" ref="B30:K30" si="6">SUM(B25:B29)</f>
        <v>0.67887000000000008</v>
      </c>
      <c r="C30" s="16">
        <f t="shared" si="6"/>
        <v>0.70296000000000003</v>
      </c>
      <c r="D30" s="15">
        <f t="shared" si="6"/>
        <v>0.31638999999999995</v>
      </c>
      <c r="E30" s="16">
        <f t="shared" si="6"/>
        <v>0.69755</v>
      </c>
      <c r="F30" s="15">
        <f t="shared" si="6"/>
        <v>585.55435</v>
      </c>
      <c r="G30" s="16">
        <f t="shared" si="6"/>
        <v>0.56224999999999992</v>
      </c>
      <c r="H30" s="15">
        <f t="shared" si="6"/>
        <v>0.30947000000000002</v>
      </c>
      <c r="I30" s="16">
        <f t="shared" si="6"/>
        <v>0.496</v>
      </c>
      <c r="J30" s="16">
        <f t="shared" si="6"/>
        <v>45.222799999999999</v>
      </c>
      <c r="K30" s="55">
        <f t="shared" si="6"/>
        <v>0.34709000000000007</v>
      </c>
    </row>
    <row r="31" spans="1:11" ht="15.75" thickBot="1" x14ac:dyDescent="0.3">
      <c r="A31" s="17" t="s">
        <v>10</v>
      </c>
      <c r="B31" s="18">
        <f>B30/4</f>
        <v>0.16971750000000002</v>
      </c>
      <c r="C31" s="19">
        <f>C30/4</f>
        <v>0.17574000000000001</v>
      </c>
      <c r="D31" s="19">
        <f t="shared" ref="D31:K31" si="7">D30/4</f>
        <v>7.9097499999999987E-2</v>
      </c>
      <c r="E31" s="19">
        <f t="shared" si="7"/>
        <v>0.1743875</v>
      </c>
      <c r="F31" s="19">
        <f t="shared" si="7"/>
        <v>146.3885875</v>
      </c>
      <c r="G31" s="19">
        <f t="shared" si="7"/>
        <v>0.14056249999999998</v>
      </c>
      <c r="H31" s="19">
        <f t="shared" si="7"/>
        <v>7.7367500000000006E-2</v>
      </c>
      <c r="I31" s="19">
        <f t="shared" si="7"/>
        <v>0.124</v>
      </c>
      <c r="J31" s="19">
        <f t="shared" si="7"/>
        <v>11.3057</v>
      </c>
      <c r="K31" s="19">
        <f t="shared" si="7"/>
        <v>8.6772500000000016E-2</v>
      </c>
    </row>
    <row r="32" spans="1:11" ht="15.75" thickTop="1" x14ac:dyDescent="0.25">
      <c r="A32" s="8">
        <v>40176</v>
      </c>
      <c r="B32" s="9">
        <v>0.16875999999999999</v>
      </c>
      <c r="C32" s="76">
        <v>0.17560000000000001</v>
      </c>
      <c r="D32" s="9">
        <v>7.9030000000000003E-2</v>
      </c>
      <c r="E32" s="10">
        <v>0.17433000000000001</v>
      </c>
      <c r="F32" s="10">
        <v>145.452</v>
      </c>
      <c r="G32" s="9">
        <v>0.14022999999999999</v>
      </c>
      <c r="H32" s="10">
        <v>7.7729999999999994E-2</v>
      </c>
      <c r="I32" s="9">
        <v>0.124</v>
      </c>
      <c r="J32" s="10">
        <v>11.368320000000001</v>
      </c>
      <c r="K32" s="10">
        <v>8.6279999999999996E-2</v>
      </c>
    </row>
    <row r="33" spans="1:11" x14ac:dyDescent="0.25">
      <c r="A33" s="8">
        <v>40177</v>
      </c>
      <c r="B33" s="9">
        <v>0.16841</v>
      </c>
      <c r="C33" s="76">
        <v>0.17297000000000001</v>
      </c>
      <c r="D33" s="9">
        <v>7.9020000000000007E-2</v>
      </c>
      <c r="E33" s="10">
        <v>0.17407</v>
      </c>
      <c r="F33" s="10">
        <v>144.89709999999999</v>
      </c>
      <c r="G33" s="9">
        <v>0.13857</v>
      </c>
      <c r="H33" s="10">
        <v>7.7660000000000007E-2</v>
      </c>
      <c r="I33" s="9">
        <v>0.124</v>
      </c>
      <c r="J33" s="10">
        <v>11.388780000000001</v>
      </c>
      <c r="K33" s="10">
        <v>8.6099999999999996E-2</v>
      </c>
    </row>
    <row r="34" spans="1:11" x14ac:dyDescent="0.25">
      <c r="A34" s="8">
        <v>40178</v>
      </c>
      <c r="B34" s="9">
        <v>0.16947999999999999</v>
      </c>
      <c r="C34" s="76">
        <v>0.17243</v>
      </c>
      <c r="D34" s="9">
        <v>7.9200000000000007E-2</v>
      </c>
      <c r="E34" s="10">
        <v>0.17424000000000001</v>
      </c>
      <c r="F34" s="10">
        <v>144.56540000000001</v>
      </c>
      <c r="G34" s="9">
        <v>0.13880999999999999</v>
      </c>
      <c r="H34" s="10">
        <v>7.7560000000000004E-2</v>
      </c>
      <c r="I34" s="9">
        <v>0.124</v>
      </c>
      <c r="J34" s="10">
        <v>11.47</v>
      </c>
      <c r="K34" s="10">
        <v>8.6650000000000005E-2</v>
      </c>
    </row>
    <row r="35" spans="1:11" ht="20.25" x14ac:dyDescent="0.3">
      <c r="A35" s="60"/>
      <c r="B35" s="9"/>
      <c r="C35" s="50"/>
      <c r="D35" s="9"/>
      <c r="E35" s="22" t="s">
        <v>11</v>
      </c>
      <c r="F35" s="10"/>
      <c r="G35" s="9"/>
      <c r="H35" s="10"/>
      <c r="I35" s="9"/>
      <c r="J35" s="10"/>
      <c r="K35" s="10"/>
    </row>
    <row r="36" spans="1:11" ht="15.75" thickBot="1" x14ac:dyDescent="0.3">
      <c r="A36" s="29"/>
      <c r="B36" s="9"/>
      <c r="C36" s="10"/>
      <c r="D36" s="9"/>
      <c r="E36" s="10"/>
      <c r="F36" s="10"/>
      <c r="G36" s="9"/>
      <c r="H36" s="10"/>
      <c r="I36" s="9"/>
      <c r="J36" s="10"/>
      <c r="K36" s="10"/>
    </row>
    <row r="37" spans="1:11" x14ac:dyDescent="0.25">
      <c r="A37" s="26" t="s">
        <v>12</v>
      </c>
      <c r="B37" s="75">
        <f>SUM(B5:B8,B11:B15,B18:B22,B25:B28,B32:B34)</f>
        <v>3.4820600000000006</v>
      </c>
      <c r="C37" s="48">
        <f>SUM(C5:C8,C11:C15,C18:C22,C25:C28,C32:C34)</f>
        <v>3.6339300000000003</v>
      </c>
      <c r="D37" s="48">
        <f t="shared" ref="D37:K37" si="8">SUM(D5:D8,D11:D15,D18:D22,D25:D28,D32:D34)</f>
        <v>1.6487999999999996</v>
      </c>
      <c r="E37" s="48">
        <f t="shared" si="8"/>
        <v>3.6323400000000001</v>
      </c>
      <c r="F37" s="48">
        <f t="shared" si="8"/>
        <v>3034.7071800000008</v>
      </c>
      <c r="G37" s="48">
        <f t="shared" si="8"/>
        <v>2.8820399999999999</v>
      </c>
      <c r="H37" s="48">
        <f t="shared" si="8"/>
        <v>1.6023500000000002</v>
      </c>
      <c r="I37" s="48">
        <f t="shared" si="8"/>
        <v>2.6040000000000014</v>
      </c>
      <c r="J37" s="48">
        <f t="shared" si="8"/>
        <v>233.06481999999994</v>
      </c>
      <c r="K37" s="48">
        <f t="shared" si="8"/>
        <v>1.7803499999999999</v>
      </c>
    </row>
    <row r="38" spans="1:11" x14ac:dyDescent="0.25">
      <c r="A38" s="26" t="s">
        <v>13</v>
      </c>
      <c r="B38" s="27">
        <f>B37/21</f>
        <v>0.16581238095238099</v>
      </c>
      <c r="C38" s="28">
        <f>C37/21</f>
        <v>0.17304428571428573</v>
      </c>
      <c r="D38" s="28">
        <f t="shared" ref="D38:K38" si="9">D37/21</f>
        <v>7.8514285714285689E-2</v>
      </c>
      <c r="E38" s="28">
        <f t="shared" si="9"/>
        <v>0.17296857142857144</v>
      </c>
      <c r="F38" s="28">
        <f t="shared" si="9"/>
        <v>144.50986571428575</v>
      </c>
      <c r="G38" s="28">
        <f t="shared" si="9"/>
        <v>0.13724</v>
      </c>
      <c r="H38" s="28">
        <f t="shared" si="9"/>
        <v>7.6302380952380955E-2</v>
      </c>
      <c r="I38" s="28">
        <f t="shared" si="9"/>
        <v>0.12400000000000007</v>
      </c>
      <c r="J38" s="28">
        <f t="shared" si="9"/>
        <v>11.09832476190476</v>
      </c>
      <c r="K38" s="28">
        <f t="shared" si="9"/>
        <v>8.4778571428571425E-2</v>
      </c>
    </row>
    <row r="39" spans="1:11" x14ac:dyDescent="0.25">
      <c r="A39" s="26" t="s">
        <v>14</v>
      </c>
      <c r="B39" s="27">
        <f>1/B38</f>
        <v>6.030912735564578</v>
      </c>
      <c r="C39" s="28">
        <f>1/C38</f>
        <v>5.778867507079112</v>
      </c>
      <c r="D39" s="28">
        <f>100/D38</f>
        <v>1273.6535662299859</v>
      </c>
      <c r="E39" s="28">
        <f t="shared" ref="E39:J39" si="10">1/E38</f>
        <v>5.7813971159087529</v>
      </c>
      <c r="F39" s="28">
        <f t="shared" si="10"/>
        <v>6.9199427669327865E-3</v>
      </c>
      <c r="G39" s="28">
        <f t="shared" si="10"/>
        <v>7.2865053920139902</v>
      </c>
      <c r="H39" s="28">
        <f t="shared" si="10"/>
        <v>13.105750928324024</v>
      </c>
      <c r="I39" s="28">
        <f t="shared" si="10"/>
        <v>8.0645161290322545</v>
      </c>
      <c r="J39" s="28">
        <f t="shared" si="10"/>
        <v>9.0103688750623134E-2</v>
      </c>
      <c r="K39" s="28">
        <f>1000/K38</f>
        <v>11795.433482180471</v>
      </c>
    </row>
    <row r="40" spans="1:11" ht="15.75" thickBot="1" x14ac:dyDescent="0.3">
      <c r="A40" s="29"/>
      <c r="B40" s="30"/>
      <c r="C40" s="31"/>
      <c r="D40" s="30"/>
      <c r="E40" s="31"/>
      <c r="F40" s="31"/>
      <c r="G40" s="30"/>
      <c r="H40" s="31"/>
      <c r="I40" s="30"/>
      <c r="J40" s="31"/>
      <c r="K40" s="31"/>
    </row>
  </sheetData>
  <pageMargins left="0.7" right="0.7" top="0.75" bottom="0.75" header="0.3" footer="0.3"/>
  <pageSetup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opLeftCell="A4" workbookViewId="0">
      <selection activeCell="A36" sqref="A36"/>
    </sheetView>
  </sheetViews>
  <sheetFormatPr defaultRowHeight="15" x14ac:dyDescent="0.25"/>
  <cols>
    <col min="1" max="1" width="12.7109375" customWidth="1"/>
    <col min="2" max="2" width="11.28515625" customWidth="1"/>
    <col min="3" max="3" width="11.7109375" customWidth="1"/>
    <col min="4" max="4" width="12.140625" customWidth="1"/>
    <col min="5" max="5" width="12" customWidth="1"/>
    <col min="6" max="6" width="11.28515625" customWidth="1"/>
    <col min="7" max="7" width="11.140625" customWidth="1"/>
    <col min="8" max="8" width="11.28515625" customWidth="1"/>
    <col min="9" max="9" width="11.140625" customWidth="1"/>
    <col min="10" max="11" width="10.855468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 x14ac:dyDescent="0.3">
      <c r="A2" s="1"/>
      <c r="B2" s="1"/>
      <c r="C2" s="2" t="s">
        <v>32</v>
      </c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5">
      <c r="A4" s="4"/>
      <c r="B4" s="5"/>
      <c r="C4" s="4"/>
      <c r="D4" s="5"/>
      <c r="E4" s="4"/>
      <c r="F4" s="5"/>
      <c r="G4" s="4"/>
      <c r="H4" s="5"/>
      <c r="I4" s="4"/>
      <c r="J4" s="4"/>
      <c r="K4" s="51"/>
    </row>
    <row r="5" spans="1:11" ht="15.75" thickBot="1" x14ac:dyDescent="0.3">
      <c r="A5" s="6" t="s">
        <v>0</v>
      </c>
      <c r="B5" s="7" t="s">
        <v>27</v>
      </c>
      <c r="C5" s="6" t="s">
        <v>4</v>
      </c>
      <c r="D5" s="7" t="s">
        <v>5</v>
      </c>
      <c r="E5" s="6" t="s">
        <v>6</v>
      </c>
      <c r="F5" s="7" t="s">
        <v>3</v>
      </c>
      <c r="G5" s="6" t="s">
        <v>1</v>
      </c>
      <c r="H5" s="7" t="s">
        <v>28</v>
      </c>
      <c r="I5" s="6" t="s">
        <v>8</v>
      </c>
      <c r="J5" s="6" t="s">
        <v>29</v>
      </c>
      <c r="K5" s="52" t="s">
        <v>2</v>
      </c>
    </row>
    <row r="6" spans="1:11" x14ac:dyDescent="0.25">
      <c r="A6" s="8">
        <v>39846</v>
      </c>
      <c r="B6" s="9">
        <v>0.19055</v>
      </c>
      <c r="C6" s="10">
        <v>0.24582000000000001</v>
      </c>
      <c r="D6" s="9">
        <v>8.3650000000000002E-2</v>
      </c>
      <c r="E6" s="10">
        <v>0.18856000000000001</v>
      </c>
      <c r="F6" s="9">
        <v>172.19904</v>
      </c>
      <c r="G6" s="10">
        <v>0.19595000000000001</v>
      </c>
      <c r="H6" s="9">
        <v>8.6580000000000004E-2</v>
      </c>
      <c r="I6" s="10">
        <v>0.12479999999999999</v>
      </c>
      <c r="J6" s="10">
        <v>11.209540000000001</v>
      </c>
      <c r="K6" s="53">
        <v>9.7430000000000003E-2</v>
      </c>
    </row>
    <row r="7" spans="1:11" x14ac:dyDescent="0.25">
      <c r="A7" s="8">
        <v>39847</v>
      </c>
      <c r="B7" s="9">
        <v>0.19059000000000001</v>
      </c>
      <c r="C7" s="10">
        <v>0.24840999999999999</v>
      </c>
      <c r="D7" s="9">
        <v>8.3710000000000007E-2</v>
      </c>
      <c r="E7" s="10">
        <v>0.18901000000000001</v>
      </c>
      <c r="F7" s="9">
        <v>173.62799999999999</v>
      </c>
      <c r="G7" s="10">
        <v>0.19758000000000001</v>
      </c>
      <c r="H7" s="9">
        <v>8.6470000000000005E-2</v>
      </c>
      <c r="I7" s="10">
        <v>0.12479999999999999</v>
      </c>
      <c r="J7" s="10">
        <v>11.21453</v>
      </c>
      <c r="K7" s="53">
        <v>9.7449999999999995E-2</v>
      </c>
    </row>
    <row r="8" spans="1:11" x14ac:dyDescent="0.25">
      <c r="A8" s="8">
        <v>39848</v>
      </c>
      <c r="B8" s="9">
        <v>0.18790999999999999</v>
      </c>
      <c r="C8" s="10">
        <v>0.24479999999999999</v>
      </c>
      <c r="D8" s="9">
        <v>8.3559999999999995E-2</v>
      </c>
      <c r="E8" s="10">
        <v>0.18826999999999999</v>
      </c>
      <c r="F8" s="9">
        <v>174.12719999999999</v>
      </c>
      <c r="G8" s="10">
        <v>0.19327</v>
      </c>
      <c r="H8" s="9">
        <v>8.6819999999999994E-2</v>
      </c>
      <c r="I8" s="10">
        <v>0.12479999999999999</v>
      </c>
      <c r="J8" s="10">
        <v>11.12093</v>
      </c>
      <c r="K8" s="53">
        <v>9.6079999999999999E-2</v>
      </c>
    </row>
    <row r="9" spans="1:11" x14ac:dyDescent="0.25">
      <c r="A9" s="8">
        <v>39849</v>
      </c>
      <c r="B9" s="9">
        <v>0.18966</v>
      </c>
      <c r="C9" s="10">
        <v>0.24356</v>
      </c>
      <c r="D9" s="9">
        <v>8.3430000000000004E-2</v>
      </c>
      <c r="E9" s="10">
        <v>0.18792</v>
      </c>
      <c r="F9" s="9">
        <v>172.0368</v>
      </c>
      <c r="G9" s="10">
        <v>0.19184999999999999</v>
      </c>
      <c r="H9" s="9">
        <v>8.6019999999999999E-2</v>
      </c>
      <c r="I9" s="10">
        <v>0.12479999999999999</v>
      </c>
      <c r="J9" s="10">
        <v>11.18458</v>
      </c>
      <c r="K9" s="53">
        <v>9.6970000000000001E-2</v>
      </c>
    </row>
    <row r="10" spans="1:11" ht="15.75" thickBot="1" x14ac:dyDescent="0.3">
      <c r="A10" s="11">
        <v>39850</v>
      </c>
      <c r="B10" s="12">
        <v>0.19011</v>
      </c>
      <c r="C10" s="13">
        <v>0.24254000000000001</v>
      </c>
      <c r="D10" s="12">
        <v>8.3489999999999995E-2</v>
      </c>
      <c r="E10" s="13">
        <v>0.18776999999999999</v>
      </c>
      <c r="F10" s="12">
        <v>172.76064</v>
      </c>
      <c r="G10" s="13">
        <v>0.19131000000000001</v>
      </c>
      <c r="H10" s="12">
        <v>8.5300000000000001E-2</v>
      </c>
      <c r="I10" s="13">
        <v>0.12479999999999999</v>
      </c>
      <c r="J10" s="13">
        <v>11.311249999999999</v>
      </c>
      <c r="K10" s="54">
        <v>9.7210000000000005E-2</v>
      </c>
    </row>
    <row r="11" spans="1:11" ht="15.75" thickTop="1" x14ac:dyDescent="0.25">
      <c r="A11" s="14" t="s">
        <v>9</v>
      </c>
      <c r="B11" s="15">
        <f t="shared" ref="B11:K11" si="0">SUM(B6:B10)</f>
        <v>0.94882</v>
      </c>
      <c r="C11" s="16">
        <f t="shared" si="0"/>
        <v>1.2251300000000001</v>
      </c>
      <c r="D11" s="15">
        <f t="shared" si="0"/>
        <v>0.41784000000000004</v>
      </c>
      <c r="E11" s="16">
        <f t="shared" si="0"/>
        <v>0.94152999999999998</v>
      </c>
      <c r="F11" s="15">
        <f t="shared" si="0"/>
        <v>864.75167999999996</v>
      </c>
      <c r="G11" s="16">
        <f t="shared" si="0"/>
        <v>0.96995999999999993</v>
      </c>
      <c r="H11" s="15">
        <f t="shared" si="0"/>
        <v>0.43118999999999996</v>
      </c>
      <c r="I11" s="16">
        <f t="shared" si="0"/>
        <v>0.624</v>
      </c>
      <c r="J11" s="16">
        <f t="shared" si="0"/>
        <v>56.04083</v>
      </c>
      <c r="K11" s="55">
        <f t="shared" si="0"/>
        <v>0.48514000000000002</v>
      </c>
    </row>
    <row r="12" spans="1:11" ht="15.75" thickBot="1" x14ac:dyDescent="0.3">
      <c r="A12" s="17" t="s">
        <v>10</v>
      </c>
      <c r="B12" s="18">
        <f>B11/5</f>
        <v>0.18976399999999999</v>
      </c>
      <c r="C12" s="19">
        <f>C11/5</f>
        <v>0.24502600000000002</v>
      </c>
      <c r="D12" s="19">
        <f t="shared" ref="D12:K12" si="1">D11/5</f>
        <v>8.3568000000000003E-2</v>
      </c>
      <c r="E12" s="19">
        <f t="shared" si="1"/>
        <v>0.188306</v>
      </c>
      <c r="F12" s="19">
        <f t="shared" si="1"/>
        <v>172.95033599999999</v>
      </c>
      <c r="G12" s="19">
        <f t="shared" si="1"/>
        <v>0.193992</v>
      </c>
      <c r="H12" s="19">
        <f t="shared" si="1"/>
        <v>8.6237999999999995E-2</v>
      </c>
      <c r="I12" s="19">
        <f t="shared" si="1"/>
        <v>0.12479999999999999</v>
      </c>
      <c r="J12" s="19">
        <f t="shared" si="1"/>
        <v>11.208166</v>
      </c>
      <c r="K12" s="19">
        <f t="shared" si="1"/>
        <v>9.7028000000000003E-2</v>
      </c>
    </row>
    <row r="13" spans="1:11" ht="15.75" thickTop="1" x14ac:dyDescent="0.25">
      <c r="A13" s="8">
        <v>39853</v>
      </c>
      <c r="B13" s="9">
        <v>0.18976000000000001</v>
      </c>
      <c r="C13" s="10">
        <v>0.23623</v>
      </c>
      <c r="D13" s="9">
        <v>8.3699999999999997E-2</v>
      </c>
      <c r="E13" s="10">
        <v>0.18679000000000001</v>
      </c>
      <c r="F13" s="9">
        <v>171.21935999999999</v>
      </c>
      <c r="G13" s="10">
        <v>0.18615999999999999</v>
      </c>
      <c r="H13" s="9">
        <v>8.4580000000000002E-2</v>
      </c>
      <c r="I13" s="10">
        <v>0.12479999999999999</v>
      </c>
      <c r="J13" s="10">
        <v>11.4504</v>
      </c>
      <c r="K13" s="53">
        <v>9.7030000000000005E-2</v>
      </c>
    </row>
    <row r="14" spans="1:11" x14ac:dyDescent="0.25">
      <c r="A14" s="8">
        <v>39854</v>
      </c>
      <c r="B14" s="9">
        <v>0.18681</v>
      </c>
      <c r="C14" s="10">
        <v>0.22928999999999999</v>
      </c>
      <c r="D14" s="9">
        <v>8.3280000000000007E-2</v>
      </c>
      <c r="E14" s="10">
        <v>0.18623999999999999</v>
      </c>
      <c r="F14" s="9">
        <v>171.8184</v>
      </c>
      <c r="G14" s="10">
        <v>0.18259</v>
      </c>
      <c r="H14" s="9">
        <v>8.362E-2</v>
      </c>
      <c r="I14" s="10">
        <v>0.12479999999999999</v>
      </c>
      <c r="J14" s="10">
        <v>11.428559999999999</v>
      </c>
      <c r="K14" s="53">
        <v>9.5509999999999998E-2</v>
      </c>
    </row>
    <row r="15" spans="1:11" x14ac:dyDescent="0.25">
      <c r="A15" s="8">
        <v>39855</v>
      </c>
      <c r="B15" s="9">
        <v>0.18775</v>
      </c>
      <c r="C15" s="10">
        <v>0.2346</v>
      </c>
      <c r="D15" s="9">
        <v>8.3250000000000005E-2</v>
      </c>
      <c r="E15" s="10">
        <v>0.18725</v>
      </c>
      <c r="F15" s="9">
        <v>173.28479999999999</v>
      </c>
      <c r="G15" s="10">
        <v>0.18781</v>
      </c>
      <c r="H15" s="9">
        <v>8.5209999999999994E-2</v>
      </c>
      <c r="I15" s="10">
        <v>0.12479999999999999</v>
      </c>
      <c r="J15" s="10">
        <v>11.346819999999999</v>
      </c>
      <c r="K15" s="53">
        <v>9.5990000000000006E-2</v>
      </c>
    </row>
    <row r="16" spans="1:11" x14ac:dyDescent="0.25">
      <c r="A16" s="8">
        <v>39856</v>
      </c>
      <c r="B16" s="9">
        <v>0.18895999999999999</v>
      </c>
      <c r="C16" s="10">
        <v>0.23752000000000001</v>
      </c>
      <c r="D16" s="9">
        <v>8.3260000000000001E-2</v>
      </c>
      <c r="E16" s="10">
        <v>0.18759999999999999</v>
      </c>
      <c r="F16" s="9">
        <v>173.53665000000001</v>
      </c>
      <c r="G16" s="10">
        <v>0.19070000000000001</v>
      </c>
      <c r="H16" s="9">
        <v>8.677E-2</v>
      </c>
      <c r="I16" s="10">
        <v>0.1246</v>
      </c>
      <c r="J16" s="10">
        <v>11.27319</v>
      </c>
      <c r="K16" s="53">
        <v>9.6610000000000001E-2</v>
      </c>
    </row>
    <row r="17" spans="1:11" ht="15.75" thickBot="1" x14ac:dyDescent="0.3">
      <c r="A17" s="11">
        <v>39857</v>
      </c>
      <c r="B17" s="12">
        <v>0.19041</v>
      </c>
      <c r="C17" s="13">
        <v>0.24006</v>
      </c>
      <c r="D17" s="12">
        <v>8.3610000000000004E-2</v>
      </c>
      <c r="E17" s="13">
        <v>0.18845999999999999</v>
      </c>
      <c r="F17" s="12">
        <v>174.06620000000001</v>
      </c>
      <c r="G17" s="13">
        <v>0.19187000000000001</v>
      </c>
      <c r="H17" s="12">
        <v>8.745E-2</v>
      </c>
      <c r="I17" s="13">
        <v>0.1246</v>
      </c>
      <c r="J17" s="13">
        <v>11.28876</v>
      </c>
      <c r="K17" s="54">
        <v>9.7360000000000002E-2</v>
      </c>
    </row>
    <row r="18" spans="1:11" ht="15.75" thickTop="1" x14ac:dyDescent="0.25">
      <c r="A18" s="14" t="s">
        <v>9</v>
      </c>
      <c r="B18" s="15">
        <f t="shared" ref="B18:K18" si="2">SUM(B13:B17)</f>
        <v>0.94369000000000003</v>
      </c>
      <c r="C18" s="16">
        <f t="shared" si="2"/>
        <v>1.1777</v>
      </c>
      <c r="D18" s="15">
        <f t="shared" si="2"/>
        <v>0.41710000000000003</v>
      </c>
      <c r="E18" s="16">
        <f t="shared" si="2"/>
        <v>0.93633999999999995</v>
      </c>
      <c r="F18" s="15">
        <f t="shared" si="2"/>
        <v>863.92540999999994</v>
      </c>
      <c r="G18" s="16">
        <f t="shared" si="2"/>
        <v>0.93913000000000002</v>
      </c>
      <c r="H18" s="15">
        <f t="shared" si="2"/>
        <v>0.42763000000000007</v>
      </c>
      <c r="I18" s="16">
        <f t="shared" si="2"/>
        <v>0.62359999999999993</v>
      </c>
      <c r="J18" s="16">
        <f t="shared" si="2"/>
        <v>56.787729999999996</v>
      </c>
      <c r="K18" s="55">
        <f t="shared" si="2"/>
        <v>0.48250000000000004</v>
      </c>
    </row>
    <row r="19" spans="1:11" ht="15.75" thickBot="1" x14ac:dyDescent="0.3">
      <c r="A19" s="17" t="s">
        <v>10</v>
      </c>
      <c r="B19" s="18">
        <f>B18/5</f>
        <v>0.18873800000000002</v>
      </c>
      <c r="C19" s="19">
        <f>C18/5</f>
        <v>0.23554</v>
      </c>
      <c r="D19" s="19">
        <f t="shared" ref="D19:K19" si="3">D18/5</f>
        <v>8.3420000000000008E-2</v>
      </c>
      <c r="E19" s="19">
        <f t="shared" si="3"/>
        <v>0.18726799999999999</v>
      </c>
      <c r="F19" s="19">
        <f t="shared" si="3"/>
        <v>172.78508199999999</v>
      </c>
      <c r="G19" s="19">
        <f t="shared" si="3"/>
        <v>0.18782599999999999</v>
      </c>
      <c r="H19" s="19">
        <f t="shared" si="3"/>
        <v>8.5526000000000019E-2</v>
      </c>
      <c r="I19" s="19">
        <f t="shared" si="3"/>
        <v>0.12471999999999998</v>
      </c>
      <c r="J19" s="19">
        <f t="shared" si="3"/>
        <v>11.357545999999999</v>
      </c>
      <c r="K19" s="19">
        <f t="shared" si="3"/>
        <v>9.6500000000000002E-2</v>
      </c>
    </row>
    <row r="20" spans="1:11" ht="15.75" thickTop="1" x14ac:dyDescent="0.25">
      <c r="A20" s="8">
        <v>39860</v>
      </c>
      <c r="B20" s="9">
        <v>0.18898000000000001</v>
      </c>
      <c r="C20" s="10">
        <v>0.23612</v>
      </c>
      <c r="D20" s="9">
        <v>8.3549999999999999E-2</v>
      </c>
      <c r="E20" s="10">
        <v>0.18783</v>
      </c>
      <c r="F20" s="9">
        <v>174.96955</v>
      </c>
      <c r="G20" s="10">
        <v>0.18845000000000001</v>
      </c>
      <c r="H20" s="9">
        <v>8.6360000000000006E-2</v>
      </c>
      <c r="I20" s="10">
        <v>0.1246</v>
      </c>
      <c r="J20" s="10">
        <v>11.45074</v>
      </c>
      <c r="K20" s="53">
        <v>9.6629999999999994E-2</v>
      </c>
    </row>
    <row r="21" spans="1:11" x14ac:dyDescent="0.25">
      <c r="A21" s="8">
        <v>39861</v>
      </c>
      <c r="B21" s="9">
        <v>0.18981000000000001</v>
      </c>
      <c r="C21" s="10">
        <v>0.23871999999999999</v>
      </c>
      <c r="D21" s="9">
        <v>8.3949999999999997E-2</v>
      </c>
      <c r="E21" s="10">
        <v>0.18840000000000001</v>
      </c>
      <c r="F21" s="9">
        <v>176.38376</v>
      </c>
      <c r="G21" s="10">
        <v>0.19042000000000001</v>
      </c>
      <c r="H21" s="9">
        <v>8.6940000000000003E-2</v>
      </c>
      <c r="I21" s="10">
        <v>0.1246</v>
      </c>
      <c r="J21" s="10">
        <v>11.448130000000001</v>
      </c>
      <c r="K21" s="53">
        <v>9.7049999999999997E-2</v>
      </c>
    </row>
    <row r="22" spans="1:11" x14ac:dyDescent="0.25">
      <c r="A22" s="8">
        <v>39862</v>
      </c>
      <c r="B22" s="9">
        <v>0.19367999999999999</v>
      </c>
      <c r="C22" s="10">
        <v>0.24395</v>
      </c>
      <c r="D22" s="9">
        <v>8.4209999999999993E-2</v>
      </c>
      <c r="E22" s="10">
        <v>0.19036</v>
      </c>
      <c r="F22" s="9">
        <v>181.25954999999999</v>
      </c>
      <c r="G22" s="10">
        <v>0.19494</v>
      </c>
      <c r="H22" s="9">
        <v>8.7429999999999994E-2</v>
      </c>
      <c r="I22" s="10">
        <v>0.1245</v>
      </c>
      <c r="J22" s="10">
        <v>11.490729999999999</v>
      </c>
      <c r="K22" s="53">
        <v>9.9019999999999997E-2</v>
      </c>
    </row>
    <row r="23" spans="1:11" x14ac:dyDescent="0.25">
      <c r="A23" s="8">
        <v>39863</v>
      </c>
      <c r="B23" s="9">
        <v>0.19420000000000001</v>
      </c>
      <c r="C23" s="10">
        <v>0.24431</v>
      </c>
      <c r="D23" s="9">
        <v>8.4379999999999997E-2</v>
      </c>
      <c r="E23" s="10">
        <v>0.19064</v>
      </c>
      <c r="F23" s="9">
        <v>182.01900000000001</v>
      </c>
      <c r="G23" s="10">
        <v>0.19542000000000001</v>
      </c>
      <c r="H23" s="9">
        <v>8.7599999999999997E-2</v>
      </c>
      <c r="I23" s="10">
        <v>0.1245</v>
      </c>
      <c r="J23" s="10">
        <v>11.666270000000001</v>
      </c>
      <c r="K23" s="53">
        <v>9.9290000000000003E-2</v>
      </c>
    </row>
    <row r="24" spans="1:11" ht="15.75" thickBot="1" x14ac:dyDescent="0.3">
      <c r="A24" s="11">
        <v>39864</v>
      </c>
      <c r="B24" s="12">
        <v>0.192</v>
      </c>
      <c r="C24" s="13">
        <v>0.24267</v>
      </c>
      <c r="D24" s="12">
        <v>8.4229999999999999E-2</v>
      </c>
      <c r="E24" s="13">
        <v>0.19001999999999999</v>
      </c>
      <c r="F24" s="12">
        <v>184.19153</v>
      </c>
      <c r="G24" s="13">
        <v>0.19283</v>
      </c>
      <c r="H24" s="12">
        <v>8.7010000000000004E-2</v>
      </c>
      <c r="I24" s="13">
        <v>0.1245</v>
      </c>
      <c r="J24" s="13">
        <v>11.71421</v>
      </c>
      <c r="K24" s="54">
        <v>9.8169999999999993E-2</v>
      </c>
    </row>
    <row r="25" spans="1:11" ht="15.75" thickTop="1" x14ac:dyDescent="0.25">
      <c r="A25" s="14" t="s">
        <v>9</v>
      </c>
      <c r="B25" s="15">
        <f t="shared" ref="B25:K25" si="4">SUM(B20:B24)</f>
        <v>0.95867000000000013</v>
      </c>
      <c r="C25" s="16">
        <f t="shared" si="4"/>
        <v>1.20577</v>
      </c>
      <c r="D25" s="15">
        <f t="shared" si="4"/>
        <v>0.42032000000000003</v>
      </c>
      <c r="E25" s="16">
        <f t="shared" si="4"/>
        <v>0.94725000000000004</v>
      </c>
      <c r="F25" s="15">
        <f t="shared" si="4"/>
        <v>898.82339000000002</v>
      </c>
      <c r="G25" s="16">
        <f t="shared" si="4"/>
        <v>0.96206000000000014</v>
      </c>
      <c r="H25" s="15">
        <f t="shared" si="4"/>
        <v>0.43534000000000006</v>
      </c>
      <c r="I25" s="16">
        <f t="shared" si="4"/>
        <v>0.62270000000000003</v>
      </c>
      <c r="J25" s="16">
        <f t="shared" si="4"/>
        <v>57.77008</v>
      </c>
      <c r="K25" s="55">
        <f t="shared" si="4"/>
        <v>0.49015999999999993</v>
      </c>
    </row>
    <row r="26" spans="1:11" ht="15.75" thickBot="1" x14ac:dyDescent="0.3">
      <c r="A26" s="17" t="s">
        <v>10</v>
      </c>
      <c r="B26" s="18">
        <f>B25/5</f>
        <v>0.19173400000000002</v>
      </c>
      <c r="C26" s="19">
        <f>C25/5</f>
        <v>0.24115400000000001</v>
      </c>
      <c r="D26" s="19">
        <f t="shared" ref="D26:K26" si="5">D25/5</f>
        <v>8.4064E-2</v>
      </c>
      <c r="E26" s="19">
        <f t="shared" si="5"/>
        <v>0.18945000000000001</v>
      </c>
      <c r="F26" s="19">
        <f t="shared" si="5"/>
        <v>179.764678</v>
      </c>
      <c r="G26" s="19">
        <f t="shared" si="5"/>
        <v>0.19241200000000003</v>
      </c>
      <c r="H26" s="19">
        <f t="shared" si="5"/>
        <v>8.7068000000000006E-2</v>
      </c>
      <c r="I26" s="19">
        <f t="shared" si="5"/>
        <v>0.12454000000000001</v>
      </c>
      <c r="J26" s="19">
        <f t="shared" si="5"/>
        <v>11.554016000000001</v>
      </c>
      <c r="K26" s="19">
        <f t="shared" si="5"/>
        <v>9.803199999999998E-2</v>
      </c>
    </row>
    <row r="27" spans="1:11" ht="15.75" thickTop="1" x14ac:dyDescent="0.25">
      <c r="A27" s="8">
        <v>39867</v>
      </c>
      <c r="B27" s="9">
        <v>0.19247</v>
      </c>
      <c r="C27" s="10">
        <v>0.24549000000000001</v>
      </c>
      <c r="D27" s="9">
        <v>8.4390000000000007E-2</v>
      </c>
      <c r="E27" s="10">
        <v>0.19128000000000001</v>
      </c>
      <c r="F27" s="9">
        <v>188.08838</v>
      </c>
      <c r="G27" s="10">
        <v>0.19414000000000001</v>
      </c>
      <c r="H27" s="9">
        <v>8.6900000000000005E-2</v>
      </c>
      <c r="I27" s="10">
        <v>0.1245</v>
      </c>
      <c r="J27" s="10">
        <v>11.706110000000001</v>
      </c>
      <c r="K27" s="53">
        <v>9.8400000000000001E-2</v>
      </c>
    </row>
    <row r="28" spans="1:11" x14ac:dyDescent="0.25">
      <c r="A28" s="8">
        <v>39868</v>
      </c>
      <c r="B28" s="9">
        <v>0.19123999999999999</v>
      </c>
      <c r="C28" s="10">
        <v>0.24493000000000001</v>
      </c>
      <c r="D28" s="9">
        <v>8.3879999999999996E-2</v>
      </c>
      <c r="E28" s="10">
        <v>0.19041</v>
      </c>
      <c r="F28" s="9">
        <v>186.17107999999999</v>
      </c>
      <c r="G28" s="10">
        <v>0.19341</v>
      </c>
      <c r="H28" s="9">
        <v>8.5529999999999995E-2</v>
      </c>
      <c r="I28" s="10">
        <v>0.1245</v>
      </c>
      <c r="J28" s="10">
        <v>11.761509999999999</v>
      </c>
      <c r="K28" s="53">
        <v>9.7780000000000006E-2</v>
      </c>
    </row>
    <row r="29" spans="1:11" x14ac:dyDescent="0.25">
      <c r="A29" s="8">
        <v>39869</v>
      </c>
      <c r="B29" s="9">
        <v>0.19103000000000001</v>
      </c>
      <c r="C29" s="10">
        <v>0.24421000000000001</v>
      </c>
      <c r="D29" s="9">
        <v>8.4150000000000003E-2</v>
      </c>
      <c r="E29" s="10">
        <v>0.19012000000000001</v>
      </c>
      <c r="F29" s="9">
        <v>188.33426</v>
      </c>
      <c r="G29" s="10">
        <v>0.19353000000000001</v>
      </c>
      <c r="H29" s="9">
        <v>8.6370000000000002E-2</v>
      </c>
      <c r="I29" s="10">
        <v>0.1245</v>
      </c>
      <c r="J29" s="10">
        <v>12.036659999999999</v>
      </c>
      <c r="K29" s="53">
        <v>9.7670000000000007E-2</v>
      </c>
    </row>
    <row r="30" spans="1:11" x14ac:dyDescent="0.25">
      <c r="A30" s="8">
        <v>39870</v>
      </c>
      <c r="B30" s="9">
        <v>0.19106999999999999</v>
      </c>
      <c r="C30" s="10">
        <v>0.24304000000000001</v>
      </c>
      <c r="D30" s="9">
        <v>8.4339999999999998E-2</v>
      </c>
      <c r="E30" s="10">
        <v>0.19019</v>
      </c>
      <c r="F30" s="9">
        <v>188.46499</v>
      </c>
      <c r="G30" s="10">
        <v>0.19205</v>
      </c>
      <c r="H30" s="9">
        <v>8.6989999999999998E-2</v>
      </c>
      <c r="I30" s="10">
        <v>0.1245</v>
      </c>
      <c r="J30" s="10">
        <v>12.08366</v>
      </c>
      <c r="K30" s="53">
        <v>9.7689999999999999E-2</v>
      </c>
    </row>
    <row r="31" spans="1:11" ht="15.75" thickBot="1" x14ac:dyDescent="0.3">
      <c r="A31" s="11">
        <v>39871</v>
      </c>
      <c r="B31" s="12">
        <v>0.19142000000000001</v>
      </c>
      <c r="C31" s="13">
        <v>0.24389</v>
      </c>
      <c r="D31" s="12">
        <v>8.4339999999999998E-2</v>
      </c>
      <c r="E31" s="13">
        <v>0.19070000000000001</v>
      </c>
      <c r="F31" s="12">
        <v>189.04079999999999</v>
      </c>
      <c r="G31" s="13">
        <v>0.19202</v>
      </c>
      <c r="H31" s="12">
        <v>8.7340000000000001E-2</v>
      </c>
      <c r="I31" s="13">
        <v>0.1245</v>
      </c>
      <c r="J31" s="13">
        <v>12.14217</v>
      </c>
      <c r="K31" s="54">
        <v>9.7869999999999999E-2</v>
      </c>
    </row>
    <row r="32" spans="1:11" ht="15.75" thickTop="1" x14ac:dyDescent="0.25">
      <c r="A32" s="14" t="s">
        <v>9</v>
      </c>
      <c r="B32" s="15">
        <f t="shared" ref="B32:K32" si="6">SUM(B27:B31)</f>
        <v>0.95723000000000003</v>
      </c>
      <c r="C32" s="16">
        <f t="shared" si="6"/>
        <v>1.22156</v>
      </c>
      <c r="D32" s="15">
        <f t="shared" si="6"/>
        <v>0.42109999999999992</v>
      </c>
      <c r="E32" s="16">
        <f t="shared" si="6"/>
        <v>0.95269999999999988</v>
      </c>
      <c r="F32" s="15">
        <f t="shared" si="6"/>
        <v>940.09951000000001</v>
      </c>
      <c r="G32" s="16">
        <f t="shared" si="6"/>
        <v>0.96515000000000006</v>
      </c>
      <c r="H32" s="15">
        <f t="shared" si="6"/>
        <v>0.43313000000000001</v>
      </c>
      <c r="I32" s="16">
        <f t="shared" si="6"/>
        <v>0.62250000000000005</v>
      </c>
      <c r="J32" s="16">
        <f t="shared" si="6"/>
        <v>59.730110000000003</v>
      </c>
      <c r="K32" s="55">
        <f t="shared" si="6"/>
        <v>0.48941000000000007</v>
      </c>
    </row>
    <row r="33" spans="1:11" ht="15.75" thickBot="1" x14ac:dyDescent="0.3">
      <c r="A33" s="17" t="s">
        <v>10</v>
      </c>
      <c r="B33" s="18">
        <f>B32/5</f>
        <v>0.19144600000000001</v>
      </c>
      <c r="C33" s="19">
        <f>C32/5</f>
        <v>0.244312</v>
      </c>
      <c r="D33" s="19">
        <f t="shared" ref="D33:K33" si="7">D32/5</f>
        <v>8.4219999999999989E-2</v>
      </c>
      <c r="E33" s="19">
        <f t="shared" si="7"/>
        <v>0.19053999999999999</v>
      </c>
      <c r="F33" s="19">
        <f t="shared" si="7"/>
        <v>188.019902</v>
      </c>
      <c r="G33" s="19">
        <f t="shared" si="7"/>
        <v>0.19303000000000001</v>
      </c>
      <c r="H33" s="19">
        <f t="shared" si="7"/>
        <v>8.6626000000000009E-2</v>
      </c>
      <c r="I33" s="19">
        <f t="shared" si="7"/>
        <v>0.12450000000000001</v>
      </c>
      <c r="J33" s="19">
        <f t="shared" si="7"/>
        <v>11.946022000000001</v>
      </c>
      <c r="K33" s="19">
        <f t="shared" si="7"/>
        <v>9.7882000000000011E-2</v>
      </c>
    </row>
    <row r="34" spans="1:11" ht="15.75" thickTop="1" x14ac:dyDescent="0.25">
      <c r="A34" s="8"/>
      <c r="B34" s="9"/>
      <c r="C34" s="10"/>
      <c r="D34" s="9"/>
      <c r="E34" s="10"/>
      <c r="F34" s="9"/>
      <c r="G34" s="10"/>
      <c r="H34" s="9"/>
      <c r="I34" s="10"/>
      <c r="J34" s="10"/>
      <c r="K34" s="53"/>
    </row>
    <row r="35" spans="1:11" x14ac:dyDescent="0.25">
      <c r="A35" s="20"/>
      <c r="B35" s="9"/>
      <c r="C35" s="10"/>
      <c r="D35" s="9"/>
      <c r="E35" s="10"/>
      <c r="F35" s="9"/>
      <c r="G35" s="10"/>
      <c r="H35" s="9"/>
      <c r="I35" s="10"/>
      <c r="J35" s="10"/>
      <c r="K35" s="53"/>
    </row>
    <row r="36" spans="1:11" ht="20.25" x14ac:dyDescent="0.3">
      <c r="A36" s="20"/>
      <c r="B36" s="9"/>
      <c r="C36" s="57"/>
      <c r="D36" s="9"/>
      <c r="E36" s="22" t="s">
        <v>11</v>
      </c>
      <c r="F36" s="9"/>
      <c r="G36" s="10"/>
      <c r="H36" s="9"/>
      <c r="I36" s="10"/>
      <c r="J36" s="10"/>
      <c r="K36" s="53"/>
    </row>
    <row r="37" spans="1:11" ht="15.75" thickBot="1" x14ac:dyDescent="0.3">
      <c r="A37" s="23"/>
      <c r="B37" s="24"/>
      <c r="C37" s="25"/>
      <c r="D37" s="24"/>
      <c r="E37" s="25"/>
      <c r="F37" s="24"/>
      <c r="G37" s="25"/>
      <c r="H37" s="24"/>
      <c r="I37" s="25"/>
      <c r="J37" s="25"/>
      <c r="K37" s="56"/>
    </row>
    <row r="38" spans="1:11" x14ac:dyDescent="0.25">
      <c r="A38" s="26" t="s">
        <v>12</v>
      </c>
      <c r="B38" s="27">
        <f>SUM(B6:B10,B13:B17,B20:B24,B27:B31)</f>
        <v>3.8084100000000003</v>
      </c>
      <c r="C38" s="28">
        <f>SUM(C6:C10,C13:C17,C20:C24,C27:C31)</f>
        <v>4.8301600000000002</v>
      </c>
      <c r="D38" s="28">
        <f t="shared" ref="D38:K38" si="8">SUM(D6:D10,D13:D17,D20:D24,D27:D31)</f>
        <v>1.6763600000000001</v>
      </c>
      <c r="E38" s="28">
        <f t="shared" si="8"/>
        <v>3.7778200000000002</v>
      </c>
      <c r="F38" s="28">
        <f t="shared" si="8"/>
        <v>3567.5999900000006</v>
      </c>
      <c r="G38" s="28">
        <f t="shared" si="8"/>
        <v>3.8363</v>
      </c>
      <c r="H38" s="28">
        <f t="shared" si="8"/>
        <v>1.7272899999999995</v>
      </c>
      <c r="I38" s="28">
        <f t="shared" si="8"/>
        <v>2.4927999999999999</v>
      </c>
      <c r="J38" s="28">
        <f t="shared" si="8"/>
        <v>230.32875000000001</v>
      </c>
      <c r="K38" s="28">
        <f t="shared" si="8"/>
        <v>1.9472100000000003</v>
      </c>
    </row>
    <row r="39" spans="1:11" x14ac:dyDescent="0.25">
      <c r="A39" s="26" t="s">
        <v>13</v>
      </c>
      <c r="B39" s="27">
        <f>B38/20</f>
        <v>0.19042050000000002</v>
      </c>
      <c r="C39" s="28">
        <f>C38/20</f>
        <v>0.241508</v>
      </c>
      <c r="D39" s="28">
        <f t="shared" ref="D39:K39" si="9">D38/20</f>
        <v>8.3818000000000004E-2</v>
      </c>
      <c r="E39" s="28">
        <f t="shared" si="9"/>
        <v>0.188891</v>
      </c>
      <c r="F39" s="28">
        <f t="shared" si="9"/>
        <v>178.37999950000003</v>
      </c>
      <c r="G39" s="28">
        <f t="shared" si="9"/>
        <v>0.19181500000000001</v>
      </c>
      <c r="H39" s="28">
        <f t="shared" si="9"/>
        <v>8.6364499999999983E-2</v>
      </c>
      <c r="I39" s="28">
        <f t="shared" si="9"/>
        <v>0.12464</v>
      </c>
      <c r="J39" s="28">
        <f t="shared" si="9"/>
        <v>11.5164375</v>
      </c>
      <c r="K39" s="28">
        <f t="shared" si="9"/>
        <v>9.7360500000000016E-2</v>
      </c>
    </row>
    <row r="40" spans="1:11" x14ac:dyDescent="0.25">
      <c r="A40" s="26" t="s">
        <v>14</v>
      </c>
      <c r="B40" s="27">
        <f>1/B39</f>
        <v>5.25153541766774</v>
      </c>
      <c r="C40" s="28">
        <f>1/C39</f>
        <v>4.1406495851069112</v>
      </c>
      <c r="D40" s="28">
        <f t="shared" ref="D40:K40" si="10">1/D39</f>
        <v>11.930611563148727</v>
      </c>
      <c r="E40" s="28">
        <f t="shared" si="10"/>
        <v>5.2940584781699496</v>
      </c>
      <c r="F40" s="28">
        <f t="shared" si="10"/>
        <v>5.6060096580502561E-3</v>
      </c>
      <c r="G40" s="28">
        <f t="shared" si="10"/>
        <v>5.2133566196595673</v>
      </c>
      <c r="H40" s="28">
        <f t="shared" si="10"/>
        <v>11.578831580105254</v>
      </c>
      <c r="I40" s="28">
        <f t="shared" si="10"/>
        <v>8.0231065468549421</v>
      </c>
      <c r="J40" s="28">
        <f t="shared" si="10"/>
        <v>8.6832408025485308E-2</v>
      </c>
      <c r="K40" s="28">
        <f t="shared" si="10"/>
        <v>10.271105838610112</v>
      </c>
    </row>
    <row r="41" spans="1:11" ht="15.75" thickBot="1" x14ac:dyDescent="0.3">
      <c r="A41" s="29"/>
      <c r="B41" s="30"/>
      <c r="C41" s="31"/>
      <c r="D41" s="30"/>
      <c r="E41" s="31"/>
      <c r="F41" s="30"/>
      <c r="G41" s="31"/>
      <c r="H41" s="30"/>
      <c r="I41" s="31"/>
      <c r="J41" s="31"/>
      <c r="K41" s="49"/>
    </row>
  </sheetData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opLeftCell="A4" workbookViewId="0">
      <selection activeCell="B35" sqref="B35"/>
    </sheetView>
  </sheetViews>
  <sheetFormatPr defaultRowHeight="15" x14ac:dyDescent="0.25"/>
  <cols>
    <col min="1" max="1" width="12.28515625" customWidth="1"/>
    <col min="2" max="2" width="10.85546875" customWidth="1"/>
    <col min="3" max="3" width="10.7109375" customWidth="1"/>
    <col min="4" max="4" width="11.7109375" customWidth="1"/>
    <col min="5" max="6" width="10.42578125" customWidth="1"/>
    <col min="7" max="7" width="10" customWidth="1"/>
    <col min="8" max="8" width="10.42578125" customWidth="1"/>
    <col min="9" max="9" width="10.7109375" customWidth="1"/>
    <col min="10" max="10" width="10.140625" customWidth="1"/>
    <col min="11" max="11" width="10.4257812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 x14ac:dyDescent="0.3">
      <c r="A2" s="1"/>
      <c r="B2" s="1"/>
      <c r="C2" s="2" t="s">
        <v>33</v>
      </c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5">
      <c r="A4" s="4"/>
      <c r="B4" s="5"/>
      <c r="C4" s="4"/>
      <c r="D4" s="5"/>
      <c r="E4" s="4"/>
      <c r="F4" s="5"/>
      <c r="G4" s="4"/>
      <c r="H4" s="5"/>
      <c r="I4" s="4"/>
      <c r="J4" s="4"/>
      <c r="K4" s="51"/>
    </row>
    <row r="5" spans="1:11" ht="15.75" thickBot="1" x14ac:dyDescent="0.3">
      <c r="A5" s="6" t="s">
        <v>0</v>
      </c>
      <c r="B5" s="7" t="s">
        <v>27</v>
      </c>
      <c r="C5" s="6" t="s">
        <v>4</v>
      </c>
      <c r="D5" s="7" t="s">
        <v>5</v>
      </c>
      <c r="E5" s="6" t="s">
        <v>6</v>
      </c>
      <c r="F5" s="7" t="s">
        <v>3</v>
      </c>
      <c r="G5" s="6" t="s">
        <v>1</v>
      </c>
      <c r="H5" s="7" t="s">
        <v>7</v>
      </c>
      <c r="I5" s="6" t="s">
        <v>8</v>
      </c>
      <c r="J5" s="6" t="s">
        <v>29</v>
      </c>
      <c r="K5" s="52" t="s">
        <v>2</v>
      </c>
    </row>
    <row r="6" spans="1:11" x14ac:dyDescent="0.25">
      <c r="A6" s="8">
        <v>39874</v>
      </c>
      <c r="B6" s="9">
        <v>0.19198000000000001</v>
      </c>
      <c r="C6" s="10">
        <v>0.24873000000000001</v>
      </c>
      <c r="D6" s="9">
        <v>8.4779999999999994E-2</v>
      </c>
      <c r="E6" s="10">
        <v>0.19267000000000001</v>
      </c>
      <c r="F6" s="9">
        <v>191.06595999999999</v>
      </c>
      <c r="G6" s="10">
        <v>0.19472999999999999</v>
      </c>
      <c r="H6" s="9">
        <v>8.7129999999999999E-2</v>
      </c>
      <c r="I6" s="10">
        <v>0.1244</v>
      </c>
      <c r="J6" s="10">
        <v>12.15668</v>
      </c>
      <c r="K6" s="53">
        <v>9.8159999999999997E-2</v>
      </c>
    </row>
    <row r="7" spans="1:11" x14ac:dyDescent="0.25">
      <c r="A7" s="8">
        <v>39875</v>
      </c>
      <c r="B7" s="9">
        <v>0.190307</v>
      </c>
      <c r="C7" s="10">
        <v>0.25181999999999999</v>
      </c>
      <c r="D7" s="9">
        <v>8.48E-2</v>
      </c>
      <c r="E7" s="10">
        <v>0.19325999999999999</v>
      </c>
      <c r="F7" s="9">
        <v>195.33434</v>
      </c>
      <c r="G7" s="10">
        <v>0.19627</v>
      </c>
      <c r="H7" s="9">
        <v>8.8370000000000004E-2</v>
      </c>
      <c r="I7" s="10">
        <v>0.12429999999999999</v>
      </c>
      <c r="J7" s="10">
        <v>12.11863</v>
      </c>
      <c r="K7" s="53">
        <v>9.8729999999999998E-2</v>
      </c>
    </row>
    <row r="8" spans="1:11" x14ac:dyDescent="0.25">
      <c r="A8" s="8">
        <v>39876</v>
      </c>
      <c r="B8" s="9">
        <v>0.19323000000000001</v>
      </c>
      <c r="C8" s="10">
        <v>0.25052999999999997</v>
      </c>
      <c r="D8" s="9">
        <v>8.4970000000000004E-2</v>
      </c>
      <c r="E8" s="10">
        <v>0.1928</v>
      </c>
      <c r="F8" s="9">
        <v>194.04472999999999</v>
      </c>
      <c r="G8" s="10">
        <v>0.19485</v>
      </c>
      <c r="H8" s="9">
        <v>8.8419999999999999E-2</v>
      </c>
      <c r="I8" s="10">
        <v>0.12429999999999999</v>
      </c>
      <c r="J8" s="10">
        <v>12.20004</v>
      </c>
      <c r="K8" s="53">
        <v>9.8790000000000003E-2</v>
      </c>
    </row>
    <row r="9" spans="1:11" x14ac:dyDescent="0.25">
      <c r="A9" s="8">
        <v>39877</v>
      </c>
      <c r="B9" s="9">
        <v>0.19358</v>
      </c>
      <c r="C9" s="10">
        <v>0.24872</v>
      </c>
      <c r="D9" s="9">
        <v>8.5260000000000002E-2</v>
      </c>
      <c r="E9" s="10">
        <v>0.19256000000000001</v>
      </c>
      <c r="F9" s="9">
        <v>193.05033</v>
      </c>
      <c r="G9" s="10">
        <v>0.19361</v>
      </c>
      <c r="H9" s="9">
        <v>8.8160000000000002E-2</v>
      </c>
      <c r="I9" s="10">
        <v>0.12429999999999999</v>
      </c>
      <c r="J9" s="10">
        <v>12.31875</v>
      </c>
      <c r="K9" s="53">
        <v>9.8979999999999999E-2</v>
      </c>
    </row>
    <row r="10" spans="1:11" ht="15.75" thickBot="1" x14ac:dyDescent="0.3">
      <c r="A10" s="11">
        <v>39878</v>
      </c>
      <c r="B10" s="12">
        <v>0.19355</v>
      </c>
      <c r="C10" s="13">
        <v>0.24773000000000001</v>
      </c>
      <c r="D10" s="12">
        <v>8.5139999999999993E-2</v>
      </c>
      <c r="E10" s="13">
        <v>0.19283</v>
      </c>
      <c r="F10" s="12">
        <v>193.56927999999999</v>
      </c>
      <c r="G10" s="13">
        <v>0.19350000000000001</v>
      </c>
      <c r="H10" s="12">
        <v>8.7970000000000007E-2</v>
      </c>
      <c r="I10" s="13">
        <v>0.12429999999999999</v>
      </c>
      <c r="J10" s="13">
        <v>12.23982</v>
      </c>
      <c r="K10" s="54">
        <v>9.8960000000000006E-2</v>
      </c>
    </row>
    <row r="11" spans="1:11" ht="15.75" thickTop="1" x14ac:dyDescent="0.25">
      <c r="A11" s="14" t="s">
        <v>9</v>
      </c>
      <c r="B11" s="15">
        <f t="shared" ref="B11:K11" si="0">SUM(B6:B10)</f>
        <v>0.96264700000000003</v>
      </c>
      <c r="C11" s="16">
        <f t="shared" si="0"/>
        <v>1.24753</v>
      </c>
      <c r="D11" s="15">
        <f t="shared" si="0"/>
        <v>0.42494999999999999</v>
      </c>
      <c r="E11" s="16">
        <f t="shared" si="0"/>
        <v>0.96412000000000009</v>
      </c>
      <c r="F11" s="15">
        <f t="shared" si="0"/>
        <v>967.06464000000005</v>
      </c>
      <c r="G11" s="16">
        <f t="shared" si="0"/>
        <v>0.97296000000000005</v>
      </c>
      <c r="H11" s="15">
        <f t="shared" si="0"/>
        <v>0.44005</v>
      </c>
      <c r="I11" s="16">
        <f t="shared" si="0"/>
        <v>0.62159999999999993</v>
      </c>
      <c r="J11" s="16">
        <f t="shared" si="0"/>
        <v>61.033920000000002</v>
      </c>
      <c r="K11" s="55">
        <f t="shared" si="0"/>
        <v>0.49362</v>
      </c>
    </row>
    <row r="12" spans="1:11" ht="15.75" thickBot="1" x14ac:dyDescent="0.3">
      <c r="A12" s="17" t="s">
        <v>10</v>
      </c>
      <c r="B12" s="18">
        <f>B11/5</f>
        <v>0.19252940000000002</v>
      </c>
      <c r="C12" s="19">
        <f>C11/5</f>
        <v>0.24950600000000001</v>
      </c>
      <c r="D12" s="19">
        <f t="shared" ref="D12:K12" si="1">D11/5</f>
        <v>8.4989999999999996E-2</v>
      </c>
      <c r="E12" s="19">
        <f t="shared" si="1"/>
        <v>0.19282400000000002</v>
      </c>
      <c r="F12" s="19">
        <f t="shared" si="1"/>
        <v>193.41292800000002</v>
      </c>
      <c r="G12" s="19">
        <f t="shared" si="1"/>
        <v>0.19459200000000001</v>
      </c>
      <c r="H12" s="19">
        <f t="shared" si="1"/>
        <v>8.8010000000000005E-2</v>
      </c>
      <c r="I12" s="19">
        <f t="shared" si="1"/>
        <v>0.12431999999999999</v>
      </c>
      <c r="J12" s="19">
        <f t="shared" si="1"/>
        <v>12.206784000000001</v>
      </c>
      <c r="K12" s="19">
        <f t="shared" si="1"/>
        <v>9.8724000000000006E-2</v>
      </c>
    </row>
    <row r="13" spans="1:11" ht="15.75" thickTop="1" x14ac:dyDescent="0.25">
      <c r="A13" s="8">
        <v>39881</v>
      </c>
      <c r="B13" s="9">
        <v>0.19205</v>
      </c>
      <c r="C13" s="10">
        <v>0.24711</v>
      </c>
      <c r="D13" s="9">
        <v>8.4570000000000006E-2</v>
      </c>
      <c r="E13" s="10">
        <v>0.19220000000000001</v>
      </c>
      <c r="F13" s="9">
        <v>192.1678</v>
      </c>
      <c r="G13" s="10">
        <v>0.19423000000000001</v>
      </c>
      <c r="H13" s="9">
        <v>8.8029999999999997E-2</v>
      </c>
      <c r="I13" s="10">
        <v>0.12429999999999999</v>
      </c>
      <c r="J13" s="10">
        <v>12.187609999999999</v>
      </c>
      <c r="K13" s="53">
        <v>9.8199999999999996E-2</v>
      </c>
    </row>
    <row r="14" spans="1:11" x14ac:dyDescent="0.25">
      <c r="A14" s="8">
        <v>39882</v>
      </c>
      <c r="B14" s="9">
        <v>0.19237000000000001</v>
      </c>
      <c r="C14" s="10">
        <v>0.25069999999999998</v>
      </c>
      <c r="D14" s="9">
        <v>8.5190000000000002E-2</v>
      </c>
      <c r="E14" s="10">
        <v>0.19239999999999999</v>
      </c>
      <c r="F14" s="9">
        <v>192.35425000000001</v>
      </c>
      <c r="G14" s="10">
        <v>0.19592000000000001</v>
      </c>
      <c r="H14" s="9">
        <v>8.9700000000000002E-2</v>
      </c>
      <c r="I14" s="10">
        <v>0.12429999999999999</v>
      </c>
      <c r="J14" s="10">
        <v>12.27027</v>
      </c>
      <c r="K14" s="53">
        <v>9.8360000000000003E-2</v>
      </c>
    </row>
    <row r="15" spans="1:11" x14ac:dyDescent="0.25">
      <c r="A15" s="8">
        <v>39883</v>
      </c>
      <c r="B15" s="9">
        <v>0.19103999999999999</v>
      </c>
      <c r="C15" s="10">
        <v>0.24828</v>
      </c>
      <c r="D15" s="9">
        <v>8.4830000000000003E-2</v>
      </c>
      <c r="E15" s="10">
        <v>0.19123000000000001</v>
      </c>
      <c r="F15" s="9">
        <v>188.44999000000001</v>
      </c>
      <c r="G15" s="10">
        <v>0.19313</v>
      </c>
      <c r="H15" s="9">
        <v>8.9940000000000006E-2</v>
      </c>
      <c r="I15" s="10">
        <v>0.12429999999999999</v>
      </c>
      <c r="J15" s="10">
        <v>12.238580000000001</v>
      </c>
      <c r="K15" s="53">
        <v>9.7680000000000003E-2</v>
      </c>
    </row>
    <row r="16" spans="1:11" x14ac:dyDescent="0.25">
      <c r="A16" s="8">
        <v>39884</v>
      </c>
      <c r="B16" s="9">
        <v>0.19056999999999999</v>
      </c>
      <c r="C16" s="10">
        <v>0.24567</v>
      </c>
      <c r="D16" s="9">
        <v>8.4720000000000004E-2</v>
      </c>
      <c r="E16" s="10">
        <v>0.1905</v>
      </c>
      <c r="F16" s="9">
        <v>183.24927</v>
      </c>
      <c r="G16" s="10">
        <v>0.19184999999999999</v>
      </c>
      <c r="H16" s="9">
        <v>9.0249999999999997E-2</v>
      </c>
      <c r="I16" s="10">
        <v>0.12429999999999999</v>
      </c>
      <c r="J16" s="10">
        <v>12.164</v>
      </c>
      <c r="K16" s="53">
        <v>9.7439999999999999E-2</v>
      </c>
    </row>
    <row r="17" spans="1:11" ht="15.75" thickBot="1" x14ac:dyDescent="0.3">
      <c r="A17" s="11">
        <v>39885</v>
      </c>
      <c r="B17" s="12">
        <v>0.18966</v>
      </c>
      <c r="C17" s="13">
        <v>0.24160000000000001</v>
      </c>
      <c r="D17" s="79">
        <v>8.4419999999999995E-2</v>
      </c>
      <c r="E17" s="13">
        <v>0.19075</v>
      </c>
      <c r="F17" s="12">
        <v>185.98387</v>
      </c>
      <c r="G17" s="13">
        <v>0.19172</v>
      </c>
      <c r="H17" s="12">
        <v>8.9910000000000004E-2</v>
      </c>
      <c r="I17" s="13">
        <v>0.12429999999999999</v>
      </c>
      <c r="J17" s="13">
        <v>12.11739</v>
      </c>
      <c r="K17" s="54">
        <v>9.6970000000000001E-2</v>
      </c>
    </row>
    <row r="18" spans="1:11" ht="15.75" thickTop="1" x14ac:dyDescent="0.25">
      <c r="A18" s="14" t="s">
        <v>9</v>
      </c>
      <c r="B18" s="15">
        <f t="shared" ref="B18:K18" si="2">SUM(B13:B17)</f>
        <v>0.95568999999999993</v>
      </c>
      <c r="C18" s="16">
        <f t="shared" si="2"/>
        <v>1.23336</v>
      </c>
      <c r="D18" s="15">
        <f t="shared" si="2"/>
        <v>0.42373000000000005</v>
      </c>
      <c r="E18" s="16">
        <f t="shared" si="2"/>
        <v>0.95708000000000004</v>
      </c>
      <c r="F18" s="15">
        <f t="shared" si="2"/>
        <v>942.20518000000015</v>
      </c>
      <c r="G18" s="16">
        <f t="shared" si="2"/>
        <v>0.96684999999999999</v>
      </c>
      <c r="H18" s="15">
        <f t="shared" si="2"/>
        <v>0.44783000000000001</v>
      </c>
      <c r="I18" s="16">
        <f t="shared" si="2"/>
        <v>0.62149999999999994</v>
      </c>
      <c r="J18" s="16">
        <f t="shared" si="2"/>
        <v>60.977850000000004</v>
      </c>
      <c r="K18" s="55">
        <f t="shared" si="2"/>
        <v>0.48865000000000003</v>
      </c>
    </row>
    <row r="19" spans="1:11" ht="15.75" thickBot="1" x14ac:dyDescent="0.3">
      <c r="A19" s="17" t="s">
        <v>10</v>
      </c>
      <c r="B19" s="18">
        <f>B18/5</f>
        <v>0.19113799999999997</v>
      </c>
      <c r="C19" s="19">
        <f>C18/5</f>
        <v>0.246672</v>
      </c>
      <c r="D19" s="19">
        <f t="shared" ref="D19:K19" si="3">D18/5</f>
        <v>8.4746000000000016E-2</v>
      </c>
      <c r="E19" s="19">
        <f t="shared" si="3"/>
        <v>0.191416</v>
      </c>
      <c r="F19" s="19">
        <f t="shared" si="3"/>
        <v>188.44103600000003</v>
      </c>
      <c r="G19" s="19">
        <f t="shared" si="3"/>
        <v>0.19336999999999999</v>
      </c>
      <c r="H19" s="19">
        <f t="shared" si="3"/>
        <v>8.9566000000000007E-2</v>
      </c>
      <c r="I19" s="19">
        <f t="shared" si="3"/>
        <v>0.12429999999999999</v>
      </c>
      <c r="J19" s="19">
        <f t="shared" si="3"/>
        <v>12.19557</v>
      </c>
      <c r="K19" s="19">
        <f t="shared" si="3"/>
        <v>9.7730000000000011E-2</v>
      </c>
    </row>
    <row r="20" spans="1:11" ht="15.75" thickTop="1" x14ac:dyDescent="0.25">
      <c r="A20" s="8">
        <v>39888</v>
      </c>
      <c r="B20" s="9">
        <v>0.1885</v>
      </c>
      <c r="C20" s="10">
        <v>0.23708000000000001</v>
      </c>
      <c r="D20" s="9">
        <v>8.4320000000000006E-2</v>
      </c>
      <c r="E20" s="10">
        <v>0.19172</v>
      </c>
      <c r="F20" s="9">
        <v>184.7098</v>
      </c>
      <c r="G20" s="10">
        <v>0.18923000000000001</v>
      </c>
      <c r="H20" s="9">
        <v>8.8950000000000001E-2</v>
      </c>
      <c r="I20" s="10">
        <v>0.12429999999999999</v>
      </c>
      <c r="J20" s="10">
        <v>12.186680000000001</v>
      </c>
      <c r="K20" s="53">
        <v>9.6379999999999993E-2</v>
      </c>
    </row>
    <row r="21" spans="1:11" x14ac:dyDescent="0.25">
      <c r="A21" s="8">
        <v>39889</v>
      </c>
      <c r="B21" s="9">
        <v>0.18737999999999999</v>
      </c>
      <c r="C21" s="10">
        <v>0.23471</v>
      </c>
      <c r="D21" s="9">
        <v>8.3930000000000005E-2</v>
      </c>
      <c r="E21" s="10">
        <v>0.19067000000000001</v>
      </c>
      <c r="F21" s="9">
        <v>180.09515999999999</v>
      </c>
      <c r="G21" s="10">
        <v>0.18840999999999999</v>
      </c>
      <c r="H21" s="9">
        <v>8.8300000000000003E-2</v>
      </c>
      <c r="I21" s="10">
        <v>0.12429999999999999</v>
      </c>
      <c r="J21" s="10">
        <v>12.199109999999999</v>
      </c>
      <c r="K21" s="53">
        <v>9.5799999999999996E-2</v>
      </c>
    </row>
    <row r="22" spans="1:11" x14ac:dyDescent="0.25">
      <c r="A22" s="8">
        <v>39890</v>
      </c>
      <c r="B22" s="9">
        <v>0.18745000000000001</v>
      </c>
      <c r="C22" s="10">
        <v>0.23485</v>
      </c>
      <c r="D22" s="9">
        <v>8.4129999999999996E-2</v>
      </c>
      <c r="E22" s="10">
        <v>0.19053</v>
      </c>
      <c r="F22" s="9">
        <v>176.19524999999999</v>
      </c>
      <c r="G22" s="10">
        <v>0.18814</v>
      </c>
      <c r="H22" s="9">
        <v>8.8590000000000002E-2</v>
      </c>
      <c r="I22" s="10">
        <v>0.12429999999999999</v>
      </c>
      <c r="J22" s="10">
        <v>12.273999999999999</v>
      </c>
      <c r="K22" s="53">
        <v>9.5630000000000007E-2</v>
      </c>
    </row>
    <row r="23" spans="1:11" x14ac:dyDescent="0.25">
      <c r="A23" s="8">
        <v>39891</v>
      </c>
      <c r="B23" s="9">
        <v>0.18443000000000001</v>
      </c>
      <c r="C23" s="10">
        <v>0.23354</v>
      </c>
      <c r="D23" s="9">
        <v>8.4089999999999998E-2</v>
      </c>
      <c r="E23" s="10">
        <v>0.18942000000000001</v>
      </c>
      <c r="F23" s="9">
        <v>175.74466000000001</v>
      </c>
      <c r="G23" s="10">
        <v>0.18725</v>
      </c>
      <c r="H23" s="9">
        <v>8.8599999999999998E-2</v>
      </c>
      <c r="I23" s="10">
        <v>0.12429999999999999</v>
      </c>
      <c r="J23" s="10">
        <v>12.141</v>
      </c>
      <c r="K23" s="53">
        <v>9.4299999999999995E-2</v>
      </c>
    </row>
    <row r="24" spans="1:11" ht="15.75" thickBot="1" x14ac:dyDescent="0.3">
      <c r="A24" s="11">
        <v>39892</v>
      </c>
      <c r="B24" s="12">
        <v>0.17807000000000001</v>
      </c>
      <c r="C24" s="13">
        <v>0.22375</v>
      </c>
      <c r="D24" s="12">
        <v>8.2030000000000006E-2</v>
      </c>
      <c r="E24" s="13">
        <v>0.18767</v>
      </c>
      <c r="F24" s="12">
        <v>172.75214</v>
      </c>
      <c r="G24" s="13">
        <v>0.18071000000000001</v>
      </c>
      <c r="H24" s="12">
        <v>8.584E-2</v>
      </c>
      <c r="I24" s="13">
        <v>0.12429999999999999</v>
      </c>
      <c r="J24" s="13">
        <v>11.742620000000001</v>
      </c>
      <c r="K24" s="54">
        <v>9.1039999999999996E-2</v>
      </c>
    </row>
    <row r="25" spans="1:11" ht="15.75" thickTop="1" x14ac:dyDescent="0.25">
      <c r="A25" s="14" t="s">
        <v>9</v>
      </c>
      <c r="B25" s="15">
        <f t="shared" ref="B25:K25" si="4">SUM(B20:B24)</f>
        <v>0.92582999999999993</v>
      </c>
      <c r="C25" s="16">
        <f t="shared" si="4"/>
        <v>1.1639300000000001</v>
      </c>
      <c r="D25" s="15">
        <f t="shared" si="4"/>
        <v>0.41849999999999998</v>
      </c>
      <c r="E25" s="16">
        <f t="shared" si="4"/>
        <v>0.95001000000000002</v>
      </c>
      <c r="F25" s="15">
        <f t="shared" si="4"/>
        <v>889.49701000000005</v>
      </c>
      <c r="G25" s="16">
        <f t="shared" si="4"/>
        <v>0.93374000000000001</v>
      </c>
      <c r="H25" s="15">
        <f t="shared" si="4"/>
        <v>0.44028</v>
      </c>
      <c r="I25" s="16">
        <f t="shared" si="4"/>
        <v>0.62149999999999994</v>
      </c>
      <c r="J25" s="16">
        <f t="shared" si="4"/>
        <v>60.543410000000002</v>
      </c>
      <c r="K25" s="55">
        <f t="shared" si="4"/>
        <v>0.47315000000000002</v>
      </c>
    </row>
    <row r="26" spans="1:11" ht="15.75" thickBot="1" x14ac:dyDescent="0.3">
      <c r="A26" s="17" t="s">
        <v>10</v>
      </c>
      <c r="B26" s="18">
        <f>B25/5</f>
        <v>0.185166</v>
      </c>
      <c r="C26" s="19">
        <f>C25/5</f>
        <v>0.23278600000000002</v>
      </c>
      <c r="D26" s="19">
        <f t="shared" ref="D26:K26" si="5">D25/5</f>
        <v>8.3699999999999997E-2</v>
      </c>
      <c r="E26" s="19">
        <f t="shared" si="5"/>
        <v>0.190002</v>
      </c>
      <c r="F26" s="19">
        <f t="shared" si="5"/>
        <v>177.89940200000001</v>
      </c>
      <c r="G26" s="19">
        <f t="shared" si="5"/>
        <v>0.186748</v>
      </c>
      <c r="H26" s="19">
        <f t="shared" si="5"/>
        <v>8.8055999999999995E-2</v>
      </c>
      <c r="I26" s="19">
        <f t="shared" si="5"/>
        <v>0.12429999999999999</v>
      </c>
      <c r="J26" s="19">
        <f t="shared" si="5"/>
        <v>12.108682</v>
      </c>
      <c r="K26" s="19">
        <f t="shared" si="5"/>
        <v>9.4630000000000006E-2</v>
      </c>
    </row>
    <row r="27" spans="1:11" ht="15.75" thickTop="1" x14ac:dyDescent="0.25">
      <c r="A27" s="8">
        <v>39895</v>
      </c>
      <c r="B27" s="9">
        <v>0.17899000000000001</v>
      </c>
      <c r="C27" s="10">
        <v>0.22208</v>
      </c>
      <c r="D27" s="9">
        <v>8.226E-2</v>
      </c>
      <c r="E27" s="10">
        <v>0.18831999999999999</v>
      </c>
      <c r="F27" s="9">
        <v>174.18159</v>
      </c>
      <c r="G27" s="10">
        <v>0.18046999999999999</v>
      </c>
      <c r="H27" s="9">
        <v>8.609E-2</v>
      </c>
      <c r="I27" s="10">
        <v>0.12429999999999999</v>
      </c>
      <c r="J27" s="10">
        <v>11.92938</v>
      </c>
      <c r="K27" s="53">
        <v>9.1520000000000004E-2</v>
      </c>
    </row>
    <row r="28" spans="1:11" x14ac:dyDescent="0.25">
      <c r="A28" s="8">
        <v>39896</v>
      </c>
      <c r="B28" s="9">
        <v>0.1789</v>
      </c>
      <c r="C28" s="10">
        <v>0.21895000000000001</v>
      </c>
      <c r="D28" s="9">
        <v>8.2170000000000007E-2</v>
      </c>
      <c r="E28" s="10">
        <v>0.18769</v>
      </c>
      <c r="F28" s="9">
        <v>173.11260999999999</v>
      </c>
      <c r="G28" s="10">
        <v>0.17795</v>
      </c>
      <c r="H28" s="9">
        <v>8.5589999999999999E-2</v>
      </c>
      <c r="I28" s="10">
        <v>0.12429999999999999</v>
      </c>
      <c r="J28" s="10">
        <v>12.03877</v>
      </c>
      <c r="K28" s="53">
        <v>9.1469999999999996E-2</v>
      </c>
    </row>
    <row r="29" spans="1:11" x14ac:dyDescent="0.25">
      <c r="A29" s="8">
        <v>39897</v>
      </c>
      <c r="B29" s="9">
        <v>0.17956</v>
      </c>
      <c r="C29" s="10">
        <v>0.21884000000000001</v>
      </c>
      <c r="D29" s="9">
        <v>8.2500000000000004E-2</v>
      </c>
      <c r="E29" s="10">
        <v>0.18776000000000001</v>
      </c>
      <c r="F29" s="9">
        <v>171.86028999999999</v>
      </c>
      <c r="G29" s="10">
        <v>0.1772</v>
      </c>
      <c r="H29" s="9">
        <v>8.4580000000000002E-2</v>
      </c>
      <c r="I29" s="10">
        <v>0.12429999999999999</v>
      </c>
      <c r="J29" s="10">
        <v>12.157780000000001</v>
      </c>
      <c r="K29" s="53">
        <v>9.1810000000000003E-2</v>
      </c>
    </row>
    <row r="30" spans="1:11" x14ac:dyDescent="0.25">
      <c r="A30" s="8">
        <v>39898</v>
      </c>
      <c r="B30" s="9">
        <v>0.17960999999999999</v>
      </c>
      <c r="C30" s="10">
        <v>0.21965000000000001</v>
      </c>
      <c r="D30" s="9">
        <v>8.2559999999999995E-2</v>
      </c>
      <c r="E30" s="10">
        <v>0.18773999999999999</v>
      </c>
      <c r="F30" s="9">
        <v>170.36403000000001</v>
      </c>
      <c r="G30" s="10">
        <v>0.17776</v>
      </c>
      <c r="H30" s="9">
        <v>8.5120000000000001E-2</v>
      </c>
      <c r="I30" s="10">
        <v>0.12429999999999999</v>
      </c>
      <c r="J30" s="10">
        <v>12.140689999999999</v>
      </c>
      <c r="K30" s="53">
        <v>9.1829999999999995E-2</v>
      </c>
    </row>
    <row r="31" spans="1:11" ht="15.75" thickBot="1" x14ac:dyDescent="0.3">
      <c r="A31" s="11">
        <v>39899</v>
      </c>
      <c r="B31" s="79">
        <v>0.17924999999999999</v>
      </c>
      <c r="C31" s="65">
        <v>0.21571000000000001</v>
      </c>
      <c r="D31" s="79">
        <v>8.2390000000000005E-2</v>
      </c>
      <c r="E31" s="65">
        <v>0.18756</v>
      </c>
      <c r="F31" s="79">
        <v>166.64590000000001</v>
      </c>
      <c r="G31" s="65">
        <v>0.1772</v>
      </c>
      <c r="H31" s="79">
        <v>8.5650000000000004E-2</v>
      </c>
      <c r="I31" s="65">
        <v>0.12429999999999999</v>
      </c>
      <c r="J31" s="65">
        <v>12.22087</v>
      </c>
      <c r="K31" s="81">
        <v>9.1649999999999995E-2</v>
      </c>
    </row>
    <row r="32" spans="1:11" ht="15.75" thickTop="1" x14ac:dyDescent="0.25">
      <c r="A32" s="14" t="s">
        <v>9</v>
      </c>
      <c r="B32" s="15">
        <f t="shared" ref="B32:K32" si="6">SUM(B27:B31)</f>
        <v>0.89631000000000005</v>
      </c>
      <c r="C32" s="16">
        <f t="shared" si="6"/>
        <v>1.0952300000000001</v>
      </c>
      <c r="D32" s="15">
        <f t="shared" si="6"/>
        <v>0.41188000000000008</v>
      </c>
      <c r="E32" s="16">
        <f t="shared" si="6"/>
        <v>0.93907000000000007</v>
      </c>
      <c r="F32" s="15">
        <f t="shared" si="6"/>
        <v>856.16442000000006</v>
      </c>
      <c r="G32" s="16">
        <f t="shared" si="6"/>
        <v>0.89058000000000004</v>
      </c>
      <c r="H32" s="15">
        <f t="shared" si="6"/>
        <v>0.42703000000000002</v>
      </c>
      <c r="I32" s="16">
        <f t="shared" si="6"/>
        <v>0.62149999999999994</v>
      </c>
      <c r="J32" s="16">
        <f t="shared" si="6"/>
        <v>60.487490000000001</v>
      </c>
      <c r="K32" s="55">
        <f t="shared" si="6"/>
        <v>0.45828000000000002</v>
      </c>
    </row>
    <row r="33" spans="1:11" ht="15.75" thickBot="1" x14ac:dyDescent="0.3">
      <c r="A33" s="17" t="s">
        <v>10</v>
      </c>
      <c r="B33" s="15">
        <f>B32/4</f>
        <v>0.22407750000000001</v>
      </c>
      <c r="C33" s="19">
        <f>C32/4</f>
        <v>0.27380750000000004</v>
      </c>
      <c r="D33" s="19">
        <f t="shared" ref="D33:K33" si="7">D32/4</f>
        <v>0.10297000000000002</v>
      </c>
      <c r="E33" s="19">
        <f t="shared" si="7"/>
        <v>0.23476750000000002</v>
      </c>
      <c r="F33" s="19">
        <f t="shared" si="7"/>
        <v>214.04110500000002</v>
      </c>
      <c r="G33" s="19">
        <f t="shared" si="7"/>
        <v>0.22264500000000001</v>
      </c>
      <c r="H33" s="19">
        <f t="shared" si="7"/>
        <v>0.10675750000000001</v>
      </c>
      <c r="I33" s="19">
        <f t="shared" si="7"/>
        <v>0.15537499999999999</v>
      </c>
      <c r="J33" s="19">
        <f t="shared" si="7"/>
        <v>15.1218725</v>
      </c>
      <c r="K33" s="19">
        <f t="shared" si="7"/>
        <v>0.11457000000000001</v>
      </c>
    </row>
    <row r="34" spans="1:11" ht="15.75" thickTop="1" x14ac:dyDescent="0.25">
      <c r="A34" s="14">
        <v>39902</v>
      </c>
      <c r="B34" s="88">
        <v>0.18295</v>
      </c>
      <c r="C34" s="72">
        <v>0.21790999999999999</v>
      </c>
      <c r="D34" s="88">
        <v>8.3040000000000003E-2</v>
      </c>
      <c r="E34" s="76">
        <v>0.18814</v>
      </c>
      <c r="F34" s="72">
        <v>168.14196000000001</v>
      </c>
      <c r="G34" s="76">
        <v>0.17924000000000001</v>
      </c>
      <c r="H34" s="72">
        <v>8.6849999999999997E-2</v>
      </c>
      <c r="I34" s="76">
        <v>0.1242</v>
      </c>
      <c r="J34" s="76">
        <v>12.170669999999999</v>
      </c>
      <c r="K34" s="80">
        <v>9.3539999999999998E-2</v>
      </c>
    </row>
    <row r="35" spans="1:11" x14ac:dyDescent="0.25">
      <c r="A35" s="8">
        <v>39903</v>
      </c>
      <c r="B35" s="10">
        <v>0.18428</v>
      </c>
      <c r="C35" s="9">
        <v>0.22040999999999999</v>
      </c>
      <c r="D35" s="10">
        <v>8.3349999999999994E-2</v>
      </c>
      <c r="E35" s="10">
        <v>0.189</v>
      </c>
      <c r="F35" s="9">
        <v>172.03252000000001</v>
      </c>
      <c r="G35" s="10">
        <v>0.18199000000000001</v>
      </c>
      <c r="H35" s="9">
        <v>8.7489999999999998E-2</v>
      </c>
      <c r="I35" s="10">
        <v>0.1242</v>
      </c>
      <c r="J35" s="10">
        <v>12.05082</v>
      </c>
      <c r="K35" s="53">
        <v>9.4219999999999998E-2</v>
      </c>
    </row>
    <row r="36" spans="1:11" x14ac:dyDescent="0.25">
      <c r="A36" s="8"/>
      <c r="B36" s="10"/>
      <c r="C36" s="9"/>
      <c r="D36" s="10"/>
      <c r="E36" s="10"/>
      <c r="F36" s="9"/>
      <c r="G36" s="10"/>
      <c r="H36" s="9"/>
      <c r="I36" s="10"/>
      <c r="J36" s="10"/>
      <c r="K36" s="53"/>
    </row>
    <row r="37" spans="1:11" ht="20.25" x14ac:dyDescent="0.3">
      <c r="A37" s="20"/>
      <c r="B37" s="10"/>
      <c r="C37" s="57"/>
      <c r="D37" s="10"/>
      <c r="E37" s="22" t="s">
        <v>11</v>
      </c>
      <c r="F37" s="9"/>
      <c r="G37" s="10"/>
      <c r="H37" s="9"/>
      <c r="I37" s="10"/>
      <c r="J37" s="10"/>
      <c r="K37" s="53"/>
    </row>
    <row r="38" spans="1:11" ht="15.75" thickBot="1" x14ac:dyDescent="0.3">
      <c r="A38" s="23"/>
      <c r="B38" s="25"/>
      <c r="C38" s="24"/>
      <c r="D38" s="25"/>
      <c r="E38" s="25"/>
      <c r="F38" s="24"/>
      <c r="G38" s="25"/>
      <c r="H38" s="24"/>
      <c r="I38" s="25"/>
      <c r="J38" s="25"/>
      <c r="K38" s="56"/>
    </row>
    <row r="39" spans="1:11" x14ac:dyDescent="0.25">
      <c r="A39" s="26" t="s">
        <v>12</v>
      </c>
      <c r="B39" s="27">
        <f>SUM(B13:B17,B20:B24,B27:B31,B34:B35)</f>
        <v>3.14506</v>
      </c>
      <c r="C39" s="36">
        <f>SUM(C6:C10,C13:C17,C20:C24,C27:C31,C34:C35)</f>
        <v>5.1783700000000001</v>
      </c>
      <c r="D39" s="36">
        <f t="shared" ref="D39:K39" si="8">SUM(D6:D10,D13:D17,D20:D24,D27:D31,D34:D35)</f>
        <v>1.84545</v>
      </c>
      <c r="E39" s="36">
        <f t="shared" si="8"/>
        <v>4.1874199999999995</v>
      </c>
      <c r="F39" s="36">
        <f t="shared" si="8"/>
        <v>3995.1057300000002</v>
      </c>
      <c r="G39" s="36">
        <f t="shared" si="8"/>
        <v>4.1253600000000015</v>
      </c>
      <c r="H39" s="36">
        <f t="shared" si="8"/>
        <v>1.9295300000000004</v>
      </c>
      <c r="I39" s="36">
        <f t="shared" si="8"/>
        <v>2.7345000000000002</v>
      </c>
      <c r="J39" s="36">
        <f t="shared" si="8"/>
        <v>267.26416</v>
      </c>
      <c r="K39" s="36">
        <f t="shared" si="8"/>
        <v>2.1014599999999999</v>
      </c>
    </row>
    <row r="40" spans="1:11" x14ac:dyDescent="0.25">
      <c r="A40" s="26" t="s">
        <v>13</v>
      </c>
      <c r="B40" s="27">
        <f>B39/22</f>
        <v>0.14295727272727274</v>
      </c>
      <c r="C40" s="28">
        <f>C39/22</f>
        <v>0.23538045454545456</v>
      </c>
      <c r="D40" s="28">
        <f t="shared" ref="D40:K40" si="9">D39/22</f>
        <v>8.3884090909090908E-2</v>
      </c>
      <c r="E40" s="28">
        <f t="shared" si="9"/>
        <v>0.19033727272727272</v>
      </c>
      <c r="F40" s="28">
        <f t="shared" si="9"/>
        <v>181.59571500000001</v>
      </c>
      <c r="G40" s="28">
        <f t="shared" si="9"/>
        <v>0.1875163636363637</v>
      </c>
      <c r="H40" s="28">
        <f t="shared" si="9"/>
        <v>8.7705909090909112E-2</v>
      </c>
      <c r="I40" s="28">
        <f t="shared" si="9"/>
        <v>0.12429545454545456</v>
      </c>
      <c r="J40" s="28">
        <f t="shared" si="9"/>
        <v>12.148370909090909</v>
      </c>
      <c r="K40" s="28">
        <f t="shared" si="9"/>
        <v>9.5520909090909087E-2</v>
      </c>
    </row>
    <row r="41" spans="1:11" x14ac:dyDescent="0.25">
      <c r="A41" s="26" t="s">
        <v>14</v>
      </c>
      <c r="B41" s="27">
        <f>1/B40</f>
        <v>6.9950970728698332</v>
      </c>
      <c r="C41" s="28">
        <f>1/C40</f>
        <v>4.2484411117784164</v>
      </c>
      <c r="D41" s="28">
        <f t="shared" ref="D41:K41" si="10">1/D40</f>
        <v>11.921211628600071</v>
      </c>
      <c r="E41" s="28">
        <f t="shared" si="10"/>
        <v>5.2538317149939582</v>
      </c>
      <c r="F41" s="28">
        <f t="shared" si="10"/>
        <v>5.5067378654832244E-3</v>
      </c>
      <c r="G41" s="28">
        <f t="shared" si="10"/>
        <v>5.3328679194058193</v>
      </c>
      <c r="H41" s="28">
        <f t="shared" si="10"/>
        <v>11.401740320181595</v>
      </c>
      <c r="I41" s="28">
        <f t="shared" si="10"/>
        <v>8.0453464984457845</v>
      </c>
      <c r="J41" s="28">
        <f t="shared" si="10"/>
        <v>8.2315563747866527E-2</v>
      </c>
      <c r="K41" s="28">
        <f t="shared" si="10"/>
        <v>10.468912089690026</v>
      </c>
    </row>
    <row r="42" spans="1:11" ht="15.75" thickBot="1" x14ac:dyDescent="0.3">
      <c r="A42" s="29"/>
      <c r="B42" s="30"/>
      <c r="C42" s="31"/>
      <c r="D42" s="30"/>
      <c r="E42" s="31"/>
      <c r="F42" s="30"/>
      <c r="G42" s="31"/>
      <c r="H42" s="30"/>
      <c r="I42" s="31"/>
      <c r="J42" s="30"/>
      <c r="K42" s="31"/>
    </row>
  </sheetData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opLeftCell="A7" workbookViewId="0">
      <selection activeCell="B40" sqref="B40"/>
    </sheetView>
  </sheetViews>
  <sheetFormatPr defaultRowHeight="15" x14ac:dyDescent="0.25"/>
  <cols>
    <col min="1" max="1" width="11.5703125" customWidth="1"/>
    <col min="2" max="3" width="11" customWidth="1"/>
    <col min="4" max="5" width="11.140625" customWidth="1"/>
    <col min="6" max="6" width="10.7109375" customWidth="1"/>
    <col min="7" max="7" width="10.42578125" customWidth="1"/>
    <col min="8" max="8" width="10.5703125" customWidth="1"/>
    <col min="9" max="10" width="10.42578125" customWidth="1"/>
    <col min="11" max="11" width="11.140625" customWidth="1"/>
  </cols>
  <sheetData>
    <row r="1" spans="1:11" ht="22.5" x14ac:dyDescent="0.3">
      <c r="A1" s="1"/>
      <c r="B1" s="1"/>
      <c r="C1" s="2" t="s">
        <v>34</v>
      </c>
      <c r="D1" s="1"/>
      <c r="E1" s="1"/>
      <c r="F1" s="1"/>
      <c r="G1" s="1"/>
      <c r="H1" s="1"/>
      <c r="I1" s="1"/>
      <c r="J1" s="1"/>
      <c r="K1" s="1"/>
    </row>
    <row r="2" spans="1:11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4"/>
      <c r="B3" s="5"/>
      <c r="C3" s="4"/>
      <c r="D3" s="5"/>
      <c r="E3" s="4"/>
      <c r="F3" s="5"/>
      <c r="G3" s="4"/>
      <c r="H3" s="5"/>
      <c r="I3" s="4"/>
      <c r="J3" s="4"/>
      <c r="K3" s="51"/>
    </row>
    <row r="4" spans="1:11" ht="15.75" thickBot="1" x14ac:dyDescent="0.3">
      <c r="A4" s="6" t="s">
        <v>0</v>
      </c>
      <c r="B4" s="7" t="s">
        <v>27</v>
      </c>
      <c r="C4" s="6" t="s">
        <v>4</v>
      </c>
      <c r="D4" s="7" t="s">
        <v>5</v>
      </c>
      <c r="E4" s="6" t="s">
        <v>6</v>
      </c>
      <c r="F4" s="7" t="s">
        <v>3</v>
      </c>
      <c r="G4" s="6" t="s">
        <v>1</v>
      </c>
      <c r="H4" s="7" t="s">
        <v>7</v>
      </c>
      <c r="I4" s="6" t="s">
        <v>8</v>
      </c>
      <c r="J4" s="6" t="s">
        <v>29</v>
      </c>
      <c r="K4" s="52" t="s">
        <v>2</v>
      </c>
    </row>
    <row r="5" spans="1:11" x14ac:dyDescent="0.25">
      <c r="A5" s="8">
        <v>39904</v>
      </c>
      <c r="B5" s="9">
        <v>0.18309</v>
      </c>
      <c r="C5" s="10">
        <v>0.21858</v>
      </c>
      <c r="D5" s="9">
        <v>8.3070000000000005E-2</v>
      </c>
      <c r="E5" s="40">
        <v>0.18887000000000001</v>
      </c>
      <c r="F5" s="9">
        <v>172.3896</v>
      </c>
      <c r="G5" s="10">
        <v>0.17963999999999999</v>
      </c>
      <c r="H5" s="9">
        <v>8.6730000000000002E-2</v>
      </c>
      <c r="I5" s="10">
        <v>0.1242</v>
      </c>
      <c r="J5" s="32">
        <v>12.23991</v>
      </c>
      <c r="K5" s="53">
        <v>9.3609999999999999E-2</v>
      </c>
    </row>
    <row r="6" spans="1:11" x14ac:dyDescent="0.25">
      <c r="A6" s="8">
        <v>39905</v>
      </c>
      <c r="B6" s="9">
        <v>0.18364</v>
      </c>
      <c r="C6" s="10">
        <v>0.22109999999999999</v>
      </c>
      <c r="D6" s="9">
        <v>8.3280000000000007E-2</v>
      </c>
      <c r="E6" s="10">
        <v>0.18908</v>
      </c>
      <c r="F6" s="9">
        <v>170.57006999999999</v>
      </c>
      <c r="G6" s="10">
        <v>0.17915</v>
      </c>
      <c r="H6" s="9">
        <v>8.6379999999999998E-2</v>
      </c>
      <c r="I6" s="10">
        <v>0.1242</v>
      </c>
      <c r="J6" s="32">
        <v>12.27407</v>
      </c>
      <c r="K6" s="53">
        <v>9.3890000000000001E-2</v>
      </c>
    </row>
    <row r="7" spans="1:11" ht="15.75" thickBot="1" x14ac:dyDescent="0.3">
      <c r="A7" s="11">
        <v>39906</v>
      </c>
      <c r="B7" s="12">
        <v>0.18090000000000001</v>
      </c>
      <c r="C7" s="13">
        <v>0.21517</v>
      </c>
      <c r="D7" s="12">
        <v>8.2849999999999993E-2</v>
      </c>
      <c r="E7" s="13">
        <v>0.18659000000000001</v>
      </c>
      <c r="F7" s="12">
        <v>166.14449999999999</v>
      </c>
      <c r="G7" s="13">
        <v>0.17399999999999999</v>
      </c>
      <c r="H7" s="12">
        <v>8.4529999999999994E-2</v>
      </c>
      <c r="I7" s="13">
        <v>0.124</v>
      </c>
      <c r="J7" s="33">
        <v>12.315060000000001</v>
      </c>
      <c r="K7" s="54">
        <v>9.2490000000000003E-2</v>
      </c>
    </row>
    <row r="8" spans="1:11" ht="15.75" thickTop="1" x14ac:dyDescent="0.25">
      <c r="A8" s="14" t="s">
        <v>9</v>
      </c>
      <c r="B8" s="15">
        <f t="shared" ref="B8:K8" si="0">SUM(B5:B7)</f>
        <v>0.54763000000000006</v>
      </c>
      <c r="C8" s="16">
        <f t="shared" si="0"/>
        <v>0.65484999999999993</v>
      </c>
      <c r="D8" s="15">
        <f t="shared" si="0"/>
        <v>0.24919999999999998</v>
      </c>
      <c r="E8" s="16">
        <f t="shared" si="0"/>
        <v>0.56454000000000004</v>
      </c>
      <c r="F8" s="15">
        <f t="shared" si="0"/>
        <v>509.10416999999995</v>
      </c>
      <c r="G8" s="16">
        <f t="shared" si="0"/>
        <v>0.53278999999999999</v>
      </c>
      <c r="H8" s="15">
        <f t="shared" si="0"/>
        <v>0.25763999999999998</v>
      </c>
      <c r="I8" s="16">
        <f t="shared" si="0"/>
        <v>0.37240000000000001</v>
      </c>
      <c r="J8" s="16">
        <f t="shared" si="0"/>
        <v>36.829039999999999</v>
      </c>
      <c r="K8" s="55">
        <f t="shared" si="0"/>
        <v>0.27999000000000002</v>
      </c>
    </row>
    <row r="9" spans="1:11" ht="15.75" thickBot="1" x14ac:dyDescent="0.3">
      <c r="A9" s="17" t="s">
        <v>10</v>
      </c>
      <c r="B9" s="18">
        <f>B8/3</f>
        <v>0.18254333333333336</v>
      </c>
      <c r="C9" s="19">
        <f>C8/3</f>
        <v>0.2182833333333333</v>
      </c>
      <c r="D9" s="19">
        <f t="shared" ref="D9:K9" si="1">D8/3</f>
        <v>8.3066666666666664E-2</v>
      </c>
      <c r="E9" s="19">
        <f t="shared" si="1"/>
        <v>0.18818000000000001</v>
      </c>
      <c r="F9" s="19">
        <f t="shared" si="1"/>
        <v>169.70138999999998</v>
      </c>
      <c r="G9" s="19">
        <f t="shared" si="1"/>
        <v>0.17759666666666665</v>
      </c>
      <c r="H9" s="19">
        <f t="shared" si="1"/>
        <v>8.5879999999999998E-2</v>
      </c>
      <c r="I9" s="19">
        <f t="shared" si="1"/>
        <v>0.12413333333333333</v>
      </c>
      <c r="J9" s="19">
        <f t="shared" si="1"/>
        <v>12.276346666666667</v>
      </c>
      <c r="K9" s="19">
        <f t="shared" si="1"/>
        <v>9.333000000000001E-2</v>
      </c>
    </row>
    <row r="10" spans="1:11" ht="15.75" thickTop="1" x14ac:dyDescent="0.25">
      <c r="A10" s="8">
        <v>39909</v>
      </c>
      <c r="B10" s="9">
        <v>0.18037</v>
      </c>
      <c r="C10" s="10">
        <v>0.21288000000000001</v>
      </c>
      <c r="D10" s="9">
        <v>8.226E-2</v>
      </c>
      <c r="E10" s="10">
        <v>0.18679999999999999</v>
      </c>
      <c r="F10" s="9">
        <v>165.78800000000001</v>
      </c>
      <c r="G10" s="10">
        <v>0.17410999999999999</v>
      </c>
      <c r="H10" s="9">
        <v>8.3659999999999998E-2</v>
      </c>
      <c r="I10" s="10">
        <v>0.124</v>
      </c>
      <c r="J10" s="32">
        <v>12.38822</v>
      </c>
      <c r="K10" s="53">
        <v>9.2230000000000006E-2</v>
      </c>
    </row>
    <row r="11" spans="1:11" x14ac:dyDescent="0.25">
      <c r="A11" s="8">
        <v>39910</v>
      </c>
      <c r="B11" s="9">
        <v>0.18049000000000001</v>
      </c>
      <c r="C11" s="10">
        <v>0.21032999999999999</v>
      </c>
      <c r="D11" s="9">
        <v>8.2500000000000004E-2</v>
      </c>
      <c r="E11" s="10">
        <v>0.18665999999999999</v>
      </c>
      <c r="F11" s="9">
        <v>162.82749999999999</v>
      </c>
      <c r="G11" s="10">
        <v>0.17405999999999999</v>
      </c>
      <c r="H11" s="9">
        <v>8.3750000000000005E-2</v>
      </c>
      <c r="I11" s="10">
        <v>0.124</v>
      </c>
      <c r="J11" s="32">
        <v>12.50075</v>
      </c>
      <c r="K11" s="53">
        <v>9.2280000000000001E-2</v>
      </c>
    </row>
    <row r="12" spans="1:11" x14ac:dyDescent="0.25">
      <c r="A12" s="8">
        <v>39911</v>
      </c>
      <c r="B12" s="9">
        <v>0.18242</v>
      </c>
      <c r="C12" s="10">
        <v>0.21401999999999999</v>
      </c>
      <c r="D12" s="9">
        <v>8.3169999999999994E-2</v>
      </c>
      <c r="E12" s="10">
        <v>0.18737000000000001</v>
      </c>
      <c r="F12" s="9">
        <v>163.94040000000001</v>
      </c>
      <c r="G12" s="10">
        <v>0.17410999999999999</v>
      </c>
      <c r="H12" s="9">
        <v>8.4269999999999998E-2</v>
      </c>
      <c r="I12" s="10">
        <v>0.124</v>
      </c>
      <c r="J12" s="32">
        <v>12.46231</v>
      </c>
      <c r="K12" s="53">
        <v>9.3270000000000006E-2</v>
      </c>
    </row>
    <row r="13" spans="1:11" x14ac:dyDescent="0.25">
      <c r="A13" s="8">
        <v>39912</v>
      </c>
      <c r="B13" s="9">
        <v>0.18334</v>
      </c>
      <c r="C13" s="10">
        <v>0.21528</v>
      </c>
      <c r="D13" s="9">
        <v>8.3099999999999993E-2</v>
      </c>
      <c r="E13" s="10">
        <v>0.18819</v>
      </c>
      <c r="F13" s="9">
        <v>167.02799999999999</v>
      </c>
      <c r="G13" s="10">
        <v>0.17504</v>
      </c>
      <c r="H13" s="9">
        <v>8.4540000000000004E-2</v>
      </c>
      <c r="I13" s="10">
        <v>0.124</v>
      </c>
      <c r="J13" s="32">
        <v>12.408989999999999</v>
      </c>
      <c r="K13" s="53">
        <v>9.3740000000000004E-2</v>
      </c>
    </row>
    <row r="14" spans="1:11" ht="16.5" thickBot="1" x14ac:dyDescent="0.3">
      <c r="A14" s="11">
        <v>39913</v>
      </c>
      <c r="B14" s="12"/>
      <c r="C14" s="13"/>
      <c r="D14" s="79"/>
      <c r="E14" s="70" t="s">
        <v>25</v>
      </c>
      <c r="F14" s="12"/>
      <c r="G14" s="13"/>
      <c r="H14" s="12"/>
      <c r="I14" s="13"/>
      <c r="J14" s="33"/>
      <c r="K14" s="54"/>
    </row>
    <row r="15" spans="1:11" ht="15.75" thickTop="1" x14ac:dyDescent="0.25">
      <c r="A15" s="14" t="s">
        <v>9</v>
      </c>
      <c r="B15" s="15">
        <f t="shared" ref="B15:K15" si="2">SUM(B10:B14)</f>
        <v>0.72662000000000004</v>
      </c>
      <c r="C15" s="16">
        <f t="shared" si="2"/>
        <v>0.85250999999999999</v>
      </c>
      <c r="D15" s="15">
        <f t="shared" si="2"/>
        <v>0.33102999999999999</v>
      </c>
      <c r="E15" s="16">
        <f t="shared" si="2"/>
        <v>0.74902000000000002</v>
      </c>
      <c r="F15" s="15">
        <f t="shared" si="2"/>
        <v>659.58389999999997</v>
      </c>
      <c r="G15" s="16">
        <f t="shared" si="2"/>
        <v>0.69731999999999994</v>
      </c>
      <c r="H15" s="15">
        <f t="shared" si="2"/>
        <v>0.33622000000000002</v>
      </c>
      <c r="I15" s="16">
        <f t="shared" si="2"/>
        <v>0.496</v>
      </c>
      <c r="J15" s="16">
        <f t="shared" si="2"/>
        <v>49.760270000000006</v>
      </c>
      <c r="K15" s="55">
        <f t="shared" si="2"/>
        <v>0.37152000000000002</v>
      </c>
    </row>
    <row r="16" spans="1:11" ht="15.75" thickBot="1" x14ac:dyDescent="0.3">
      <c r="A16" s="17" t="s">
        <v>10</v>
      </c>
      <c r="B16" s="18">
        <f>B15/5</f>
        <v>0.14532400000000001</v>
      </c>
      <c r="C16" s="19">
        <f>C15/5</f>
        <v>0.17050199999999999</v>
      </c>
      <c r="D16" s="19">
        <f t="shared" ref="D16:K16" si="3">D15/5</f>
        <v>6.6206000000000001E-2</v>
      </c>
      <c r="E16" s="19">
        <f t="shared" si="3"/>
        <v>0.14980399999999999</v>
      </c>
      <c r="F16" s="19">
        <f t="shared" si="3"/>
        <v>131.91677999999999</v>
      </c>
      <c r="G16" s="19">
        <f t="shared" si="3"/>
        <v>0.13946399999999998</v>
      </c>
      <c r="H16" s="19">
        <f t="shared" si="3"/>
        <v>6.7243999999999998E-2</v>
      </c>
      <c r="I16" s="19">
        <f t="shared" si="3"/>
        <v>9.9199999999999997E-2</v>
      </c>
      <c r="J16" s="19">
        <f t="shared" si="3"/>
        <v>9.9520540000000004</v>
      </c>
      <c r="K16" s="19">
        <f t="shared" si="3"/>
        <v>7.4304000000000009E-2</v>
      </c>
    </row>
    <row r="17" spans="1:11" ht="16.5" thickTop="1" x14ac:dyDescent="0.25">
      <c r="A17" s="8">
        <v>39916</v>
      </c>
      <c r="B17" s="9"/>
      <c r="C17" s="10"/>
      <c r="D17" s="72"/>
      <c r="E17" s="78" t="s">
        <v>26</v>
      </c>
      <c r="F17" s="9"/>
      <c r="G17" s="10"/>
      <c r="H17" s="9"/>
      <c r="I17" s="10"/>
      <c r="J17" s="32"/>
      <c r="K17" s="53"/>
    </row>
    <row r="18" spans="1:11" x14ac:dyDescent="0.25">
      <c r="A18" s="8">
        <v>39917</v>
      </c>
      <c r="B18" s="9">
        <v>0.18328</v>
      </c>
      <c r="C18" s="10">
        <v>0.21189</v>
      </c>
      <c r="D18" s="9">
        <v>8.3070000000000005E-2</v>
      </c>
      <c r="E18" s="10">
        <v>0.18794</v>
      </c>
      <c r="F18" s="9">
        <v>164.45189999999999</v>
      </c>
      <c r="G18" s="10">
        <v>0.1719</v>
      </c>
      <c r="H18" s="9">
        <v>8.4379999999999997E-2</v>
      </c>
      <c r="I18" s="10">
        <v>0.124</v>
      </c>
      <c r="J18" s="32">
        <v>12.43937</v>
      </c>
      <c r="K18" s="53">
        <v>9.3710000000000002E-2</v>
      </c>
    </row>
    <row r="19" spans="1:11" x14ac:dyDescent="0.25">
      <c r="A19" s="8">
        <v>39918</v>
      </c>
      <c r="B19" s="9">
        <v>0.18262</v>
      </c>
      <c r="C19" s="10">
        <v>0.2114</v>
      </c>
      <c r="D19" s="9">
        <v>8.2919999999999994E-2</v>
      </c>
      <c r="E19" s="10">
        <v>0.18636</v>
      </c>
      <c r="F19" s="9">
        <v>163.78229999999999</v>
      </c>
      <c r="G19" s="10">
        <v>0.17046</v>
      </c>
      <c r="H19" s="9">
        <v>8.3280000000000007E-2</v>
      </c>
      <c r="I19" s="10">
        <v>0.124</v>
      </c>
      <c r="J19" s="32">
        <v>12.327769999999999</v>
      </c>
      <c r="K19" s="53">
        <v>9.3380000000000005E-2</v>
      </c>
    </row>
    <row r="20" spans="1:11" x14ac:dyDescent="0.25">
      <c r="A20" s="8">
        <v>39919</v>
      </c>
      <c r="B20" s="9">
        <v>0.18373</v>
      </c>
      <c r="C20" s="10">
        <v>0.21476999999999999</v>
      </c>
      <c r="D20" s="9">
        <v>8.2820000000000005E-2</v>
      </c>
      <c r="E20" s="10">
        <v>0.18631</v>
      </c>
      <c r="F20" s="9">
        <v>165.49969999999999</v>
      </c>
      <c r="G20" s="10">
        <v>0.17183999999999999</v>
      </c>
      <c r="H20" s="9">
        <v>8.2909999999999998E-2</v>
      </c>
      <c r="I20" s="10">
        <v>0.124</v>
      </c>
      <c r="J20" s="32">
        <v>12.295529999999999</v>
      </c>
      <c r="K20" s="53">
        <v>9.3939999999999996E-2</v>
      </c>
    </row>
    <row r="21" spans="1:11" ht="15.75" thickBot="1" x14ac:dyDescent="0.3">
      <c r="A21" s="11">
        <v>39920</v>
      </c>
      <c r="B21" s="12">
        <v>0.18381</v>
      </c>
      <c r="C21" s="13">
        <v>0.21665000000000001</v>
      </c>
      <c r="D21" s="12">
        <v>8.3119999999999999E-2</v>
      </c>
      <c r="E21" s="65">
        <v>0.18568999999999999</v>
      </c>
      <c r="F21" s="12">
        <v>164.85489999999999</v>
      </c>
      <c r="G21" s="13">
        <v>0.17188999999999999</v>
      </c>
      <c r="H21" s="12">
        <v>8.3040000000000003E-2</v>
      </c>
      <c r="I21" s="13">
        <v>0.124</v>
      </c>
      <c r="J21" s="33">
        <v>12.28871</v>
      </c>
      <c r="K21" s="54">
        <v>9.3979999999999994E-2</v>
      </c>
    </row>
    <row r="22" spans="1:11" ht="15.75" thickTop="1" x14ac:dyDescent="0.25">
      <c r="A22" s="14" t="s">
        <v>9</v>
      </c>
      <c r="B22" s="15">
        <f t="shared" ref="B22:K22" si="4">SUM(B17:B21)</f>
        <v>0.73344000000000009</v>
      </c>
      <c r="C22" s="16">
        <f t="shared" si="4"/>
        <v>0.85470999999999997</v>
      </c>
      <c r="D22" s="15">
        <f t="shared" si="4"/>
        <v>0.33193</v>
      </c>
      <c r="E22" s="16">
        <f t="shared" si="4"/>
        <v>0.74629999999999996</v>
      </c>
      <c r="F22" s="15">
        <f t="shared" si="4"/>
        <v>658.58879999999999</v>
      </c>
      <c r="G22" s="16">
        <f t="shared" si="4"/>
        <v>0.68608999999999998</v>
      </c>
      <c r="H22" s="15">
        <f t="shared" si="4"/>
        <v>0.33361000000000002</v>
      </c>
      <c r="I22" s="16">
        <f t="shared" si="4"/>
        <v>0.496</v>
      </c>
      <c r="J22" s="16">
        <f t="shared" si="4"/>
        <v>49.351379999999999</v>
      </c>
      <c r="K22" s="55">
        <f t="shared" si="4"/>
        <v>0.37501000000000001</v>
      </c>
    </row>
    <row r="23" spans="1:11" ht="15.75" thickBot="1" x14ac:dyDescent="0.3">
      <c r="A23" s="17" t="s">
        <v>10</v>
      </c>
      <c r="B23" s="18">
        <f>B22/4</f>
        <v>0.18336000000000002</v>
      </c>
      <c r="C23" s="19">
        <f>C22/4</f>
        <v>0.21367749999999999</v>
      </c>
      <c r="D23" s="19">
        <f t="shared" ref="D23:K23" si="5">D22/4</f>
        <v>8.2982500000000001E-2</v>
      </c>
      <c r="E23" s="19">
        <f t="shared" si="5"/>
        <v>0.18657499999999999</v>
      </c>
      <c r="F23" s="19">
        <f t="shared" si="5"/>
        <v>164.6472</v>
      </c>
      <c r="G23" s="19">
        <f t="shared" si="5"/>
        <v>0.17152249999999999</v>
      </c>
      <c r="H23" s="19">
        <f t="shared" si="5"/>
        <v>8.3402500000000004E-2</v>
      </c>
      <c r="I23" s="19">
        <f t="shared" si="5"/>
        <v>0.124</v>
      </c>
      <c r="J23" s="19">
        <f t="shared" si="5"/>
        <v>12.337845</v>
      </c>
      <c r="K23" s="19">
        <f t="shared" si="5"/>
        <v>9.3752500000000003E-2</v>
      </c>
    </row>
    <row r="24" spans="1:11" ht="15.75" thickTop="1" x14ac:dyDescent="0.25">
      <c r="A24" s="8">
        <v>39923</v>
      </c>
      <c r="B24" s="9">
        <v>0.18583</v>
      </c>
      <c r="C24" s="10">
        <v>0.21823999999999999</v>
      </c>
      <c r="D24" s="9">
        <v>8.3400000000000002E-2</v>
      </c>
      <c r="E24" s="76">
        <v>0.18615000000000001</v>
      </c>
      <c r="F24" s="9">
        <v>164.672</v>
      </c>
      <c r="G24" s="10">
        <v>0.17186999999999999</v>
      </c>
      <c r="H24" s="9">
        <v>8.3769999999999997E-2</v>
      </c>
      <c r="I24" s="10">
        <v>0.124</v>
      </c>
      <c r="J24" s="32">
        <v>12.285299999999999</v>
      </c>
      <c r="K24" s="53">
        <v>9.5019999999999993E-2</v>
      </c>
    </row>
    <row r="25" spans="1:11" x14ac:dyDescent="0.25">
      <c r="A25" s="8">
        <v>39924</v>
      </c>
      <c r="B25" s="9">
        <v>0.18734999999999999</v>
      </c>
      <c r="C25" s="10">
        <v>0.22206999999999999</v>
      </c>
      <c r="D25" s="9">
        <v>8.3690000000000001E-2</v>
      </c>
      <c r="E25" s="10">
        <v>0.18701999999999999</v>
      </c>
      <c r="F25" s="9">
        <v>165.58340000000001</v>
      </c>
      <c r="G25" s="10">
        <v>0.17543</v>
      </c>
      <c r="H25" s="9">
        <v>8.4949999999999998E-2</v>
      </c>
      <c r="I25" s="10">
        <v>0.124</v>
      </c>
      <c r="J25" s="32">
        <v>12.20687</v>
      </c>
      <c r="K25" s="53">
        <v>9.5799999999999996E-2</v>
      </c>
    </row>
    <row r="26" spans="1:11" x14ac:dyDescent="0.25">
      <c r="A26" s="8">
        <v>39925</v>
      </c>
      <c r="B26" s="9">
        <v>0.18729000000000001</v>
      </c>
      <c r="C26" s="10">
        <v>0.22245999999999999</v>
      </c>
      <c r="D26" s="9">
        <v>8.3720000000000003E-2</v>
      </c>
      <c r="E26" s="10">
        <v>0.187</v>
      </c>
      <c r="F26" s="9">
        <v>167.8991</v>
      </c>
      <c r="G26" s="10">
        <v>0.17595</v>
      </c>
      <c r="H26" s="9">
        <v>8.4909999999999999E-2</v>
      </c>
      <c r="I26" s="10">
        <v>0.124</v>
      </c>
      <c r="J26" s="32">
        <v>12.19261</v>
      </c>
      <c r="K26" s="53">
        <v>9.5759999999999998E-2</v>
      </c>
    </row>
    <row r="27" spans="1:11" x14ac:dyDescent="0.25">
      <c r="A27" s="8">
        <v>39926</v>
      </c>
      <c r="B27" s="9">
        <v>0.18672</v>
      </c>
      <c r="C27" s="10">
        <v>0.22237999999999999</v>
      </c>
      <c r="D27" s="9">
        <v>8.3629999999999996E-2</v>
      </c>
      <c r="E27" s="10">
        <v>0.18676999999999999</v>
      </c>
      <c r="F27" s="9">
        <v>166.71799999999999</v>
      </c>
      <c r="G27" s="10">
        <v>0.17533000000000001</v>
      </c>
      <c r="H27" s="9">
        <v>8.5290000000000005E-2</v>
      </c>
      <c r="I27" s="10">
        <v>0.124</v>
      </c>
      <c r="J27" s="32">
        <v>12.16657</v>
      </c>
      <c r="K27" s="53">
        <v>9.5469999999999999E-2</v>
      </c>
    </row>
    <row r="28" spans="1:11" ht="15.75" thickBot="1" x14ac:dyDescent="0.3">
      <c r="A28" s="11">
        <v>39927</v>
      </c>
      <c r="B28" s="12">
        <v>0.18570999999999999</v>
      </c>
      <c r="C28" s="13">
        <v>0.22195000000000001</v>
      </c>
      <c r="D28" s="12">
        <v>8.3479999999999999E-2</v>
      </c>
      <c r="E28" s="13">
        <v>0.18622</v>
      </c>
      <c r="F28" s="12">
        <v>166.96289999999999</v>
      </c>
      <c r="G28" s="13">
        <v>0.17446</v>
      </c>
      <c r="H28" s="12">
        <v>8.4930000000000005E-2</v>
      </c>
      <c r="I28" s="13">
        <v>0.124</v>
      </c>
      <c r="J28" s="33">
        <v>12.150449999999999</v>
      </c>
      <c r="K28" s="54">
        <v>9.4950000000000007E-2</v>
      </c>
    </row>
    <row r="29" spans="1:11" ht="15.75" thickTop="1" x14ac:dyDescent="0.25">
      <c r="A29" s="14" t="s">
        <v>9</v>
      </c>
      <c r="B29" s="15">
        <f t="shared" ref="B29:K29" si="6">SUM(B24:B28)</f>
        <v>0.93290000000000006</v>
      </c>
      <c r="C29" s="16">
        <f t="shared" si="6"/>
        <v>1.1071</v>
      </c>
      <c r="D29" s="15">
        <f t="shared" si="6"/>
        <v>0.41792000000000001</v>
      </c>
      <c r="E29" s="16">
        <f t="shared" si="6"/>
        <v>0.93315999999999999</v>
      </c>
      <c r="F29" s="15">
        <f t="shared" si="6"/>
        <v>831.83539999999994</v>
      </c>
      <c r="G29" s="16">
        <f t="shared" si="6"/>
        <v>0.87304000000000004</v>
      </c>
      <c r="H29" s="15">
        <f t="shared" si="6"/>
        <v>0.42385</v>
      </c>
      <c r="I29" s="16">
        <f t="shared" si="6"/>
        <v>0.62</v>
      </c>
      <c r="J29" s="16">
        <f t="shared" si="6"/>
        <v>61.001800000000003</v>
      </c>
      <c r="K29" s="55">
        <f t="shared" si="6"/>
        <v>0.47699999999999998</v>
      </c>
    </row>
    <row r="30" spans="1:11" ht="15.75" thickBot="1" x14ac:dyDescent="0.3">
      <c r="A30" s="17" t="s">
        <v>10</v>
      </c>
      <c r="B30" s="18">
        <f>B29/5</f>
        <v>0.18658000000000002</v>
      </c>
      <c r="C30" s="19">
        <f>C29/5</f>
        <v>0.22142000000000001</v>
      </c>
      <c r="D30" s="19">
        <f t="shared" ref="D30:K30" si="7">D29/5</f>
        <v>8.3584000000000006E-2</v>
      </c>
      <c r="E30" s="19">
        <f t="shared" si="7"/>
        <v>0.18663199999999999</v>
      </c>
      <c r="F30" s="19">
        <f t="shared" si="7"/>
        <v>166.36707999999999</v>
      </c>
      <c r="G30" s="19">
        <f t="shared" si="7"/>
        <v>0.17460800000000001</v>
      </c>
      <c r="H30" s="19">
        <f t="shared" si="7"/>
        <v>8.4769999999999998E-2</v>
      </c>
      <c r="I30" s="19">
        <f t="shared" si="7"/>
        <v>0.124</v>
      </c>
      <c r="J30" s="19">
        <f t="shared" si="7"/>
        <v>12.20036</v>
      </c>
      <c r="K30" s="19">
        <f t="shared" si="7"/>
        <v>9.5399999999999999E-2</v>
      </c>
    </row>
    <row r="31" spans="1:11" ht="15.75" thickTop="1" x14ac:dyDescent="0.25">
      <c r="A31" s="8">
        <v>39930</v>
      </c>
      <c r="B31" s="9">
        <v>0.18307000000000001</v>
      </c>
      <c r="C31" s="10">
        <v>0.21704999999999999</v>
      </c>
      <c r="D31" s="9">
        <v>8.2839999999999997E-2</v>
      </c>
      <c r="E31" s="10">
        <v>0.18461</v>
      </c>
      <c r="F31" s="9">
        <v>166.0608</v>
      </c>
      <c r="G31" s="10">
        <v>0.17172999999999999</v>
      </c>
      <c r="H31" s="9">
        <v>8.4390000000000007E-2</v>
      </c>
      <c r="I31" s="10">
        <v>0.124</v>
      </c>
      <c r="J31" s="32">
        <v>12.05528</v>
      </c>
      <c r="K31" s="53">
        <v>9.3609999999999999E-2</v>
      </c>
    </row>
    <row r="32" spans="1:11" x14ac:dyDescent="0.25">
      <c r="A32" s="8">
        <v>39931</v>
      </c>
      <c r="B32" s="9">
        <v>0.18476999999999999</v>
      </c>
      <c r="C32" s="10">
        <v>0.21823999999999999</v>
      </c>
      <c r="D32" s="9">
        <v>8.3080000000000001E-2</v>
      </c>
      <c r="E32" s="10">
        <v>0.18532999999999999</v>
      </c>
      <c r="F32" s="9">
        <v>165.9864</v>
      </c>
      <c r="G32" s="10">
        <v>0.17329</v>
      </c>
      <c r="H32" s="9">
        <v>8.4739999999999996E-2</v>
      </c>
      <c r="I32" s="10">
        <v>0.124</v>
      </c>
      <c r="J32" s="32">
        <v>11.99173</v>
      </c>
      <c r="K32" s="53">
        <v>9.4469999999999998E-2</v>
      </c>
    </row>
    <row r="33" spans="1:11" x14ac:dyDescent="0.25">
      <c r="A33" s="8">
        <v>39932</v>
      </c>
      <c r="B33" s="9">
        <v>0.18542</v>
      </c>
      <c r="C33" s="10">
        <v>0.22167000000000001</v>
      </c>
      <c r="D33" s="9">
        <v>8.3330000000000001E-2</v>
      </c>
      <c r="E33" s="10">
        <v>0.18564</v>
      </c>
      <c r="F33" s="9">
        <v>167.74719999999999</v>
      </c>
      <c r="G33" s="10">
        <v>0.17596000000000001</v>
      </c>
      <c r="H33" s="9">
        <v>8.4589999999999999E-2</v>
      </c>
      <c r="I33" s="10">
        <v>0.124</v>
      </c>
      <c r="J33" s="32">
        <v>11.978400000000001</v>
      </c>
      <c r="K33" s="53">
        <v>9.4810000000000005E-2</v>
      </c>
    </row>
    <row r="34" spans="1:11" x14ac:dyDescent="0.25">
      <c r="A34" s="8">
        <v>39933</v>
      </c>
      <c r="B34" s="9">
        <v>0.18282000000000001</v>
      </c>
      <c r="C34" s="10">
        <v>0.21806</v>
      </c>
      <c r="D34" s="9">
        <v>8.276E-2</v>
      </c>
      <c r="E34" s="10">
        <v>0.18426000000000001</v>
      </c>
      <c r="F34" s="9">
        <v>165.7508</v>
      </c>
      <c r="G34" s="10">
        <v>0.17127000000000001</v>
      </c>
      <c r="H34" s="9">
        <v>8.3989999999999995E-2</v>
      </c>
      <c r="I34" s="10">
        <v>0.124</v>
      </c>
      <c r="J34" s="32">
        <v>12.051869999999999</v>
      </c>
      <c r="K34" s="53">
        <v>9.3479999999999994E-2</v>
      </c>
    </row>
    <row r="35" spans="1:11" ht="15.75" thickBot="1" x14ac:dyDescent="0.3">
      <c r="A35" s="11"/>
      <c r="B35" s="12"/>
      <c r="C35" s="13"/>
      <c r="D35" s="12"/>
      <c r="E35" s="13"/>
      <c r="F35" s="12"/>
      <c r="G35" s="13"/>
      <c r="H35" s="12"/>
      <c r="I35" s="13"/>
      <c r="J35" s="33"/>
      <c r="K35" s="54"/>
    </row>
    <row r="36" spans="1:11" ht="15.75" thickTop="1" x14ac:dyDescent="0.25">
      <c r="A36" s="14" t="s">
        <v>9</v>
      </c>
      <c r="B36" s="15">
        <f t="shared" ref="B36:K36" si="8">SUM(B31:B35)</f>
        <v>0.73607999999999996</v>
      </c>
      <c r="C36" s="16">
        <f t="shared" si="8"/>
        <v>0.87502000000000002</v>
      </c>
      <c r="D36" s="15">
        <f t="shared" si="8"/>
        <v>0.33201000000000003</v>
      </c>
      <c r="E36" s="16">
        <f t="shared" si="8"/>
        <v>0.73983999999999994</v>
      </c>
      <c r="F36" s="15">
        <f t="shared" si="8"/>
        <v>665.54520000000002</v>
      </c>
      <c r="G36" s="16">
        <f t="shared" si="8"/>
        <v>0.69225000000000003</v>
      </c>
      <c r="H36" s="15">
        <f t="shared" si="8"/>
        <v>0.33771000000000001</v>
      </c>
      <c r="I36" s="16">
        <f t="shared" si="8"/>
        <v>0.496</v>
      </c>
      <c r="J36" s="16">
        <f t="shared" si="8"/>
        <v>48.077280000000002</v>
      </c>
      <c r="K36" s="55">
        <f t="shared" si="8"/>
        <v>0.37636999999999998</v>
      </c>
    </row>
    <row r="37" spans="1:11" ht="15.75" thickBot="1" x14ac:dyDescent="0.3">
      <c r="A37" s="17" t="s">
        <v>10</v>
      </c>
      <c r="B37" s="18">
        <f>B36/4</f>
        <v>0.18401999999999999</v>
      </c>
      <c r="C37" s="19">
        <f>C36/4</f>
        <v>0.21875500000000001</v>
      </c>
      <c r="D37" s="19">
        <f t="shared" ref="D37:K37" si="9">D36/4</f>
        <v>8.3002500000000007E-2</v>
      </c>
      <c r="E37" s="19">
        <f t="shared" si="9"/>
        <v>0.18495999999999999</v>
      </c>
      <c r="F37" s="19">
        <f t="shared" si="9"/>
        <v>166.38630000000001</v>
      </c>
      <c r="G37" s="19">
        <f t="shared" si="9"/>
        <v>0.17306250000000001</v>
      </c>
      <c r="H37" s="19">
        <f t="shared" si="9"/>
        <v>8.4427500000000003E-2</v>
      </c>
      <c r="I37" s="19">
        <f t="shared" si="9"/>
        <v>0.124</v>
      </c>
      <c r="J37" s="19">
        <f t="shared" si="9"/>
        <v>12.01932</v>
      </c>
      <c r="K37" s="19">
        <f t="shared" si="9"/>
        <v>9.4092499999999996E-2</v>
      </c>
    </row>
    <row r="38" spans="1:11" ht="21" thickTop="1" x14ac:dyDescent="0.3">
      <c r="A38" s="20"/>
      <c r="B38" s="9"/>
      <c r="C38" s="50"/>
      <c r="D38" s="9"/>
      <c r="E38" s="22" t="s">
        <v>11</v>
      </c>
      <c r="F38" s="9"/>
      <c r="G38" s="10"/>
      <c r="H38" s="9"/>
      <c r="I38" s="10"/>
      <c r="J38" s="32"/>
      <c r="K38" s="53"/>
    </row>
    <row r="39" spans="1:11" ht="15.75" thickBot="1" x14ac:dyDescent="0.3">
      <c r="A39" s="23"/>
      <c r="B39" s="24"/>
      <c r="C39" s="25"/>
      <c r="D39" s="24"/>
      <c r="E39" s="25"/>
      <c r="F39" s="24"/>
      <c r="G39" s="25"/>
      <c r="H39" s="24"/>
      <c r="I39" s="25"/>
      <c r="J39" s="35"/>
      <c r="K39" s="56"/>
    </row>
    <row r="40" spans="1:11" x14ac:dyDescent="0.25">
      <c r="A40" s="26" t="s">
        <v>12</v>
      </c>
      <c r="B40" s="27">
        <f>SUM(B5:B7,B10:B13,B18:B21,B24:B28,B31:B34)</f>
        <v>3.6766699999999997</v>
      </c>
      <c r="C40" s="36">
        <f>SUM(C5:C7,C10:C13,C18:C21,C24:C28,C31:C34)</f>
        <v>4.3441899999999993</v>
      </c>
      <c r="D40" s="36">
        <f t="shared" ref="D40:K40" si="10">SUM(D5:D7,D10:D13,D18:D21,D24:D28,D31:D34)</f>
        <v>1.6620899999999998</v>
      </c>
      <c r="E40" s="36">
        <f t="shared" si="10"/>
        <v>3.7328600000000001</v>
      </c>
      <c r="F40" s="36">
        <f t="shared" si="10"/>
        <v>3324.6574700000001</v>
      </c>
      <c r="G40" s="36">
        <f t="shared" si="10"/>
        <v>3.48149</v>
      </c>
      <c r="H40" s="36">
        <f t="shared" si="10"/>
        <v>1.6890300000000003</v>
      </c>
      <c r="I40" s="36">
        <f t="shared" si="10"/>
        <v>2.4804000000000013</v>
      </c>
      <c r="J40" s="36">
        <f t="shared" si="10"/>
        <v>245.01977000000002</v>
      </c>
      <c r="K40" s="36">
        <f t="shared" si="10"/>
        <v>1.8798900000000003</v>
      </c>
    </row>
    <row r="41" spans="1:11" x14ac:dyDescent="0.25">
      <c r="A41" s="26" t="s">
        <v>13</v>
      </c>
      <c r="B41" s="27">
        <f>B40/21</f>
        <v>0.1750795238095238</v>
      </c>
      <c r="C41" s="28">
        <f>C40/20</f>
        <v>0.21720949999999997</v>
      </c>
      <c r="D41" s="28">
        <f t="shared" ref="D41:K41" si="11">D40/20</f>
        <v>8.3104499999999998E-2</v>
      </c>
      <c r="E41" s="28">
        <f t="shared" si="11"/>
        <v>0.186643</v>
      </c>
      <c r="F41" s="28">
        <f t="shared" si="11"/>
        <v>166.23287350000001</v>
      </c>
      <c r="G41" s="28">
        <f t="shared" si="11"/>
        <v>0.17407449999999999</v>
      </c>
      <c r="H41" s="28">
        <f t="shared" si="11"/>
        <v>8.4451500000000013E-2</v>
      </c>
      <c r="I41" s="28">
        <f t="shared" si="11"/>
        <v>0.12402000000000006</v>
      </c>
      <c r="J41" s="28">
        <f t="shared" si="11"/>
        <v>12.250988500000002</v>
      </c>
      <c r="K41" s="28">
        <f t="shared" si="11"/>
        <v>9.3994500000000009E-2</v>
      </c>
    </row>
    <row r="42" spans="1:11" x14ac:dyDescent="0.25">
      <c r="A42" s="26" t="s">
        <v>14</v>
      </c>
      <c r="B42" s="27">
        <f>1/B41</f>
        <v>5.7116901979236649</v>
      </c>
      <c r="C42" s="28">
        <f>1/C41</f>
        <v>4.6038501999221957</v>
      </c>
      <c r="D42" s="28">
        <f t="shared" ref="D42:K42" si="12">1/D41</f>
        <v>12.033042735351275</v>
      </c>
      <c r="E42" s="28">
        <f t="shared" si="12"/>
        <v>5.3578221524514715</v>
      </c>
      <c r="F42" s="28">
        <f t="shared" si="12"/>
        <v>6.0156573061946137E-3</v>
      </c>
      <c r="G42" s="28">
        <f t="shared" si="12"/>
        <v>5.7446667949642256</v>
      </c>
      <c r="H42" s="28">
        <f t="shared" si="12"/>
        <v>11.841115906763051</v>
      </c>
      <c r="I42" s="28">
        <f t="shared" si="12"/>
        <v>8.0632156103854182</v>
      </c>
      <c r="J42" s="28">
        <f t="shared" si="12"/>
        <v>8.1626066337422476E-2</v>
      </c>
      <c r="K42" s="28">
        <f t="shared" si="12"/>
        <v>10.638920362361626</v>
      </c>
    </row>
    <row r="43" spans="1:11" ht="15.75" thickBot="1" x14ac:dyDescent="0.3">
      <c r="A43" s="29"/>
      <c r="B43" s="30"/>
      <c r="C43" s="31"/>
      <c r="D43" s="30"/>
      <c r="E43" s="31"/>
      <c r="F43" s="49"/>
      <c r="G43" s="30"/>
      <c r="H43" s="31"/>
      <c r="I43" s="30"/>
      <c r="J43" s="31"/>
      <c r="K43" s="49"/>
    </row>
  </sheetData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opLeftCell="A7" workbookViewId="0"/>
  </sheetViews>
  <sheetFormatPr defaultRowHeight="15" x14ac:dyDescent="0.25"/>
  <cols>
    <col min="1" max="1" width="12.28515625" customWidth="1"/>
    <col min="2" max="2" width="10.85546875" customWidth="1"/>
    <col min="3" max="3" width="10.7109375" customWidth="1"/>
    <col min="4" max="4" width="11.7109375" customWidth="1"/>
    <col min="5" max="6" width="10.42578125" customWidth="1"/>
    <col min="7" max="7" width="10" customWidth="1"/>
    <col min="8" max="8" width="10.42578125" customWidth="1"/>
    <col min="9" max="9" width="10.7109375" customWidth="1"/>
    <col min="10" max="10" width="10.140625" customWidth="1"/>
    <col min="11" max="11" width="10.4257812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 x14ac:dyDescent="0.3">
      <c r="A2" s="1"/>
      <c r="B2" s="1"/>
      <c r="C2" s="2" t="s">
        <v>35</v>
      </c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5">
      <c r="A4" s="4"/>
      <c r="B4" s="5"/>
      <c r="C4" s="4"/>
      <c r="D4" s="5"/>
      <c r="E4" s="4"/>
      <c r="F4" s="5"/>
      <c r="G4" s="4"/>
      <c r="H4" s="5"/>
      <c r="I4" s="4"/>
      <c r="J4" s="4"/>
      <c r="K4" s="51"/>
    </row>
    <row r="5" spans="1:11" ht="15.75" thickBot="1" x14ac:dyDescent="0.3">
      <c r="A5" s="6" t="s">
        <v>0</v>
      </c>
      <c r="B5" s="7" t="s">
        <v>27</v>
      </c>
      <c r="C5" s="6" t="s">
        <v>4</v>
      </c>
      <c r="D5" s="7" t="s">
        <v>5</v>
      </c>
      <c r="E5" s="6" t="s">
        <v>6</v>
      </c>
      <c r="F5" s="7" t="s">
        <v>3</v>
      </c>
      <c r="G5" s="6" t="s">
        <v>1</v>
      </c>
      <c r="H5" s="7" t="s">
        <v>7</v>
      </c>
      <c r="I5" s="6" t="s">
        <v>8</v>
      </c>
      <c r="J5" s="6" t="s">
        <v>29</v>
      </c>
      <c r="K5" s="52" t="s">
        <v>2</v>
      </c>
    </row>
    <row r="6" spans="1:11" x14ac:dyDescent="0.25">
      <c r="A6" s="8">
        <v>39934</v>
      </c>
      <c r="B6" s="9">
        <v>0.18276999999999999</v>
      </c>
      <c r="C6" s="10">
        <v>0.21798999999999999</v>
      </c>
      <c r="D6" s="9">
        <v>8.2790000000000002E-2</v>
      </c>
      <c r="E6" s="10">
        <v>0.18340999999999999</v>
      </c>
      <c r="F6" s="9">
        <v>159.95689999999999</v>
      </c>
      <c r="G6" s="10">
        <v>0.16924</v>
      </c>
      <c r="H6" s="9">
        <v>8.3659999999999998E-2</v>
      </c>
      <c r="I6" s="10">
        <v>0.124</v>
      </c>
      <c r="J6" s="10">
        <v>12.177110000000001</v>
      </c>
      <c r="K6" s="53">
        <v>9.3450000000000005E-2</v>
      </c>
    </row>
    <row r="7" spans="1:11" ht="15.75" thickBot="1" x14ac:dyDescent="0.3">
      <c r="A7" s="11"/>
      <c r="B7" s="12"/>
      <c r="C7" s="13"/>
      <c r="D7" s="12"/>
      <c r="E7" s="13"/>
      <c r="F7" s="12"/>
      <c r="G7" s="13"/>
      <c r="H7" s="12"/>
      <c r="I7" s="13"/>
      <c r="J7" s="13"/>
      <c r="K7" s="54"/>
    </row>
    <row r="8" spans="1:11" ht="15.75" thickTop="1" x14ac:dyDescent="0.25">
      <c r="A8" s="14" t="s">
        <v>9</v>
      </c>
      <c r="B8" s="15">
        <f t="shared" ref="B8:K8" si="0">SUM(B6:B7)</f>
        <v>0.18276999999999999</v>
      </c>
      <c r="C8" s="16">
        <f t="shared" si="0"/>
        <v>0.21798999999999999</v>
      </c>
      <c r="D8" s="15">
        <f t="shared" si="0"/>
        <v>8.2790000000000002E-2</v>
      </c>
      <c r="E8" s="16">
        <f t="shared" si="0"/>
        <v>0.18340999999999999</v>
      </c>
      <c r="F8" s="15">
        <f t="shared" si="0"/>
        <v>159.95689999999999</v>
      </c>
      <c r="G8" s="16">
        <f t="shared" si="0"/>
        <v>0.16924</v>
      </c>
      <c r="H8" s="15">
        <f t="shared" si="0"/>
        <v>8.3659999999999998E-2</v>
      </c>
      <c r="I8" s="16">
        <f t="shared" si="0"/>
        <v>0.124</v>
      </c>
      <c r="J8" s="16">
        <f t="shared" si="0"/>
        <v>12.177110000000001</v>
      </c>
      <c r="K8" s="55">
        <f t="shared" si="0"/>
        <v>9.3450000000000005E-2</v>
      </c>
    </row>
    <row r="9" spans="1:11" ht="15.75" thickBot="1" x14ac:dyDescent="0.3">
      <c r="A9" s="17" t="s">
        <v>10</v>
      </c>
      <c r="B9" s="18">
        <f>B8/1</f>
        <v>0.18276999999999999</v>
      </c>
      <c r="C9" s="19">
        <f>C8/1</f>
        <v>0.21798999999999999</v>
      </c>
      <c r="D9" s="19">
        <f t="shared" ref="D9:K9" si="1">D8/1</f>
        <v>8.2790000000000002E-2</v>
      </c>
      <c r="E9" s="19">
        <f t="shared" si="1"/>
        <v>0.18340999999999999</v>
      </c>
      <c r="F9" s="19">
        <f t="shared" si="1"/>
        <v>159.95689999999999</v>
      </c>
      <c r="G9" s="19">
        <f t="shared" si="1"/>
        <v>0.16924</v>
      </c>
      <c r="H9" s="19">
        <f t="shared" si="1"/>
        <v>8.3659999999999998E-2</v>
      </c>
      <c r="I9" s="19">
        <f t="shared" si="1"/>
        <v>0.124</v>
      </c>
      <c r="J9" s="19">
        <f t="shared" si="1"/>
        <v>12.177110000000001</v>
      </c>
      <c r="K9" s="19">
        <f t="shared" si="1"/>
        <v>9.3450000000000005E-2</v>
      </c>
    </row>
    <row r="10" spans="1:11" ht="15.75" thickTop="1" x14ac:dyDescent="0.25">
      <c r="A10" s="8">
        <v>39937</v>
      </c>
      <c r="B10" s="9">
        <v>0.18289</v>
      </c>
      <c r="C10" s="10">
        <v>0.21772</v>
      </c>
      <c r="D10" s="9">
        <v>8.2780000000000006E-2</v>
      </c>
      <c r="E10" s="10">
        <v>0.18371999999999999</v>
      </c>
      <c r="F10" s="9">
        <v>158.47200000000001</v>
      </c>
      <c r="G10" s="10">
        <v>0.17005000000000001</v>
      </c>
      <c r="H10" s="9">
        <v>8.3330000000000001E-2</v>
      </c>
      <c r="I10" s="10">
        <v>0.124</v>
      </c>
      <c r="J10" s="10">
        <v>12.314439999999999</v>
      </c>
      <c r="K10" s="53">
        <v>9.3509999999999996E-2</v>
      </c>
    </row>
    <row r="11" spans="1:11" x14ac:dyDescent="0.25">
      <c r="A11" s="8">
        <v>39938</v>
      </c>
      <c r="B11" s="9">
        <v>0.18192</v>
      </c>
      <c r="C11" s="10">
        <v>0.21662000000000001</v>
      </c>
      <c r="D11" s="9">
        <v>8.2780000000000006E-2</v>
      </c>
      <c r="E11" s="10">
        <v>0.18312999999999999</v>
      </c>
      <c r="F11" s="9">
        <v>158.47200000000001</v>
      </c>
      <c r="G11" s="10">
        <v>0.16889999999999999</v>
      </c>
      <c r="H11" s="9">
        <v>8.2989999999999994E-2</v>
      </c>
      <c r="I11" s="10">
        <v>0.124</v>
      </c>
      <c r="J11" s="10">
        <v>12.28871</v>
      </c>
      <c r="K11" s="53">
        <v>9.3020000000000005E-2</v>
      </c>
    </row>
    <row r="12" spans="1:11" x14ac:dyDescent="0.25">
      <c r="A12" s="8">
        <v>39939</v>
      </c>
      <c r="B12" s="9">
        <v>0.18126</v>
      </c>
      <c r="C12" s="10">
        <v>0.21421000000000001</v>
      </c>
      <c r="D12" s="9">
        <v>8.2500000000000004E-2</v>
      </c>
      <c r="E12" s="10">
        <v>0.18248</v>
      </c>
      <c r="F12" s="9">
        <v>157.29400000000001</v>
      </c>
      <c r="G12" s="10">
        <v>0.16722999999999999</v>
      </c>
      <c r="H12" s="9">
        <v>8.2390000000000005E-2</v>
      </c>
      <c r="I12" s="10">
        <v>0.124</v>
      </c>
      <c r="J12" s="10">
        <v>12.258330000000001</v>
      </c>
      <c r="K12" s="53">
        <v>9.2679999999999998E-2</v>
      </c>
    </row>
    <row r="13" spans="1:11" x14ac:dyDescent="0.25">
      <c r="A13" s="8">
        <v>39940</v>
      </c>
      <c r="B13" s="9">
        <v>0.18228</v>
      </c>
      <c r="C13" s="10">
        <v>0.2137</v>
      </c>
      <c r="D13" s="9">
        <v>8.2600000000000007E-2</v>
      </c>
      <c r="E13" s="10">
        <v>0.18279000000000001</v>
      </c>
      <c r="F13" s="9">
        <v>158.09690000000001</v>
      </c>
      <c r="G13" s="10">
        <v>0.16689999999999999</v>
      </c>
      <c r="H13" s="9">
        <v>8.2339999999999997E-2</v>
      </c>
      <c r="I13" s="10">
        <v>0.124</v>
      </c>
      <c r="J13" s="10">
        <v>12.227639999999999</v>
      </c>
      <c r="K13" s="53">
        <v>9.3200000000000005E-2</v>
      </c>
    </row>
    <row r="14" spans="1:11" ht="15.75" thickBot="1" x14ac:dyDescent="0.3">
      <c r="A14" s="11">
        <v>39941</v>
      </c>
      <c r="B14" s="12">
        <v>0.18117</v>
      </c>
      <c r="C14" s="13">
        <v>0.20910000000000001</v>
      </c>
      <c r="D14" s="12">
        <v>8.2640000000000005E-2</v>
      </c>
      <c r="E14" s="13">
        <v>0.18185999999999999</v>
      </c>
      <c r="F14" s="12">
        <v>156.27719999999999</v>
      </c>
      <c r="G14" s="13">
        <v>0.1641</v>
      </c>
      <c r="H14" s="12">
        <v>8.2360000000000003E-2</v>
      </c>
      <c r="I14" s="13">
        <v>0.124</v>
      </c>
      <c r="J14" s="13">
        <v>12.27383</v>
      </c>
      <c r="K14" s="54">
        <v>9.2630000000000004E-2</v>
      </c>
    </row>
    <row r="15" spans="1:11" ht="15.75" thickTop="1" x14ac:dyDescent="0.25">
      <c r="A15" s="14" t="s">
        <v>9</v>
      </c>
      <c r="B15" s="15">
        <f t="shared" ref="B15:K15" si="2">SUM(B10:B14)</f>
        <v>0.90951999999999988</v>
      </c>
      <c r="C15" s="16">
        <f t="shared" si="2"/>
        <v>1.07135</v>
      </c>
      <c r="D15" s="15">
        <f t="shared" si="2"/>
        <v>0.4133</v>
      </c>
      <c r="E15" s="16">
        <f t="shared" si="2"/>
        <v>0.91398000000000001</v>
      </c>
      <c r="F15" s="15">
        <f t="shared" si="2"/>
        <v>788.61210000000005</v>
      </c>
      <c r="G15" s="16">
        <f t="shared" si="2"/>
        <v>0.83717999999999992</v>
      </c>
      <c r="H15" s="15">
        <f t="shared" si="2"/>
        <v>0.41340999999999994</v>
      </c>
      <c r="I15" s="16">
        <f t="shared" si="2"/>
        <v>0.62</v>
      </c>
      <c r="J15" s="16">
        <f t="shared" si="2"/>
        <v>61.362949999999998</v>
      </c>
      <c r="K15" s="55">
        <f t="shared" si="2"/>
        <v>0.46504000000000001</v>
      </c>
    </row>
    <row r="16" spans="1:11" ht="15.75" thickBot="1" x14ac:dyDescent="0.3">
      <c r="A16" s="17" t="s">
        <v>10</v>
      </c>
      <c r="B16" s="18">
        <f>B15/5</f>
        <v>0.18190399999999998</v>
      </c>
      <c r="C16" s="19">
        <f>C15/5</f>
        <v>0.21427000000000002</v>
      </c>
      <c r="D16" s="19">
        <f t="shared" ref="D16:K16" si="3">D15/5</f>
        <v>8.2659999999999997E-2</v>
      </c>
      <c r="E16" s="19">
        <f t="shared" si="3"/>
        <v>0.18279600000000001</v>
      </c>
      <c r="F16" s="19">
        <f t="shared" si="3"/>
        <v>157.72242</v>
      </c>
      <c r="G16" s="19">
        <f t="shared" si="3"/>
        <v>0.16743599999999997</v>
      </c>
      <c r="H16" s="19">
        <f t="shared" si="3"/>
        <v>8.2681999999999992E-2</v>
      </c>
      <c r="I16" s="19">
        <f t="shared" si="3"/>
        <v>0.124</v>
      </c>
      <c r="J16" s="19">
        <f t="shared" si="3"/>
        <v>12.272589999999999</v>
      </c>
      <c r="K16" s="19">
        <f t="shared" si="3"/>
        <v>9.3008000000000007E-2</v>
      </c>
    </row>
    <row r="17" spans="1:11" ht="15.75" thickTop="1" x14ac:dyDescent="0.25">
      <c r="A17" s="8">
        <v>39944</v>
      </c>
      <c r="B17" s="9">
        <v>0.1817</v>
      </c>
      <c r="C17" s="10">
        <v>0.20823</v>
      </c>
      <c r="D17" s="9">
        <v>8.2530000000000006E-2</v>
      </c>
      <c r="E17" s="76">
        <v>0.18146000000000001</v>
      </c>
      <c r="F17" s="9">
        <v>154.13200000000001</v>
      </c>
      <c r="G17" s="10">
        <v>0.16336999999999999</v>
      </c>
      <c r="H17" s="9">
        <v>8.233E-2</v>
      </c>
      <c r="I17" s="10">
        <v>0.124</v>
      </c>
      <c r="J17" s="10">
        <v>12.26732</v>
      </c>
      <c r="K17" s="53">
        <v>9.196E-2</v>
      </c>
    </row>
    <row r="18" spans="1:11" x14ac:dyDescent="0.25">
      <c r="A18" s="8">
        <v>39945</v>
      </c>
      <c r="B18" s="9">
        <v>0.17802000000000001</v>
      </c>
      <c r="C18" s="10">
        <v>0.20472000000000001</v>
      </c>
      <c r="D18" s="9">
        <v>8.1920000000000007E-2</v>
      </c>
      <c r="E18" s="10">
        <v>0.18101999999999999</v>
      </c>
      <c r="F18" s="9">
        <v>153.00360000000001</v>
      </c>
      <c r="G18" s="10">
        <v>0.16222</v>
      </c>
      <c r="H18" s="9">
        <v>8.2049999999999998E-2</v>
      </c>
      <c r="I18" s="10">
        <v>0.124</v>
      </c>
      <c r="J18" s="10">
        <v>12.10984</v>
      </c>
      <c r="K18" s="53">
        <v>9.1020000000000004E-2</v>
      </c>
    </row>
    <row r="19" spans="1:11" x14ac:dyDescent="0.25">
      <c r="A19" s="8">
        <v>39946</v>
      </c>
      <c r="B19" s="9">
        <v>0.17771999999999999</v>
      </c>
      <c r="C19" s="10">
        <v>0.20458999999999999</v>
      </c>
      <c r="D19" s="9">
        <v>8.1680000000000003E-2</v>
      </c>
      <c r="E19" s="10">
        <v>0.18090000000000001</v>
      </c>
      <c r="F19" s="9">
        <v>153.636</v>
      </c>
      <c r="G19" s="10">
        <v>0.16209000000000001</v>
      </c>
      <c r="H19" s="9">
        <v>8.1199999999999994E-2</v>
      </c>
      <c r="I19" s="10">
        <v>0.124</v>
      </c>
      <c r="J19" s="10">
        <v>11.97344</v>
      </c>
      <c r="K19" s="53">
        <v>9.0870000000000006E-2</v>
      </c>
    </row>
    <row r="20" spans="1:11" x14ac:dyDescent="0.25">
      <c r="A20" s="8">
        <v>39947</v>
      </c>
      <c r="B20" s="9">
        <v>0.17829</v>
      </c>
      <c r="C20" s="10">
        <v>0.20816000000000001</v>
      </c>
      <c r="D20" s="9">
        <v>8.1549999999999997E-2</v>
      </c>
      <c r="E20" s="10">
        <v>0.18139</v>
      </c>
      <c r="F20" s="9">
        <v>153.76</v>
      </c>
      <c r="G20" s="10">
        <v>0.16331000000000001</v>
      </c>
      <c r="H20" s="9">
        <v>8.1799999999999998E-2</v>
      </c>
      <c r="I20" s="10">
        <v>0.124</v>
      </c>
      <c r="J20" s="10">
        <v>11.91268</v>
      </c>
      <c r="K20" s="53">
        <v>9.1160000000000005E-2</v>
      </c>
    </row>
    <row r="21" spans="1:11" ht="15.75" thickBot="1" x14ac:dyDescent="0.3">
      <c r="A21" s="11">
        <v>39948</v>
      </c>
      <c r="B21" s="12">
        <v>0.17849999999999999</v>
      </c>
      <c r="C21" s="13">
        <v>0.20957000000000001</v>
      </c>
      <c r="D21" s="12">
        <v>8.1729999999999997E-2</v>
      </c>
      <c r="E21" s="13">
        <v>0.18156</v>
      </c>
      <c r="F21" s="12">
        <v>156.63679999999999</v>
      </c>
      <c r="G21" s="13">
        <v>0.16422</v>
      </c>
      <c r="H21" s="12">
        <v>8.1900000000000001E-2</v>
      </c>
      <c r="I21" s="13">
        <v>0.124</v>
      </c>
      <c r="J21" s="13">
        <v>11.85812</v>
      </c>
      <c r="K21" s="54">
        <v>9.1259999999999994E-2</v>
      </c>
    </row>
    <row r="22" spans="1:11" ht="15.75" thickTop="1" x14ac:dyDescent="0.25">
      <c r="A22" s="14" t="s">
        <v>9</v>
      </c>
      <c r="B22" s="15">
        <f t="shared" ref="B22:K22" si="4">SUM(B17:B21)</f>
        <v>0.89422999999999997</v>
      </c>
      <c r="C22" s="16">
        <f t="shared" si="4"/>
        <v>1.0352699999999999</v>
      </c>
      <c r="D22" s="15">
        <f t="shared" si="4"/>
        <v>0.40941000000000005</v>
      </c>
      <c r="E22" s="16">
        <f t="shared" si="4"/>
        <v>0.90632999999999986</v>
      </c>
      <c r="F22" s="15">
        <f t="shared" si="4"/>
        <v>771.16840000000002</v>
      </c>
      <c r="G22" s="16">
        <f t="shared" si="4"/>
        <v>0.81520999999999999</v>
      </c>
      <c r="H22" s="15">
        <f t="shared" si="4"/>
        <v>0.40927999999999998</v>
      </c>
      <c r="I22" s="16">
        <f t="shared" si="4"/>
        <v>0.62</v>
      </c>
      <c r="J22" s="16">
        <f t="shared" si="4"/>
        <v>60.121400000000001</v>
      </c>
      <c r="K22" s="55">
        <f t="shared" si="4"/>
        <v>0.45627000000000006</v>
      </c>
    </row>
    <row r="23" spans="1:11" ht="15.75" thickBot="1" x14ac:dyDescent="0.3">
      <c r="A23" s="17" t="s">
        <v>10</v>
      </c>
      <c r="B23" s="18">
        <f>B22/5</f>
        <v>0.178846</v>
      </c>
      <c r="C23" s="19">
        <f>C22/5</f>
        <v>0.20705399999999999</v>
      </c>
      <c r="D23" s="19">
        <f t="shared" ref="D23:K23" si="5">D22/5</f>
        <v>8.188200000000001E-2</v>
      </c>
      <c r="E23" s="19">
        <f t="shared" si="5"/>
        <v>0.18126599999999998</v>
      </c>
      <c r="F23" s="19">
        <f t="shared" si="5"/>
        <v>154.23367999999999</v>
      </c>
      <c r="G23" s="19">
        <f t="shared" si="5"/>
        <v>0.16304199999999999</v>
      </c>
      <c r="H23" s="19">
        <f t="shared" si="5"/>
        <v>8.1855999999999998E-2</v>
      </c>
      <c r="I23" s="19">
        <f t="shared" si="5"/>
        <v>0.124</v>
      </c>
      <c r="J23" s="19">
        <f t="shared" si="5"/>
        <v>12.024280000000001</v>
      </c>
      <c r="K23" s="19">
        <f t="shared" si="5"/>
        <v>9.1254000000000016E-2</v>
      </c>
    </row>
    <row r="24" spans="1:11" ht="15.75" thickTop="1" x14ac:dyDescent="0.25">
      <c r="A24" s="8">
        <v>39951</v>
      </c>
      <c r="B24" s="9">
        <v>0.17918000000000001</v>
      </c>
      <c r="C24" s="10">
        <v>0.21110999999999999</v>
      </c>
      <c r="D24" s="9">
        <v>8.1659999999999996E-2</v>
      </c>
      <c r="E24" s="10">
        <v>0.18206</v>
      </c>
      <c r="F24" s="9">
        <v>155.37200000000001</v>
      </c>
      <c r="G24" s="10">
        <v>0.16481999999999999</v>
      </c>
      <c r="H24" s="9">
        <v>8.1509999999999999E-2</v>
      </c>
      <c r="I24" s="10">
        <v>0.124</v>
      </c>
      <c r="J24" s="10">
        <v>11.793950000000001</v>
      </c>
      <c r="K24" s="53">
        <v>9.1619999999999993E-2</v>
      </c>
    </row>
    <row r="25" spans="1:11" x14ac:dyDescent="0.25">
      <c r="A25" s="8">
        <v>39952</v>
      </c>
      <c r="B25" s="9">
        <v>0.17974999999999999</v>
      </c>
      <c r="C25" s="10">
        <v>0.21038000000000001</v>
      </c>
      <c r="D25" s="9">
        <v>8.1890000000000004E-2</v>
      </c>
      <c r="E25" s="10">
        <v>0.18162</v>
      </c>
      <c r="F25" s="9">
        <v>156.55000000000001</v>
      </c>
      <c r="G25" s="10">
        <v>0.16342000000000001</v>
      </c>
      <c r="H25" s="9">
        <v>8.1009999999999999E-2</v>
      </c>
      <c r="I25" s="10">
        <v>0.124</v>
      </c>
      <c r="J25" s="10">
        <v>11.876720000000001</v>
      </c>
      <c r="K25" s="53">
        <v>9.1910000000000006E-2</v>
      </c>
    </row>
    <row r="26" spans="1:11" x14ac:dyDescent="0.25">
      <c r="A26" s="8">
        <v>39953</v>
      </c>
      <c r="B26" s="9">
        <v>0.17824999999999999</v>
      </c>
      <c r="C26" s="10">
        <v>0.20616000000000001</v>
      </c>
      <c r="D26" s="9">
        <v>8.1470000000000001E-2</v>
      </c>
      <c r="E26" s="10">
        <v>0.18129999999999999</v>
      </c>
      <c r="F26" s="9">
        <v>154.256</v>
      </c>
      <c r="G26" s="10">
        <v>0.16052</v>
      </c>
      <c r="H26" s="9">
        <v>8.0229999999999996E-2</v>
      </c>
      <c r="I26" s="10">
        <v>0.124</v>
      </c>
      <c r="J26" s="10">
        <v>11.93407</v>
      </c>
      <c r="K26" s="53">
        <v>9.1139999999999999E-2</v>
      </c>
    </row>
    <row r="27" spans="1:11" x14ac:dyDescent="0.25">
      <c r="A27" s="8">
        <v>39954</v>
      </c>
      <c r="B27" s="9">
        <v>0.17607</v>
      </c>
      <c r="C27" s="10">
        <v>0.20435</v>
      </c>
      <c r="D27" s="9">
        <v>8.1339999999999996E-2</v>
      </c>
      <c r="E27" s="10">
        <v>0.18085000000000001</v>
      </c>
      <c r="F27" s="9">
        <v>154.62799999999999</v>
      </c>
      <c r="G27" s="10">
        <v>0.15978000000000001</v>
      </c>
      <c r="H27" s="9">
        <v>7.9009999999999997E-2</v>
      </c>
      <c r="I27" s="10">
        <v>0.124</v>
      </c>
      <c r="J27" s="10">
        <v>11.793329999999999</v>
      </c>
      <c r="K27" s="53">
        <v>9.0020000000000003E-2</v>
      </c>
    </row>
    <row r="28" spans="1:11" ht="15.75" thickBot="1" x14ac:dyDescent="0.3">
      <c r="A28" s="11">
        <v>39955</v>
      </c>
      <c r="B28" s="12">
        <v>0.17577000000000001</v>
      </c>
      <c r="C28" s="13">
        <v>0.20483000000000001</v>
      </c>
      <c r="D28" s="12">
        <v>8.0930000000000002E-2</v>
      </c>
      <c r="E28" s="13">
        <v>0.18079999999999999</v>
      </c>
      <c r="F28" s="12">
        <v>154.3707</v>
      </c>
      <c r="G28" s="13">
        <v>0.16069</v>
      </c>
      <c r="H28" s="12">
        <v>7.893E-2</v>
      </c>
      <c r="I28" s="13">
        <v>0.124</v>
      </c>
      <c r="J28" s="13">
        <v>11.730399999999999</v>
      </c>
      <c r="K28" s="54">
        <v>8.9870000000000005E-2</v>
      </c>
    </row>
    <row r="29" spans="1:11" ht="15.75" thickTop="1" x14ac:dyDescent="0.25">
      <c r="A29" s="14" t="s">
        <v>9</v>
      </c>
      <c r="B29" s="15">
        <f t="shared" ref="B29:K29" si="6">SUM(B24:B28)</f>
        <v>0.88901999999999992</v>
      </c>
      <c r="C29" s="16">
        <f t="shared" si="6"/>
        <v>1.0368300000000001</v>
      </c>
      <c r="D29" s="15">
        <f t="shared" si="6"/>
        <v>0.40728999999999999</v>
      </c>
      <c r="E29" s="16">
        <f t="shared" si="6"/>
        <v>0.90662999999999994</v>
      </c>
      <c r="F29" s="15">
        <f t="shared" si="6"/>
        <v>775.17669999999998</v>
      </c>
      <c r="G29" s="16">
        <f t="shared" si="6"/>
        <v>0.80923</v>
      </c>
      <c r="H29" s="15">
        <f t="shared" si="6"/>
        <v>0.40068999999999999</v>
      </c>
      <c r="I29" s="16">
        <f t="shared" si="6"/>
        <v>0.62</v>
      </c>
      <c r="J29" s="16">
        <f t="shared" si="6"/>
        <v>59.128469999999993</v>
      </c>
      <c r="K29" s="55">
        <f t="shared" si="6"/>
        <v>0.45455999999999996</v>
      </c>
    </row>
    <row r="30" spans="1:11" ht="15.75" thickBot="1" x14ac:dyDescent="0.3">
      <c r="A30" s="17" t="s">
        <v>10</v>
      </c>
      <c r="B30" s="18">
        <f>B29/5</f>
        <v>0.17780399999999999</v>
      </c>
      <c r="C30" s="19">
        <f>C29/5</f>
        <v>0.20736600000000002</v>
      </c>
      <c r="D30" s="19">
        <f t="shared" ref="D30:K30" si="7">D29/5</f>
        <v>8.1458000000000003E-2</v>
      </c>
      <c r="E30" s="19">
        <f t="shared" si="7"/>
        <v>0.18132599999999999</v>
      </c>
      <c r="F30" s="19">
        <f t="shared" si="7"/>
        <v>155.03533999999999</v>
      </c>
      <c r="G30" s="19">
        <f t="shared" si="7"/>
        <v>0.16184599999999999</v>
      </c>
      <c r="H30" s="19">
        <f t="shared" si="7"/>
        <v>8.0138000000000001E-2</v>
      </c>
      <c r="I30" s="19">
        <f t="shared" si="7"/>
        <v>0.124</v>
      </c>
      <c r="J30" s="19">
        <f t="shared" si="7"/>
        <v>11.825693999999999</v>
      </c>
      <c r="K30" s="19">
        <f t="shared" si="7"/>
        <v>9.0911999999999993E-2</v>
      </c>
    </row>
    <row r="31" spans="1:11" ht="15.75" thickTop="1" x14ac:dyDescent="0.25">
      <c r="A31" s="8">
        <v>39958</v>
      </c>
      <c r="B31" s="72">
        <v>0.1731</v>
      </c>
      <c r="C31" s="76">
        <v>0.20054</v>
      </c>
      <c r="D31" s="72">
        <v>8.029E-2</v>
      </c>
      <c r="E31" s="76">
        <v>0.17893000000000001</v>
      </c>
      <c r="F31" s="72">
        <v>154.16919999999999</v>
      </c>
      <c r="G31" s="76">
        <v>0.15828999999999999</v>
      </c>
      <c r="H31" s="72">
        <v>7.7969999999999998E-2</v>
      </c>
      <c r="I31" s="76">
        <v>0.124</v>
      </c>
      <c r="J31" s="76">
        <v>11.739699999999999</v>
      </c>
      <c r="K31" s="80">
        <v>8.8499999999999995E-2</v>
      </c>
    </row>
    <row r="32" spans="1:11" x14ac:dyDescent="0.25">
      <c r="A32" s="8">
        <v>39959</v>
      </c>
      <c r="B32" s="72">
        <v>0.17330999999999999</v>
      </c>
      <c r="C32" s="76">
        <v>0.20025999999999999</v>
      </c>
      <c r="D32" s="72">
        <v>8.029E-2</v>
      </c>
      <c r="E32" s="76">
        <v>0.17906</v>
      </c>
      <c r="F32" s="72">
        <v>154.95660000000001</v>
      </c>
      <c r="G32" s="76">
        <v>0.15847</v>
      </c>
      <c r="H32" s="72">
        <v>7.8070000000000001E-2</v>
      </c>
      <c r="I32" s="76">
        <v>0.124</v>
      </c>
      <c r="J32" s="76">
        <v>11.74807</v>
      </c>
      <c r="K32" s="80">
        <v>8.8609999999999994E-2</v>
      </c>
    </row>
    <row r="33" spans="1:11" x14ac:dyDescent="0.25">
      <c r="A33" s="8">
        <v>39960</v>
      </c>
      <c r="B33" s="72">
        <v>0.1734</v>
      </c>
      <c r="C33" s="76">
        <v>0.20016</v>
      </c>
      <c r="D33" s="72">
        <v>8.0670000000000006E-2</v>
      </c>
      <c r="E33" s="76">
        <v>0.17957999999999999</v>
      </c>
      <c r="F33" s="72">
        <v>156.98400000000001</v>
      </c>
      <c r="G33" s="76">
        <v>0.15875</v>
      </c>
      <c r="H33" s="72">
        <v>7.7780000000000002E-2</v>
      </c>
      <c r="I33" s="76">
        <v>0.124</v>
      </c>
      <c r="J33" s="76">
        <v>11.75272</v>
      </c>
      <c r="K33" s="80">
        <v>8.8660000000000003E-2</v>
      </c>
    </row>
    <row r="34" spans="1:11" x14ac:dyDescent="0.25">
      <c r="A34" s="8">
        <v>39961</v>
      </c>
      <c r="B34" s="72">
        <v>0.17407</v>
      </c>
      <c r="C34" s="76">
        <v>0.19944000000000001</v>
      </c>
      <c r="D34" s="72">
        <v>8.0420000000000005E-2</v>
      </c>
      <c r="E34" s="76">
        <v>0.1797</v>
      </c>
      <c r="F34" s="72">
        <v>156.62129999999999</v>
      </c>
      <c r="G34" s="76">
        <v>0.15790000000000001</v>
      </c>
      <c r="H34" s="72">
        <v>7.7410000000000007E-2</v>
      </c>
      <c r="I34" s="76">
        <v>0.124</v>
      </c>
      <c r="J34" s="76">
        <v>11.793950000000001</v>
      </c>
      <c r="K34" s="80">
        <v>8.8999999999999996E-2</v>
      </c>
    </row>
    <row r="35" spans="1:11" ht="15.75" thickBot="1" x14ac:dyDescent="0.3">
      <c r="A35" s="11">
        <v>39962</v>
      </c>
      <c r="B35" s="79">
        <v>0.17429</v>
      </c>
      <c r="C35" s="65">
        <v>0.19930999999999999</v>
      </c>
      <c r="D35" s="79">
        <v>8.0769999999999995E-2</v>
      </c>
      <c r="E35" s="65">
        <v>0.18015999999999999</v>
      </c>
      <c r="F35" s="79">
        <v>157.35599999999999</v>
      </c>
      <c r="G35" s="65">
        <v>0.15848000000000001</v>
      </c>
      <c r="H35" s="79">
        <v>7.7729999999999994E-2</v>
      </c>
      <c r="I35" s="65">
        <v>0.124</v>
      </c>
      <c r="J35" s="65">
        <v>11.96476</v>
      </c>
      <c r="K35" s="81">
        <v>8.9109999999999995E-2</v>
      </c>
    </row>
    <row r="36" spans="1:11" ht="15.75" thickTop="1" x14ac:dyDescent="0.25">
      <c r="A36" s="14" t="s">
        <v>9</v>
      </c>
      <c r="B36" s="15">
        <f t="shared" ref="B36:K36" si="8">SUM(B31:B35)</f>
        <v>0.86817000000000011</v>
      </c>
      <c r="C36" s="16">
        <f t="shared" si="8"/>
        <v>0.99970999999999999</v>
      </c>
      <c r="D36" s="15">
        <f t="shared" si="8"/>
        <v>0.40244000000000002</v>
      </c>
      <c r="E36" s="16">
        <f t="shared" si="8"/>
        <v>0.89742999999999995</v>
      </c>
      <c r="F36" s="15">
        <f t="shared" si="8"/>
        <v>780.08710000000008</v>
      </c>
      <c r="G36" s="16">
        <f t="shared" si="8"/>
        <v>0.79188999999999998</v>
      </c>
      <c r="H36" s="15">
        <f t="shared" si="8"/>
        <v>0.38895999999999997</v>
      </c>
      <c r="I36" s="16">
        <f t="shared" si="8"/>
        <v>0.62</v>
      </c>
      <c r="J36" s="16">
        <f t="shared" si="8"/>
        <v>58.999199999999995</v>
      </c>
      <c r="K36" s="55">
        <f t="shared" si="8"/>
        <v>0.44388000000000005</v>
      </c>
    </row>
    <row r="37" spans="1:11" ht="15.75" thickBot="1" x14ac:dyDescent="0.3">
      <c r="A37" s="17" t="s">
        <v>10</v>
      </c>
      <c r="B37" s="18">
        <f>B36/5</f>
        <v>0.17363400000000001</v>
      </c>
      <c r="C37" s="19">
        <f>C36/5</f>
        <v>0.19994200000000001</v>
      </c>
      <c r="D37" s="19">
        <f t="shared" ref="D37" si="9">D36/5</f>
        <v>8.0488000000000004E-2</v>
      </c>
      <c r="E37" s="19">
        <f t="shared" ref="E37" si="10">E36/5</f>
        <v>0.17948599999999998</v>
      </c>
      <c r="F37" s="19">
        <f t="shared" ref="F37" si="11">F36/5</f>
        <v>156.01742000000002</v>
      </c>
      <c r="G37" s="19">
        <f t="shared" ref="G37" si="12">G36/5</f>
        <v>0.15837799999999999</v>
      </c>
      <c r="H37" s="19">
        <f t="shared" ref="H37" si="13">H36/5</f>
        <v>7.7792E-2</v>
      </c>
      <c r="I37" s="19">
        <f t="shared" ref="I37" si="14">I36/5</f>
        <v>0.124</v>
      </c>
      <c r="J37" s="19">
        <f t="shared" ref="J37" si="15">J36/5</f>
        <v>11.79984</v>
      </c>
      <c r="K37" s="19">
        <f t="shared" ref="K37" si="16">K36/5</f>
        <v>8.8776000000000008E-2</v>
      </c>
    </row>
    <row r="38" spans="1:11" ht="21" thickTop="1" x14ac:dyDescent="0.3">
      <c r="A38" s="20"/>
      <c r="B38" s="9"/>
      <c r="C38" s="57"/>
      <c r="D38" s="9"/>
      <c r="E38" s="22" t="s">
        <v>11</v>
      </c>
      <c r="F38" s="9"/>
      <c r="G38" s="10"/>
      <c r="H38" s="9"/>
      <c r="I38" s="10"/>
      <c r="J38" s="10"/>
      <c r="K38" s="53"/>
    </row>
    <row r="39" spans="1:11" ht="15.75" thickBot="1" x14ac:dyDescent="0.3">
      <c r="A39" s="23"/>
      <c r="B39" s="24"/>
      <c r="C39" s="25"/>
      <c r="D39" s="24"/>
      <c r="E39" s="25"/>
      <c r="F39" s="24"/>
      <c r="G39" s="25"/>
      <c r="H39" s="24"/>
      <c r="I39" s="25"/>
      <c r="J39" s="25"/>
      <c r="K39" s="56"/>
    </row>
    <row r="40" spans="1:11" x14ac:dyDescent="0.25">
      <c r="A40" s="26" t="s">
        <v>12</v>
      </c>
      <c r="B40" s="27">
        <f>SUM(B6,B10:B14,B17:B21,B24:B28,B31:B35)</f>
        <v>3.7437099999999996</v>
      </c>
      <c r="C40" s="36">
        <f>SUM(C6,C10:C14,C17:C21,C24:C28,C31:C35)</f>
        <v>4.3611499999999994</v>
      </c>
      <c r="D40" s="36">
        <f t="shared" ref="D40:K40" si="17">SUM(D6,D10:D14,D17:D21,D24:D28,D31:D35)</f>
        <v>1.7152299999999996</v>
      </c>
      <c r="E40" s="36">
        <f t="shared" si="17"/>
        <v>3.8077799999999993</v>
      </c>
      <c r="F40" s="36">
        <f t="shared" si="17"/>
        <v>3275.0011999999997</v>
      </c>
      <c r="G40" s="36">
        <f t="shared" si="17"/>
        <v>3.4227500000000002</v>
      </c>
      <c r="H40" s="36">
        <f t="shared" si="17"/>
        <v>1.6960000000000002</v>
      </c>
      <c r="I40" s="36">
        <f t="shared" si="17"/>
        <v>2.6040000000000014</v>
      </c>
      <c r="J40" s="36">
        <f t="shared" si="17"/>
        <v>251.78913</v>
      </c>
      <c r="K40" s="36">
        <f t="shared" si="17"/>
        <v>1.9132000000000002</v>
      </c>
    </row>
    <row r="41" spans="1:11" x14ac:dyDescent="0.25">
      <c r="A41" s="26" t="s">
        <v>13</v>
      </c>
      <c r="B41" s="27">
        <f>B40/21</f>
        <v>0.17827190476190474</v>
      </c>
      <c r="C41" s="28">
        <f>C40/21</f>
        <v>0.20767380952380948</v>
      </c>
      <c r="D41" s="28">
        <f t="shared" ref="D41:K41" si="18">D40/21</f>
        <v>8.1677619047619027E-2</v>
      </c>
      <c r="E41" s="28">
        <f t="shared" si="18"/>
        <v>0.18132285714285712</v>
      </c>
      <c r="F41" s="28">
        <f t="shared" si="18"/>
        <v>155.95243809523808</v>
      </c>
      <c r="G41" s="28">
        <f t="shared" si="18"/>
        <v>0.16298809523809524</v>
      </c>
      <c r="H41" s="28">
        <f t="shared" si="18"/>
        <v>8.0761904761904771E-2</v>
      </c>
      <c r="I41" s="28">
        <f t="shared" si="18"/>
        <v>0.12400000000000007</v>
      </c>
      <c r="J41" s="28">
        <f t="shared" si="18"/>
        <v>11.989958571428572</v>
      </c>
      <c r="K41" s="28">
        <f t="shared" si="18"/>
        <v>9.1104761904761911E-2</v>
      </c>
    </row>
    <row r="42" spans="1:11" x14ac:dyDescent="0.25">
      <c r="A42" s="26" t="s">
        <v>14</v>
      </c>
      <c r="B42" s="27">
        <f>1/B41</f>
        <v>5.6094088484417872</v>
      </c>
      <c r="C42" s="28">
        <f>1/C41</f>
        <v>4.815243685725096</v>
      </c>
      <c r="D42" s="28">
        <f t="shared" ref="D42:K42" si="19">1/D41</f>
        <v>12.243256006483099</v>
      </c>
      <c r="E42" s="28">
        <f t="shared" si="19"/>
        <v>5.5150245024660043</v>
      </c>
      <c r="F42" s="28">
        <f t="shared" si="19"/>
        <v>6.4122113909454454E-3</v>
      </c>
      <c r="G42" s="28">
        <f t="shared" si="19"/>
        <v>6.1354174275071216</v>
      </c>
      <c r="H42" s="28">
        <f t="shared" si="19"/>
        <v>12.382075471698112</v>
      </c>
      <c r="I42" s="28">
        <f t="shared" si="19"/>
        <v>8.0645161290322545</v>
      </c>
      <c r="J42" s="28">
        <f t="shared" si="19"/>
        <v>8.3403123875919499E-2</v>
      </c>
      <c r="K42" s="28">
        <f t="shared" si="19"/>
        <v>10.97637466025507</v>
      </c>
    </row>
    <row r="43" spans="1:11" ht="15.75" thickBot="1" x14ac:dyDescent="0.3">
      <c r="A43" s="29"/>
      <c r="B43" s="30"/>
      <c r="C43" s="31"/>
      <c r="D43" s="30"/>
      <c r="E43" s="31"/>
      <c r="F43" s="31"/>
      <c r="G43" s="30"/>
      <c r="H43" s="31"/>
      <c r="I43" s="30"/>
      <c r="J43" s="31"/>
      <c r="K43" s="4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opLeftCell="A10" workbookViewId="0"/>
  </sheetViews>
  <sheetFormatPr defaultRowHeight="15" x14ac:dyDescent="0.25"/>
  <cols>
    <col min="1" max="1" width="12.28515625" customWidth="1"/>
    <col min="2" max="2" width="10.85546875" customWidth="1"/>
    <col min="3" max="3" width="10.7109375" customWidth="1"/>
    <col min="4" max="4" width="11.7109375" customWidth="1"/>
    <col min="5" max="6" width="10.42578125" customWidth="1"/>
    <col min="7" max="7" width="10" customWidth="1"/>
    <col min="8" max="8" width="10.42578125" customWidth="1"/>
    <col min="9" max="9" width="10.7109375" customWidth="1"/>
    <col min="10" max="10" width="10.140625" customWidth="1"/>
    <col min="11" max="11" width="10.4257812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 x14ac:dyDescent="0.3">
      <c r="A2" s="1"/>
      <c r="B2" s="1"/>
      <c r="C2" s="2" t="s">
        <v>36</v>
      </c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5">
      <c r="A4" s="4"/>
      <c r="B4" s="5"/>
      <c r="C4" s="4"/>
      <c r="D4" s="5"/>
      <c r="E4" s="4"/>
      <c r="F4" s="5"/>
      <c r="G4" s="4"/>
      <c r="H4" s="5"/>
      <c r="I4" s="4"/>
      <c r="J4" s="4"/>
      <c r="K4" s="51"/>
    </row>
    <row r="5" spans="1:11" ht="15.75" thickBot="1" x14ac:dyDescent="0.3">
      <c r="A5" s="6" t="s">
        <v>0</v>
      </c>
      <c r="B5" s="7" t="s">
        <v>27</v>
      </c>
      <c r="C5" s="6" t="s">
        <v>4</v>
      </c>
      <c r="D5" s="7" t="s">
        <v>5</v>
      </c>
      <c r="E5" s="6" t="s">
        <v>6</v>
      </c>
      <c r="F5" s="7" t="s">
        <v>3</v>
      </c>
      <c r="G5" s="6" t="s">
        <v>1</v>
      </c>
      <c r="H5" s="7" t="s">
        <v>7</v>
      </c>
      <c r="I5" s="6" t="s">
        <v>8</v>
      </c>
      <c r="J5" s="6" t="s">
        <v>29</v>
      </c>
      <c r="K5" s="52" t="s">
        <v>2</v>
      </c>
    </row>
    <row r="6" spans="1:11" ht="15.75" x14ac:dyDescent="0.25">
      <c r="A6" s="69">
        <v>39965</v>
      </c>
      <c r="B6" s="40"/>
      <c r="C6" s="39"/>
      <c r="D6" s="40"/>
      <c r="E6" s="89" t="s">
        <v>30</v>
      </c>
      <c r="F6" s="40"/>
      <c r="G6" s="40"/>
      <c r="H6" s="39"/>
      <c r="I6" s="40"/>
      <c r="J6" s="39"/>
      <c r="K6" s="40"/>
    </row>
    <row r="7" spans="1:11" x14ac:dyDescent="0.25">
      <c r="A7" s="68">
        <v>39966</v>
      </c>
      <c r="B7" s="10">
        <v>0.17119000000000001</v>
      </c>
      <c r="C7" s="9">
        <v>0.19156000000000001</v>
      </c>
      <c r="D7" s="10">
        <v>7.9899999999999999E-2</v>
      </c>
      <c r="E7" s="9">
        <v>0.17854</v>
      </c>
      <c r="F7" s="10">
        <v>153.98320000000001</v>
      </c>
      <c r="G7" s="10">
        <v>0.15346000000000001</v>
      </c>
      <c r="H7" s="9">
        <v>7.571E-2</v>
      </c>
      <c r="I7" s="10">
        <v>0.124</v>
      </c>
      <c r="J7" s="9">
        <v>11.919499999999999</v>
      </c>
      <c r="K7" s="10">
        <v>8.7529999999999997E-2</v>
      </c>
    </row>
    <row r="8" spans="1:11" x14ac:dyDescent="0.25">
      <c r="A8" s="68">
        <v>39967</v>
      </c>
      <c r="B8" s="10">
        <v>0.16954</v>
      </c>
      <c r="C8" s="9">
        <v>0.18894</v>
      </c>
      <c r="D8" s="10">
        <v>7.9659999999999995E-2</v>
      </c>
      <c r="E8" s="9">
        <v>0.17823</v>
      </c>
      <c r="F8" s="10">
        <v>153.16480000000001</v>
      </c>
      <c r="G8" s="10">
        <v>0.15112999999999999</v>
      </c>
      <c r="H8" s="9">
        <v>7.4819999999999998E-2</v>
      </c>
      <c r="I8" s="10">
        <v>0.124</v>
      </c>
      <c r="J8" s="9">
        <v>11.88044</v>
      </c>
      <c r="K8" s="10">
        <v>8.6690000000000003E-2</v>
      </c>
    </row>
    <row r="9" spans="1:11" x14ac:dyDescent="0.25">
      <c r="A9" s="68">
        <v>39968</v>
      </c>
      <c r="B9" s="10">
        <v>0.17069999999999999</v>
      </c>
      <c r="C9" s="9">
        <v>0.19339999999999999</v>
      </c>
      <c r="D9" s="10">
        <v>7.9909999999999995E-2</v>
      </c>
      <c r="E9" s="9">
        <v>0.1787</v>
      </c>
      <c r="F9" s="10">
        <v>153.4</v>
      </c>
      <c r="G9" s="10">
        <v>0.15310000000000001</v>
      </c>
      <c r="H9" s="9">
        <v>7.553E-2</v>
      </c>
      <c r="I9" s="10">
        <v>0.124</v>
      </c>
      <c r="J9" s="9">
        <v>11.88</v>
      </c>
      <c r="K9" s="10">
        <v>8.7290000000000006E-2</v>
      </c>
    </row>
    <row r="10" spans="1:11" ht="15.75" thickBot="1" x14ac:dyDescent="0.3">
      <c r="A10" s="71">
        <v>39969</v>
      </c>
      <c r="B10" s="13">
        <v>0.17113999999999999</v>
      </c>
      <c r="C10" s="12">
        <v>0.19647999999999999</v>
      </c>
      <c r="D10" s="13">
        <v>7.9930000000000001E-2</v>
      </c>
      <c r="E10" s="12">
        <v>0.17918000000000001</v>
      </c>
      <c r="F10" s="13">
        <v>154.7954</v>
      </c>
      <c r="G10" s="13">
        <v>0.15506</v>
      </c>
      <c r="H10" s="12">
        <v>7.639E-2</v>
      </c>
      <c r="I10" s="13">
        <v>0.124</v>
      </c>
      <c r="J10" s="12">
        <v>11.95298</v>
      </c>
      <c r="K10" s="13">
        <v>8.7499999999999994E-2</v>
      </c>
    </row>
    <row r="11" spans="1:11" ht="15.75" thickTop="1" x14ac:dyDescent="0.25">
      <c r="A11" s="14" t="s">
        <v>9</v>
      </c>
      <c r="B11" s="15">
        <f t="shared" ref="B11:K11" si="0">SUM(B6:B10)</f>
        <v>0.6825699999999999</v>
      </c>
      <c r="C11" s="16">
        <f t="shared" si="0"/>
        <v>0.77037999999999995</v>
      </c>
      <c r="D11" s="15">
        <f t="shared" si="0"/>
        <v>0.31939999999999996</v>
      </c>
      <c r="E11" s="16">
        <f t="shared" si="0"/>
        <v>0.71465000000000001</v>
      </c>
      <c r="F11" s="15">
        <f t="shared" si="0"/>
        <v>615.34339999999997</v>
      </c>
      <c r="G11" s="16">
        <f t="shared" si="0"/>
        <v>0.61275000000000002</v>
      </c>
      <c r="H11" s="15">
        <f t="shared" si="0"/>
        <v>0.30245</v>
      </c>
      <c r="I11" s="16">
        <f t="shared" si="0"/>
        <v>0.496</v>
      </c>
      <c r="J11" s="16">
        <f t="shared" si="0"/>
        <v>47.632919999999999</v>
      </c>
      <c r="K11" s="55">
        <f t="shared" si="0"/>
        <v>0.34901000000000004</v>
      </c>
    </row>
    <row r="12" spans="1:11" ht="15.75" thickBot="1" x14ac:dyDescent="0.3">
      <c r="A12" s="17" t="s">
        <v>10</v>
      </c>
      <c r="B12" s="18">
        <f>B11/3</f>
        <v>0.2275233333333333</v>
      </c>
      <c r="C12" s="19">
        <f>C11/3</f>
        <v>0.25679333333333332</v>
      </c>
      <c r="D12" s="19">
        <f t="shared" ref="D12:K12" si="1">D11/3</f>
        <v>0.10646666666666665</v>
      </c>
      <c r="E12" s="19">
        <f t="shared" si="1"/>
        <v>0.23821666666666666</v>
      </c>
      <c r="F12" s="19">
        <f t="shared" si="1"/>
        <v>205.11446666666666</v>
      </c>
      <c r="G12" s="19">
        <f t="shared" si="1"/>
        <v>0.20425000000000001</v>
      </c>
      <c r="H12" s="19">
        <f t="shared" si="1"/>
        <v>0.10081666666666667</v>
      </c>
      <c r="I12" s="19">
        <f t="shared" si="1"/>
        <v>0.16533333333333333</v>
      </c>
      <c r="J12" s="19">
        <f t="shared" si="1"/>
        <v>15.87764</v>
      </c>
      <c r="K12" s="19">
        <f t="shared" si="1"/>
        <v>0.11633666666666669</v>
      </c>
    </row>
    <row r="13" spans="1:11" ht="15.75" thickTop="1" x14ac:dyDescent="0.25">
      <c r="A13" s="8">
        <v>39972</v>
      </c>
      <c r="B13" s="72">
        <v>0.17338999999999999</v>
      </c>
      <c r="C13" s="76">
        <v>0.19674</v>
      </c>
      <c r="D13" s="72">
        <v>8.0079999999999998E-2</v>
      </c>
      <c r="E13" s="76">
        <v>0.18032000000000001</v>
      </c>
      <c r="F13" s="72">
        <v>155.05269999999999</v>
      </c>
      <c r="G13" s="76">
        <v>0.15542</v>
      </c>
      <c r="H13" s="72">
        <v>7.7590000000000006E-2</v>
      </c>
      <c r="I13" s="76">
        <v>0.124</v>
      </c>
      <c r="J13" s="76">
        <v>12.192920000000001</v>
      </c>
      <c r="K13" s="80">
        <v>8.8650000000000007E-2</v>
      </c>
    </row>
    <row r="14" spans="1:11" x14ac:dyDescent="0.25">
      <c r="A14" s="8">
        <v>39973</v>
      </c>
      <c r="B14" s="9">
        <v>0.17471</v>
      </c>
      <c r="C14" s="10">
        <v>0.20025999999999999</v>
      </c>
      <c r="D14" s="9">
        <v>8.0860000000000001E-2</v>
      </c>
      <c r="E14" s="10">
        <v>0.18076</v>
      </c>
      <c r="F14" s="9">
        <v>155.00309999999999</v>
      </c>
      <c r="G14" s="10">
        <v>0.15737999999999999</v>
      </c>
      <c r="H14" s="9">
        <v>7.7649999999999997E-2</v>
      </c>
      <c r="I14" s="10">
        <v>0.124</v>
      </c>
      <c r="J14" s="10">
        <v>12.22578</v>
      </c>
      <c r="K14" s="53">
        <v>8.9330000000000007E-2</v>
      </c>
    </row>
    <row r="15" spans="1:11" x14ac:dyDescent="0.25">
      <c r="A15" s="8">
        <v>39974</v>
      </c>
      <c r="B15" s="9">
        <v>0.17335</v>
      </c>
      <c r="C15" s="10">
        <v>0.19882</v>
      </c>
      <c r="D15" s="9">
        <v>8.0729999999999996E-2</v>
      </c>
      <c r="E15" s="10">
        <v>0.18074999999999999</v>
      </c>
      <c r="F15" s="9">
        <v>156.2276</v>
      </c>
      <c r="G15" s="10">
        <v>0.15572</v>
      </c>
      <c r="H15" s="9">
        <v>7.6439999999999994E-2</v>
      </c>
      <c r="I15" s="10">
        <v>0.124</v>
      </c>
      <c r="J15" s="10">
        <v>12.114179999999999</v>
      </c>
      <c r="K15" s="53">
        <v>8.8639999999999997E-2</v>
      </c>
    </row>
    <row r="16" spans="1:11" x14ac:dyDescent="0.25">
      <c r="A16" s="8">
        <v>39975</v>
      </c>
      <c r="B16" s="9">
        <v>0.17299999999999999</v>
      </c>
      <c r="C16" s="10">
        <v>0.1963</v>
      </c>
      <c r="D16" s="9">
        <v>8.0439999999999998E-2</v>
      </c>
      <c r="E16" s="10">
        <v>0.18018999999999999</v>
      </c>
      <c r="F16" s="9">
        <v>155.60140000000001</v>
      </c>
      <c r="G16" s="10">
        <v>0.15407000000000001</v>
      </c>
      <c r="H16" s="9">
        <v>7.5789999999999996E-2</v>
      </c>
      <c r="I16" s="10">
        <v>0.124</v>
      </c>
      <c r="J16" s="10">
        <v>12.14456</v>
      </c>
      <c r="K16" s="53">
        <v>8.8459999999999997E-2</v>
      </c>
    </row>
    <row r="17" spans="1:11" ht="16.5" thickBot="1" x14ac:dyDescent="0.3">
      <c r="A17" s="11">
        <v>39976</v>
      </c>
      <c r="B17" s="79"/>
      <c r="C17" s="65"/>
      <c r="D17" s="79"/>
      <c r="E17" s="70" t="s">
        <v>37</v>
      </c>
      <c r="F17" s="79"/>
      <c r="G17" s="65"/>
      <c r="H17" s="79"/>
      <c r="I17" s="65"/>
      <c r="J17" s="65"/>
      <c r="K17" s="81"/>
    </row>
    <row r="18" spans="1:11" ht="15.75" thickTop="1" x14ac:dyDescent="0.25">
      <c r="A18" s="14" t="s">
        <v>9</v>
      </c>
      <c r="B18" s="15">
        <f t="shared" ref="B18:K18" si="2">SUM(B13:B17)</f>
        <v>0.69445000000000001</v>
      </c>
      <c r="C18" s="16">
        <f t="shared" si="2"/>
        <v>0.79212000000000005</v>
      </c>
      <c r="D18" s="15">
        <f t="shared" si="2"/>
        <v>0.32211000000000001</v>
      </c>
      <c r="E18" s="16">
        <f t="shared" si="2"/>
        <v>0.72202</v>
      </c>
      <c r="F18" s="15">
        <f t="shared" si="2"/>
        <v>621.88480000000004</v>
      </c>
      <c r="G18" s="16">
        <f t="shared" si="2"/>
        <v>0.62258999999999998</v>
      </c>
      <c r="H18" s="15">
        <f t="shared" si="2"/>
        <v>0.30747000000000002</v>
      </c>
      <c r="I18" s="16">
        <f t="shared" si="2"/>
        <v>0.496</v>
      </c>
      <c r="J18" s="16">
        <f t="shared" si="2"/>
        <v>48.677439999999997</v>
      </c>
      <c r="K18" s="55">
        <f t="shared" si="2"/>
        <v>0.35508000000000001</v>
      </c>
    </row>
    <row r="19" spans="1:11" ht="15.75" thickBot="1" x14ac:dyDescent="0.3">
      <c r="A19" s="17" t="s">
        <v>10</v>
      </c>
      <c r="B19" s="18">
        <f>B18/4</f>
        <v>0.1736125</v>
      </c>
      <c r="C19" s="19">
        <f>C18/4</f>
        <v>0.19803000000000001</v>
      </c>
      <c r="D19" s="19">
        <f t="shared" ref="D19:K19" si="3">D18/4</f>
        <v>8.0527500000000002E-2</v>
      </c>
      <c r="E19" s="19">
        <f t="shared" si="3"/>
        <v>0.180505</v>
      </c>
      <c r="F19" s="19">
        <f t="shared" si="3"/>
        <v>155.47120000000001</v>
      </c>
      <c r="G19" s="19">
        <f t="shared" si="3"/>
        <v>0.15564749999999999</v>
      </c>
      <c r="H19" s="19">
        <f t="shared" si="3"/>
        <v>7.6867500000000005E-2</v>
      </c>
      <c r="I19" s="19">
        <f t="shared" si="3"/>
        <v>0.124</v>
      </c>
      <c r="J19" s="19">
        <f t="shared" si="3"/>
        <v>12.169359999999999</v>
      </c>
      <c r="K19" s="19">
        <f t="shared" si="3"/>
        <v>8.8770000000000002E-2</v>
      </c>
    </row>
    <row r="20" spans="1:11" ht="15.75" thickTop="1" x14ac:dyDescent="0.25">
      <c r="A20" s="8">
        <v>39979</v>
      </c>
      <c r="B20" s="9">
        <v>0.17319999999999999</v>
      </c>
      <c r="C20" s="10">
        <v>0.19366</v>
      </c>
      <c r="D20" s="9">
        <v>8.0329999999999999E-2</v>
      </c>
      <c r="E20" s="76">
        <v>0.18007999999999999</v>
      </c>
      <c r="F20" s="9">
        <v>154.81399999999999</v>
      </c>
      <c r="G20" s="10">
        <v>0.15290999999999999</v>
      </c>
      <c r="H20" s="9">
        <v>7.5380000000000003E-2</v>
      </c>
      <c r="I20" s="10">
        <v>0.124</v>
      </c>
      <c r="J20" s="10">
        <v>12.19106</v>
      </c>
      <c r="K20" s="53">
        <v>8.856E-2</v>
      </c>
    </row>
    <row r="21" spans="1:11" x14ac:dyDescent="0.25">
      <c r="A21" s="8">
        <v>39980</v>
      </c>
      <c r="B21" s="9">
        <v>0.17502000000000001</v>
      </c>
      <c r="C21" s="10">
        <v>0.19594</v>
      </c>
      <c r="D21" s="9">
        <v>8.0680000000000002E-2</v>
      </c>
      <c r="E21" s="76">
        <v>0.18082999999999999</v>
      </c>
      <c r="F21" s="9">
        <v>156.00749999999999</v>
      </c>
      <c r="G21" s="10">
        <v>0.15542</v>
      </c>
      <c r="H21" s="9">
        <v>7.5889999999999999E-2</v>
      </c>
      <c r="I21" s="10">
        <v>0.124</v>
      </c>
      <c r="J21" s="10">
        <v>12.156029999999999</v>
      </c>
      <c r="K21" s="53">
        <v>8.949E-2</v>
      </c>
    </row>
    <row r="22" spans="1:11" x14ac:dyDescent="0.25">
      <c r="A22" s="8">
        <v>39981</v>
      </c>
      <c r="B22" s="9">
        <v>0.17491999999999999</v>
      </c>
      <c r="C22" s="10">
        <v>0.19563</v>
      </c>
      <c r="D22" s="9">
        <v>8.0579999999999999E-2</v>
      </c>
      <c r="E22" s="10">
        <v>0.18088000000000001</v>
      </c>
      <c r="F22" s="9">
        <v>156.4725</v>
      </c>
      <c r="G22" s="10">
        <v>0.15529999999999999</v>
      </c>
      <c r="H22" s="9">
        <v>7.5609999999999997E-2</v>
      </c>
      <c r="I22" s="10">
        <v>0.124</v>
      </c>
      <c r="J22" s="10">
        <v>12.006919999999999</v>
      </c>
      <c r="K22" s="53">
        <v>8.9440000000000006E-2</v>
      </c>
    </row>
    <row r="23" spans="1:11" x14ac:dyDescent="0.25">
      <c r="A23" s="8">
        <v>39982</v>
      </c>
      <c r="B23" s="9">
        <v>0.17471</v>
      </c>
      <c r="C23" s="10">
        <v>0.19677</v>
      </c>
      <c r="D23" s="9">
        <v>8.6300000000000002E-2</v>
      </c>
      <c r="E23" s="10">
        <v>0.18088000000000001</v>
      </c>
      <c r="F23" s="9">
        <v>156.12530000000001</v>
      </c>
      <c r="G23" s="10">
        <v>0.15694</v>
      </c>
      <c r="H23" s="9">
        <v>7.5990000000000002E-2</v>
      </c>
      <c r="I23" s="10">
        <v>0.124</v>
      </c>
      <c r="J23" s="10">
        <v>11.89284</v>
      </c>
      <c r="K23" s="53">
        <v>8.9330000000000007E-2</v>
      </c>
    </row>
    <row r="24" spans="1:11" ht="15.75" thickBot="1" x14ac:dyDescent="0.3">
      <c r="A24" s="11">
        <v>39983</v>
      </c>
      <c r="B24" s="12">
        <v>0.17385999999999999</v>
      </c>
      <c r="C24" s="13">
        <v>0.19386999999999999</v>
      </c>
      <c r="D24" s="12">
        <v>8.0509999999999998E-2</v>
      </c>
      <c r="E24" s="13">
        <v>0.18043000000000001</v>
      </c>
      <c r="F24" s="12">
        <v>156.84450000000001</v>
      </c>
      <c r="G24" s="13">
        <v>0.155</v>
      </c>
      <c r="H24" s="12">
        <v>7.5899999999999995E-2</v>
      </c>
      <c r="I24" s="13">
        <v>0.124</v>
      </c>
      <c r="J24" s="13">
        <v>11.933759999999999</v>
      </c>
      <c r="K24" s="54">
        <v>8.8889999999999997E-2</v>
      </c>
    </row>
    <row r="25" spans="1:11" ht="15.75" thickTop="1" x14ac:dyDescent="0.25">
      <c r="A25" s="14" t="s">
        <v>9</v>
      </c>
      <c r="B25" s="15">
        <f t="shared" ref="B25:K25" si="4">SUM(B20:B24)</f>
        <v>0.87170999999999998</v>
      </c>
      <c r="C25" s="16">
        <f t="shared" si="4"/>
        <v>0.97587000000000002</v>
      </c>
      <c r="D25" s="15">
        <f t="shared" si="4"/>
        <v>0.40839999999999999</v>
      </c>
      <c r="E25" s="16">
        <f t="shared" si="4"/>
        <v>0.90310000000000001</v>
      </c>
      <c r="F25" s="15">
        <f t="shared" si="4"/>
        <v>780.26380000000006</v>
      </c>
      <c r="G25" s="16">
        <f t="shared" si="4"/>
        <v>0.77556999999999998</v>
      </c>
      <c r="H25" s="15">
        <f t="shared" si="4"/>
        <v>0.37877000000000005</v>
      </c>
      <c r="I25" s="16">
        <f t="shared" si="4"/>
        <v>0.62</v>
      </c>
      <c r="J25" s="16">
        <f t="shared" si="4"/>
        <v>60.180610000000001</v>
      </c>
      <c r="K25" s="55">
        <f t="shared" si="4"/>
        <v>0.44571000000000005</v>
      </c>
    </row>
    <row r="26" spans="1:11" ht="15.75" thickBot="1" x14ac:dyDescent="0.3">
      <c r="A26" s="17" t="s">
        <v>10</v>
      </c>
      <c r="B26" s="18">
        <f>B25/5</f>
        <v>0.174342</v>
      </c>
      <c r="C26" s="19">
        <f>C25/5</f>
        <v>0.19517400000000001</v>
      </c>
      <c r="D26" s="19">
        <f t="shared" ref="D26:K26" si="5">D25/5</f>
        <v>8.1680000000000003E-2</v>
      </c>
      <c r="E26" s="19">
        <f t="shared" si="5"/>
        <v>0.18062</v>
      </c>
      <c r="F26" s="19">
        <f t="shared" si="5"/>
        <v>156.05276000000001</v>
      </c>
      <c r="G26" s="19">
        <f t="shared" si="5"/>
        <v>0.155114</v>
      </c>
      <c r="H26" s="19">
        <f t="shared" si="5"/>
        <v>7.5754000000000016E-2</v>
      </c>
      <c r="I26" s="19">
        <f t="shared" si="5"/>
        <v>0.124</v>
      </c>
      <c r="J26" s="19">
        <f t="shared" si="5"/>
        <v>12.036122000000001</v>
      </c>
      <c r="K26" s="19">
        <f t="shared" si="5"/>
        <v>8.9142000000000013E-2</v>
      </c>
    </row>
    <row r="27" spans="1:11" ht="15.75" thickTop="1" x14ac:dyDescent="0.25">
      <c r="A27" s="8">
        <v>39986</v>
      </c>
      <c r="B27" s="9">
        <v>0.17398</v>
      </c>
      <c r="C27" s="10">
        <v>0.19281000000000001</v>
      </c>
      <c r="D27" s="9">
        <v>8.0430000000000001E-2</v>
      </c>
      <c r="E27" s="10">
        <v>0.18038999999999999</v>
      </c>
      <c r="F27" s="9">
        <v>156.86000000000001</v>
      </c>
      <c r="G27" s="10">
        <v>0.15387000000000001</v>
      </c>
      <c r="H27" s="9">
        <v>7.5289999999999996E-2</v>
      </c>
      <c r="I27" s="10">
        <v>0.124</v>
      </c>
      <c r="J27" s="10">
        <v>11.96321</v>
      </c>
      <c r="K27" s="53">
        <v>7.6280000000000001E-2</v>
      </c>
    </row>
    <row r="28" spans="1:11" x14ac:dyDescent="0.25">
      <c r="A28" s="8">
        <v>39987</v>
      </c>
      <c r="B28" s="9">
        <v>0.17485999999999999</v>
      </c>
      <c r="C28" s="10">
        <v>0.19650000000000001</v>
      </c>
      <c r="D28" s="9">
        <v>8.0549999999999997E-2</v>
      </c>
      <c r="E28" s="10">
        <v>0.18093999999999999</v>
      </c>
      <c r="F28" s="9">
        <v>158.52160000000001</v>
      </c>
      <c r="G28" s="10">
        <v>0.15705</v>
      </c>
      <c r="H28" s="9">
        <v>7.5749999999999998E-2</v>
      </c>
      <c r="I28" s="10">
        <v>0.124</v>
      </c>
      <c r="J28" s="10">
        <v>11.897180000000001</v>
      </c>
      <c r="K28" s="53">
        <v>8.9410000000000003E-2</v>
      </c>
    </row>
    <row r="29" spans="1:11" x14ac:dyDescent="0.25">
      <c r="A29" s="8">
        <v>39988</v>
      </c>
      <c r="B29" s="9">
        <v>0.17271</v>
      </c>
      <c r="C29" s="10">
        <v>0.19492000000000001</v>
      </c>
      <c r="D29" s="9">
        <v>8.0310000000000006E-2</v>
      </c>
      <c r="E29" s="10">
        <v>0.18042</v>
      </c>
      <c r="F29" s="9">
        <v>159.45160000000001</v>
      </c>
      <c r="G29" s="10">
        <v>0.15679000000000001</v>
      </c>
      <c r="H29" s="9">
        <v>7.5689999999999993E-2</v>
      </c>
      <c r="I29" s="10">
        <v>0.124</v>
      </c>
      <c r="J29" s="10">
        <v>11.81162</v>
      </c>
      <c r="K29" s="53">
        <v>8.831E-2</v>
      </c>
    </row>
    <row r="30" spans="1:11" x14ac:dyDescent="0.25">
      <c r="A30" s="8">
        <v>39989</v>
      </c>
      <c r="B30" s="9">
        <v>0.17294999999999999</v>
      </c>
      <c r="C30" s="10">
        <v>0.19234999999999999</v>
      </c>
      <c r="D30" s="9">
        <v>8.0199999999999994E-2</v>
      </c>
      <c r="E30" s="10">
        <v>0.18032999999999999</v>
      </c>
      <c r="F30" s="9">
        <v>158.4999</v>
      </c>
      <c r="G30" s="10">
        <v>0.15472</v>
      </c>
      <c r="H30" s="9">
        <v>7.5209999999999999E-2</v>
      </c>
      <c r="I30" s="10">
        <v>0.124</v>
      </c>
      <c r="J30" s="10">
        <v>11.835800000000001</v>
      </c>
      <c r="K30" s="53">
        <v>8.8429999999999995E-2</v>
      </c>
    </row>
    <row r="31" spans="1:11" ht="15.75" thickBot="1" x14ac:dyDescent="0.3">
      <c r="A31" s="11">
        <v>39990</v>
      </c>
      <c r="B31" s="12">
        <v>0.17387</v>
      </c>
      <c r="C31" s="13">
        <v>0.19288</v>
      </c>
      <c r="D31" s="12">
        <v>8.047E-2</v>
      </c>
      <c r="E31" s="13">
        <v>0.1807</v>
      </c>
      <c r="F31" s="12">
        <v>159.69649999999999</v>
      </c>
      <c r="G31" s="13">
        <v>0.15503</v>
      </c>
      <c r="H31" s="12">
        <v>7.5910000000000005E-2</v>
      </c>
      <c r="I31" s="13">
        <v>0.124</v>
      </c>
      <c r="J31" s="13">
        <v>11.925700000000001</v>
      </c>
      <c r="K31" s="54">
        <v>8.8900000000000007E-2</v>
      </c>
    </row>
    <row r="32" spans="1:11" ht="15.75" thickTop="1" x14ac:dyDescent="0.25">
      <c r="A32" s="14" t="s">
        <v>9</v>
      </c>
      <c r="B32" s="15">
        <f t="shared" ref="B32:K32" si="6">SUM(B27:B31)</f>
        <v>0.86836999999999986</v>
      </c>
      <c r="C32" s="16">
        <f t="shared" si="6"/>
        <v>0.96945999999999999</v>
      </c>
      <c r="D32" s="15">
        <f t="shared" si="6"/>
        <v>0.40195999999999998</v>
      </c>
      <c r="E32" s="16">
        <f t="shared" si="6"/>
        <v>0.90277999999999992</v>
      </c>
      <c r="F32" s="15">
        <f t="shared" si="6"/>
        <v>793.02960000000007</v>
      </c>
      <c r="G32" s="16">
        <f t="shared" si="6"/>
        <v>0.77745999999999993</v>
      </c>
      <c r="H32" s="15">
        <f t="shared" si="6"/>
        <v>0.37785000000000002</v>
      </c>
      <c r="I32" s="16">
        <f t="shared" si="6"/>
        <v>0.62</v>
      </c>
      <c r="J32" s="16">
        <f t="shared" si="6"/>
        <v>59.433509999999998</v>
      </c>
      <c r="K32" s="55">
        <f t="shared" si="6"/>
        <v>0.43132999999999999</v>
      </c>
    </row>
    <row r="33" spans="1:11" ht="15.75" thickBot="1" x14ac:dyDescent="0.3">
      <c r="A33" s="17" t="s">
        <v>10</v>
      </c>
      <c r="B33" s="18">
        <f>B32/5</f>
        <v>0.17367399999999997</v>
      </c>
      <c r="C33" s="19">
        <f>C32/5</f>
        <v>0.19389200000000001</v>
      </c>
      <c r="D33" s="19">
        <f t="shared" ref="D33:K33" si="7">D32/5</f>
        <v>8.0391999999999991E-2</v>
      </c>
      <c r="E33" s="19">
        <f t="shared" si="7"/>
        <v>0.18055599999999999</v>
      </c>
      <c r="F33" s="19">
        <f t="shared" si="7"/>
        <v>158.60592000000003</v>
      </c>
      <c r="G33" s="19">
        <f t="shared" si="7"/>
        <v>0.15549199999999999</v>
      </c>
      <c r="H33" s="19">
        <f t="shared" si="7"/>
        <v>7.5569999999999998E-2</v>
      </c>
      <c r="I33" s="19">
        <f t="shared" si="7"/>
        <v>0.124</v>
      </c>
      <c r="J33" s="19">
        <f t="shared" si="7"/>
        <v>11.886702</v>
      </c>
      <c r="K33" s="19">
        <f t="shared" si="7"/>
        <v>8.6265999999999995E-2</v>
      </c>
    </row>
    <row r="34" spans="1:11" ht="15.75" thickTop="1" x14ac:dyDescent="0.25">
      <c r="A34" s="14">
        <v>39993</v>
      </c>
      <c r="B34" s="37">
        <v>0.17241999999999999</v>
      </c>
      <c r="C34" s="34">
        <v>0.19191</v>
      </c>
      <c r="D34" s="37">
        <v>7.9949999999999993E-2</v>
      </c>
      <c r="E34" s="34">
        <v>0.18038999999999999</v>
      </c>
      <c r="F34" s="37">
        <v>159.03</v>
      </c>
      <c r="G34" s="34">
        <v>0.15359999999999999</v>
      </c>
      <c r="H34" s="37">
        <v>7.5060000000000002E-2</v>
      </c>
      <c r="I34" s="34">
        <v>0.124</v>
      </c>
      <c r="J34" s="34">
        <v>11.816269999999999</v>
      </c>
      <c r="K34" s="58">
        <v>8.8160000000000002E-2</v>
      </c>
    </row>
    <row r="35" spans="1:11" x14ac:dyDescent="0.25">
      <c r="A35" s="14">
        <v>39994</v>
      </c>
      <c r="B35" s="37">
        <v>0.1726</v>
      </c>
      <c r="C35" s="34">
        <v>0.19137000000000001</v>
      </c>
      <c r="D35" s="37">
        <v>8.0250000000000002E-2</v>
      </c>
      <c r="E35" s="34">
        <v>0.18018999999999999</v>
      </c>
      <c r="F35" s="37">
        <v>159.05789999999999</v>
      </c>
      <c r="G35" s="34">
        <v>0.15418999999999999</v>
      </c>
      <c r="H35" s="37">
        <v>7.5029999999999999E-2</v>
      </c>
      <c r="I35" s="34">
        <v>0.124</v>
      </c>
      <c r="J35" s="34">
        <v>11.954940000000001</v>
      </c>
      <c r="K35" s="58">
        <v>8.9149999999999993E-2</v>
      </c>
    </row>
    <row r="36" spans="1:11" ht="15.75" thickBot="1" x14ac:dyDescent="0.3">
      <c r="A36" s="17"/>
      <c r="B36" s="83"/>
      <c r="C36" s="84"/>
      <c r="D36" s="83"/>
      <c r="E36" s="84"/>
      <c r="F36" s="83"/>
      <c r="G36" s="84"/>
      <c r="H36" s="83"/>
      <c r="I36" s="84"/>
      <c r="J36" s="84"/>
      <c r="K36" s="85"/>
    </row>
    <row r="37" spans="1:11" ht="15.75" thickTop="1" x14ac:dyDescent="0.25">
      <c r="A37" s="14" t="s">
        <v>9</v>
      </c>
      <c r="B37" s="15">
        <f t="shared" ref="B37:K37" si="8">SUM(B34:B36)</f>
        <v>0.34501999999999999</v>
      </c>
      <c r="C37" s="16">
        <f t="shared" si="8"/>
        <v>0.38328000000000001</v>
      </c>
      <c r="D37" s="15">
        <f t="shared" si="8"/>
        <v>0.16020000000000001</v>
      </c>
      <c r="E37" s="16">
        <f t="shared" si="8"/>
        <v>0.36058000000000001</v>
      </c>
      <c r="F37" s="15">
        <f t="shared" si="8"/>
        <v>318.08789999999999</v>
      </c>
      <c r="G37" s="16">
        <f t="shared" si="8"/>
        <v>0.30779000000000001</v>
      </c>
      <c r="H37" s="15">
        <f t="shared" si="8"/>
        <v>0.15009</v>
      </c>
      <c r="I37" s="16">
        <f t="shared" si="8"/>
        <v>0.248</v>
      </c>
      <c r="J37" s="16">
        <f t="shared" si="8"/>
        <v>23.77121</v>
      </c>
      <c r="K37" s="55">
        <f t="shared" si="8"/>
        <v>0.17731</v>
      </c>
    </row>
    <row r="38" spans="1:11" ht="15.75" thickBot="1" x14ac:dyDescent="0.3">
      <c r="A38" s="17" t="s">
        <v>10</v>
      </c>
      <c r="B38" s="18">
        <f>B37/4</f>
        <v>8.6254999999999998E-2</v>
      </c>
      <c r="C38" s="19">
        <f>C37/4</f>
        <v>9.5820000000000002E-2</v>
      </c>
      <c r="D38" s="19">
        <f t="shared" ref="D38:K38" si="9">D37/4</f>
        <v>4.0050000000000002E-2</v>
      </c>
      <c r="E38" s="19">
        <f t="shared" si="9"/>
        <v>9.0145000000000003E-2</v>
      </c>
      <c r="F38" s="19">
        <f t="shared" si="9"/>
        <v>79.521974999999998</v>
      </c>
      <c r="G38" s="19">
        <f t="shared" si="9"/>
        <v>7.6947500000000002E-2</v>
      </c>
      <c r="H38" s="19">
        <f t="shared" si="9"/>
        <v>3.75225E-2</v>
      </c>
      <c r="I38" s="19">
        <f t="shared" si="9"/>
        <v>6.2E-2</v>
      </c>
      <c r="J38" s="19">
        <f t="shared" si="9"/>
        <v>5.9428025</v>
      </c>
      <c r="K38" s="19">
        <f t="shared" si="9"/>
        <v>4.4327499999999999E-2</v>
      </c>
    </row>
    <row r="39" spans="1:11" ht="21" thickTop="1" x14ac:dyDescent="0.3">
      <c r="A39" s="20"/>
      <c r="B39" s="9"/>
      <c r="C39" s="50"/>
      <c r="D39" s="9"/>
      <c r="E39" s="22" t="s">
        <v>11</v>
      </c>
      <c r="F39" s="9"/>
      <c r="G39" s="10"/>
      <c r="H39" s="9"/>
      <c r="I39" s="10"/>
      <c r="J39" s="10"/>
      <c r="K39" s="53"/>
    </row>
    <row r="40" spans="1:11" ht="15.75" thickBot="1" x14ac:dyDescent="0.3">
      <c r="A40" s="23"/>
      <c r="B40" s="24"/>
      <c r="C40" s="25"/>
      <c r="D40" s="24"/>
      <c r="E40" s="25"/>
      <c r="F40" s="24"/>
      <c r="G40" s="25"/>
      <c r="H40" s="24"/>
      <c r="I40" s="25"/>
      <c r="J40" s="25"/>
      <c r="K40" s="56"/>
    </row>
    <row r="41" spans="1:11" x14ac:dyDescent="0.25">
      <c r="A41" s="26" t="s">
        <v>12</v>
      </c>
      <c r="B41" s="27">
        <f>SUM(B7:B10,B13:B16,B20:B24,B27:B31,B34:B35)</f>
        <v>3.4621199999999992</v>
      </c>
      <c r="C41" s="36">
        <f>SUM(C7:C10,C13:C16,C20:C24,C27:C31,C34:C35)</f>
        <v>3.8911100000000003</v>
      </c>
      <c r="D41" s="36">
        <f t="shared" ref="D41:K41" si="10">SUM(D7:D10,D13:D16,D20:D24,D27:D31,D34:D35)</f>
        <v>1.6120699999999999</v>
      </c>
      <c r="E41" s="36">
        <f t="shared" si="10"/>
        <v>3.6031300000000002</v>
      </c>
      <c r="F41" s="36">
        <f t="shared" si="10"/>
        <v>3128.6094999999996</v>
      </c>
      <c r="G41" s="36">
        <f t="shared" si="10"/>
        <v>3.0961599999999994</v>
      </c>
      <c r="H41" s="36">
        <f t="shared" si="10"/>
        <v>1.5166299999999997</v>
      </c>
      <c r="I41" s="36">
        <f t="shared" si="10"/>
        <v>2.4800000000000013</v>
      </c>
      <c r="J41" s="36">
        <f t="shared" si="10"/>
        <v>239.69569000000001</v>
      </c>
      <c r="K41" s="36">
        <f t="shared" si="10"/>
        <v>1.75844</v>
      </c>
    </row>
    <row r="42" spans="1:11" x14ac:dyDescent="0.25">
      <c r="A42" s="26" t="s">
        <v>13</v>
      </c>
      <c r="B42" s="27">
        <f>B41/20</f>
        <v>0.17310599999999995</v>
      </c>
      <c r="C42" s="28">
        <f>C41/20</f>
        <v>0.19455550000000002</v>
      </c>
      <c r="D42" s="28">
        <f t="shared" ref="D42:K42" si="11">D41/20</f>
        <v>8.0603499999999995E-2</v>
      </c>
      <c r="E42" s="28">
        <f t="shared" si="11"/>
        <v>0.1801565</v>
      </c>
      <c r="F42" s="28">
        <f t="shared" si="11"/>
        <v>156.43047499999997</v>
      </c>
      <c r="G42" s="28">
        <f t="shared" si="11"/>
        <v>0.15480799999999997</v>
      </c>
      <c r="H42" s="28">
        <f t="shared" si="11"/>
        <v>7.5831499999999982E-2</v>
      </c>
      <c r="I42" s="28">
        <f t="shared" si="11"/>
        <v>0.12400000000000007</v>
      </c>
      <c r="J42" s="28">
        <f t="shared" si="11"/>
        <v>11.9847845</v>
      </c>
      <c r="K42" s="28">
        <f t="shared" si="11"/>
        <v>8.7922E-2</v>
      </c>
    </row>
    <row r="43" spans="1:11" x14ac:dyDescent="0.25">
      <c r="A43" s="26" t="s">
        <v>14</v>
      </c>
      <c r="B43" s="27">
        <f>1/B42</f>
        <v>5.776807274155721</v>
      </c>
      <c r="C43" s="28">
        <f>1/C42</f>
        <v>5.1399215133984901</v>
      </c>
      <c r="D43" s="28">
        <f t="shared" ref="D43:K43" si="12">1/D42</f>
        <v>12.40640915096739</v>
      </c>
      <c r="E43" s="28">
        <f t="shared" si="12"/>
        <v>5.5507295046251457</v>
      </c>
      <c r="F43" s="28">
        <f t="shared" si="12"/>
        <v>6.3926162725006118E-3</v>
      </c>
      <c r="G43" s="28">
        <f t="shared" si="12"/>
        <v>6.4596144902072252</v>
      </c>
      <c r="H43" s="28">
        <f t="shared" si="12"/>
        <v>13.187131996597723</v>
      </c>
      <c r="I43" s="28">
        <f t="shared" si="12"/>
        <v>8.0645161290322545</v>
      </c>
      <c r="J43" s="28">
        <f t="shared" si="12"/>
        <v>8.3439130674398024E-2</v>
      </c>
      <c r="K43" s="28">
        <f t="shared" si="12"/>
        <v>11.373717613339096</v>
      </c>
    </row>
    <row r="44" spans="1:11" ht="15.75" thickBot="1" x14ac:dyDescent="0.3">
      <c r="A44" s="29"/>
      <c r="B44" s="30"/>
      <c r="C44" s="31"/>
      <c r="D44" s="31"/>
      <c r="E44" s="30"/>
      <c r="F44" s="31"/>
      <c r="G44" s="30"/>
      <c r="H44" s="31"/>
      <c r="I44" s="30"/>
      <c r="J44" s="31"/>
      <c r="K44" s="3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7" workbookViewId="0"/>
  </sheetViews>
  <sheetFormatPr defaultRowHeight="15" x14ac:dyDescent="0.25"/>
  <cols>
    <col min="1" max="1" width="12.28515625" customWidth="1"/>
    <col min="2" max="2" width="10.85546875" customWidth="1"/>
    <col min="3" max="3" width="10.7109375" customWidth="1"/>
    <col min="4" max="4" width="11.7109375" customWidth="1"/>
    <col min="5" max="6" width="10.42578125" customWidth="1"/>
    <col min="7" max="7" width="10" customWidth="1"/>
    <col min="8" max="8" width="10.42578125" customWidth="1"/>
    <col min="9" max="9" width="10.7109375" customWidth="1"/>
    <col min="10" max="10" width="10.140625" customWidth="1"/>
    <col min="11" max="11" width="10.4257812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 x14ac:dyDescent="0.3">
      <c r="A2" s="1"/>
      <c r="B2" s="1"/>
      <c r="C2" s="2" t="s">
        <v>38</v>
      </c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5">
      <c r="A4" s="4"/>
      <c r="B4" s="5"/>
      <c r="C4" s="4"/>
      <c r="D4" s="5"/>
      <c r="E4" s="4"/>
      <c r="F4" s="5"/>
      <c r="G4" s="4"/>
      <c r="H4" s="5"/>
      <c r="I4" s="4"/>
      <c r="J4" s="4"/>
      <c r="K4" s="51"/>
    </row>
    <row r="5" spans="1:11" ht="15.75" thickBot="1" x14ac:dyDescent="0.3">
      <c r="A5" s="6" t="s">
        <v>0</v>
      </c>
      <c r="B5" s="7" t="s">
        <v>27</v>
      </c>
      <c r="C5" s="6" t="s">
        <v>4</v>
      </c>
      <c r="D5" s="7" t="s">
        <v>5</v>
      </c>
      <c r="E5" s="6" t="s">
        <v>6</v>
      </c>
      <c r="F5" s="7" t="s">
        <v>3</v>
      </c>
      <c r="G5" s="6" t="s">
        <v>1</v>
      </c>
      <c r="H5" s="7" t="s">
        <v>7</v>
      </c>
      <c r="I5" s="6" t="s">
        <v>8</v>
      </c>
      <c r="J5" s="6" t="s">
        <v>29</v>
      </c>
      <c r="K5" s="52" t="s">
        <v>2</v>
      </c>
    </row>
    <row r="6" spans="1:11" x14ac:dyDescent="0.25">
      <c r="A6" s="8">
        <v>39995</v>
      </c>
      <c r="B6" s="9">
        <v>0.17283000000000001</v>
      </c>
      <c r="C6" s="10">
        <v>0.19177</v>
      </c>
      <c r="D6" s="9">
        <v>7.9890000000000003E-2</v>
      </c>
      <c r="E6" s="10">
        <v>0.17951</v>
      </c>
      <c r="F6" s="9">
        <v>157.88919999999999</v>
      </c>
      <c r="G6" s="10">
        <v>0.15361</v>
      </c>
      <c r="H6" s="9">
        <v>7.5300000000000006E-2</v>
      </c>
      <c r="I6" s="10">
        <v>0.124</v>
      </c>
      <c r="J6" s="10">
        <v>11.954219999999999</v>
      </c>
      <c r="K6" s="53">
        <v>8.8370000000000004E-2</v>
      </c>
    </row>
    <row r="7" spans="1:11" x14ac:dyDescent="0.25">
      <c r="A7" s="8">
        <v>39996</v>
      </c>
      <c r="B7" s="9">
        <v>0.17151</v>
      </c>
      <c r="C7" s="10">
        <v>0.19320999999999999</v>
      </c>
      <c r="D7" s="9">
        <v>8.0159999999999995E-2</v>
      </c>
      <c r="E7" s="10">
        <v>0.17910999999999999</v>
      </c>
      <c r="F7" s="9">
        <v>156.2028</v>
      </c>
      <c r="G7" s="10">
        <v>0.15336</v>
      </c>
      <c r="H7" s="9">
        <v>7.5240000000000001E-2</v>
      </c>
      <c r="I7" s="10">
        <v>0.124</v>
      </c>
      <c r="J7" s="10">
        <v>11.98119</v>
      </c>
      <c r="K7" s="53">
        <v>8.7690000000000004E-2</v>
      </c>
    </row>
    <row r="8" spans="1:11" ht="15.75" thickBot="1" x14ac:dyDescent="0.3">
      <c r="A8" s="11">
        <v>39997</v>
      </c>
      <c r="B8" s="12">
        <v>0.17374000000000001</v>
      </c>
      <c r="C8" s="13">
        <v>0.19644</v>
      </c>
      <c r="D8" s="12">
        <v>8.0159999999999995E-2</v>
      </c>
      <c r="E8" s="13">
        <v>0.17990999999999999</v>
      </c>
      <c r="F8" s="12">
        <v>157.33430000000001</v>
      </c>
      <c r="G8" s="13">
        <v>0.15539</v>
      </c>
      <c r="H8" s="12">
        <v>7.5649999999999995E-2</v>
      </c>
      <c r="I8" s="13">
        <v>0.124</v>
      </c>
      <c r="J8" s="13">
        <v>11.92043</v>
      </c>
      <c r="K8" s="54">
        <v>8.838E-2</v>
      </c>
    </row>
    <row r="9" spans="1:11" ht="15.75" thickTop="1" x14ac:dyDescent="0.25">
      <c r="A9" s="14" t="s">
        <v>9</v>
      </c>
      <c r="B9" s="15">
        <f t="shared" ref="B9:K9" si="0">SUM(B6:B8)</f>
        <v>0.51807999999999998</v>
      </c>
      <c r="C9" s="16">
        <f t="shared" si="0"/>
        <v>0.58142000000000005</v>
      </c>
      <c r="D9" s="15">
        <f t="shared" si="0"/>
        <v>0.24020999999999998</v>
      </c>
      <c r="E9" s="16">
        <f t="shared" si="0"/>
        <v>0.53852999999999995</v>
      </c>
      <c r="F9" s="15">
        <f t="shared" si="0"/>
        <v>471.42629999999997</v>
      </c>
      <c r="G9" s="16">
        <f t="shared" si="0"/>
        <v>0.46235999999999999</v>
      </c>
      <c r="H9" s="15">
        <f t="shared" si="0"/>
        <v>0.22619</v>
      </c>
      <c r="I9" s="16">
        <f t="shared" si="0"/>
        <v>0.372</v>
      </c>
      <c r="J9" s="16">
        <f t="shared" si="0"/>
        <v>35.855840000000001</v>
      </c>
      <c r="K9" s="55">
        <f t="shared" si="0"/>
        <v>0.26444000000000001</v>
      </c>
    </row>
    <row r="10" spans="1:11" ht="15.75" thickBot="1" x14ac:dyDescent="0.3">
      <c r="A10" s="17" t="s">
        <v>10</v>
      </c>
      <c r="B10" s="18">
        <f>B9/3</f>
        <v>0.17269333333333334</v>
      </c>
      <c r="C10" s="19">
        <f>C9/3</f>
        <v>0.19380666666666668</v>
      </c>
      <c r="D10" s="19">
        <f t="shared" ref="D10:K10" si="1">D9/3</f>
        <v>8.0069999999999988E-2</v>
      </c>
      <c r="E10" s="19">
        <f t="shared" si="1"/>
        <v>0.17950999999999998</v>
      </c>
      <c r="F10" s="19">
        <f t="shared" si="1"/>
        <v>157.1421</v>
      </c>
      <c r="G10" s="19">
        <f t="shared" si="1"/>
        <v>0.15412000000000001</v>
      </c>
      <c r="H10" s="19">
        <f t="shared" si="1"/>
        <v>7.5396666666666667E-2</v>
      </c>
      <c r="I10" s="19">
        <f t="shared" si="1"/>
        <v>0.124</v>
      </c>
      <c r="J10" s="19">
        <f t="shared" si="1"/>
        <v>11.951946666666666</v>
      </c>
      <c r="K10" s="19">
        <f t="shared" si="1"/>
        <v>8.8146666666666665E-2</v>
      </c>
    </row>
    <row r="11" spans="1:11" ht="15.75" thickTop="1" x14ac:dyDescent="0.25">
      <c r="A11" s="8">
        <v>40000</v>
      </c>
      <c r="B11" s="72">
        <v>0.17344000000000001</v>
      </c>
      <c r="C11" s="10">
        <v>0.19692000000000001</v>
      </c>
      <c r="D11" s="9">
        <v>8.0390000000000003E-2</v>
      </c>
      <c r="E11" s="76">
        <v>0.18029000000000001</v>
      </c>
      <c r="F11" s="9">
        <v>156.9716</v>
      </c>
      <c r="G11" s="10">
        <v>0.15543999999999999</v>
      </c>
      <c r="H11" s="9">
        <v>7.5899999999999995E-2</v>
      </c>
      <c r="I11" s="10">
        <v>0.124</v>
      </c>
      <c r="J11" s="10">
        <v>11.91516</v>
      </c>
      <c r="K11" s="53">
        <v>8.8679999999999995E-2</v>
      </c>
    </row>
    <row r="12" spans="1:11" ht="15.75" x14ac:dyDescent="0.25">
      <c r="A12" s="8">
        <v>40001</v>
      </c>
      <c r="B12" s="9"/>
      <c r="C12" s="10"/>
      <c r="D12" s="9"/>
      <c r="E12" s="78" t="s">
        <v>24</v>
      </c>
      <c r="F12" s="9"/>
      <c r="G12" s="10"/>
      <c r="H12" s="9"/>
      <c r="I12" s="10"/>
      <c r="J12" s="10"/>
      <c r="K12" s="53"/>
    </row>
    <row r="13" spans="1:11" x14ac:dyDescent="0.25">
      <c r="A13" s="8">
        <v>40002</v>
      </c>
      <c r="B13" s="9">
        <v>0.17338000000000001</v>
      </c>
      <c r="C13" s="10">
        <v>0.19511999999999999</v>
      </c>
      <c r="D13" s="76">
        <v>8.0199999999999994E-2</v>
      </c>
      <c r="E13" s="76">
        <v>0.18071000000000001</v>
      </c>
      <c r="F13" s="9">
        <v>157.697</v>
      </c>
      <c r="G13" s="10">
        <v>0.15540999999999999</v>
      </c>
      <c r="H13" s="9">
        <v>7.6560000000000003E-2</v>
      </c>
      <c r="I13" s="10">
        <v>0.124</v>
      </c>
      <c r="J13" s="10">
        <v>11.758609999999999</v>
      </c>
      <c r="K13" s="53">
        <v>8.8650000000000007E-2</v>
      </c>
    </row>
    <row r="14" spans="1:11" x14ac:dyDescent="0.25">
      <c r="A14" s="8">
        <v>40003</v>
      </c>
      <c r="B14" s="9">
        <v>0.17459</v>
      </c>
      <c r="C14" s="10">
        <v>0.19771</v>
      </c>
      <c r="D14" s="9">
        <v>8.0430000000000001E-2</v>
      </c>
      <c r="E14" s="10">
        <v>0.18126999999999999</v>
      </c>
      <c r="F14" s="9">
        <v>158.20849999999999</v>
      </c>
      <c r="G14" s="10">
        <v>0.15834000000000001</v>
      </c>
      <c r="H14" s="9">
        <v>7.714E-2</v>
      </c>
      <c r="I14" s="10">
        <v>0.124</v>
      </c>
      <c r="J14" s="10">
        <v>11.623760000000001</v>
      </c>
      <c r="K14" s="53">
        <v>8.9270000000000002E-2</v>
      </c>
    </row>
    <row r="15" spans="1:11" ht="15.75" thickBot="1" x14ac:dyDescent="0.3">
      <c r="A15" s="11">
        <v>40004</v>
      </c>
      <c r="B15" s="12">
        <v>0.17321</v>
      </c>
      <c r="C15" s="13">
        <v>0.19681999999999999</v>
      </c>
      <c r="D15" s="12">
        <v>8.029E-2</v>
      </c>
      <c r="E15" s="13">
        <v>0.18093999999999999</v>
      </c>
      <c r="F15" s="12">
        <v>158.49680000000001</v>
      </c>
      <c r="G15" s="13">
        <v>0.15841</v>
      </c>
      <c r="H15" s="12">
        <v>7.6130000000000003E-2</v>
      </c>
      <c r="I15" s="13">
        <v>0.124</v>
      </c>
      <c r="J15" s="13">
        <v>11.520530000000001</v>
      </c>
      <c r="K15" s="54">
        <v>8.856E-2</v>
      </c>
    </row>
    <row r="16" spans="1:11" ht="15.75" thickTop="1" x14ac:dyDescent="0.25">
      <c r="A16" s="14" t="s">
        <v>9</v>
      </c>
      <c r="B16" s="15">
        <f t="shared" ref="B16:K16" si="2">SUM(B11:B15)</f>
        <v>0.69462000000000002</v>
      </c>
      <c r="C16" s="16">
        <f t="shared" si="2"/>
        <v>0.78656999999999999</v>
      </c>
      <c r="D16" s="15">
        <f t="shared" si="2"/>
        <v>0.32130999999999998</v>
      </c>
      <c r="E16" s="16">
        <f t="shared" si="2"/>
        <v>0.72321000000000002</v>
      </c>
      <c r="F16" s="15">
        <f t="shared" si="2"/>
        <v>631.37389999999994</v>
      </c>
      <c r="G16" s="16">
        <f t="shared" si="2"/>
        <v>0.62759999999999994</v>
      </c>
      <c r="H16" s="15">
        <f t="shared" si="2"/>
        <v>0.30572999999999995</v>
      </c>
      <c r="I16" s="16">
        <f t="shared" si="2"/>
        <v>0.496</v>
      </c>
      <c r="J16" s="16">
        <f t="shared" si="2"/>
        <v>46.818059999999996</v>
      </c>
      <c r="K16" s="55">
        <f t="shared" si="2"/>
        <v>0.35516000000000003</v>
      </c>
    </row>
    <row r="17" spans="1:11" ht="15.75" thickBot="1" x14ac:dyDescent="0.3">
      <c r="A17" s="17" t="s">
        <v>10</v>
      </c>
      <c r="B17" s="18">
        <f>B16/4</f>
        <v>0.173655</v>
      </c>
      <c r="C17" s="19">
        <f>C16/4</f>
        <v>0.1966425</v>
      </c>
      <c r="D17" s="19">
        <f t="shared" ref="D17:K17" si="3">D16/4</f>
        <v>8.0327499999999996E-2</v>
      </c>
      <c r="E17" s="19">
        <f t="shared" si="3"/>
        <v>0.1808025</v>
      </c>
      <c r="F17" s="19">
        <f t="shared" si="3"/>
        <v>157.84347499999998</v>
      </c>
      <c r="G17" s="19">
        <f t="shared" si="3"/>
        <v>0.15689999999999998</v>
      </c>
      <c r="H17" s="19">
        <f t="shared" si="3"/>
        <v>7.6432499999999987E-2</v>
      </c>
      <c r="I17" s="19">
        <f t="shared" si="3"/>
        <v>0.124</v>
      </c>
      <c r="J17" s="19">
        <f t="shared" si="3"/>
        <v>11.704514999999999</v>
      </c>
      <c r="K17" s="19">
        <f t="shared" si="3"/>
        <v>8.8790000000000008E-2</v>
      </c>
    </row>
    <row r="18" spans="1:11" ht="15" customHeight="1" thickTop="1" x14ac:dyDescent="0.25">
      <c r="A18" s="8">
        <v>40007</v>
      </c>
      <c r="B18" s="9">
        <v>0.17394999999999999</v>
      </c>
      <c r="C18" s="10">
        <v>0.19744</v>
      </c>
      <c r="D18" s="9">
        <v>8.0339999999999995E-2</v>
      </c>
      <c r="E18" s="10">
        <v>0.18142</v>
      </c>
      <c r="F18" s="9">
        <v>159.06720000000001</v>
      </c>
      <c r="G18" s="10">
        <v>0.15939999999999999</v>
      </c>
      <c r="H18" s="9">
        <v>7.6530000000000001E-2</v>
      </c>
      <c r="I18" s="10">
        <v>0.124</v>
      </c>
      <c r="J18" s="10">
        <v>11.4514</v>
      </c>
      <c r="K18" s="53">
        <v>8.8940000000000005E-2</v>
      </c>
    </row>
    <row r="19" spans="1:11" x14ac:dyDescent="0.25">
      <c r="A19" s="8">
        <v>40008</v>
      </c>
      <c r="B19" s="9">
        <v>0.17387</v>
      </c>
      <c r="C19" s="10">
        <v>0.19766</v>
      </c>
      <c r="D19" s="9">
        <v>8.0250000000000002E-2</v>
      </c>
      <c r="E19" s="10">
        <v>0.18157999999999999</v>
      </c>
      <c r="F19" s="9">
        <v>161.9006</v>
      </c>
      <c r="G19" s="10">
        <v>0.15928999999999999</v>
      </c>
      <c r="H19" s="9">
        <v>7.6920000000000002E-2</v>
      </c>
      <c r="I19" s="10">
        <v>0.124</v>
      </c>
      <c r="J19" s="10">
        <v>11.466900000000001</v>
      </c>
      <c r="K19" s="53">
        <v>8.8900000000000007E-2</v>
      </c>
    </row>
    <row r="20" spans="1:11" x14ac:dyDescent="0.25">
      <c r="A20" s="8">
        <v>40009</v>
      </c>
      <c r="B20" s="9">
        <v>0.17380000000000001</v>
      </c>
      <c r="C20" s="10">
        <v>0.19513</v>
      </c>
      <c r="D20" s="9">
        <v>8.0250000000000002E-2</v>
      </c>
      <c r="E20" s="10">
        <v>0.18110000000000001</v>
      </c>
      <c r="F20" s="9">
        <v>160.8621</v>
      </c>
      <c r="G20" s="10">
        <v>0.15742</v>
      </c>
      <c r="H20" s="9">
        <v>7.6170000000000002E-2</v>
      </c>
      <c r="I20" s="10">
        <v>0.124</v>
      </c>
      <c r="J20" s="10">
        <v>11.54688</v>
      </c>
      <c r="K20" s="53">
        <v>8.8870000000000005E-2</v>
      </c>
    </row>
    <row r="21" spans="1:11" x14ac:dyDescent="0.25">
      <c r="A21" s="8">
        <v>40010</v>
      </c>
      <c r="B21" s="9">
        <v>0.1724</v>
      </c>
      <c r="C21" s="10">
        <v>0.19183</v>
      </c>
      <c r="D21" s="9">
        <v>8.0130000000000007E-2</v>
      </c>
      <c r="E21" s="10">
        <v>0.18023</v>
      </c>
      <c r="F21" s="9">
        <v>158.44409999999999</v>
      </c>
      <c r="G21" s="10">
        <v>0.15493000000000001</v>
      </c>
      <c r="H21" s="9">
        <v>7.5600000000000001E-2</v>
      </c>
      <c r="I21" s="10">
        <v>0.124</v>
      </c>
      <c r="J21" s="10">
        <v>11.64019</v>
      </c>
      <c r="K21" s="53">
        <v>8.8150000000000006E-2</v>
      </c>
    </row>
    <row r="22" spans="1:11" ht="15.75" thickBot="1" x14ac:dyDescent="0.3">
      <c r="A22" s="11">
        <v>40011</v>
      </c>
      <c r="B22" s="12">
        <v>0.17185</v>
      </c>
      <c r="C22" s="13">
        <v>0.19228000000000001</v>
      </c>
      <c r="D22" s="12">
        <v>8.0079999999999998E-2</v>
      </c>
      <c r="E22" s="13">
        <v>0.18004000000000001</v>
      </c>
      <c r="F22" s="12">
        <v>157.00880000000001</v>
      </c>
      <c r="G22" s="13">
        <v>0.15459999999999999</v>
      </c>
      <c r="H22" s="12">
        <v>7.5509999999999994E-2</v>
      </c>
      <c r="I22" s="13">
        <v>0.124</v>
      </c>
      <c r="J22" s="13">
        <v>11.625</v>
      </c>
      <c r="K22" s="54">
        <v>8.7870000000000004E-2</v>
      </c>
    </row>
    <row r="23" spans="1:11" ht="15.75" thickTop="1" x14ac:dyDescent="0.25">
      <c r="A23" s="14" t="s">
        <v>9</v>
      </c>
      <c r="B23" s="15">
        <f t="shared" ref="B23:K23" si="4">SUM(B18:B22)</f>
        <v>0.86586999999999992</v>
      </c>
      <c r="C23" s="16">
        <f t="shared" si="4"/>
        <v>0.97433999999999998</v>
      </c>
      <c r="D23" s="15">
        <f t="shared" si="4"/>
        <v>0.40104999999999996</v>
      </c>
      <c r="E23" s="16">
        <f t="shared" si="4"/>
        <v>0.90437000000000001</v>
      </c>
      <c r="F23" s="15">
        <f t="shared" si="4"/>
        <v>797.28279999999995</v>
      </c>
      <c r="G23" s="16">
        <f t="shared" si="4"/>
        <v>0.78564000000000001</v>
      </c>
      <c r="H23" s="15">
        <f t="shared" si="4"/>
        <v>0.38073000000000001</v>
      </c>
      <c r="I23" s="16">
        <f t="shared" si="4"/>
        <v>0.62</v>
      </c>
      <c r="J23" s="16">
        <f t="shared" si="4"/>
        <v>57.730370000000008</v>
      </c>
      <c r="K23" s="55">
        <f t="shared" si="4"/>
        <v>0.44273000000000001</v>
      </c>
    </row>
    <row r="24" spans="1:11" ht="15.75" thickBot="1" x14ac:dyDescent="0.3">
      <c r="A24" s="17" t="s">
        <v>10</v>
      </c>
      <c r="B24" s="18">
        <f>B23/5</f>
        <v>0.17317399999999999</v>
      </c>
      <c r="C24" s="19">
        <f>C23/5</f>
        <v>0.19486799999999999</v>
      </c>
      <c r="D24" s="19">
        <f t="shared" ref="D24:K24" si="5">D23/5</f>
        <v>8.020999999999999E-2</v>
      </c>
      <c r="E24" s="19">
        <f t="shared" si="5"/>
        <v>0.18087400000000001</v>
      </c>
      <c r="F24" s="19">
        <f t="shared" si="5"/>
        <v>159.45656</v>
      </c>
      <c r="G24" s="19">
        <f t="shared" si="5"/>
        <v>0.15712799999999999</v>
      </c>
      <c r="H24" s="19">
        <f t="shared" si="5"/>
        <v>7.6146000000000005E-2</v>
      </c>
      <c r="I24" s="19">
        <f t="shared" si="5"/>
        <v>0.124</v>
      </c>
      <c r="J24" s="19">
        <f t="shared" si="5"/>
        <v>11.546074000000001</v>
      </c>
      <c r="K24" s="19">
        <f t="shared" si="5"/>
        <v>8.8546E-2</v>
      </c>
    </row>
    <row r="25" spans="1:11" ht="15.75" thickTop="1" x14ac:dyDescent="0.25">
      <c r="A25" s="8">
        <v>40014</v>
      </c>
      <c r="B25" s="9">
        <v>0.17161000000000001</v>
      </c>
      <c r="C25" s="10">
        <v>0.19252</v>
      </c>
      <c r="D25" s="9">
        <v>7.986E-2</v>
      </c>
      <c r="E25" s="10">
        <v>0.17982999999999999</v>
      </c>
      <c r="F25" s="9">
        <v>155.85560000000001</v>
      </c>
      <c r="G25" s="10">
        <v>0.15481</v>
      </c>
      <c r="H25" s="9">
        <v>7.5939999999999994E-2</v>
      </c>
      <c r="I25" s="10">
        <v>0.124</v>
      </c>
      <c r="J25" s="10">
        <v>11.67615</v>
      </c>
      <c r="K25" s="53">
        <v>8.7900000000000006E-2</v>
      </c>
    </row>
    <row r="26" spans="1:11" x14ac:dyDescent="0.25">
      <c r="A26" s="8">
        <v>40015</v>
      </c>
      <c r="B26" s="9">
        <v>0.17083000000000001</v>
      </c>
      <c r="C26" s="10">
        <v>0.19001999999999999</v>
      </c>
      <c r="D26" s="9">
        <v>7.9949999999999993E-2</v>
      </c>
      <c r="E26" s="10">
        <v>0.17893000000000001</v>
      </c>
      <c r="F26" s="9">
        <v>154.7799</v>
      </c>
      <c r="G26" s="10">
        <v>0.15290999999999999</v>
      </c>
      <c r="H26" s="9">
        <v>7.535E-2</v>
      </c>
      <c r="I26" s="10">
        <v>0.124</v>
      </c>
      <c r="J26" s="10">
        <v>11.71955</v>
      </c>
      <c r="K26" s="53">
        <v>8.7349999999999997E-2</v>
      </c>
    </row>
    <row r="27" spans="1:11" x14ac:dyDescent="0.25">
      <c r="A27" s="8">
        <v>40016</v>
      </c>
      <c r="B27" s="9">
        <v>0.17050000000000001</v>
      </c>
      <c r="C27" s="10">
        <v>0.18901999999999999</v>
      </c>
      <c r="D27" s="9">
        <v>7.9969999999999999E-2</v>
      </c>
      <c r="E27" s="10">
        <v>0.17879</v>
      </c>
      <c r="F27" s="9">
        <v>154.7458</v>
      </c>
      <c r="G27" s="10">
        <v>0.1522</v>
      </c>
      <c r="H27" s="9">
        <v>7.5310000000000002E-2</v>
      </c>
      <c r="I27" s="10">
        <v>0.124</v>
      </c>
      <c r="J27" s="10">
        <v>11.62438</v>
      </c>
      <c r="K27" s="53">
        <v>8.7179999999999994E-2</v>
      </c>
    </row>
    <row r="28" spans="1:11" x14ac:dyDescent="0.25">
      <c r="A28" s="8">
        <v>40017</v>
      </c>
      <c r="B28" s="9">
        <v>0.17069999999999999</v>
      </c>
      <c r="C28" s="10">
        <v>0.18870999999999999</v>
      </c>
      <c r="D28" s="9">
        <v>7.9939999999999997E-2</v>
      </c>
      <c r="E28" s="10">
        <v>0.17898</v>
      </c>
      <c r="F28" s="9">
        <v>154.59389999999999</v>
      </c>
      <c r="G28" s="10">
        <v>0.15204000000000001</v>
      </c>
      <c r="H28" s="9">
        <v>7.5509999999999994E-2</v>
      </c>
      <c r="I28" s="10">
        <v>0.124</v>
      </c>
      <c r="J28" s="10">
        <v>11.604850000000001</v>
      </c>
      <c r="K28" s="53">
        <v>8.7279999999999996E-2</v>
      </c>
    </row>
    <row r="29" spans="1:11" ht="15.75" thickBot="1" x14ac:dyDescent="0.3">
      <c r="A29" s="11">
        <v>40018</v>
      </c>
      <c r="B29" s="12">
        <v>0.17046</v>
      </c>
      <c r="C29" s="13">
        <v>0.18819</v>
      </c>
      <c r="D29" s="12">
        <v>7.9949999999999993E-2</v>
      </c>
      <c r="E29" s="13">
        <v>0.17857000000000001</v>
      </c>
      <c r="F29" s="12">
        <v>154.70859999999999</v>
      </c>
      <c r="G29" s="13">
        <v>0.15157000000000001</v>
      </c>
      <c r="H29" s="12">
        <v>7.5060000000000002E-2</v>
      </c>
      <c r="I29" s="13">
        <v>0.124</v>
      </c>
      <c r="J29" s="13">
        <v>11.73381</v>
      </c>
      <c r="K29" s="54">
        <v>8.7160000000000001E-2</v>
      </c>
    </row>
    <row r="30" spans="1:11" ht="15.75" thickTop="1" x14ac:dyDescent="0.25">
      <c r="A30" s="14" t="s">
        <v>9</v>
      </c>
      <c r="B30" s="15">
        <f t="shared" ref="B30:K30" si="6">SUM(B25:B29)</f>
        <v>0.85410000000000008</v>
      </c>
      <c r="C30" s="16">
        <f t="shared" si="6"/>
        <v>0.94845999999999997</v>
      </c>
      <c r="D30" s="15">
        <f t="shared" si="6"/>
        <v>0.39966999999999997</v>
      </c>
      <c r="E30" s="16">
        <f t="shared" si="6"/>
        <v>0.89510000000000001</v>
      </c>
      <c r="F30" s="15">
        <f t="shared" si="6"/>
        <v>774.68380000000002</v>
      </c>
      <c r="G30" s="16">
        <f t="shared" si="6"/>
        <v>0.76353000000000004</v>
      </c>
      <c r="H30" s="15">
        <f t="shared" si="6"/>
        <v>0.37717000000000001</v>
      </c>
      <c r="I30" s="16">
        <f t="shared" si="6"/>
        <v>0.62</v>
      </c>
      <c r="J30" s="16">
        <f t="shared" si="6"/>
        <v>58.358739999999997</v>
      </c>
      <c r="K30" s="55">
        <f t="shared" si="6"/>
        <v>0.43686999999999998</v>
      </c>
    </row>
    <row r="31" spans="1:11" ht="15.75" thickBot="1" x14ac:dyDescent="0.3">
      <c r="A31" s="17" t="s">
        <v>10</v>
      </c>
      <c r="B31" s="18">
        <f>B30/5</f>
        <v>0.17082000000000003</v>
      </c>
      <c r="C31" s="19">
        <f>C30/5</f>
        <v>0.189692</v>
      </c>
      <c r="D31" s="19">
        <f t="shared" ref="D31:K31" si="7">D30/5</f>
        <v>7.9933999999999991E-2</v>
      </c>
      <c r="E31" s="19">
        <f t="shared" si="7"/>
        <v>0.17902000000000001</v>
      </c>
      <c r="F31" s="19">
        <f t="shared" si="7"/>
        <v>154.93675999999999</v>
      </c>
      <c r="G31" s="19">
        <f t="shared" si="7"/>
        <v>0.15270600000000001</v>
      </c>
      <c r="H31" s="19">
        <f t="shared" si="7"/>
        <v>7.5434000000000001E-2</v>
      </c>
      <c r="I31" s="19">
        <f t="shared" si="7"/>
        <v>0.124</v>
      </c>
      <c r="J31" s="19">
        <f t="shared" si="7"/>
        <v>11.671747999999999</v>
      </c>
      <c r="K31" s="19">
        <f t="shared" si="7"/>
        <v>8.7373999999999993E-2</v>
      </c>
    </row>
    <row r="32" spans="1:11" ht="15.75" thickTop="1" x14ac:dyDescent="0.25">
      <c r="A32" s="8">
        <v>40021</v>
      </c>
      <c r="B32" s="9">
        <v>0.17068</v>
      </c>
      <c r="C32" s="10">
        <v>0.18898999999999999</v>
      </c>
      <c r="D32" s="9">
        <v>7.9949999999999993E-2</v>
      </c>
      <c r="E32" s="10">
        <v>0.17860000000000001</v>
      </c>
      <c r="F32" s="9">
        <v>154.50399999999999</v>
      </c>
      <c r="G32" s="10">
        <v>0.15189</v>
      </c>
      <c r="H32" s="9">
        <v>7.5450000000000003E-2</v>
      </c>
      <c r="I32" s="10">
        <v>0.124</v>
      </c>
      <c r="J32" s="10">
        <v>11.749309999999999</v>
      </c>
      <c r="K32" s="53">
        <v>8.727E-2</v>
      </c>
    </row>
    <row r="33" spans="1:11" x14ac:dyDescent="0.25">
      <c r="A33" s="8">
        <v>40022</v>
      </c>
      <c r="B33" s="9">
        <v>0.17044000000000001</v>
      </c>
      <c r="C33" s="10">
        <v>0.18889</v>
      </c>
      <c r="D33" s="9">
        <v>7.9920000000000005E-2</v>
      </c>
      <c r="E33" s="10">
        <v>0.17865</v>
      </c>
      <c r="F33" s="9">
        <v>154.27459999999999</v>
      </c>
      <c r="G33" s="10">
        <v>0.15115000000000001</v>
      </c>
      <c r="H33" s="9">
        <v>7.5270000000000004E-2</v>
      </c>
      <c r="I33" s="10">
        <v>0.124</v>
      </c>
      <c r="J33" s="10">
        <v>11.802009999999999</v>
      </c>
      <c r="K33" s="53">
        <v>8.7150000000000005E-2</v>
      </c>
    </row>
    <row r="34" spans="1:11" x14ac:dyDescent="0.25">
      <c r="A34" s="8">
        <v>40023</v>
      </c>
      <c r="B34" s="9">
        <v>0.17082</v>
      </c>
      <c r="C34" s="10">
        <v>0.18817999999999999</v>
      </c>
      <c r="D34" s="9">
        <v>7.9890000000000003E-2</v>
      </c>
      <c r="E34" s="10">
        <v>0.17857000000000001</v>
      </c>
      <c r="F34" s="9">
        <v>153.7166</v>
      </c>
      <c r="G34" s="10">
        <v>0.14979999999999999</v>
      </c>
      <c r="H34" s="9">
        <v>7.528E-2</v>
      </c>
      <c r="I34" s="10">
        <v>0.124</v>
      </c>
      <c r="J34" s="10">
        <v>11.730399999999999</v>
      </c>
      <c r="K34" s="53">
        <v>8.7340000000000001E-2</v>
      </c>
    </row>
    <row r="35" spans="1:11" x14ac:dyDescent="0.25">
      <c r="A35" s="8">
        <v>40024</v>
      </c>
      <c r="B35" s="9">
        <v>0.17222000000000001</v>
      </c>
      <c r="C35" s="10">
        <v>0.18909999999999999</v>
      </c>
      <c r="D35" s="9">
        <v>8.0060000000000006E-2</v>
      </c>
      <c r="E35" s="10">
        <v>0.17918000000000001</v>
      </c>
      <c r="F35" s="9">
        <v>153.98320000000001</v>
      </c>
      <c r="G35" s="10">
        <v>0.15134</v>
      </c>
      <c r="H35" s="9">
        <v>7.5569999999999998E-2</v>
      </c>
      <c r="I35" s="10">
        <v>0.124</v>
      </c>
      <c r="J35" s="10">
        <v>11.76078</v>
      </c>
      <c r="K35" s="53">
        <v>8.8059999999999999E-2</v>
      </c>
    </row>
    <row r="36" spans="1:11" ht="15.75" thickBot="1" x14ac:dyDescent="0.3">
      <c r="A36" s="11">
        <v>40025</v>
      </c>
      <c r="B36" s="12">
        <v>0.17252000000000001</v>
      </c>
      <c r="C36" s="13">
        <v>0.19020000000000001</v>
      </c>
      <c r="D36" s="12">
        <v>8.0119999999999997E-2</v>
      </c>
      <c r="E36" s="13">
        <v>0.17898</v>
      </c>
      <c r="F36" s="12">
        <v>153.1927</v>
      </c>
      <c r="G36" s="13">
        <v>0.15039</v>
      </c>
      <c r="H36" s="12">
        <v>7.5319999999999998E-2</v>
      </c>
      <c r="I36" s="13">
        <v>0.124</v>
      </c>
      <c r="J36" s="13">
        <v>11.839829999999999</v>
      </c>
      <c r="K36" s="54">
        <v>8.8209999999999997E-2</v>
      </c>
    </row>
    <row r="37" spans="1:11" ht="15.75" thickTop="1" x14ac:dyDescent="0.25">
      <c r="A37" s="14" t="s">
        <v>9</v>
      </c>
      <c r="B37" s="15">
        <f t="shared" ref="B37:K37" si="8">SUM(B32:B36)</f>
        <v>0.85668</v>
      </c>
      <c r="C37" s="16">
        <f t="shared" si="8"/>
        <v>0.94536000000000009</v>
      </c>
      <c r="D37" s="15">
        <f t="shared" si="8"/>
        <v>0.39994000000000007</v>
      </c>
      <c r="E37" s="16">
        <f t="shared" si="8"/>
        <v>0.89398</v>
      </c>
      <c r="F37" s="15">
        <f t="shared" si="8"/>
        <v>769.67110000000002</v>
      </c>
      <c r="G37" s="16">
        <f t="shared" si="8"/>
        <v>0.75456999999999996</v>
      </c>
      <c r="H37" s="15">
        <f t="shared" si="8"/>
        <v>0.37689</v>
      </c>
      <c r="I37" s="16">
        <f t="shared" si="8"/>
        <v>0.62</v>
      </c>
      <c r="J37" s="16">
        <f t="shared" si="8"/>
        <v>58.882329999999989</v>
      </c>
      <c r="K37" s="55">
        <f t="shared" si="8"/>
        <v>0.43803000000000003</v>
      </c>
    </row>
    <row r="38" spans="1:11" ht="15.75" thickBot="1" x14ac:dyDescent="0.3">
      <c r="A38" s="17" t="s">
        <v>10</v>
      </c>
      <c r="B38" s="18">
        <f>B37/5</f>
        <v>0.17133599999999999</v>
      </c>
      <c r="C38" s="19">
        <f>C37/5</f>
        <v>0.18907200000000002</v>
      </c>
      <c r="D38" s="19">
        <f t="shared" ref="D38:K38" si="9">D37/5</f>
        <v>7.9988000000000017E-2</v>
      </c>
      <c r="E38" s="19">
        <f t="shared" si="9"/>
        <v>0.17879600000000001</v>
      </c>
      <c r="F38" s="19">
        <f t="shared" si="9"/>
        <v>153.93422000000001</v>
      </c>
      <c r="G38" s="19">
        <f t="shared" si="9"/>
        <v>0.15091399999999999</v>
      </c>
      <c r="H38" s="19">
        <f t="shared" si="9"/>
        <v>7.5378000000000001E-2</v>
      </c>
      <c r="I38" s="19">
        <f t="shared" si="9"/>
        <v>0.124</v>
      </c>
      <c r="J38" s="19">
        <f t="shared" si="9"/>
        <v>11.776465999999997</v>
      </c>
      <c r="K38" s="19">
        <f t="shared" si="9"/>
        <v>8.7606000000000003E-2</v>
      </c>
    </row>
    <row r="39" spans="1:11" ht="15.75" thickTop="1" x14ac:dyDescent="0.25">
      <c r="A39" s="20"/>
      <c r="B39" s="9"/>
      <c r="C39" s="10"/>
      <c r="D39" s="9"/>
      <c r="E39" s="10"/>
      <c r="F39" s="9"/>
      <c r="G39" s="10"/>
      <c r="H39" s="9"/>
      <c r="I39" s="10"/>
      <c r="J39" s="10"/>
      <c r="K39" s="53"/>
    </row>
    <row r="40" spans="1:11" ht="20.25" x14ac:dyDescent="0.3">
      <c r="A40" s="20"/>
      <c r="B40" s="9"/>
      <c r="C40" s="57"/>
      <c r="D40" s="9"/>
      <c r="E40" s="22" t="s">
        <v>11</v>
      </c>
      <c r="F40" s="9"/>
      <c r="G40" s="10"/>
      <c r="H40" s="9"/>
      <c r="I40" s="10"/>
      <c r="J40" s="10"/>
      <c r="K40" s="53"/>
    </row>
    <row r="41" spans="1:11" ht="15.75" thickBot="1" x14ac:dyDescent="0.3">
      <c r="A41" s="23"/>
      <c r="B41" s="24"/>
      <c r="C41" s="25"/>
      <c r="D41" s="24"/>
      <c r="E41" s="25"/>
      <c r="F41" s="24"/>
      <c r="G41" s="25"/>
      <c r="H41" s="24"/>
      <c r="I41" s="25"/>
      <c r="J41" s="25"/>
      <c r="K41" s="56"/>
    </row>
    <row r="42" spans="1:11" x14ac:dyDescent="0.25">
      <c r="A42" s="26" t="s">
        <v>12</v>
      </c>
      <c r="B42" s="27">
        <f>SUM(B6:B8,B11,B13:B15,B18:B22,B25:B29,B32:B36)</f>
        <v>3.7893499999999998</v>
      </c>
      <c r="C42" s="36">
        <f>SUM(C6:C8,C11,C13:C15,C18:C22,C25:C29,C32:C36)</f>
        <v>4.2361500000000003</v>
      </c>
      <c r="D42" s="36">
        <f t="shared" ref="D42:K42" si="10">SUM(D6:D8,D11,D13:D15,D18:D22,D25:D29,D32:D36)</f>
        <v>1.7621800000000001</v>
      </c>
      <c r="E42" s="36">
        <f t="shared" si="10"/>
        <v>3.9551900000000009</v>
      </c>
      <c r="F42" s="36">
        <f t="shared" si="10"/>
        <v>3444.4379000000004</v>
      </c>
      <c r="G42" s="36">
        <f t="shared" si="10"/>
        <v>3.3936999999999991</v>
      </c>
      <c r="H42" s="36">
        <f t="shared" si="10"/>
        <v>1.6667099999999997</v>
      </c>
      <c r="I42" s="36">
        <f t="shared" si="10"/>
        <v>2.7280000000000015</v>
      </c>
      <c r="J42" s="36">
        <f t="shared" si="10"/>
        <v>257.64534000000003</v>
      </c>
      <c r="K42" s="36">
        <f t="shared" si="10"/>
        <v>1.9372299999999998</v>
      </c>
    </row>
    <row r="43" spans="1:11" x14ac:dyDescent="0.25">
      <c r="A43" s="26" t="s">
        <v>13</v>
      </c>
      <c r="B43" s="27">
        <f>B42/22</f>
        <v>0.1722431818181818</v>
      </c>
      <c r="C43" s="28">
        <f>C42/22</f>
        <v>0.19255227272727274</v>
      </c>
      <c r="D43" s="28">
        <f t="shared" ref="D43:K43" si="11">D42/22</f>
        <v>8.0099090909090911E-2</v>
      </c>
      <c r="E43" s="28">
        <f t="shared" si="11"/>
        <v>0.17978136363636368</v>
      </c>
      <c r="F43" s="28">
        <f t="shared" si="11"/>
        <v>156.56535909090911</v>
      </c>
      <c r="G43" s="28">
        <f t="shared" si="11"/>
        <v>0.15425909090909087</v>
      </c>
      <c r="H43" s="28">
        <f t="shared" si="11"/>
        <v>7.5759545454545441E-2</v>
      </c>
      <c r="I43" s="28">
        <f t="shared" si="11"/>
        <v>0.12400000000000007</v>
      </c>
      <c r="J43" s="28">
        <f t="shared" si="11"/>
        <v>11.71115181818182</v>
      </c>
      <c r="K43" s="28">
        <f t="shared" si="11"/>
        <v>8.8055909090909087E-2</v>
      </c>
    </row>
    <row r="44" spans="1:11" x14ac:dyDescent="0.25">
      <c r="A44" s="26" t="s">
        <v>14</v>
      </c>
      <c r="B44" s="27">
        <f>1/B43</f>
        <v>5.8057450486231152</v>
      </c>
      <c r="C44" s="28">
        <f>1/C43</f>
        <v>5.1933949458824635</v>
      </c>
      <c r="D44" s="28">
        <f>100/D43</f>
        <v>1248.453619948019</v>
      </c>
      <c r="E44" s="28">
        <f t="shared" ref="E44:J44" si="12">1/E43</f>
        <v>5.5623117979161547</v>
      </c>
      <c r="F44" s="28">
        <f t="shared" si="12"/>
        <v>6.3871089097004763E-3</v>
      </c>
      <c r="G44" s="28">
        <f t="shared" si="12"/>
        <v>6.482600111972185</v>
      </c>
      <c r="H44" s="28">
        <f t="shared" si="12"/>
        <v>13.19965680892297</v>
      </c>
      <c r="I44" s="28">
        <f t="shared" si="12"/>
        <v>8.0645161290322545</v>
      </c>
      <c r="J44" s="28">
        <f t="shared" si="12"/>
        <v>8.5388697501767336E-2</v>
      </c>
      <c r="K44" s="28">
        <f>1000/K43</f>
        <v>11356.421281933483</v>
      </c>
    </row>
    <row r="45" spans="1:11" ht="15.75" thickBot="1" x14ac:dyDescent="0.3">
      <c r="A45" s="29"/>
      <c r="B45" s="30"/>
      <c r="C45" s="31"/>
      <c r="D45" s="30"/>
      <c r="E45" s="31"/>
      <c r="F45" s="31"/>
      <c r="G45" s="30"/>
      <c r="H45" s="31"/>
      <c r="I45" s="30"/>
      <c r="J45" s="31"/>
      <c r="K45" s="49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opLeftCell="A7" workbookViewId="0">
      <selection activeCell="D31" sqref="D31"/>
    </sheetView>
  </sheetViews>
  <sheetFormatPr defaultRowHeight="15" x14ac:dyDescent="0.25"/>
  <cols>
    <col min="1" max="1" width="12.28515625" customWidth="1"/>
    <col min="2" max="2" width="10.85546875" customWidth="1"/>
    <col min="3" max="3" width="10.7109375" customWidth="1"/>
    <col min="4" max="4" width="11.7109375" customWidth="1"/>
    <col min="5" max="6" width="10.42578125" customWidth="1"/>
    <col min="7" max="7" width="10" customWidth="1"/>
    <col min="8" max="8" width="10.42578125" customWidth="1"/>
    <col min="9" max="9" width="10.7109375" customWidth="1"/>
    <col min="10" max="10" width="10.140625" customWidth="1"/>
    <col min="11" max="11" width="10.4257812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 x14ac:dyDescent="0.3">
      <c r="A2" s="1"/>
      <c r="B2" s="1"/>
      <c r="C2" s="2" t="s">
        <v>40</v>
      </c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5">
      <c r="A4" s="4"/>
      <c r="B4" s="5"/>
      <c r="C4" s="4"/>
      <c r="D4" s="5"/>
      <c r="E4" s="4"/>
      <c r="F4" s="5"/>
      <c r="G4" s="4"/>
      <c r="H4" s="5"/>
      <c r="I4" s="4"/>
      <c r="J4" s="4"/>
      <c r="K4" s="51"/>
    </row>
    <row r="5" spans="1:11" ht="15.75" thickBot="1" x14ac:dyDescent="0.3">
      <c r="A5" s="6" t="s">
        <v>0</v>
      </c>
      <c r="B5" s="7" t="s">
        <v>27</v>
      </c>
      <c r="C5" s="6" t="s">
        <v>4</v>
      </c>
      <c r="D5" s="7" t="s">
        <v>5</v>
      </c>
      <c r="E5" s="6" t="s">
        <v>6</v>
      </c>
      <c r="F5" s="7" t="s">
        <v>3</v>
      </c>
      <c r="G5" s="6" t="s">
        <v>1</v>
      </c>
      <c r="H5" s="7" t="s">
        <v>7</v>
      </c>
      <c r="I5" s="6" t="s">
        <v>8</v>
      </c>
      <c r="J5" s="6" t="s">
        <v>29</v>
      </c>
      <c r="K5" s="52" t="s">
        <v>2</v>
      </c>
    </row>
    <row r="6" spans="1:11" x14ac:dyDescent="0.25">
      <c r="A6" s="38">
        <v>40028</v>
      </c>
      <c r="B6" s="39">
        <v>0.17049</v>
      </c>
      <c r="C6" s="40">
        <v>0.18804999999999999</v>
      </c>
      <c r="D6" s="39">
        <v>8.0060000000000006E-2</v>
      </c>
      <c r="E6" s="40">
        <v>0.17868000000000001</v>
      </c>
      <c r="F6" s="39">
        <v>151.6148</v>
      </c>
      <c r="G6" s="40">
        <v>0.14879000000000001</v>
      </c>
      <c r="H6" s="39">
        <v>7.4450000000000002E-2</v>
      </c>
      <c r="I6" s="40">
        <v>0.124</v>
      </c>
      <c r="J6" s="40">
        <v>11.77473</v>
      </c>
      <c r="K6" s="59">
        <v>8.7169999999999997E-2</v>
      </c>
    </row>
    <row r="7" spans="1:11" x14ac:dyDescent="0.25">
      <c r="A7" s="8">
        <v>40029</v>
      </c>
      <c r="B7" s="9">
        <v>0.16875999999999999</v>
      </c>
      <c r="C7" s="10">
        <v>0.18615000000000001</v>
      </c>
      <c r="D7" s="9">
        <v>7.9289999999999999E-2</v>
      </c>
      <c r="E7" s="10">
        <v>0.17781</v>
      </c>
      <c r="F7" s="9">
        <v>150.97</v>
      </c>
      <c r="G7" s="10">
        <v>0.14743999999999999</v>
      </c>
      <c r="H7" s="9">
        <v>7.3440000000000005E-2</v>
      </c>
      <c r="I7" s="10">
        <v>0.124</v>
      </c>
      <c r="J7" s="10">
        <v>11.79426</v>
      </c>
      <c r="K7" s="53">
        <v>8.6290000000000006E-2</v>
      </c>
    </row>
    <row r="8" spans="1:11" x14ac:dyDescent="0.25">
      <c r="A8" s="8">
        <v>40030</v>
      </c>
      <c r="B8" s="9">
        <v>0.16843</v>
      </c>
      <c r="C8" s="10">
        <v>0.18484</v>
      </c>
      <c r="D8" s="9">
        <v>7.9549999999999996E-2</v>
      </c>
      <c r="E8" s="10">
        <v>0.17774999999999999</v>
      </c>
      <c r="F8" s="9">
        <v>151.3048</v>
      </c>
      <c r="G8" s="10">
        <v>0.14721000000000001</v>
      </c>
      <c r="H8" s="9">
        <v>7.3260000000000006E-2</v>
      </c>
      <c r="I8" s="10">
        <v>0.124</v>
      </c>
      <c r="J8" s="10">
        <v>11.79209</v>
      </c>
      <c r="K8" s="53">
        <v>8.6120000000000002E-2</v>
      </c>
    </row>
    <row r="9" spans="1:11" x14ac:dyDescent="0.25">
      <c r="A9" s="8">
        <v>40031</v>
      </c>
      <c r="B9" s="9">
        <v>0.16850000000000001</v>
      </c>
      <c r="C9" s="10">
        <v>0.1842</v>
      </c>
      <c r="D9" s="9">
        <v>7.5700000000000003E-2</v>
      </c>
      <c r="E9" s="10">
        <v>0.1779</v>
      </c>
      <c r="F9" s="9">
        <v>151.80000000000001</v>
      </c>
      <c r="G9" s="10">
        <v>0.1477</v>
      </c>
      <c r="H9" s="9">
        <v>7.3080000000000006E-2</v>
      </c>
      <c r="I9" s="10">
        <v>0.124</v>
      </c>
      <c r="J9" s="10">
        <v>11.78</v>
      </c>
      <c r="K9" s="53">
        <v>8.6150000000000004E-2</v>
      </c>
    </row>
    <row r="10" spans="1:11" ht="15.75" thickBot="1" x14ac:dyDescent="0.3">
      <c r="A10" s="11">
        <v>40032</v>
      </c>
      <c r="B10" s="12">
        <v>0.16874</v>
      </c>
      <c r="C10" s="13">
        <v>0.18475</v>
      </c>
      <c r="D10" s="12">
        <v>7.911E-2</v>
      </c>
      <c r="E10" s="13">
        <v>0.17795</v>
      </c>
      <c r="F10" s="12">
        <v>151.83799999999999</v>
      </c>
      <c r="G10" s="13">
        <v>0.14749000000000001</v>
      </c>
      <c r="H10" s="12">
        <v>7.3609999999999995E-2</v>
      </c>
      <c r="I10" s="13">
        <v>0.124</v>
      </c>
      <c r="J10" s="13">
        <v>11.833629999999999</v>
      </c>
      <c r="K10" s="54">
        <v>8.6269999999999999E-2</v>
      </c>
    </row>
    <row r="11" spans="1:11" ht="15.75" thickTop="1" x14ac:dyDescent="0.25">
      <c r="A11" s="14" t="s">
        <v>9</v>
      </c>
      <c r="B11" s="15">
        <f t="shared" ref="B11:K11" si="0">SUM(B6:B10)</f>
        <v>0.84492</v>
      </c>
      <c r="C11" s="16">
        <f t="shared" si="0"/>
        <v>0.92798999999999998</v>
      </c>
      <c r="D11" s="15">
        <f t="shared" si="0"/>
        <v>0.39371</v>
      </c>
      <c r="E11" s="16">
        <f t="shared" si="0"/>
        <v>0.89009000000000005</v>
      </c>
      <c r="F11" s="15">
        <f t="shared" si="0"/>
        <v>757.52759999999989</v>
      </c>
      <c r="G11" s="16">
        <f t="shared" si="0"/>
        <v>0.73863000000000001</v>
      </c>
      <c r="H11" s="15">
        <f t="shared" si="0"/>
        <v>0.36784</v>
      </c>
      <c r="I11" s="16">
        <f t="shared" si="0"/>
        <v>0.62</v>
      </c>
      <c r="J11" s="16">
        <f t="shared" si="0"/>
        <v>58.974710000000002</v>
      </c>
      <c r="K11" s="55">
        <f t="shared" si="0"/>
        <v>0.43200000000000005</v>
      </c>
    </row>
    <row r="12" spans="1:11" ht="15.75" thickBot="1" x14ac:dyDescent="0.3">
      <c r="A12" s="17" t="s">
        <v>10</v>
      </c>
      <c r="B12" s="18">
        <f>B11/5</f>
        <v>0.168984</v>
      </c>
      <c r="C12" s="19">
        <f>C11/5</f>
        <v>0.18559799999999999</v>
      </c>
      <c r="D12" s="19">
        <f t="shared" ref="D12:K12" si="1">D11/5</f>
        <v>7.8742000000000006E-2</v>
      </c>
      <c r="E12" s="19">
        <f t="shared" si="1"/>
        <v>0.17801800000000001</v>
      </c>
      <c r="F12" s="19">
        <f t="shared" si="1"/>
        <v>151.50551999999999</v>
      </c>
      <c r="G12" s="19">
        <f t="shared" si="1"/>
        <v>0.147726</v>
      </c>
      <c r="H12" s="19">
        <f t="shared" si="1"/>
        <v>7.3567999999999995E-2</v>
      </c>
      <c r="I12" s="19">
        <f t="shared" si="1"/>
        <v>0.124</v>
      </c>
      <c r="J12" s="19">
        <f t="shared" si="1"/>
        <v>11.794942000000001</v>
      </c>
      <c r="K12" s="19">
        <f t="shared" si="1"/>
        <v>8.6400000000000005E-2</v>
      </c>
    </row>
    <row r="13" spans="1:11" ht="15.75" thickTop="1" x14ac:dyDescent="0.25">
      <c r="A13" s="8">
        <v>40035</v>
      </c>
      <c r="B13" s="9">
        <v>0.17082</v>
      </c>
      <c r="C13" s="10">
        <v>0.18465000000000001</v>
      </c>
      <c r="D13" s="9">
        <v>7.9210000000000003E-2</v>
      </c>
      <c r="E13" s="10">
        <v>0.17854</v>
      </c>
      <c r="F13" s="9">
        <v>151.77600000000001</v>
      </c>
      <c r="G13" s="10">
        <v>0.14817</v>
      </c>
      <c r="H13" s="9">
        <v>7.4359999999999996E-2</v>
      </c>
      <c r="I13" s="10">
        <v>0.124</v>
      </c>
      <c r="J13" s="10">
        <v>12.09341</v>
      </c>
      <c r="K13" s="53">
        <v>8.7340000000000001E-2</v>
      </c>
    </row>
    <row r="14" spans="1:11" x14ac:dyDescent="0.25">
      <c r="A14" s="8">
        <v>40036</v>
      </c>
      <c r="B14" s="9">
        <v>0.1714</v>
      </c>
      <c r="C14" s="10">
        <v>0.18365000000000001</v>
      </c>
      <c r="D14" s="9">
        <v>7.9799999999999996E-2</v>
      </c>
      <c r="E14" s="10">
        <v>0.17899000000000001</v>
      </c>
      <c r="F14" s="9">
        <v>152.32159999999999</v>
      </c>
      <c r="G14" s="10">
        <v>0.14807999999999999</v>
      </c>
      <c r="H14" s="9">
        <v>7.5130000000000002E-2</v>
      </c>
      <c r="I14" s="10">
        <v>0.124</v>
      </c>
      <c r="J14" s="10">
        <v>12.05063</v>
      </c>
      <c r="K14" s="53">
        <v>8.7639999999999996E-2</v>
      </c>
    </row>
    <row r="15" spans="1:11" x14ac:dyDescent="0.25">
      <c r="A15" s="8">
        <v>40037</v>
      </c>
      <c r="B15" s="9">
        <v>0.17144999999999999</v>
      </c>
      <c r="C15" s="10">
        <v>0.18514</v>
      </c>
      <c r="D15" s="9">
        <v>7.9880000000000007E-2</v>
      </c>
      <c r="E15" s="10">
        <v>0.17934</v>
      </c>
      <c r="F15" s="9">
        <v>153.791</v>
      </c>
      <c r="G15" s="10">
        <v>0.14907000000000001</v>
      </c>
      <c r="H15" s="9">
        <v>7.5200000000000003E-2</v>
      </c>
      <c r="I15" s="10">
        <v>0.124</v>
      </c>
      <c r="J15" s="10">
        <v>11.92539</v>
      </c>
      <c r="K15" s="53">
        <v>8.7660000000000002E-2</v>
      </c>
    </row>
    <row r="16" spans="1:11" x14ac:dyDescent="0.25">
      <c r="A16" s="8">
        <v>40038</v>
      </c>
      <c r="B16" s="9">
        <v>0.16914999999999999</v>
      </c>
      <c r="C16" s="10">
        <v>0.18515000000000001</v>
      </c>
      <c r="D16" s="9">
        <v>7.9829999999999998E-2</v>
      </c>
      <c r="E16" s="10">
        <v>0.17913999999999999</v>
      </c>
      <c r="F16" s="9">
        <v>154.60939999999999</v>
      </c>
      <c r="G16" s="10">
        <v>0.14953</v>
      </c>
      <c r="H16" s="9">
        <v>7.5130000000000002E-2</v>
      </c>
      <c r="I16" s="10">
        <v>0.124</v>
      </c>
      <c r="J16" s="10">
        <v>11.914540000000001</v>
      </c>
      <c r="K16" s="53">
        <v>8.7389999999999995E-2</v>
      </c>
    </row>
    <row r="17" spans="1:11" ht="15.75" thickBot="1" x14ac:dyDescent="0.3">
      <c r="A17" s="11">
        <v>40039</v>
      </c>
      <c r="B17" s="12">
        <v>0.16974</v>
      </c>
      <c r="C17" s="13">
        <v>0.18234</v>
      </c>
      <c r="D17" s="12">
        <v>7.9589999999999994E-2</v>
      </c>
      <c r="E17" s="13">
        <v>0.17882999999999999</v>
      </c>
      <c r="F17" s="12">
        <v>152.87649999999999</v>
      </c>
      <c r="G17" s="13">
        <v>0.14692</v>
      </c>
      <c r="H17" s="12">
        <v>7.4749999999999997E-2</v>
      </c>
      <c r="I17" s="13">
        <v>0.124</v>
      </c>
      <c r="J17" s="13">
        <v>11.827120000000001</v>
      </c>
      <c r="K17" s="54">
        <v>8.6790000000000006E-2</v>
      </c>
    </row>
    <row r="18" spans="1:11" ht="15.75" thickTop="1" x14ac:dyDescent="0.25">
      <c r="A18" s="14" t="s">
        <v>9</v>
      </c>
      <c r="B18" s="15">
        <f t="shared" ref="B18:K18" si="2">SUM(B13:B17)</f>
        <v>0.85255999999999998</v>
      </c>
      <c r="C18" s="16">
        <f t="shared" si="2"/>
        <v>0.92093000000000003</v>
      </c>
      <c r="D18" s="15">
        <f t="shared" si="2"/>
        <v>0.39831</v>
      </c>
      <c r="E18" s="16">
        <f t="shared" si="2"/>
        <v>0.89483999999999986</v>
      </c>
      <c r="F18" s="15">
        <f t="shared" si="2"/>
        <v>765.37450000000001</v>
      </c>
      <c r="G18" s="16">
        <f t="shared" si="2"/>
        <v>0.74177000000000004</v>
      </c>
      <c r="H18" s="15">
        <f t="shared" si="2"/>
        <v>0.37456999999999996</v>
      </c>
      <c r="I18" s="16">
        <f t="shared" si="2"/>
        <v>0.62</v>
      </c>
      <c r="J18" s="16">
        <f t="shared" si="2"/>
        <v>59.81109</v>
      </c>
      <c r="K18" s="55">
        <f t="shared" si="2"/>
        <v>0.43681999999999999</v>
      </c>
    </row>
    <row r="19" spans="1:11" ht="15.75" thickBot="1" x14ac:dyDescent="0.3">
      <c r="A19" s="17" t="s">
        <v>10</v>
      </c>
      <c r="B19" s="18">
        <f>B18/5</f>
        <v>0.170512</v>
      </c>
      <c r="C19" s="19">
        <f>C18/5</f>
        <v>0.18418600000000002</v>
      </c>
      <c r="D19" s="19">
        <f t="shared" ref="D19:K19" si="3">D18/5</f>
        <v>7.9661999999999997E-2</v>
      </c>
      <c r="E19" s="19">
        <f t="shared" si="3"/>
        <v>0.17896799999999996</v>
      </c>
      <c r="F19" s="19">
        <f t="shared" si="3"/>
        <v>153.07490000000001</v>
      </c>
      <c r="G19" s="19">
        <f t="shared" si="3"/>
        <v>0.14835400000000001</v>
      </c>
      <c r="H19" s="19">
        <f t="shared" si="3"/>
        <v>7.4913999999999994E-2</v>
      </c>
      <c r="I19" s="19">
        <f t="shared" si="3"/>
        <v>0.124</v>
      </c>
      <c r="J19" s="19">
        <f t="shared" si="3"/>
        <v>11.962218</v>
      </c>
      <c r="K19" s="19">
        <f t="shared" si="3"/>
        <v>8.7363999999999997E-2</v>
      </c>
    </row>
    <row r="20" spans="1:11" ht="15" customHeight="1" thickTop="1" x14ac:dyDescent="0.25">
      <c r="A20" s="8">
        <v>40042</v>
      </c>
      <c r="B20" s="9">
        <v>0.17065</v>
      </c>
      <c r="C20" s="10">
        <v>0.18304000000000001</v>
      </c>
      <c r="D20" s="9">
        <v>7.9479999999999995E-2</v>
      </c>
      <c r="E20" s="10">
        <v>0.17912</v>
      </c>
      <c r="F20" s="9">
        <v>154.07</v>
      </c>
      <c r="G20" s="10">
        <v>0.14898</v>
      </c>
      <c r="H20" s="9">
        <v>7.5060000000000002E-2</v>
      </c>
      <c r="I20" s="10">
        <v>0.124</v>
      </c>
      <c r="J20" s="10">
        <v>11.73846</v>
      </c>
      <c r="K20" s="53">
        <v>8.7249999999999994E-2</v>
      </c>
    </row>
    <row r="21" spans="1:11" x14ac:dyDescent="0.25">
      <c r="A21" s="8">
        <v>40043</v>
      </c>
      <c r="B21" s="9">
        <v>0.17133000000000001</v>
      </c>
      <c r="C21" s="10">
        <v>0.18398999999999999</v>
      </c>
      <c r="D21" s="9">
        <v>7.9479999999999995E-2</v>
      </c>
      <c r="E21" s="10">
        <v>0.17909</v>
      </c>
      <c r="F21" s="9">
        <v>153.76</v>
      </c>
      <c r="G21" s="10">
        <v>0.14978</v>
      </c>
      <c r="H21" s="9">
        <v>7.5459999999999999E-2</v>
      </c>
      <c r="I21" s="10">
        <v>0.124</v>
      </c>
      <c r="J21" s="10">
        <v>11.71862</v>
      </c>
      <c r="K21" s="53">
        <v>8.7599999999999997E-2</v>
      </c>
    </row>
    <row r="22" spans="1:11" x14ac:dyDescent="0.25">
      <c r="A22" s="8">
        <v>40044</v>
      </c>
      <c r="B22" s="9">
        <v>0.17177999999999999</v>
      </c>
      <c r="C22" s="10">
        <v>0.18393999999999999</v>
      </c>
      <c r="D22" s="9">
        <v>7.9850000000000004E-2</v>
      </c>
      <c r="E22" s="10">
        <v>0.17979000000000001</v>
      </c>
      <c r="F22" s="9">
        <v>155</v>
      </c>
      <c r="G22" s="10">
        <v>0.15026999999999999</v>
      </c>
      <c r="H22" s="9">
        <v>7.4959999999999999E-2</v>
      </c>
      <c r="I22" s="10">
        <v>0.124</v>
      </c>
      <c r="J22" s="10">
        <v>11.7521</v>
      </c>
      <c r="K22" s="53">
        <v>8.7830000000000005E-2</v>
      </c>
    </row>
    <row r="23" spans="1:11" x14ac:dyDescent="0.25">
      <c r="A23" s="8">
        <v>40045</v>
      </c>
      <c r="B23" s="9">
        <v>0.17044999999999999</v>
      </c>
      <c r="C23" s="10">
        <v>0.18410000000000001</v>
      </c>
      <c r="D23" s="9">
        <v>7.9810000000000006E-2</v>
      </c>
      <c r="E23" s="10">
        <v>0.17959</v>
      </c>
      <c r="F23" s="9">
        <v>154.9349</v>
      </c>
      <c r="G23" s="10">
        <v>0.14985000000000001</v>
      </c>
      <c r="H23" s="9">
        <v>7.5050000000000006E-2</v>
      </c>
      <c r="I23" s="10">
        <v>0.124</v>
      </c>
      <c r="J23" s="10">
        <v>11.64639</v>
      </c>
      <c r="K23" s="53">
        <v>8.7150000000000005E-2</v>
      </c>
    </row>
    <row r="24" spans="1:11" ht="15.75" thickBot="1" x14ac:dyDescent="0.3">
      <c r="A24" s="11">
        <v>40046</v>
      </c>
      <c r="B24" s="12">
        <v>0.17033999999999999</v>
      </c>
      <c r="C24" s="13">
        <v>0.18354999999999999</v>
      </c>
      <c r="D24" s="12">
        <v>7.9530000000000003E-2</v>
      </c>
      <c r="E24" s="13">
        <v>0.17915</v>
      </c>
      <c r="F24" s="12">
        <v>154.73650000000001</v>
      </c>
      <c r="G24" s="13">
        <v>0.14932999999999999</v>
      </c>
      <c r="H24" s="12">
        <v>7.5120000000000006E-2</v>
      </c>
      <c r="I24" s="13">
        <v>0.124</v>
      </c>
      <c r="J24" s="13">
        <v>11.689170000000001</v>
      </c>
      <c r="K24" s="54">
        <v>8.7099999999999997E-2</v>
      </c>
    </row>
    <row r="25" spans="1:11" ht="15.75" thickTop="1" x14ac:dyDescent="0.25">
      <c r="A25" s="14" t="s">
        <v>9</v>
      </c>
      <c r="B25" s="15">
        <f t="shared" ref="B25:K25" si="4">SUM(B20:B24)</f>
        <v>0.85454999999999992</v>
      </c>
      <c r="C25" s="16">
        <f t="shared" si="4"/>
        <v>0.91861999999999999</v>
      </c>
      <c r="D25" s="15">
        <f t="shared" si="4"/>
        <v>0.39815</v>
      </c>
      <c r="E25" s="16">
        <f t="shared" si="4"/>
        <v>0.89674000000000009</v>
      </c>
      <c r="F25" s="15">
        <f t="shared" si="4"/>
        <v>772.50139999999999</v>
      </c>
      <c r="G25" s="16">
        <f t="shared" si="4"/>
        <v>0.74821000000000004</v>
      </c>
      <c r="H25" s="15">
        <f t="shared" si="4"/>
        <v>0.37564999999999998</v>
      </c>
      <c r="I25" s="16">
        <f t="shared" si="4"/>
        <v>0.62</v>
      </c>
      <c r="J25" s="16">
        <f t="shared" si="4"/>
        <v>58.544740000000004</v>
      </c>
      <c r="K25" s="55">
        <f t="shared" si="4"/>
        <v>0.43693000000000004</v>
      </c>
    </row>
    <row r="26" spans="1:11" ht="15.75" thickBot="1" x14ac:dyDescent="0.3">
      <c r="A26" s="17" t="s">
        <v>10</v>
      </c>
      <c r="B26" s="18">
        <f>B25/5</f>
        <v>0.17090999999999998</v>
      </c>
      <c r="C26" s="19">
        <f>C25/5</f>
        <v>0.183724</v>
      </c>
      <c r="D26" s="19">
        <f t="shared" ref="D26:K26" si="5">D25/5</f>
        <v>7.9630000000000006E-2</v>
      </c>
      <c r="E26" s="19">
        <f t="shared" si="5"/>
        <v>0.17934800000000001</v>
      </c>
      <c r="F26" s="19">
        <f t="shared" si="5"/>
        <v>154.50028</v>
      </c>
      <c r="G26" s="19">
        <f t="shared" si="5"/>
        <v>0.149642</v>
      </c>
      <c r="H26" s="19">
        <f t="shared" si="5"/>
        <v>7.5130000000000002E-2</v>
      </c>
      <c r="I26" s="19">
        <f t="shared" si="5"/>
        <v>0.124</v>
      </c>
      <c r="J26" s="19">
        <f t="shared" si="5"/>
        <v>11.708948000000001</v>
      </c>
      <c r="K26" s="19">
        <f t="shared" si="5"/>
        <v>8.7386000000000005E-2</v>
      </c>
    </row>
    <row r="27" spans="1:11" ht="15.75" thickTop="1" x14ac:dyDescent="0.25">
      <c r="A27" s="8">
        <v>40049</v>
      </c>
      <c r="B27" s="9">
        <v>0.16988</v>
      </c>
      <c r="C27" s="10">
        <v>0.18298</v>
      </c>
      <c r="D27" s="9">
        <v>7.9810000000000006E-2</v>
      </c>
      <c r="E27" s="10">
        <v>0.17909</v>
      </c>
      <c r="F27" s="9">
        <v>155.33170000000001</v>
      </c>
      <c r="G27" s="10">
        <v>0.14929999999999999</v>
      </c>
      <c r="H27" s="9">
        <v>7.5149999999999995E-2</v>
      </c>
      <c r="I27" s="10">
        <v>0.124</v>
      </c>
      <c r="J27" s="10">
        <v>11.661580000000001</v>
      </c>
      <c r="K27" s="53">
        <v>8.6860000000000007E-2</v>
      </c>
    </row>
    <row r="28" spans="1:11" x14ac:dyDescent="0.25">
      <c r="A28" s="8">
        <v>40050</v>
      </c>
      <c r="B28" s="9">
        <v>0.16950000000000001</v>
      </c>
      <c r="C28" s="10">
        <v>0.18085000000000001</v>
      </c>
      <c r="D28" s="9">
        <v>7.9409999999999994E-2</v>
      </c>
      <c r="E28" s="10">
        <v>0.1789</v>
      </c>
      <c r="F28" s="9">
        <v>154.00800000000001</v>
      </c>
      <c r="G28" s="10">
        <v>0.14781</v>
      </c>
      <c r="H28" s="9">
        <v>7.5539999999999996E-2</v>
      </c>
      <c r="I28" s="10">
        <v>0.124</v>
      </c>
      <c r="J28" s="10">
        <v>11.74187</v>
      </c>
      <c r="K28" s="53">
        <v>8.6660000000000001E-2</v>
      </c>
    </row>
    <row r="29" spans="1:11" x14ac:dyDescent="0.25">
      <c r="A29" s="8">
        <v>40051</v>
      </c>
      <c r="B29" s="9">
        <v>0.16944000000000001</v>
      </c>
      <c r="C29" s="10">
        <v>0.18087</v>
      </c>
      <c r="D29" s="9">
        <v>7.9439999999999997E-2</v>
      </c>
      <c r="E29" s="10">
        <v>0.17873</v>
      </c>
      <c r="F29" s="9">
        <v>154.876</v>
      </c>
      <c r="G29" s="10">
        <v>0.1482</v>
      </c>
      <c r="H29" s="9">
        <v>7.5800000000000006E-2</v>
      </c>
      <c r="I29" s="10">
        <v>0.124</v>
      </c>
      <c r="J29" s="10">
        <v>11.69041</v>
      </c>
      <c r="K29" s="53">
        <v>8.6629999999999999E-2</v>
      </c>
    </row>
    <row r="30" spans="1:11" x14ac:dyDescent="0.25">
      <c r="A30" s="8">
        <v>40052</v>
      </c>
      <c r="B30" s="9">
        <v>0.17032</v>
      </c>
      <c r="C30" s="10">
        <v>0.18185000000000001</v>
      </c>
      <c r="D30" s="9">
        <v>7.9759999999999998E-2</v>
      </c>
      <c r="E30" s="10">
        <v>0.17923</v>
      </c>
      <c r="F30" s="9">
        <v>154.4606</v>
      </c>
      <c r="G30" s="10">
        <v>0.14968999999999999</v>
      </c>
      <c r="H30" s="9">
        <v>7.6429999999999998E-2</v>
      </c>
      <c r="I30" s="10">
        <v>0.124</v>
      </c>
      <c r="J30" s="10">
        <v>11.69196</v>
      </c>
      <c r="K30" s="53">
        <v>8.7090000000000001E-2</v>
      </c>
    </row>
    <row r="31" spans="1:11" ht="15.75" thickBot="1" x14ac:dyDescent="0.3">
      <c r="A31" s="11">
        <v>40053</v>
      </c>
      <c r="B31" s="12">
        <v>0.16972000000000001</v>
      </c>
      <c r="C31" s="13">
        <v>0.18145</v>
      </c>
      <c r="D31" s="12">
        <v>7.9810000000000006E-2</v>
      </c>
      <c r="E31" s="13">
        <v>0.17907999999999999</v>
      </c>
      <c r="F31" s="12">
        <v>154.6652</v>
      </c>
      <c r="G31" s="13">
        <v>0.14857000000000001</v>
      </c>
      <c r="H31" s="12">
        <v>7.6429999999999998E-2</v>
      </c>
      <c r="I31" s="13">
        <v>0.124</v>
      </c>
      <c r="J31" s="13">
        <v>11.59586</v>
      </c>
      <c r="K31" s="54">
        <v>8.6779999999999996E-2</v>
      </c>
    </row>
    <row r="32" spans="1:11" ht="15.75" thickTop="1" x14ac:dyDescent="0.25">
      <c r="A32" s="14" t="s">
        <v>9</v>
      </c>
      <c r="B32" s="15">
        <f t="shared" ref="B32:K32" si="6">SUM(B27:B31)</f>
        <v>0.84886000000000006</v>
      </c>
      <c r="C32" s="16">
        <f t="shared" si="6"/>
        <v>0.90800000000000003</v>
      </c>
      <c r="D32" s="15">
        <f t="shared" si="6"/>
        <v>0.39822999999999997</v>
      </c>
      <c r="E32" s="16">
        <f t="shared" si="6"/>
        <v>0.8950300000000001</v>
      </c>
      <c r="F32" s="15">
        <f t="shared" si="6"/>
        <v>773.3415</v>
      </c>
      <c r="G32" s="16">
        <f t="shared" si="6"/>
        <v>0.74356999999999995</v>
      </c>
      <c r="H32" s="15">
        <f t="shared" si="6"/>
        <v>0.37934999999999997</v>
      </c>
      <c r="I32" s="16">
        <f t="shared" si="6"/>
        <v>0.62</v>
      </c>
      <c r="J32" s="16">
        <f t="shared" si="6"/>
        <v>58.381680000000003</v>
      </c>
      <c r="K32" s="55">
        <f t="shared" si="6"/>
        <v>0.43401999999999996</v>
      </c>
    </row>
    <row r="33" spans="1:11" ht="15.75" thickBot="1" x14ac:dyDescent="0.3">
      <c r="A33" s="17" t="s">
        <v>10</v>
      </c>
      <c r="B33" s="18">
        <f>B32/5</f>
        <v>0.16977200000000001</v>
      </c>
      <c r="C33" s="19">
        <f>C32/5</f>
        <v>0.18160000000000001</v>
      </c>
      <c r="D33" s="19">
        <f t="shared" ref="D33:K33" si="7">D32/5</f>
        <v>7.9645999999999995E-2</v>
      </c>
      <c r="E33" s="19">
        <f t="shared" si="7"/>
        <v>0.17900600000000003</v>
      </c>
      <c r="F33" s="19">
        <f t="shared" si="7"/>
        <v>154.66829999999999</v>
      </c>
      <c r="G33" s="19">
        <f t="shared" si="7"/>
        <v>0.14871399999999999</v>
      </c>
      <c r="H33" s="19">
        <f t="shared" si="7"/>
        <v>7.5869999999999993E-2</v>
      </c>
      <c r="I33" s="19">
        <f t="shared" si="7"/>
        <v>0.124</v>
      </c>
      <c r="J33" s="19">
        <f t="shared" si="7"/>
        <v>11.676336000000001</v>
      </c>
      <c r="K33" s="19">
        <f t="shared" si="7"/>
        <v>8.6803999999999992E-2</v>
      </c>
    </row>
    <row r="34" spans="1:11" ht="15.75" thickTop="1" x14ac:dyDescent="0.25">
      <c r="A34" s="8">
        <v>40056</v>
      </c>
      <c r="B34" s="9">
        <v>0.1691</v>
      </c>
      <c r="C34" s="10">
        <v>0.1507</v>
      </c>
      <c r="D34" s="9">
        <v>7.9680000000000001E-2</v>
      </c>
      <c r="E34" s="10">
        <v>0.17860000000000001</v>
      </c>
      <c r="F34" s="9">
        <v>154.4</v>
      </c>
      <c r="G34" s="10">
        <v>0.14710000000000001</v>
      </c>
      <c r="H34" s="9">
        <v>7.6109999999999997E-2</v>
      </c>
      <c r="I34" s="10">
        <v>0.124</v>
      </c>
      <c r="J34" s="10">
        <v>11.58</v>
      </c>
      <c r="K34" s="53">
        <v>8.6470000000000005E-2</v>
      </c>
    </row>
    <row r="35" spans="1:11" ht="15.75" thickBot="1" x14ac:dyDescent="0.3">
      <c r="A35" s="11"/>
      <c r="B35" s="12"/>
      <c r="C35" s="13"/>
      <c r="D35" s="12"/>
      <c r="E35" s="13"/>
      <c r="F35" s="12"/>
      <c r="G35" s="13"/>
      <c r="H35" s="12"/>
      <c r="I35" s="13"/>
      <c r="J35" s="13"/>
      <c r="K35" s="54"/>
    </row>
    <row r="36" spans="1:11" ht="15.75" thickTop="1" x14ac:dyDescent="0.25">
      <c r="A36" s="14" t="s">
        <v>9</v>
      </c>
      <c r="B36" s="15">
        <f t="shared" ref="B36:K36" si="8">SUM(B34:B35)</f>
        <v>0.1691</v>
      </c>
      <c r="C36" s="16">
        <f t="shared" si="8"/>
        <v>0.1507</v>
      </c>
      <c r="D36" s="15">
        <f t="shared" si="8"/>
        <v>7.9680000000000001E-2</v>
      </c>
      <c r="E36" s="16">
        <f t="shared" si="8"/>
        <v>0.17860000000000001</v>
      </c>
      <c r="F36" s="15">
        <f t="shared" si="8"/>
        <v>154.4</v>
      </c>
      <c r="G36" s="16">
        <f t="shared" si="8"/>
        <v>0.14710000000000001</v>
      </c>
      <c r="H36" s="15">
        <f t="shared" si="8"/>
        <v>7.6109999999999997E-2</v>
      </c>
      <c r="I36" s="16">
        <f t="shared" si="8"/>
        <v>0.124</v>
      </c>
      <c r="J36" s="16">
        <f t="shared" si="8"/>
        <v>11.58</v>
      </c>
      <c r="K36" s="55">
        <f t="shared" si="8"/>
        <v>8.6470000000000005E-2</v>
      </c>
    </row>
    <row r="37" spans="1:11" ht="15.75" thickBot="1" x14ac:dyDescent="0.3">
      <c r="A37" s="17" t="s">
        <v>10</v>
      </c>
      <c r="B37" s="18">
        <f>B36/1</f>
        <v>0.1691</v>
      </c>
      <c r="C37" s="19">
        <f>C36/1</f>
        <v>0.1507</v>
      </c>
      <c r="D37" s="19">
        <f t="shared" ref="D37:K37" si="9">D36/1</f>
        <v>7.9680000000000001E-2</v>
      </c>
      <c r="E37" s="19">
        <f t="shared" si="9"/>
        <v>0.17860000000000001</v>
      </c>
      <c r="F37" s="19">
        <f t="shared" si="9"/>
        <v>154.4</v>
      </c>
      <c r="G37" s="19">
        <f t="shared" si="9"/>
        <v>0.14710000000000001</v>
      </c>
      <c r="H37" s="19">
        <f t="shared" si="9"/>
        <v>7.6109999999999997E-2</v>
      </c>
      <c r="I37" s="19">
        <f t="shared" si="9"/>
        <v>0.124</v>
      </c>
      <c r="J37" s="19">
        <f t="shared" si="9"/>
        <v>11.58</v>
      </c>
      <c r="K37" s="19">
        <f t="shared" si="9"/>
        <v>8.6470000000000005E-2</v>
      </c>
    </row>
    <row r="38" spans="1:11" ht="15.75" thickTop="1" x14ac:dyDescent="0.25">
      <c r="A38" s="20"/>
      <c r="B38" s="9"/>
      <c r="C38" s="10"/>
      <c r="D38" s="9"/>
      <c r="E38" s="10"/>
      <c r="F38" s="9"/>
      <c r="G38" s="10"/>
      <c r="H38" s="9"/>
      <c r="I38" s="10"/>
      <c r="J38" s="10"/>
      <c r="K38" s="53"/>
    </row>
    <row r="39" spans="1:11" ht="20.25" x14ac:dyDescent="0.3">
      <c r="A39" s="20"/>
      <c r="B39" s="9"/>
      <c r="C39" s="57"/>
      <c r="D39" s="9"/>
      <c r="E39" s="22" t="s">
        <v>11</v>
      </c>
      <c r="F39" s="9"/>
      <c r="G39" s="10"/>
      <c r="H39" s="9"/>
      <c r="I39" s="10"/>
      <c r="J39" s="10"/>
      <c r="K39" s="53"/>
    </row>
    <row r="40" spans="1:11" ht="15.75" thickBot="1" x14ac:dyDescent="0.3">
      <c r="A40" s="23"/>
      <c r="B40" s="24"/>
      <c r="C40" s="25"/>
      <c r="D40" s="24"/>
      <c r="E40" s="25"/>
      <c r="F40" s="24"/>
      <c r="G40" s="25"/>
      <c r="H40" s="24"/>
      <c r="I40" s="25"/>
      <c r="J40" s="25"/>
      <c r="K40" s="56"/>
    </row>
    <row r="41" spans="1:11" x14ac:dyDescent="0.25">
      <c r="A41" s="26" t="s">
        <v>12</v>
      </c>
      <c r="B41" s="27">
        <f>SUM(B6:B10,B13:B17,B20:B24,B27:B31,B34)</f>
        <v>3.5699899999999993</v>
      </c>
      <c r="C41" s="36">
        <f>SUM(C6:C10,C13:C17,C20:C24,C27:C31,C34)</f>
        <v>3.8262399999999999</v>
      </c>
      <c r="D41" s="36">
        <f t="shared" ref="D41:K41" si="10">SUM(D6:D10,D13:D17,D20:D24,D27:D31,D34)</f>
        <v>1.6680799999999998</v>
      </c>
      <c r="E41" s="36">
        <f t="shared" si="10"/>
        <v>3.7553000000000001</v>
      </c>
      <c r="F41" s="36">
        <f t="shared" si="10"/>
        <v>3223.145</v>
      </c>
      <c r="G41" s="36">
        <f t="shared" si="10"/>
        <v>3.1192799999999998</v>
      </c>
      <c r="H41" s="36">
        <f t="shared" si="10"/>
        <v>1.57352</v>
      </c>
      <c r="I41" s="36">
        <f t="shared" si="10"/>
        <v>2.6040000000000014</v>
      </c>
      <c r="J41" s="36">
        <f t="shared" si="10"/>
        <v>247.29221999999999</v>
      </c>
      <c r="K41" s="36">
        <f t="shared" si="10"/>
        <v>1.8262400000000001</v>
      </c>
    </row>
    <row r="42" spans="1:11" x14ac:dyDescent="0.25">
      <c r="A42" s="26" t="s">
        <v>13</v>
      </c>
      <c r="B42" s="27">
        <f>B41/21</f>
        <v>0.16999952380952377</v>
      </c>
      <c r="C42" s="28">
        <f>C41/21</f>
        <v>0.18220190476190476</v>
      </c>
      <c r="D42" s="28">
        <f t="shared" ref="D42:K42" si="11">D41/21</f>
        <v>7.9432380952380949E-2</v>
      </c>
      <c r="E42" s="28">
        <f t="shared" si="11"/>
        <v>0.17882380952380952</v>
      </c>
      <c r="F42" s="28">
        <f t="shared" si="11"/>
        <v>153.48309523809525</v>
      </c>
      <c r="G42" s="28">
        <f t="shared" si="11"/>
        <v>0.14853714285714284</v>
      </c>
      <c r="H42" s="28">
        <f t="shared" si="11"/>
        <v>7.4929523809523807E-2</v>
      </c>
      <c r="I42" s="28">
        <f t="shared" si="11"/>
        <v>0.12400000000000007</v>
      </c>
      <c r="J42" s="28">
        <f t="shared" si="11"/>
        <v>11.77582</v>
      </c>
      <c r="K42" s="28">
        <f t="shared" si="11"/>
        <v>8.6963809523809527E-2</v>
      </c>
    </row>
    <row r="43" spans="1:11" x14ac:dyDescent="0.25">
      <c r="A43" s="26" t="s">
        <v>14</v>
      </c>
      <c r="B43" s="27">
        <f>1/B42</f>
        <v>5.8823694184017334</v>
      </c>
      <c r="C43" s="28">
        <f>1/C42</f>
        <v>5.4884168269632854</v>
      </c>
      <c r="D43" s="28">
        <f t="shared" ref="D43:K43" si="12">1/D42</f>
        <v>12.589324253033428</v>
      </c>
      <c r="E43" s="28">
        <f t="shared" si="12"/>
        <v>5.592096503608234</v>
      </c>
      <c r="F43" s="28">
        <f t="shared" si="12"/>
        <v>6.5153755105649917E-3</v>
      </c>
      <c r="G43" s="28">
        <f t="shared" si="12"/>
        <v>6.7323228437331704</v>
      </c>
      <c r="H43" s="28">
        <f t="shared" si="12"/>
        <v>13.345874218313082</v>
      </c>
      <c r="I43" s="28">
        <f t="shared" si="12"/>
        <v>8.0645161290322545</v>
      </c>
      <c r="J43" s="28">
        <f t="shared" si="12"/>
        <v>8.4919776287341348E-2</v>
      </c>
      <c r="K43" s="28">
        <f t="shared" si="12"/>
        <v>11.499036271245838</v>
      </c>
    </row>
    <row r="44" spans="1:11" ht="15.75" thickBot="1" x14ac:dyDescent="0.3">
      <c r="A44" s="29"/>
      <c r="B44" s="30"/>
      <c r="C44" s="31"/>
      <c r="D44" s="30"/>
      <c r="E44" s="31"/>
      <c r="F44" s="31"/>
      <c r="G44" s="30"/>
      <c r="H44" s="31"/>
      <c r="I44" s="30"/>
      <c r="J44" s="31"/>
      <c r="K44" s="4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opLeftCell="A7" workbookViewId="0">
      <selection activeCell="C31" sqref="C31"/>
    </sheetView>
  </sheetViews>
  <sheetFormatPr defaultRowHeight="15" x14ac:dyDescent="0.25"/>
  <cols>
    <col min="1" max="1" width="12.28515625" customWidth="1"/>
    <col min="2" max="2" width="10.85546875" customWidth="1"/>
    <col min="3" max="3" width="10.7109375" customWidth="1"/>
    <col min="4" max="4" width="11.7109375" customWidth="1"/>
    <col min="5" max="6" width="10.42578125" customWidth="1"/>
    <col min="7" max="7" width="10" customWidth="1"/>
    <col min="8" max="8" width="10.42578125" customWidth="1"/>
    <col min="9" max="9" width="10.7109375" customWidth="1"/>
    <col min="10" max="10" width="10.140625" customWidth="1"/>
    <col min="11" max="11" width="10.4257812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 x14ac:dyDescent="0.3">
      <c r="A2" s="1"/>
      <c r="B2" s="1"/>
      <c r="C2" s="2" t="s">
        <v>41</v>
      </c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5">
      <c r="A4" s="4"/>
      <c r="B4" s="5"/>
      <c r="C4" s="4"/>
      <c r="D4" s="5"/>
      <c r="E4" s="4"/>
      <c r="F4" s="5"/>
      <c r="G4" s="4"/>
      <c r="H4" s="5"/>
      <c r="I4" s="4"/>
      <c r="J4" s="4"/>
      <c r="K4" s="51"/>
    </row>
    <row r="5" spans="1:11" ht="15.75" thickBot="1" x14ac:dyDescent="0.3">
      <c r="A5" s="6" t="s">
        <v>0</v>
      </c>
      <c r="B5" s="7" t="s">
        <v>8</v>
      </c>
      <c r="C5" s="6" t="s">
        <v>7</v>
      </c>
      <c r="D5" s="7" t="s">
        <v>20</v>
      </c>
      <c r="E5" s="6" t="s">
        <v>1</v>
      </c>
      <c r="F5" s="7" t="s">
        <v>15</v>
      </c>
      <c r="G5" s="6" t="s">
        <v>5</v>
      </c>
      <c r="H5" s="7" t="s">
        <v>4</v>
      </c>
      <c r="I5" s="6" t="s">
        <v>2</v>
      </c>
      <c r="J5" s="6" t="s">
        <v>6</v>
      </c>
      <c r="K5" s="52" t="s">
        <v>3</v>
      </c>
    </row>
    <row r="6" spans="1:11" x14ac:dyDescent="0.25">
      <c r="A6" s="8">
        <v>40057</v>
      </c>
      <c r="B6" s="63">
        <v>0.16871</v>
      </c>
      <c r="C6" s="64">
        <v>0.18046000000000001</v>
      </c>
      <c r="D6" s="63">
        <v>7.9289999999999999E-2</v>
      </c>
      <c r="E6" s="64">
        <v>0.17852000000000001</v>
      </c>
      <c r="F6" s="63">
        <v>154.47919999999999</v>
      </c>
      <c r="G6" s="64">
        <v>0.1469</v>
      </c>
      <c r="H6" s="63">
        <v>7.6100000000000001E-2</v>
      </c>
      <c r="I6" s="64">
        <v>0.124</v>
      </c>
      <c r="J6" s="63">
        <v>11.562379999999999</v>
      </c>
      <c r="K6" s="63">
        <v>8.6389999999999995E-2</v>
      </c>
    </row>
    <row r="7" spans="1:11" x14ac:dyDescent="0.25">
      <c r="A7" s="8">
        <v>40058</v>
      </c>
      <c r="B7" s="20">
        <v>0.16969999999999999</v>
      </c>
      <c r="C7" s="64">
        <v>0.18182999999999999</v>
      </c>
      <c r="D7" s="20">
        <v>7.9740000000000005E-2</v>
      </c>
      <c r="E7" s="64">
        <v>0.17882000000000001</v>
      </c>
      <c r="F7" s="20">
        <v>154.27770000000001</v>
      </c>
      <c r="G7" s="64">
        <v>0.14831</v>
      </c>
      <c r="H7" s="20">
        <v>7.6380000000000003E-2</v>
      </c>
      <c r="I7" s="64">
        <v>0.124</v>
      </c>
      <c r="J7" s="20">
        <v>11.54688</v>
      </c>
      <c r="K7" s="20">
        <v>8.677E-2</v>
      </c>
    </row>
    <row r="8" spans="1:11" x14ac:dyDescent="0.25">
      <c r="A8" s="8">
        <v>40059</v>
      </c>
      <c r="B8" s="20">
        <v>0.17029</v>
      </c>
      <c r="C8" s="77">
        <v>0.18447</v>
      </c>
      <c r="D8" s="20">
        <v>7.9780000000000004E-2</v>
      </c>
      <c r="E8" s="64">
        <v>0.17899000000000001</v>
      </c>
      <c r="F8" s="20">
        <v>154.85120000000001</v>
      </c>
      <c r="G8" s="64">
        <v>0.14907999999999999</v>
      </c>
      <c r="H8" s="20">
        <v>7.6410000000000006E-2</v>
      </c>
      <c r="I8" s="64">
        <v>0.124</v>
      </c>
      <c r="J8" s="20">
        <v>11.47434</v>
      </c>
      <c r="K8" s="20">
        <v>8.7069999999999995E-2</v>
      </c>
    </row>
    <row r="9" spans="1:11" ht="15.75" thickBot="1" x14ac:dyDescent="0.3">
      <c r="A9" s="11">
        <v>40060</v>
      </c>
      <c r="B9" s="73">
        <v>0.1701</v>
      </c>
      <c r="C9" s="74">
        <v>0.18317</v>
      </c>
      <c r="D9" s="73">
        <v>7.9219999999999999E-2</v>
      </c>
      <c r="E9" s="74">
        <v>0.17860999999999999</v>
      </c>
      <c r="F9" s="73">
        <v>154.41720000000001</v>
      </c>
      <c r="G9" s="74">
        <v>0.1479</v>
      </c>
      <c r="H9" s="73">
        <v>7.5910000000000005E-2</v>
      </c>
      <c r="I9" s="74">
        <v>0.124</v>
      </c>
      <c r="J9" s="73">
        <v>11.47682</v>
      </c>
      <c r="K9" s="73">
        <v>8.6970000000000006E-2</v>
      </c>
    </row>
    <row r="10" spans="1:11" ht="15.75" thickTop="1" x14ac:dyDescent="0.25">
      <c r="A10" s="14" t="s">
        <v>9</v>
      </c>
      <c r="B10" s="15">
        <f t="shared" ref="B10:K10" si="0">SUM(B6:B9)</f>
        <v>0.67879999999999996</v>
      </c>
      <c r="C10" s="16">
        <f t="shared" si="0"/>
        <v>0.72992999999999997</v>
      </c>
      <c r="D10" s="15">
        <f t="shared" si="0"/>
        <v>0.31803000000000003</v>
      </c>
      <c r="E10" s="16">
        <f t="shared" si="0"/>
        <v>0.71493999999999991</v>
      </c>
      <c r="F10" s="15">
        <f t="shared" si="0"/>
        <v>618.02530000000002</v>
      </c>
      <c r="G10" s="16">
        <f t="shared" si="0"/>
        <v>0.59218999999999999</v>
      </c>
      <c r="H10" s="15">
        <f t="shared" si="0"/>
        <v>0.30480000000000002</v>
      </c>
      <c r="I10" s="16">
        <f t="shared" si="0"/>
        <v>0.496</v>
      </c>
      <c r="J10" s="16">
        <f t="shared" si="0"/>
        <v>46.060419999999993</v>
      </c>
      <c r="K10" s="55">
        <f t="shared" si="0"/>
        <v>0.34719999999999995</v>
      </c>
    </row>
    <row r="11" spans="1:11" ht="15.75" thickBot="1" x14ac:dyDescent="0.3">
      <c r="A11" s="17" t="s">
        <v>10</v>
      </c>
      <c r="B11" s="18">
        <f>B10/4</f>
        <v>0.16969999999999999</v>
      </c>
      <c r="C11" s="19">
        <f>C10/4</f>
        <v>0.18248249999999999</v>
      </c>
      <c r="D11" s="19">
        <f t="shared" ref="D11:K11" si="1">D10/4</f>
        <v>7.9507500000000009E-2</v>
      </c>
      <c r="E11" s="19">
        <f t="shared" si="1"/>
        <v>0.17873499999999998</v>
      </c>
      <c r="F11" s="19">
        <f t="shared" si="1"/>
        <v>154.506325</v>
      </c>
      <c r="G11" s="19">
        <f t="shared" si="1"/>
        <v>0.1480475</v>
      </c>
      <c r="H11" s="19">
        <f t="shared" si="1"/>
        <v>7.6200000000000004E-2</v>
      </c>
      <c r="I11" s="19">
        <f t="shared" si="1"/>
        <v>0.124</v>
      </c>
      <c r="J11" s="19">
        <f t="shared" si="1"/>
        <v>11.515104999999998</v>
      </c>
      <c r="K11" s="19">
        <f t="shared" si="1"/>
        <v>8.6799999999999988E-2</v>
      </c>
    </row>
    <row r="12" spans="1:11" ht="15.75" thickTop="1" x14ac:dyDescent="0.25">
      <c r="A12" s="8">
        <v>40063</v>
      </c>
      <c r="B12" s="9">
        <v>0.17002</v>
      </c>
      <c r="C12" s="10">
        <v>0.18068999999999999</v>
      </c>
      <c r="D12" s="9">
        <v>7.9339999999999994E-2</v>
      </c>
      <c r="E12" s="10">
        <v>0.17854</v>
      </c>
      <c r="F12" s="9">
        <v>153.5926</v>
      </c>
      <c r="G12" s="10">
        <v>0.14618999999999999</v>
      </c>
      <c r="H12" s="9">
        <v>7.5770000000000004E-2</v>
      </c>
      <c r="I12" s="10">
        <v>0.124</v>
      </c>
      <c r="J12" s="10">
        <v>11.527659999999999</v>
      </c>
      <c r="K12" s="53">
        <v>8.6929999999999993E-2</v>
      </c>
    </row>
    <row r="13" spans="1:11" x14ac:dyDescent="0.25">
      <c r="A13" s="8">
        <v>40064</v>
      </c>
      <c r="B13" s="9">
        <v>0.16919000000000001</v>
      </c>
      <c r="C13" s="10">
        <v>0.17921000000000001</v>
      </c>
      <c r="D13" s="9">
        <v>7.9619999999999996E-2</v>
      </c>
      <c r="E13" s="10">
        <v>0.17774999999999999</v>
      </c>
      <c r="F13" s="9">
        <v>153.07570000000001</v>
      </c>
      <c r="G13" s="10">
        <v>0.14499000000000001</v>
      </c>
      <c r="H13" s="9">
        <v>7.5700000000000003E-2</v>
      </c>
      <c r="I13" s="10">
        <v>0.124</v>
      </c>
      <c r="J13" s="10">
        <v>11.5413</v>
      </c>
      <c r="K13" s="53">
        <v>8.6510000000000004E-2</v>
      </c>
    </row>
    <row r="14" spans="1:11" x14ac:dyDescent="0.25">
      <c r="A14" s="8">
        <v>40065</v>
      </c>
      <c r="B14" s="9">
        <v>0.16758000000000001</v>
      </c>
      <c r="C14" s="10">
        <v>0.17823</v>
      </c>
      <c r="D14" s="9">
        <v>7.9350000000000004E-2</v>
      </c>
      <c r="E14" s="10">
        <v>0.17701</v>
      </c>
      <c r="F14" s="9">
        <v>152.02709999999999</v>
      </c>
      <c r="G14" s="10">
        <v>0.14377000000000001</v>
      </c>
      <c r="H14" s="9">
        <v>7.5109999999999996E-2</v>
      </c>
      <c r="I14" s="10">
        <v>0.124</v>
      </c>
      <c r="J14" s="10">
        <v>11.45326</v>
      </c>
      <c r="K14" s="53">
        <v>8.5680000000000006E-2</v>
      </c>
    </row>
    <row r="15" spans="1:11" x14ac:dyDescent="0.25">
      <c r="A15" s="8">
        <v>40066</v>
      </c>
      <c r="B15" s="9">
        <v>0.1666</v>
      </c>
      <c r="C15" s="10">
        <v>0.17749999999999999</v>
      </c>
      <c r="D15" s="9">
        <v>7.936E-2</v>
      </c>
      <c r="E15" s="10">
        <v>0.17663000000000001</v>
      </c>
      <c r="F15" s="9">
        <v>151.78219999999999</v>
      </c>
      <c r="G15" s="10">
        <v>0.14358000000000001</v>
      </c>
      <c r="H15" s="9">
        <v>7.4950000000000003E-2</v>
      </c>
      <c r="I15" s="10">
        <v>0.124</v>
      </c>
      <c r="J15" s="10">
        <v>11.399010000000001</v>
      </c>
      <c r="K15" s="53">
        <v>8.5180000000000006E-2</v>
      </c>
    </row>
    <row r="16" spans="1:11" ht="15.75" thickBot="1" x14ac:dyDescent="0.3">
      <c r="A16" s="11">
        <v>40067</v>
      </c>
      <c r="B16" s="12">
        <v>0.16653999999999999</v>
      </c>
      <c r="C16" s="13">
        <v>0.17757000000000001</v>
      </c>
      <c r="D16" s="12">
        <v>7.9250000000000001E-2</v>
      </c>
      <c r="E16" s="13">
        <v>0.17680999999999999</v>
      </c>
      <c r="F16" s="12">
        <v>151.78530000000001</v>
      </c>
      <c r="G16" s="13">
        <v>0.14426</v>
      </c>
      <c r="H16" s="12">
        <v>7.4569999999999997E-2</v>
      </c>
      <c r="I16" s="13">
        <v>0.124</v>
      </c>
      <c r="J16" s="13">
        <v>11.38444</v>
      </c>
      <c r="K16" s="54">
        <v>8.516E-2</v>
      </c>
    </row>
    <row r="17" spans="1:11" ht="15.75" thickTop="1" x14ac:dyDescent="0.25">
      <c r="A17" s="14" t="s">
        <v>9</v>
      </c>
      <c r="B17" s="15">
        <f t="shared" ref="B17:K17" si="2">SUM(B12:B16)</f>
        <v>0.83993000000000007</v>
      </c>
      <c r="C17" s="16">
        <f t="shared" si="2"/>
        <v>0.89319999999999999</v>
      </c>
      <c r="D17" s="15">
        <f t="shared" si="2"/>
        <v>0.39692</v>
      </c>
      <c r="E17" s="16">
        <f t="shared" si="2"/>
        <v>0.88673999999999997</v>
      </c>
      <c r="F17" s="15">
        <f t="shared" si="2"/>
        <v>762.26290000000006</v>
      </c>
      <c r="G17" s="16">
        <f t="shared" si="2"/>
        <v>0.72279000000000004</v>
      </c>
      <c r="H17" s="15">
        <f t="shared" si="2"/>
        <v>0.37609999999999999</v>
      </c>
      <c r="I17" s="16">
        <f t="shared" si="2"/>
        <v>0.62</v>
      </c>
      <c r="J17" s="16">
        <f t="shared" si="2"/>
        <v>57.305669999999992</v>
      </c>
      <c r="K17" s="55">
        <f t="shared" si="2"/>
        <v>0.42946000000000006</v>
      </c>
    </row>
    <row r="18" spans="1:11" ht="15.75" thickBot="1" x14ac:dyDescent="0.3">
      <c r="A18" s="17" t="s">
        <v>10</v>
      </c>
      <c r="B18" s="18">
        <f>B17/5</f>
        <v>0.16798600000000002</v>
      </c>
      <c r="C18" s="19">
        <f>C17/5</f>
        <v>0.17863999999999999</v>
      </c>
      <c r="D18" s="19">
        <f t="shared" ref="D18:K18" si="3">D17/5</f>
        <v>7.9383999999999996E-2</v>
      </c>
      <c r="E18" s="19">
        <f t="shared" si="3"/>
        <v>0.17734800000000001</v>
      </c>
      <c r="F18" s="19">
        <f t="shared" si="3"/>
        <v>152.45258000000001</v>
      </c>
      <c r="G18" s="19">
        <f t="shared" si="3"/>
        <v>0.14455800000000002</v>
      </c>
      <c r="H18" s="19">
        <f t="shared" si="3"/>
        <v>7.5219999999999995E-2</v>
      </c>
      <c r="I18" s="19">
        <f t="shared" si="3"/>
        <v>0.124</v>
      </c>
      <c r="J18" s="19">
        <f t="shared" si="3"/>
        <v>11.461133999999998</v>
      </c>
      <c r="K18" s="19">
        <f t="shared" si="3"/>
        <v>8.589200000000001E-2</v>
      </c>
    </row>
    <row r="19" spans="1:11" ht="15" customHeight="1" thickTop="1" x14ac:dyDescent="0.25">
      <c r="A19" s="8">
        <v>40070</v>
      </c>
      <c r="B19" s="9">
        <v>0.16603999999999999</v>
      </c>
      <c r="C19" s="10">
        <v>0.17527999999999999</v>
      </c>
      <c r="D19" s="9">
        <v>7.8990000000000005E-2</v>
      </c>
      <c r="E19" s="10">
        <v>0.17634</v>
      </c>
      <c r="F19" s="9">
        <v>151.49700000000001</v>
      </c>
      <c r="G19" s="10">
        <v>0.14341000000000001</v>
      </c>
      <c r="H19" s="9">
        <v>7.4279999999999999E-2</v>
      </c>
      <c r="I19" s="10">
        <v>0.124</v>
      </c>
      <c r="J19" s="10">
        <v>11.223549999999999</v>
      </c>
      <c r="K19" s="53">
        <v>8.4900000000000003E-2</v>
      </c>
    </row>
    <row r="20" spans="1:11" x14ac:dyDescent="0.25">
      <c r="A20" s="8">
        <v>40071</v>
      </c>
      <c r="B20" s="9">
        <v>0.16603000000000001</v>
      </c>
      <c r="C20" s="10">
        <v>0.17693</v>
      </c>
      <c r="D20" s="9">
        <v>7.8460000000000002E-2</v>
      </c>
      <c r="E20" s="10">
        <v>0.17649999999999999</v>
      </c>
      <c r="F20" s="9">
        <v>151.73570000000001</v>
      </c>
      <c r="G20" s="10">
        <v>0.14423</v>
      </c>
      <c r="H20" s="9">
        <v>7.4660000000000004E-2</v>
      </c>
      <c r="I20" s="10">
        <v>0.124</v>
      </c>
      <c r="J20" s="10">
        <v>11.24525</v>
      </c>
      <c r="K20" s="53">
        <v>8.4889999999999993E-2</v>
      </c>
    </row>
    <row r="21" spans="1:11" x14ac:dyDescent="0.25">
      <c r="A21" s="8">
        <v>40072</v>
      </c>
      <c r="B21" s="9">
        <v>0.16600000000000001</v>
      </c>
      <c r="C21" s="10">
        <v>0.1769</v>
      </c>
      <c r="D21" s="9">
        <v>7.9049999999999995E-2</v>
      </c>
      <c r="E21" s="10">
        <v>0.17630000000000001</v>
      </c>
      <c r="F21" s="9">
        <v>151.19999999999999</v>
      </c>
      <c r="G21" s="10">
        <v>0.14419999999999999</v>
      </c>
      <c r="H21" s="9">
        <v>7.5240000000000001E-2</v>
      </c>
      <c r="I21" s="10">
        <v>0.124</v>
      </c>
      <c r="J21" s="10">
        <v>11.31</v>
      </c>
      <c r="K21" s="53">
        <v>8.4870000000000001E-2</v>
      </c>
    </row>
    <row r="22" spans="1:11" x14ac:dyDescent="0.25">
      <c r="A22" s="8">
        <v>40073</v>
      </c>
      <c r="B22" s="9">
        <v>0.16500000000000001</v>
      </c>
      <c r="C22" s="10">
        <v>0.17410999999999999</v>
      </c>
      <c r="D22" s="9">
        <v>7.8159999999999993E-2</v>
      </c>
      <c r="E22" s="10">
        <v>0.17516000000000001</v>
      </c>
      <c r="F22" s="9">
        <v>149.86330000000001</v>
      </c>
      <c r="G22" s="10">
        <v>0.14227999999999999</v>
      </c>
      <c r="H22" s="9">
        <v>7.5179999999999997E-2</v>
      </c>
      <c r="I22" s="10">
        <v>0.124</v>
      </c>
      <c r="J22" s="10">
        <v>11.28276</v>
      </c>
      <c r="K22" s="53">
        <v>8.4360000000000004E-2</v>
      </c>
    </row>
    <row r="23" spans="1:11" ht="15.75" thickBot="1" x14ac:dyDescent="0.3">
      <c r="A23" s="11">
        <v>40074</v>
      </c>
      <c r="B23" s="12">
        <v>0.16453000000000001</v>
      </c>
      <c r="C23" s="13">
        <v>0.17437</v>
      </c>
      <c r="D23" s="12">
        <v>7.8109999999999999E-2</v>
      </c>
      <c r="E23" s="13">
        <v>0.17532</v>
      </c>
      <c r="F23" s="12">
        <v>149.76410000000001</v>
      </c>
      <c r="G23" s="13">
        <v>0.14205999999999999</v>
      </c>
      <c r="H23" s="12">
        <v>7.5200000000000003E-2</v>
      </c>
      <c r="I23" s="13">
        <v>0.124</v>
      </c>
      <c r="J23" s="13">
        <v>11.302289999999999</v>
      </c>
      <c r="K23" s="54">
        <v>8.412E-2</v>
      </c>
    </row>
    <row r="24" spans="1:11" ht="15.75" thickTop="1" x14ac:dyDescent="0.25">
      <c r="A24" s="14" t="s">
        <v>9</v>
      </c>
      <c r="B24" s="15">
        <f t="shared" ref="B24:K24" si="4">SUM(B19:B23)</f>
        <v>0.82760000000000011</v>
      </c>
      <c r="C24" s="16">
        <f t="shared" si="4"/>
        <v>0.87758999999999998</v>
      </c>
      <c r="D24" s="15">
        <f t="shared" si="4"/>
        <v>0.39277000000000001</v>
      </c>
      <c r="E24" s="16">
        <f t="shared" si="4"/>
        <v>0.87961999999999996</v>
      </c>
      <c r="F24" s="15">
        <f t="shared" si="4"/>
        <v>754.06010000000003</v>
      </c>
      <c r="G24" s="16">
        <f t="shared" si="4"/>
        <v>0.71617999999999993</v>
      </c>
      <c r="H24" s="15">
        <f t="shared" si="4"/>
        <v>0.37456</v>
      </c>
      <c r="I24" s="16">
        <f t="shared" si="4"/>
        <v>0.62</v>
      </c>
      <c r="J24" s="16">
        <f t="shared" si="4"/>
        <v>56.363849999999999</v>
      </c>
      <c r="K24" s="55">
        <f t="shared" si="4"/>
        <v>0.42313999999999996</v>
      </c>
    </row>
    <row r="25" spans="1:11" ht="15.75" thickBot="1" x14ac:dyDescent="0.3">
      <c r="A25" s="17" t="s">
        <v>10</v>
      </c>
      <c r="B25" s="18">
        <f>B24/5</f>
        <v>0.16552000000000003</v>
      </c>
      <c r="C25" s="19">
        <f>C24/5</f>
        <v>0.17551800000000001</v>
      </c>
      <c r="D25" s="19">
        <f t="shared" ref="D25:K25" si="5">D24/5</f>
        <v>7.8553999999999999E-2</v>
      </c>
      <c r="E25" s="19">
        <f t="shared" si="5"/>
        <v>0.175924</v>
      </c>
      <c r="F25" s="19">
        <f t="shared" si="5"/>
        <v>150.81202000000002</v>
      </c>
      <c r="G25" s="19">
        <f t="shared" si="5"/>
        <v>0.14323599999999997</v>
      </c>
      <c r="H25" s="19">
        <f t="shared" si="5"/>
        <v>7.4912000000000006E-2</v>
      </c>
      <c r="I25" s="19">
        <f t="shared" si="5"/>
        <v>0.124</v>
      </c>
      <c r="J25" s="19">
        <f t="shared" si="5"/>
        <v>11.27277</v>
      </c>
      <c r="K25" s="19">
        <f t="shared" si="5"/>
        <v>8.4627999999999995E-2</v>
      </c>
    </row>
    <row r="26" spans="1:11" ht="15.75" thickTop="1" x14ac:dyDescent="0.25">
      <c r="A26" s="8">
        <v>40077</v>
      </c>
      <c r="B26" s="9">
        <v>0.1648</v>
      </c>
      <c r="C26" s="10">
        <v>0.1749</v>
      </c>
      <c r="D26" s="9">
        <v>7.8259999999999996E-2</v>
      </c>
      <c r="E26" s="10">
        <v>0.1757</v>
      </c>
      <c r="F26" s="9">
        <v>149.69999999999999</v>
      </c>
      <c r="G26" s="10">
        <v>0.1429</v>
      </c>
      <c r="H26" s="9">
        <v>7.6230000000000006E-2</v>
      </c>
      <c r="I26" s="10">
        <v>0.124</v>
      </c>
      <c r="J26" s="10">
        <v>11.33</v>
      </c>
      <c r="K26" s="53">
        <v>8.4269999999999998E-2</v>
      </c>
    </row>
    <row r="27" spans="1:11" x14ac:dyDescent="0.25">
      <c r="A27" s="8">
        <v>40078</v>
      </c>
      <c r="B27" s="9">
        <v>0.16533</v>
      </c>
      <c r="C27" s="10">
        <v>0.17582999999999999</v>
      </c>
      <c r="D27" s="9">
        <v>7.9079999999999998E-2</v>
      </c>
      <c r="E27" s="10">
        <v>0.17580999999999999</v>
      </c>
      <c r="F27" s="9">
        <v>149.64940000000001</v>
      </c>
      <c r="G27" s="10">
        <v>0.14385999999999999</v>
      </c>
      <c r="H27" s="9">
        <v>7.6550000000000007E-2</v>
      </c>
      <c r="I27" s="10">
        <v>0.124</v>
      </c>
      <c r="J27" s="10">
        <v>11.42381</v>
      </c>
      <c r="K27" s="53">
        <v>8.4529999999999994E-2</v>
      </c>
    </row>
    <row r="28" spans="1:11" x14ac:dyDescent="0.25">
      <c r="A28" s="8">
        <v>40079</v>
      </c>
      <c r="B28" s="9">
        <v>0.16419</v>
      </c>
      <c r="C28" s="10">
        <v>0.17255999999999999</v>
      </c>
      <c r="D28" s="9">
        <v>7.8869999999999996E-2</v>
      </c>
      <c r="E28" s="10">
        <v>0.17529</v>
      </c>
      <c r="F28" s="9">
        <v>149.56880000000001</v>
      </c>
      <c r="G28" s="10">
        <v>0.14226</v>
      </c>
      <c r="H28" s="9">
        <v>7.5899999999999995E-2</v>
      </c>
      <c r="I28" s="10">
        <v>0.124</v>
      </c>
      <c r="J28" s="10">
        <v>11.324920000000001</v>
      </c>
      <c r="K28" s="53">
        <v>8.3949999999999997E-2</v>
      </c>
    </row>
    <row r="29" spans="1:11" x14ac:dyDescent="0.25">
      <c r="A29" s="8">
        <v>40080</v>
      </c>
      <c r="B29" s="9">
        <v>0.16405</v>
      </c>
      <c r="C29" s="10">
        <v>0.17132</v>
      </c>
      <c r="D29" s="9">
        <v>7.886E-2</v>
      </c>
      <c r="E29" s="10">
        <v>0.17518</v>
      </c>
      <c r="F29" s="9">
        <v>148.11955</v>
      </c>
      <c r="G29" s="10">
        <v>0.14197000000000001</v>
      </c>
      <c r="H29" s="9">
        <v>7.5569999999999998E-2</v>
      </c>
      <c r="I29" s="10">
        <v>0.124</v>
      </c>
      <c r="J29" s="10">
        <v>11.309419999999999</v>
      </c>
      <c r="K29" s="53">
        <v>8.3879999999999996E-2</v>
      </c>
    </row>
    <row r="30" spans="1:11" ht="15.75" thickBot="1" x14ac:dyDescent="0.3">
      <c r="A30" s="11">
        <v>40081</v>
      </c>
      <c r="B30" s="12">
        <v>0.16485</v>
      </c>
      <c r="C30" s="13">
        <v>0.17204</v>
      </c>
      <c r="D30" s="12">
        <v>7.8890000000000002E-2</v>
      </c>
      <c r="E30" s="13">
        <v>0.17551</v>
      </c>
      <c r="F30" s="12">
        <v>148.2389</v>
      </c>
      <c r="G30" s="13">
        <v>0.14266999999999999</v>
      </c>
      <c r="H30" s="12">
        <v>7.6850000000000002E-2</v>
      </c>
      <c r="I30" s="13">
        <v>0.124</v>
      </c>
      <c r="J30" s="13">
        <v>11.292680000000001</v>
      </c>
      <c r="K30" s="54">
        <v>8.4290000000000004E-2</v>
      </c>
    </row>
    <row r="31" spans="1:11" ht="15.75" thickTop="1" x14ac:dyDescent="0.25">
      <c r="A31" s="14" t="s">
        <v>9</v>
      </c>
      <c r="B31" s="15">
        <f t="shared" ref="B31:K31" si="6">SUM(B26:B30)</f>
        <v>0.82322000000000006</v>
      </c>
      <c r="C31" s="16">
        <f t="shared" si="6"/>
        <v>0.86665000000000003</v>
      </c>
      <c r="D31" s="15">
        <f t="shared" si="6"/>
        <v>0.39395999999999998</v>
      </c>
      <c r="E31" s="16">
        <f t="shared" si="6"/>
        <v>0.87748999999999988</v>
      </c>
      <c r="F31" s="15">
        <f t="shared" si="6"/>
        <v>745.27665000000002</v>
      </c>
      <c r="G31" s="16">
        <f t="shared" si="6"/>
        <v>0.71365999999999996</v>
      </c>
      <c r="H31" s="15">
        <f t="shared" si="6"/>
        <v>0.38109999999999999</v>
      </c>
      <c r="I31" s="16">
        <f t="shared" si="6"/>
        <v>0.62</v>
      </c>
      <c r="J31" s="16">
        <f t="shared" si="6"/>
        <v>56.68083</v>
      </c>
      <c r="K31" s="55">
        <f t="shared" si="6"/>
        <v>0.42092000000000007</v>
      </c>
    </row>
    <row r="32" spans="1:11" ht="15.75" thickBot="1" x14ac:dyDescent="0.3">
      <c r="A32" s="17" t="s">
        <v>10</v>
      </c>
      <c r="B32" s="18">
        <f>B31/5</f>
        <v>0.16464400000000001</v>
      </c>
      <c r="C32" s="19">
        <f>C31/5</f>
        <v>0.17333000000000001</v>
      </c>
      <c r="D32" s="19">
        <f t="shared" ref="D32:K32" si="7">D31/5</f>
        <v>7.8792000000000001E-2</v>
      </c>
      <c r="E32" s="19">
        <f t="shared" si="7"/>
        <v>0.17549799999999999</v>
      </c>
      <c r="F32" s="19">
        <f t="shared" si="7"/>
        <v>149.05533</v>
      </c>
      <c r="G32" s="19">
        <f t="shared" si="7"/>
        <v>0.142732</v>
      </c>
      <c r="H32" s="19">
        <f t="shared" si="7"/>
        <v>7.6219999999999996E-2</v>
      </c>
      <c r="I32" s="19">
        <f t="shared" si="7"/>
        <v>0.124</v>
      </c>
      <c r="J32" s="19">
        <f t="shared" si="7"/>
        <v>11.336166</v>
      </c>
      <c r="K32" s="19">
        <f t="shared" si="7"/>
        <v>8.4184000000000009E-2</v>
      </c>
    </row>
    <row r="33" spans="1:11" ht="15.75" thickTop="1" x14ac:dyDescent="0.25">
      <c r="A33" s="8">
        <v>40084</v>
      </c>
      <c r="B33" s="9">
        <v>0.16502</v>
      </c>
      <c r="C33" s="10">
        <v>0.17286000000000001</v>
      </c>
      <c r="D33" s="9">
        <v>7.8320000000000001E-2</v>
      </c>
      <c r="E33" s="10">
        <v>0.17555999999999999</v>
      </c>
      <c r="F33" s="9">
        <v>147.09809999999999</v>
      </c>
      <c r="G33" s="10">
        <v>0.14297000000000001</v>
      </c>
      <c r="H33" s="9">
        <v>7.7700000000000005E-2</v>
      </c>
      <c r="I33" s="10">
        <v>0.124</v>
      </c>
      <c r="J33" s="10">
        <v>11.134270000000001</v>
      </c>
      <c r="K33" s="53">
        <v>8.4370000000000001E-2</v>
      </c>
    </row>
    <row r="34" spans="1:11" x14ac:dyDescent="0.25">
      <c r="A34" s="8">
        <v>40085</v>
      </c>
      <c r="B34" s="9">
        <v>0.16571</v>
      </c>
      <c r="C34" s="10">
        <v>0.17302999999999999</v>
      </c>
      <c r="D34" s="9">
        <v>7.8450000000000006E-2</v>
      </c>
      <c r="E34" s="10">
        <v>0.1759</v>
      </c>
      <c r="F34" s="9">
        <v>147.98779999999999</v>
      </c>
      <c r="G34" s="10">
        <v>0.14291000000000001</v>
      </c>
      <c r="H34" s="9">
        <v>7.8100000000000003E-2</v>
      </c>
      <c r="I34" s="10">
        <v>0.124</v>
      </c>
      <c r="J34" s="10">
        <v>11.066380000000001</v>
      </c>
      <c r="K34" s="53">
        <v>8.473E-2</v>
      </c>
    </row>
    <row r="35" spans="1:11" x14ac:dyDescent="0.25">
      <c r="A35" s="8">
        <v>40086</v>
      </c>
      <c r="B35" s="9">
        <v>0.16650999999999999</v>
      </c>
      <c r="C35" s="10">
        <v>0.17319000000000001</v>
      </c>
      <c r="D35" s="9">
        <v>7.8600000000000003E-2</v>
      </c>
      <c r="E35" s="10">
        <v>0.17594000000000001</v>
      </c>
      <c r="F35" s="9">
        <v>147.30269999999999</v>
      </c>
      <c r="G35" s="10">
        <v>0.14238999999999999</v>
      </c>
      <c r="H35" s="9">
        <v>7.7880000000000005E-2</v>
      </c>
      <c r="I35" s="10">
        <v>0.124</v>
      </c>
      <c r="J35" s="10">
        <v>11.178599999999999</v>
      </c>
      <c r="K35" s="53">
        <v>8.5129999999999997E-2</v>
      </c>
    </row>
    <row r="36" spans="1:11" ht="15.75" thickBot="1" x14ac:dyDescent="0.3">
      <c r="A36" s="11"/>
      <c r="B36" s="12"/>
      <c r="C36" s="13"/>
      <c r="D36" s="12"/>
      <c r="E36" s="13"/>
      <c r="F36" s="12"/>
      <c r="G36" s="13"/>
      <c r="H36" s="12"/>
      <c r="I36" s="13"/>
      <c r="J36" s="13"/>
      <c r="K36" s="54"/>
    </row>
    <row r="37" spans="1:11" ht="15.75" thickTop="1" x14ac:dyDescent="0.25">
      <c r="A37" s="14" t="s">
        <v>9</v>
      </c>
      <c r="B37" s="15">
        <f t="shared" ref="B37:K37" si="8">SUM(B33:B36)</f>
        <v>0.49723999999999996</v>
      </c>
      <c r="C37" s="16">
        <f t="shared" si="8"/>
        <v>0.51907999999999999</v>
      </c>
      <c r="D37" s="15">
        <f t="shared" si="8"/>
        <v>0.23537000000000002</v>
      </c>
      <c r="E37" s="16">
        <f t="shared" si="8"/>
        <v>0.52739999999999998</v>
      </c>
      <c r="F37" s="15">
        <f t="shared" si="8"/>
        <v>442.3886</v>
      </c>
      <c r="G37" s="16">
        <f t="shared" si="8"/>
        <v>0.42827000000000004</v>
      </c>
      <c r="H37" s="15">
        <f t="shared" si="8"/>
        <v>0.23368</v>
      </c>
      <c r="I37" s="16">
        <f t="shared" si="8"/>
        <v>0.372</v>
      </c>
      <c r="J37" s="16">
        <f t="shared" si="8"/>
        <v>33.379249999999999</v>
      </c>
      <c r="K37" s="55">
        <f t="shared" si="8"/>
        <v>0.25423000000000001</v>
      </c>
    </row>
    <row r="38" spans="1:11" ht="15.75" thickBot="1" x14ac:dyDescent="0.3">
      <c r="A38" s="17" t="s">
        <v>10</v>
      </c>
      <c r="B38" s="18">
        <f>B37/3</f>
        <v>0.16574666666666665</v>
      </c>
      <c r="C38" s="19">
        <f>C37/3</f>
        <v>0.17302666666666666</v>
      </c>
      <c r="D38" s="19">
        <f t="shared" ref="D38:K38" si="9">D37/3</f>
        <v>7.8456666666666675E-2</v>
      </c>
      <c r="E38" s="19">
        <f t="shared" si="9"/>
        <v>0.17579999999999998</v>
      </c>
      <c r="F38" s="19">
        <f t="shared" si="9"/>
        <v>147.46286666666666</v>
      </c>
      <c r="G38" s="19">
        <f t="shared" si="9"/>
        <v>0.14275666666666667</v>
      </c>
      <c r="H38" s="19">
        <f t="shared" si="9"/>
        <v>7.7893333333333328E-2</v>
      </c>
      <c r="I38" s="19">
        <f t="shared" si="9"/>
        <v>0.124</v>
      </c>
      <c r="J38" s="19">
        <f t="shared" si="9"/>
        <v>11.126416666666666</v>
      </c>
      <c r="K38" s="19">
        <f t="shared" si="9"/>
        <v>8.4743333333333337E-2</v>
      </c>
    </row>
    <row r="39" spans="1:11" ht="21" thickTop="1" x14ac:dyDescent="0.3">
      <c r="A39" s="20"/>
      <c r="B39" s="9"/>
      <c r="C39" s="50"/>
      <c r="D39" s="10"/>
      <c r="E39" s="22" t="s">
        <v>11</v>
      </c>
      <c r="F39" s="10"/>
      <c r="G39" s="10"/>
      <c r="H39" s="10"/>
      <c r="I39" s="10"/>
      <c r="J39" s="10"/>
      <c r="K39" s="53"/>
    </row>
    <row r="40" spans="1:11" ht="15.75" thickBot="1" x14ac:dyDescent="0.3">
      <c r="A40" s="23"/>
      <c r="B40" s="24"/>
      <c r="C40" s="25"/>
      <c r="D40" s="25"/>
      <c r="E40" s="25"/>
      <c r="F40" s="25"/>
      <c r="G40" s="25"/>
      <c r="H40" s="25"/>
      <c r="I40" s="25"/>
      <c r="J40" s="25"/>
      <c r="K40" s="56"/>
    </row>
    <row r="41" spans="1:11" x14ac:dyDescent="0.25">
      <c r="A41" s="26" t="s">
        <v>12</v>
      </c>
      <c r="B41" s="27">
        <f>SUM(B6:B9,B12:B16,B19:B23,B26:B30,B33:B35)</f>
        <v>3.6667900000000002</v>
      </c>
      <c r="C41" s="36">
        <f>SUM(C6:C9,C12:C16,C19:C23,C26:C30,C33:C35)</f>
        <v>3.8864499999999995</v>
      </c>
      <c r="D41" s="36">
        <f t="shared" ref="D41:K41" si="10">SUM(D6:D9,D12:D16,D19:D23,D26:D30,D33:D35)</f>
        <v>1.7370499999999995</v>
      </c>
      <c r="E41" s="36">
        <f t="shared" si="10"/>
        <v>3.88619</v>
      </c>
      <c r="F41" s="36">
        <f t="shared" si="10"/>
        <v>3322.0135499999997</v>
      </c>
      <c r="G41" s="36">
        <f t="shared" si="10"/>
        <v>3.1730899999999997</v>
      </c>
      <c r="H41" s="36">
        <f t="shared" si="10"/>
        <v>1.6702400000000002</v>
      </c>
      <c r="I41" s="36">
        <f t="shared" si="10"/>
        <v>2.7280000000000015</v>
      </c>
      <c r="J41" s="36">
        <f t="shared" si="10"/>
        <v>249.79001999999997</v>
      </c>
      <c r="K41" s="36">
        <f t="shared" si="10"/>
        <v>1.8749499999999999</v>
      </c>
    </row>
    <row r="42" spans="1:11" x14ac:dyDescent="0.25">
      <c r="A42" s="26" t="s">
        <v>13</v>
      </c>
      <c r="B42" s="27">
        <f>B41/22</f>
        <v>0.16667227272727272</v>
      </c>
      <c r="C42" s="28">
        <f>C41/22</f>
        <v>0.17665681818181816</v>
      </c>
      <c r="D42" s="28">
        <f t="shared" ref="D42:K42" si="11">D41/22</f>
        <v>7.8956818181818156E-2</v>
      </c>
      <c r="E42" s="28">
        <f t="shared" si="11"/>
        <v>0.176645</v>
      </c>
      <c r="F42" s="28">
        <f t="shared" si="11"/>
        <v>151.0006159090909</v>
      </c>
      <c r="G42" s="28">
        <f t="shared" si="11"/>
        <v>0.14423136363636363</v>
      </c>
      <c r="H42" s="28">
        <f t="shared" si="11"/>
        <v>7.5920000000000001E-2</v>
      </c>
      <c r="I42" s="28">
        <f t="shared" si="11"/>
        <v>0.12400000000000007</v>
      </c>
      <c r="J42" s="28">
        <f t="shared" si="11"/>
        <v>11.354091818181816</v>
      </c>
      <c r="K42" s="28">
        <f t="shared" si="11"/>
        <v>8.5224999999999995E-2</v>
      </c>
    </row>
    <row r="43" spans="1:11" x14ac:dyDescent="0.25">
      <c r="A43" s="26" t="s">
        <v>14</v>
      </c>
      <c r="B43" s="27">
        <f>1/B42</f>
        <v>5.9997981886063831</v>
      </c>
      <c r="C43" s="28">
        <f t="shared" ref="C43" si="12">1/C42</f>
        <v>5.6606929202742871</v>
      </c>
      <c r="D43" s="28">
        <f t="shared" ref="D43" si="13">1/D42</f>
        <v>12.66515068650874</v>
      </c>
      <c r="E43" s="28">
        <f t="shared" ref="E43" si="14">1/E42</f>
        <v>5.6610716408616151</v>
      </c>
      <c r="F43" s="28">
        <f t="shared" ref="F43" si="15">1/F42</f>
        <v>6.6224895440297055E-3</v>
      </c>
      <c r="G43" s="28">
        <f t="shared" ref="G43" si="16">1/G42</f>
        <v>6.9333047597137183</v>
      </c>
      <c r="H43" s="28">
        <f t="shared" ref="H43" si="17">1/H42</f>
        <v>13.171759747102213</v>
      </c>
      <c r="I43" s="28">
        <f t="shared" ref="I43" si="18">1/I42</f>
        <v>8.0645161290322545</v>
      </c>
      <c r="J43" s="28">
        <f t="shared" ref="J43" si="19">1/J42</f>
        <v>8.807397509316027E-2</v>
      </c>
      <c r="K43" s="28">
        <f t="shared" ref="K43" si="20">1/K42</f>
        <v>11.73364623056615</v>
      </c>
    </row>
    <row r="44" spans="1:11" ht="15.75" thickBot="1" x14ac:dyDescent="0.3">
      <c r="A44" s="29"/>
      <c r="B44" s="30"/>
      <c r="C44" s="31"/>
      <c r="D44" s="30"/>
      <c r="E44" s="31"/>
      <c r="F44" s="30"/>
      <c r="G44" s="31"/>
      <c r="H44" s="30"/>
      <c r="I44" s="31"/>
      <c r="J44" s="30"/>
      <c r="K44" s="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 2009</vt:lpstr>
      <vt:lpstr>Feb 2009</vt:lpstr>
      <vt:lpstr>Mar 2009</vt:lpstr>
      <vt:lpstr>Apr 2009</vt:lpstr>
      <vt:lpstr>May 2009</vt:lpstr>
      <vt:lpstr>Jun 2009</vt:lpstr>
      <vt:lpstr>Jul 2009</vt:lpstr>
      <vt:lpstr>Aug 2009</vt:lpstr>
      <vt:lpstr>Sep 2009</vt:lpstr>
      <vt:lpstr>Oct 2009</vt:lpstr>
      <vt:lpstr>Nov 2009</vt:lpstr>
      <vt:lpstr>Dec 2009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R. Iro</dc:creator>
  <cp:lastModifiedBy>Carolyn Rago</cp:lastModifiedBy>
  <dcterms:created xsi:type="dcterms:W3CDTF">2015-02-23T02:43:09Z</dcterms:created>
  <dcterms:modified xsi:type="dcterms:W3CDTF">2016-01-20T03:34:54Z</dcterms:modified>
</cp:coreProperties>
</file>