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840" activeTab="4"/>
  </bookViews>
  <sheets>
    <sheet name="Jan 2010" sheetId="4" r:id="rId1"/>
    <sheet name="Feb 2010" sheetId="5" r:id="rId2"/>
    <sheet name="Mar 2010" sheetId="7" r:id="rId3"/>
    <sheet name="Apr 2010" sheetId="6" r:id="rId4"/>
    <sheet name="May 2010" sheetId="8" r:id="rId5"/>
    <sheet name="Jun 2010" sheetId="9" r:id="rId6"/>
    <sheet name="July 2010" sheetId="10" r:id="rId7"/>
    <sheet name="Aug 2010" sheetId="11" r:id="rId8"/>
    <sheet name="Sep 2010" sheetId="12" r:id="rId9"/>
    <sheet name="Oct 2010" sheetId="13" r:id="rId10"/>
    <sheet name="Nov 2010" sheetId="14" r:id="rId11"/>
    <sheet name="Dec 2010" sheetId="15" r:id="rId12"/>
  </sheets>
  <calcPr calcId="145621"/>
</workbook>
</file>

<file path=xl/calcChain.xml><?xml version="1.0" encoding="utf-8"?>
<calcChain xmlns="http://schemas.openxmlformats.org/spreadsheetml/2006/main">
  <c r="D38" i="15" l="1"/>
  <c r="E38" i="15"/>
  <c r="F38" i="15"/>
  <c r="G38" i="15"/>
  <c r="H38" i="15"/>
  <c r="I38" i="15"/>
  <c r="J38" i="15"/>
  <c r="K38" i="15"/>
  <c r="D37" i="15"/>
  <c r="E37" i="15"/>
  <c r="F37" i="15"/>
  <c r="G37" i="15"/>
  <c r="H37" i="15"/>
  <c r="I37" i="15"/>
  <c r="J37" i="15"/>
  <c r="K37" i="15"/>
  <c r="D36" i="15"/>
  <c r="E36" i="15"/>
  <c r="F36" i="15"/>
  <c r="G36" i="15"/>
  <c r="H36" i="15"/>
  <c r="I36" i="15"/>
  <c r="J36" i="15"/>
  <c r="K36" i="15"/>
  <c r="C37" i="15"/>
  <c r="C36" i="15"/>
  <c r="B37" i="15"/>
  <c r="B36" i="15"/>
  <c r="D30" i="15"/>
  <c r="E30" i="15"/>
  <c r="F30" i="15"/>
  <c r="G30" i="15"/>
  <c r="H30" i="15"/>
  <c r="I30" i="15"/>
  <c r="J30" i="15"/>
  <c r="K30" i="15"/>
  <c r="C30" i="15"/>
  <c r="B30" i="15"/>
  <c r="D39" i="14"/>
  <c r="E39" i="14"/>
  <c r="F39" i="14"/>
  <c r="G39" i="14"/>
  <c r="H39" i="14"/>
  <c r="I39" i="14"/>
  <c r="J39" i="14"/>
  <c r="K39" i="14"/>
  <c r="D43" i="13"/>
  <c r="E43" i="13"/>
  <c r="F43" i="13"/>
  <c r="G43" i="13"/>
  <c r="H43" i="13"/>
  <c r="I43" i="13"/>
  <c r="J43" i="13"/>
  <c r="K43" i="13"/>
  <c r="K42" i="12"/>
  <c r="D42" i="12"/>
  <c r="E42" i="12"/>
  <c r="F42" i="12"/>
  <c r="G42" i="12"/>
  <c r="H42" i="12"/>
  <c r="I42" i="12"/>
  <c r="J42" i="12"/>
  <c r="D41" i="12"/>
  <c r="E41" i="12"/>
  <c r="F41" i="12"/>
  <c r="G41" i="12"/>
  <c r="H41" i="12"/>
  <c r="I41" i="12"/>
  <c r="J41" i="12"/>
  <c r="K41" i="12"/>
  <c r="D40" i="12"/>
  <c r="E40" i="12"/>
  <c r="F40" i="12"/>
  <c r="G40" i="12"/>
  <c r="H40" i="12"/>
  <c r="I40" i="12"/>
  <c r="J40" i="12"/>
  <c r="K40" i="12"/>
  <c r="C40" i="12"/>
  <c r="B40" i="12"/>
  <c r="D43" i="11"/>
  <c r="E43" i="11"/>
  <c r="F43" i="11"/>
  <c r="G43" i="11"/>
  <c r="H43" i="11"/>
  <c r="I43" i="11"/>
  <c r="J43" i="11"/>
  <c r="K43" i="11"/>
  <c r="D42" i="11"/>
  <c r="E42" i="11"/>
  <c r="F42" i="11"/>
  <c r="G42" i="11"/>
  <c r="H42" i="11"/>
  <c r="I42" i="11"/>
  <c r="J42" i="11"/>
  <c r="K42" i="11"/>
  <c r="C42" i="11"/>
  <c r="B42" i="11"/>
  <c r="K41" i="11"/>
  <c r="E41" i="11"/>
  <c r="F41" i="11"/>
  <c r="G41" i="11"/>
  <c r="H41" i="11"/>
  <c r="I41" i="11"/>
  <c r="J41" i="11"/>
  <c r="D41" i="11"/>
  <c r="C41" i="11"/>
  <c r="B41" i="11"/>
  <c r="D12" i="11"/>
  <c r="E12" i="11"/>
  <c r="F12" i="11"/>
  <c r="G12" i="11"/>
  <c r="H12" i="11"/>
  <c r="I12" i="11"/>
  <c r="J12" i="11"/>
  <c r="K12" i="11"/>
  <c r="C12" i="11"/>
  <c r="B12" i="11"/>
  <c r="D38" i="9"/>
  <c r="E38" i="9"/>
  <c r="F38" i="9"/>
  <c r="G38" i="9"/>
  <c r="H38" i="9"/>
  <c r="I38" i="9"/>
  <c r="J38" i="9"/>
  <c r="K38" i="9"/>
  <c r="C38" i="9"/>
  <c r="B38" i="9"/>
  <c r="D11" i="9"/>
  <c r="E11" i="9"/>
  <c r="F11" i="9"/>
  <c r="G11" i="9"/>
  <c r="H11" i="9"/>
  <c r="I11" i="9"/>
  <c r="J11" i="9"/>
  <c r="K11" i="9"/>
  <c r="C11" i="9"/>
  <c r="B11" i="9"/>
  <c r="D39" i="8"/>
  <c r="E39" i="8"/>
  <c r="F39" i="8"/>
  <c r="G39" i="8"/>
  <c r="H39" i="8"/>
  <c r="I39" i="8"/>
  <c r="J39" i="8"/>
  <c r="K39" i="8"/>
  <c r="D38" i="8"/>
  <c r="E38" i="8"/>
  <c r="F38" i="8"/>
  <c r="G38" i="8"/>
  <c r="H38" i="8"/>
  <c r="I38" i="8"/>
  <c r="J38" i="8"/>
  <c r="K38" i="8"/>
  <c r="C39" i="8"/>
  <c r="C38" i="8"/>
  <c r="B38" i="8"/>
  <c r="B39" i="8"/>
  <c r="D33" i="8"/>
  <c r="E33" i="8"/>
  <c r="F33" i="8"/>
  <c r="G33" i="8"/>
  <c r="H33" i="8"/>
  <c r="I33" i="8"/>
  <c r="J33" i="8"/>
  <c r="K33" i="8"/>
  <c r="C33" i="8"/>
  <c r="B33" i="8"/>
  <c r="D26" i="8"/>
  <c r="E26" i="8"/>
  <c r="F26" i="8"/>
  <c r="G26" i="8"/>
  <c r="H26" i="8"/>
  <c r="I26" i="8"/>
  <c r="J26" i="8"/>
  <c r="K26" i="8"/>
  <c r="C26" i="8"/>
  <c r="B26" i="8"/>
  <c r="D40" i="6"/>
  <c r="E40" i="6"/>
  <c r="F40" i="6"/>
  <c r="G40" i="6"/>
  <c r="H40" i="6"/>
  <c r="I40" i="6"/>
  <c r="J40" i="6"/>
  <c r="K40" i="6"/>
  <c r="D39" i="6"/>
  <c r="E39" i="6"/>
  <c r="F39" i="6"/>
  <c r="G39" i="6"/>
  <c r="H39" i="6"/>
  <c r="I39" i="6"/>
  <c r="J39" i="6"/>
  <c r="K39" i="6"/>
  <c r="C40" i="6"/>
  <c r="C39" i="6"/>
  <c r="B40" i="6"/>
  <c r="B39" i="6"/>
  <c r="B15" i="6"/>
  <c r="D41" i="7"/>
  <c r="E41" i="7"/>
  <c r="F41" i="7"/>
  <c r="G41" i="7"/>
  <c r="H41" i="7"/>
  <c r="I41" i="7"/>
  <c r="J41" i="7"/>
  <c r="K41" i="7"/>
  <c r="D40" i="7"/>
  <c r="E40" i="7"/>
  <c r="F40" i="7"/>
  <c r="G40" i="7"/>
  <c r="H40" i="7"/>
  <c r="I40" i="7"/>
  <c r="J40" i="7"/>
  <c r="K40" i="7"/>
  <c r="C40" i="7"/>
  <c r="C41" i="7"/>
  <c r="B41" i="7"/>
  <c r="B40" i="7"/>
  <c r="D33" i="7"/>
  <c r="E33" i="7"/>
  <c r="F33" i="7"/>
  <c r="G33" i="7"/>
  <c r="H33" i="7"/>
  <c r="I33" i="7"/>
  <c r="J33" i="7"/>
  <c r="K33" i="7"/>
  <c r="C33" i="7"/>
  <c r="B33" i="7"/>
  <c r="D12" i="7"/>
  <c r="E12" i="7"/>
  <c r="F12" i="7"/>
  <c r="G12" i="7"/>
  <c r="H12" i="7"/>
  <c r="I12" i="7"/>
  <c r="J12" i="7"/>
  <c r="K12" i="7"/>
  <c r="C12" i="7"/>
  <c r="B12" i="7"/>
  <c r="D40" i="5"/>
  <c r="E40" i="5"/>
  <c r="F40" i="5"/>
  <c r="G40" i="5"/>
  <c r="H40" i="5"/>
  <c r="I40" i="5"/>
  <c r="J40" i="5"/>
  <c r="K40" i="5"/>
  <c r="D39" i="5"/>
  <c r="E39" i="5"/>
  <c r="F39" i="5"/>
  <c r="G39" i="5"/>
  <c r="H39" i="5"/>
  <c r="I39" i="5"/>
  <c r="J39" i="5"/>
  <c r="K39" i="5"/>
  <c r="D38" i="5"/>
  <c r="E38" i="5"/>
  <c r="F38" i="5"/>
  <c r="G38" i="5"/>
  <c r="H38" i="5"/>
  <c r="I38" i="5"/>
  <c r="J38" i="5"/>
  <c r="K38" i="5"/>
  <c r="C39" i="5"/>
  <c r="C38" i="5"/>
  <c r="B38" i="5"/>
  <c r="B39" i="5"/>
  <c r="D40" i="4"/>
  <c r="E40" i="4"/>
  <c r="F40" i="4"/>
  <c r="G40" i="4"/>
  <c r="H40" i="4"/>
  <c r="I40" i="4"/>
  <c r="J40" i="4"/>
  <c r="K40" i="4"/>
  <c r="D39" i="4"/>
  <c r="E39" i="4"/>
  <c r="F39" i="4"/>
  <c r="G39" i="4"/>
  <c r="H39" i="4"/>
  <c r="I39" i="4"/>
  <c r="J39" i="4"/>
  <c r="K39" i="4"/>
  <c r="D38" i="4"/>
  <c r="E38" i="4"/>
  <c r="F38" i="4"/>
  <c r="G38" i="4"/>
  <c r="H38" i="4"/>
  <c r="I38" i="4"/>
  <c r="J38" i="4"/>
  <c r="K38" i="4"/>
  <c r="C39" i="4"/>
  <c r="C38" i="4"/>
  <c r="B38" i="4"/>
  <c r="B39" i="4" s="1"/>
  <c r="D41" i="9" l="1"/>
  <c r="D42" i="9" s="1"/>
  <c r="E41" i="9"/>
  <c r="E42" i="9" s="1"/>
  <c r="F41" i="9"/>
  <c r="F42" i="9" s="1"/>
  <c r="G41" i="9"/>
  <c r="G42" i="9" s="1"/>
  <c r="H41" i="9"/>
  <c r="H42" i="9" s="1"/>
  <c r="I41" i="9"/>
  <c r="I42" i="9" s="1"/>
  <c r="J41" i="9"/>
  <c r="J42" i="9" s="1"/>
  <c r="K41" i="9"/>
  <c r="K42" i="9" s="1"/>
  <c r="C41" i="9"/>
  <c r="C42" i="9" s="1"/>
  <c r="B41" i="9"/>
  <c r="B42" i="9" s="1"/>
  <c r="B37" i="9"/>
  <c r="C37" i="9"/>
  <c r="D37" i="9"/>
  <c r="E37" i="9"/>
  <c r="F37" i="9"/>
  <c r="G37" i="9"/>
  <c r="H37" i="9"/>
  <c r="I37" i="9"/>
  <c r="J37" i="9"/>
  <c r="K37" i="9"/>
  <c r="B17" i="9"/>
  <c r="C17" i="9"/>
  <c r="D17" i="9"/>
  <c r="E17" i="9"/>
  <c r="F17" i="9"/>
  <c r="G17" i="9"/>
  <c r="H17" i="9"/>
  <c r="I17" i="9"/>
  <c r="J17" i="9"/>
  <c r="K17" i="9"/>
  <c r="D40" i="8"/>
  <c r="E40" i="8"/>
  <c r="F40" i="8"/>
  <c r="G40" i="8"/>
  <c r="H40" i="8"/>
  <c r="I40" i="8"/>
  <c r="J40" i="8"/>
  <c r="K40" i="8"/>
  <c r="D41" i="6"/>
  <c r="E41" i="6"/>
  <c r="F41" i="6"/>
  <c r="G41" i="6"/>
  <c r="H41" i="6"/>
  <c r="I41" i="6"/>
  <c r="J41" i="6"/>
  <c r="K41" i="6"/>
  <c r="D42" i="7"/>
  <c r="E42" i="7"/>
  <c r="F42" i="7"/>
  <c r="G42" i="7"/>
  <c r="H42" i="7"/>
  <c r="I42" i="7"/>
  <c r="J42" i="7"/>
  <c r="K42" i="7"/>
  <c r="B18" i="5"/>
  <c r="B19" i="5" s="1"/>
  <c r="C18" i="5"/>
  <c r="C19" i="5" s="1"/>
  <c r="D18" i="5"/>
  <c r="D19" i="5" s="1"/>
  <c r="E18" i="5"/>
  <c r="E19" i="5" s="1"/>
  <c r="F18" i="5"/>
  <c r="F19" i="5" s="1"/>
  <c r="G18" i="5"/>
  <c r="G19" i="5" s="1"/>
  <c r="H18" i="5"/>
  <c r="H19" i="5" s="1"/>
  <c r="I18" i="5"/>
  <c r="I19" i="5" s="1"/>
  <c r="J18" i="5"/>
  <c r="J19" i="5" s="1"/>
  <c r="K18" i="5"/>
  <c r="K19" i="5" s="1"/>
  <c r="C9" i="15"/>
  <c r="B8" i="15"/>
  <c r="B9" i="15" s="1"/>
  <c r="C8" i="15"/>
  <c r="D8" i="15"/>
  <c r="D9" i="15" s="1"/>
  <c r="E8" i="15"/>
  <c r="E9" i="15" s="1"/>
  <c r="F8" i="15"/>
  <c r="F9" i="15" s="1"/>
  <c r="G8" i="15"/>
  <c r="G9" i="15" s="1"/>
  <c r="H8" i="15"/>
  <c r="H9" i="15" s="1"/>
  <c r="I8" i="15"/>
  <c r="I9" i="15" s="1"/>
  <c r="J8" i="15"/>
  <c r="J9" i="15" s="1"/>
  <c r="K8" i="15"/>
  <c r="K9" i="15" s="1"/>
  <c r="D37" i="14"/>
  <c r="D38" i="14" s="1"/>
  <c r="E37" i="14"/>
  <c r="F37" i="14"/>
  <c r="F38" i="14" s="1"/>
  <c r="G37" i="14"/>
  <c r="G38" i="14" s="1"/>
  <c r="H37" i="14"/>
  <c r="H38" i="14" s="1"/>
  <c r="I37" i="14"/>
  <c r="J37" i="14"/>
  <c r="J38" i="14" s="1"/>
  <c r="K37" i="14"/>
  <c r="K38" i="14" s="1"/>
  <c r="C37" i="14"/>
  <c r="C38" i="14" s="1"/>
  <c r="B37" i="14"/>
  <c r="B38" i="14" s="1"/>
  <c r="D41" i="13"/>
  <c r="D42" i="13" s="1"/>
  <c r="E41" i="13"/>
  <c r="E42" i="13" s="1"/>
  <c r="F41" i="13"/>
  <c r="F42" i="13" s="1"/>
  <c r="G41" i="13"/>
  <c r="G42" i="13" s="1"/>
  <c r="H41" i="13"/>
  <c r="H42" i="13" s="1"/>
  <c r="I41" i="13"/>
  <c r="I42" i="13" s="1"/>
  <c r="J41" i="13"/>
  <c r="J42" i="13" s="1"/>
  <c r="K41" i="13"/>
  <c r="K42" i="13" s="1"/>
  <c r="C41" i="13"/>
  <c r="C42" i="13" s="1"/>
  <c r="B41" i="13"/>
  <c r="B42" i="13" s="1"/>
  <c r="C41" i="12"/>
  <c r="C42" i="12" s="1"/>
  <c r="B41" i="12"/>
  <c r="B36" i="12"/>
  <c r="B37" i="12" s="1"/>
  <c r="C36" i="12"/>
  <c r="C37" i="12" s="1"/>
  <c r="D36" i="12"/>
  <c r="D37" i="12" s="1"/>
  <c r="E36" i="12"/>
  <c r="E37" i="12" s="1"/>
  <c r="F36" i="12"/>
  <c r="F37" i="12" s="1"/>
  <c r="G36" i="12"/>
  <c r="G37" i="12" s="1"/>
  <c r="H36" i="12"/>
  <c r="H37" i="12" s="1"/>
  <c r="I36" i="12"/>
  <c r="I37" i="12" s="1"/>
  <c r="J36" i="12"/>
  <c r="J37" i="12" s="1"/>
  <c r="K36" i="12"/>
  <c r="K37" i="12" s="1"/>
  <c r="D42" i="10"/>
  <c r="D43" i="10" s="1"/>
  <c r="D44" i="10" s="1"/>
  <c r="E42" i="10"/>
  <c r="F42" i="10"/>
  <c r="F43" i="10" s="1"/>
  <c r="F44" i="10" s="1"/>
  <c r="G42" i="10"/>
  <c r="G43" i="10" s="1"/>
  <c r="G44" i="10" s="1"/>
  <c r="H42" i="10"/>
  <c r="H43" i="10" s="1"/>
  <c r="H44" i="10" s="1"/>
  <c r="I42" i="10"/>
  <c r="J42" i="10"/>
  <c r="J43" i="10" s="1"/>
  <c r="J44" i="10" s="1"/>
  <c r="K42" i="10"/>
  <c r="K43" i="10" s="1"/>
  <c r="K44" i="10" s="1"/>
  <c r="C42" i="10"/>
  <c r="C43" i="10" s="1"/>
  <c r="B42" i="10"/>
  <c r="B43" i="10" s="1"/>
  <c r="B16" i="10"/>
  <c r="C16" i="10"/>
  <c r="D16" i="10"/>
  <c r="E16" i="10"/>
  <c r="F16" i="10"/>
  <c r="G16" i="10"/>
  <c r="H16" i="10"/>
  <c r="I16" i="10"/>
  <c r="J16" i="10"/>
  <c r="K16" i="10"/>
  <c r="B25" i="8"/>
  <c r="C25" i="8"/>
  <c r="D25" i="8"/>
  <c r="E25" i="8"/>
  <c r="F25" i="8"/>
  <c r="G25" i="8"/>
  <c r="H25" i="8"/>
  <c r="I25" i="8"/>
  <c r="J25" i="8"/>
  <c r="K25" i="8"/>
  <c r="B11" i="8"/>
  <c r="B12" i="8" s="1"/>
  <c r="C11" i="8"/>
  <c r="C12" i="8" s="1"/>
  <c r="D11" i="8"/>
  <c r="D12" i="8" s="1"/>
  <c r="E11" i="8"/>
  <c r="E12" i="8" s="1"/>
  <c r="F11" i="8"/>
  <c r="F12" i="8" s="1"/>
  <c r="G11" i="8"/>
  <c r="G12" i="8" s="1"/>
  <c r="H11" i="8"/>
  <c r="H12" i="8" s="1"/>
  <c r="I11" i="8"/>
  <c r="I12" i="8" s="1"/>
  <c r="J11" i="8"/>
  <c r="J12" i="8" s="1"/>
  <c r="K11" i="8"/>
  <c r="K12" i="8" s="1"/>
  <c r="K35" i="6"/>
  <c r="K36" i="6" s="1"/>
  <c r="J35" i="6"/>
  <c r="J36" i="6" s="1"/>
  <c r="I35" i="6"/>
  <c r="I36" i="6" s="1"/>
  <c r="H35" i="6"/>
  <c r="H36" i="6" s="1"/>
  <c r="G35" i="6"/>
  <c r="G36" i="6" s="1"/>
  <c r="F35" i="6"/>
  <c r="F36" i="6" s="1"/>
  <c r="E35" i="6"/>
  <c r="E36" i="6" s="1"/>
  <c r="D35" i="6"/>
  <c r="D36" i="6" s="1"/>
  <c r="C35" i="6"/>
  <c r="C36" i="6" s="1"/>
  <c r="B35" i="6"/>
  <c r="B36" i="6" s="1"/>
  <c r="B15" i="15"/>
  <c r="C15" i="15"/>
  <c r="D15" i="15"/>
  <c r="E15" i="15"/>
  <c r="F15" i="15"/>
  <c r="G15" i="15"/>
  <c r="H15" i="15"/>
  <c r="I15" i="15"/>
  <c r="J15" i="15"/>
  <c r="K15" i="15"/>
  <c r="B30" i="12"/>
  <c r="C30" i="12"/>
  <c r="D30" i="12"/>
  <c r="E30" i="12"/>
  <c r="F30" i="12"/>
  <c r="G30" i="12"/>
  <c r="H30" i="12"/>
  <c r="I30" i="12"/>
  <c r="J30" i="12"/>
  <c r="K30" i="12"/>
  <c r="I38" i="14" l="1"/>
  <c r="E38" i="14"/>
  <c r="I43" i="10"/>
  <c r="I44" i="10" s="1"/>
  <c r="E43" i="10"/>
  <c r="E44" i="10" s="1"/>
  <c r="D43" i="9"/>
  <c r="G43" i="9"/>
  <c r="H43" i="9"/>
  <c r="I43" i="9"/>
  <c r="J43" i="9"/>
  <c r="B7" i="6"/>
  <c r="B8" i="6" s="1"/>
  <c r="C7" i="6"/>
  <c r="C8" i="6" s="1"/>
  <c r="D7" i="6"/>
  <c r="D8" i="6" s="1"/>
  <c r="E7" i="6"/>
  <c r="E8" i="6" s="1"/>
  <c r="F7" i="6"/>
  <c r="F8" i="6" s="1"/>
  <c r="G7" i="6"/>
  <c r="G8" i="6" s="1"/>
  <c r="H7" i="6"/>
  <c r="H8" i="6" s="1"/>
  <c r="I7" i="6"/>
  <c r="I8" i="6" s="1"/>
  <c r="J7" i="6"/>
  <c r="J8" i="6" s="1"/>
  <c r="K7" i="6"/>
  <c r="K8" i="6" s="1"/>
  <c r="E43" i="9"/>
  <c r="F43" i="9"/>
  <c r="K29" i="15"/>
  <c r="J29" i="15"/>
  <c r="I29" i="15"/>
  <c r="H29" i="15"/>
  <c r="G29" i="15"/>
  <c r="F29" i="15"/>
  <c r="E29" i="15"/>
  <c r="D29" i="15"/>
  <c r="C29" i="15"/>
  <c r="B29" i="15"/>
  <c r="K43" i="9" l="1"/>
  <c r="B18" i="11"/>
  <c r="B19" i="11" s="1"/>
  <c r="C18" i="11"/>
  <c r="C19" i="11" s="1"/>
  <c r="D18" i="11"/>
  <c r="D19" i="11" s="1"/>
  <c r="E18" i="11"/>
  <c r="E19" i="11" s="1"/>
  <c r="F18" i="11"/>
  <c r="F19" i="11" s="1"/>
  <c r="G18" i="11"/>
  <c r="G19" i="11" s="1"/>
  <c r="H18" i="11"/>
  <c r="H19" i="11" s="1"/>
  <c r="I18" i="11"/>
  <c r="I19" i="11" s="1"/>
  <c r="J18" i="11"/>
  <c r="J19" i="11" s="1"/>
  <c r="K18" i="11"/>
  <c r="K19" i="11" s="1"/>
  <c r="B10" i="9" l="1"/>
  <c r="C10" i="9"/>
  <c r="D10" i="9"/>
  <c r="E10" i="9"/>
  <c r="F10" i="9"/>
  <c r="G10" i="9"/>
  <c r="H10" i="9"/>
  <c r="I10" i="9"/>
  <c r="J10" i="9"/>
  <c r="K10" i="9"/>
  <c r="B18" i="7"/>
  <c r="B19" i="7" s="1"/>
  <c r="C18" i="7"/>
  <c r="C19" i="7" s="1"/>
  <c r="D18" i="7"/>
  <c r="D19" i="7" s="1"/>
  <c r="E18" i="7"/>
  <c r="E19" i="7" s="1"/>
  <c r="F18" i="7"/>
  <c r="F19" i="7" s="1"/>
  <c r="G18" i="7"/>
  <c r="G19" i="7" s="1"/>
  <c r="H18" i="7"/>
  <c r="H19" i="7" s="1"/>
  <c r="I18" i="7"/>
  <c r="I19" i="7" s="1"/>
  <c r="J18" i="7"/>
  <c r="J19" i="7" s="1"/>
  <c r="K18" i="7"/>
  <c r="K19" i="7" s="1"/>
  <c r="B21" i="6"/>
  <c r="B22" i="6" s="1"/>
  <c r="C21" i="6"/>
  <c r="C22" i="6" s="1"/>
  <c r="D21" i="6"/>
  <c r="D22" i="6" s="1"/>
  <c r="E21" i="6"/>
  <c r="E22" i="6" s="1"/>
  <c r="F21" i="6"/>
  <c r="F22" i="6" s="1"/>
  <c r="G21" i="6"/>
  <c r="G22" i="6" s="1"/>
  <c r="H21" i="6"/>
  <c r="H22" i="6" s="1"/>
  <c r="I21" i="6"/>
  <c r="I22" i="6" s="1"/>
  <c r="J21" i="6"/>
  <c r="J22" i="6" s="1"/>
  <c r="K21" i="6"/>
  <c r="K22" i="6" s="1"/>
  <c r="B9" i="12" l="1"/>
  <c r="B10" i="12" s="1"/>
  <c r="C9" i="12"/>
  <c r="C10" i="12" s="1"/>
  <c r="D9" i="12"/>
  <c r="D10" i="12" s="1"/>
  <c r="E9" i="12"/>
  <c r="E10" i="12" s="1"/>
  <c r="F9" i="12"/>
  <c r="F10" i="12" s="1"/>
  <c r="G9" i="12"/>
  <c r="G10" i="12" s="1"/>
  <c r="H9" i="12"/>
  <c r="H10" i="12" s="1"/>
  <c r="I9" i="12"/>
  <c r="I10" i="12" s="1"/>
  <c r="J9" i="12"/>
  <c r="J10" i="12" s="1"/>
  <c r="K9" i="12"/>
  <c r="K10" i="12" s="1"/>
  <c r="B32" i="7"/>
  <c r="C32" i="7"/>
  <c r="D32" i="7"/>
  <c r="E32" i="7"/>
  <c r="F32" i="7"/>
  <c r="G32" i="7"/>
  <c r="H32" i="7"/>
  <c r="I32" i="7"/>
  <c r="J32" i="7"/>
  <c r="K32" i="7"/>
  <c r="B25" i="7"/>
  <c r="B26" i="7" s="1"/>
  <c r="C25" i="7"/>
  <c r="C26" i="7" s="1"/>
  <c r="D25" i="7"/>
  <c r="D26" i="7" s="1"/>
  <c r="E25" i="7"/>
  <c r="E26" i="7" s="1"/>
  <c r="F25" i="7"/>
  <c r="F26" i="7" s="1"/>
  <c r="G25" i="7"/>
  <c r="G26" i="7" s="1"/>
  <c r="H25" i="7"/>
  <c r="H26" i="7" s="1"/>
  <c r="I25" i="7"/>
  <c r="I26" i="7" s="1"/>
  <c r="J25" i="7"/>
  <c r="J26" i="7" s="1"/>
  <c r="K25" i="7"/>
  <c r="K26" i="7" s="1"/>
  <c r="B36" i="13" l="1"/>
  <c r="B37" i="13" s="1"/>
  <c r="C36" i="13"/>
  <c r="C37" i="13" s="1"/>
  <c r="D36" i="13"/>
  <c r="D37" i="13" s="1"/>
  <c r="E36" i="13"/>
  <c r="E37" i="13" s="1"/>
  <c r="F36" i="13"/>
  <c r="F37" i="13" s="1"/>
  <c r="G36" i="13"/>
  <c r="G37" i="13" s="1"/>
  <c r="H36" i="13"/>
  <c r="H37" i="13" s="1"/>
  <c r="I36" i="13"/>
  <c r="I37" i="13" s="1"/>
  <c r="J36" i="13"/>
  <c r="J37" i="13" s="1"/>
  <c r="K36" i="13"/>
  <c r="K37" i="13" s="1"/>
  <c r="B29" i="13"/>
  <c r="B30" i="13" s="1"/>
  <c r="C29" i="13"/>
  <c r="C30" i="13" s="1"/>
  <c r="D29" i="13"/>
  <c r="D30" i="13" s="1"/>
  <c r="E29" i="13"/>
  <c r="E30" i="13" s="1"/>
  <c r="F29" i="13"/>
  <c r="F30" i="13" s="1"/>
  <c r="G29" i="13"/>
  <c r="G30" i="13" s="1"/>
  <c r="H29" i="13"/>
  <c r="H30" i="13" s="1"/>
  <c r="I29" i="13"/>
  <c r="I30" i="13" s="1"/>
  <c r="J29" i="13"/>
  <c r="J30" i="13" s="1"/>
  <c r="K29" i="13"/>
  <c r="K30" i="13" s="1"/>
  <c r="B22" i="13"/>
  <c r="B23" i="13" s="1"/>
  <c r="C22" i="13"/>
  <c r="C23" i="13" s="1"/>
  <c r="D22" i="13"/>
  <c r="D23" i="13" s="1"/>
  <c r="E22" i="13"/>
  <c r="E23" i="13" s="1"/>
  <c r="F22" i="13"/>
  <c r="F23" i="13" s="1"/>
  <c r="G22" i="13"/>
  <c r="G23" i="13" s="1"/>
  <c r="H22" i="13"/>
  <c r="H23" i="13" s="1"/>
  <c r="I22" i="13"/>
  <c r="I23" i="13" s="1"/>
  <c r="J22" i="13"/>
  <c r="J23" i="13" s="1"/>
  <c r="K22" i="13"/>
  <c r="K23" i="13" s="1"/>
  <c r="B15" i="13"/>
  <c r="B16" i="13" s="1"/>
  <c r="C15" i="13"/>
  <c r="C16" i="13" s="1"/>
  <c r="D15" i="13"/>
  <c r="D16" i="13" s="1"/>
  <c r="E15" i="13"/>
  <c r="E16" i="13" s="1"/>
  <c r="F15" i="13"/>
  <c r="F16" i="13" s="1"/>
  <c r="G15" i="13"/>
  <c r="G16" i="13" s="1"/>
  <c r="H15" i="13"/>
  <c r="H16" i="13" s="1"/>
  <c r="I15" i="13"/>
  <c r="I16" i="13" s="1"/>
  <c r="J15" i="13"/>
  <c r="J16" i="13" s="1"/>
  <c r="K15" i="13"/>
  <c r="K16" i="13" s="1"/>
  <c r="B8" i="13"/>
  <c r="B9" i="13" s="1"/>
  <c r="C8" i="13"/>
  <c r="C9" i="13" s="1"/>
  <c r="D8" i="13"/>
  <c r="D9" i="13" s="1"/>
  <c r="E8" i="13"/>
  <c r="E9" i="13" s="1"/>
  <c r="F8" i="13"/>
  <c r="F9" i="13" s="1"/>
  <c r="G8" i="13"/>
  <c r="G9" i="13" s="1"/>
  <c r="H8" i="13"/>
  <c r="H9" i="13" s="1"/>
  <c r="I8" i="13"/>
  <c r="I9" i="13" s="1"/>
  <c r="J8" i="13"/>
  <c r="J9" i="13" s="1"/>
  <c r="K8" i="13"/>
  <c r="K9" i="13" s="1"/>
  <c r="B31" i="12"/>
  <c r="C31" i="12"/>
  <c r="D31" i="12"/>
  <c r="E31" i="12"/>
  <c r="F31" i="12"/>
  <c r="G31" i="12"/>
  <c r="H31" i="12"/>
  <c r="I31" i="12"/>
  <c r="J31" i="12"/>
  <c r="K31" i="12"/>
  <c r="B23" i="12"/>
  <c r="B24" i="12" s="1"/>
  <c r="C23" i="12"/>
  <c r="C24" i="12" s="1"/>
  <c r="D23" i="12"/>
  <c r="D24" i="12" s="1"/>
  <c r="E23" i="12"/>
  <c r="E24" i="12" s="1"/>
  <c r="F23" i="12"/>
  <c r="F24" i="12" s="1"/>
  <c r="G23" i="12"/>
  <c r="G24" i="12" s="1"/>
  <c r="H23" i="12"/>
  <c r="H24" i="12" s="1"/>
  <c r="I23" i="12"/>
  <c r="I24" i="12" s="1"/>
  <c r="J23" i="12"/>
  <c r="J24" i="12" s="1"/>
  <c r="K23" i="12"/>
  <c r="K24" i="12" s="1"/>
  <c r="B16" i="12"/>
  <c r="B17" i="12" s="1"/>
  <c r="C16" i="12"/>
  <c r="C17" i="12" s="1"/>
  <c r="D16" i="12"/>
  <c r="D17" i="12" s="1"/>
  <c r="E16" i="12"/>
  <c r="E17" i="12" s="1"/>
  <c r="F16" i="12"/>
  <c r="F17" i="12" s="1"/>
  <c r="G16" i="12"/>
  <c r="G17" i="12" s="1"/>
  <c r="H16" i="12"/>
  <c r="H17" i="12" s="1"/>
  <c r="I16" i="12"/>
  <c r="I17" i="12" s="1"/>
  <c r="J16" i="12"/>
  <c r="J17" i="12" s="1"/>
  <c r="K16" i="12"/>
  <c r="K17" i="12" s="1"/>
  <c r="B36" i="11"/>
  <c r="B37" i="11" s="1"/>
  <c r="C36" i="11"/>
  <c r="C37" i="11" s="1"/>
  <c r="D36" i="11"/>
  <c r="D37" i="11" s="1"/>
  <c r="E36" i="11"/>
  <c r="E37" i="11" s="1"/>
  <c r="F36" i="11"/>
  <c r="F37" i="11" s="1"/>
  <c r="G36" i="11"/>
  <c r="G37" i="11" s="1"/>
  <c r="H36" i="11"/>
  <c r="H37" i="11" s="1"/>
  <c r="I36" i="11"/>
  <c r="I37" i="11" s="1"/>
  <c r="J36" i="11"/>
  <c r="J37" i="11" s="1"/>
  <c r="K36" i="11"/>
  <c r="K37" i="11" s="1"/>
  <c r="B32" i="11"/>
  <c r="B33" i="11" s="1"/>
  <c r="C32" i="11"/>
  <c r="C33" i="11" s="1"/>
  <c r="D32" i="11"/>
  <c r="D33" i="11" s="1"/>
  <c r="E32" i="11"/>
  <c r="E33" i="11" s="1"/>
  <c r="F32" i="11"/>
  <c r="F33" i="11" s="1"/>
  <c r="G32" i="11"/>
  <c r="G33" i="11" s="1"/>
  <c r="H32" i="11"/>
  <c r="H33" i="11" s="1"/>
  <c r="I32" i="11"/>
  <c r="I33" i="11" s="1"/>
  <c r="J32" i="11"/>
  <c r="J33" i="11" s="1"/>
  <c r="K32" i="11"/>
  <c r="K33" i="11" s="1"/>
  <c r="B25" i="11"/>
  <c r="B26" i="11" s="1"/>
  <c r="C25" i="11"/>
  <c r="C26" i="11" s="1"/>
  <c r="D25" i="11"/>
  <c r="D26" i="11" s="1"/>
  <c r="E25" i="11"/>
  <c r="E26" i="11" s="1"/>
  <c r="F25" i="11"/>
  <c r="F26" i="11" s="1"/>
  <c r="G25" i="11"/>
  <c r="G26" i="11" s="1"/>
  <c r="H25" i="11"/>
  <c r="H26" i="11" s="1"/>
  <c r="I25" i="11"/>
  <c r="I26" i="11" s="1"/>
  <c r="J25" i="11"/>
  <c r="J26" i="11" s="1"/>
  <c r="K25" i="11"/>
  <c r="K26" i="11" s="1"/>
  <c r="B11" i="11"/>
  <c r="C11" i="11"/>
  <c r="D11" i="11"/>
  <c r="E11" i="11"/>
  <c r="F11" i="11"/>
  <c r="G11" i="11"/>
  <c r="H11" i="11"/>
  <c r="I11" i="11"/>
  <c r="J11" i="11"/>
  <c r="K11" i="11"/>
  <c r="B37" i="10"/>
  <c r="B38" i="10" s="1"/>
  <c r="C37" i="10"/>
  <c r="C38" i="10" s="1"/>
  <c r="D37" i="10"/>
  <c r="D38" i="10" s="1"/>
  <c r="E37" i="10"/>
  <c r="E38" i="10" s="1"/>
  <c r="F37" i="10"/>
  <c r="F38" i="10" s="1"/>
  <c r="G37" i="10"/>
  <c r="G38" i="10" s="1"/>
  <c r="H37" i="10"/>
  <c r="H38" i="10" s="1"/>
  <c r="I37" i="10"/>
  <c r="I38" i="10" s="1"/>
  <c r="J37" i="10"/>
  <c r="J38" i="10" s="1"/>
  <c r="K37" i="10"/>
  <c r="K38" i="10" s="1"/>
  <c r="B30" i="10"/>
  <c r="B31" i="10" s="1"/>
  <c r="C30" i="10"/>
  <c r="C31" i="10" s="1"/>
  <c r="D30" i="10"/>
  <c r="D31" i="10" s="1"/>
  <c r="E30" i="10"/>
  <c r="E31" i="10" s="1"/>
  <c r="F30" i="10"/>
  <c r="F31" i="10" s="1"/>
  <c r="G30" i="10"/>
  <c r="G31" i="10" s="1"/>
  <c r="H30" i="10"/>
  <c r="H31" i="10" s="1"/>
  <c r="I30" i="10"/>
  <c r="I31" i="10" s="1"/>
  <c r="J30" i="10"/>
  <c r="J31" i="10" s="1"/>
  <c r="K30" i="10"/>
  <c r="K31" i="10" s="1"/>
  <c r="B23" i="10"/>
  <c r="B24" i="10" s="1"/>
  <c r="C23" i="10"/>
  <c r="C24" i="10" s="1"/>
  <c r="D23" i="10"/>
  <c r="D24" i="10" s="1"/>
  <c r="E23" i="10"/>
  <c r="E24" i="10" s="1"/>
  <c r="F23" i="10"/>
  <c r="F24" i="10" s="1"/>
  <c r="G23" i="10"/>
  <c r="G24" i="10" s="1"/>
  <c r="H23" i="10"/>
  <c r="H24" i="10" s="1"/>
  <c r="I23" i="10"/>
  <c r="I24" i="10" s="1"/>
  <c r="J23" i="10"/>
  <c r="J24" i="10" s="1"/>
  <c r="K23" i="10"/>
  <c r="K24" i="10" s="1"/>
  <c r="B17" i="10"/>
  <c r="C17" i="10"/>
  <c r="D17" i="10"/>
  <c r="E17" i="10"/>
  <c r="F17" i="10"/>
  <c r="G17" i="10"/>
  <c r="H17" i="10"/>
  <c r="I17" i="10"/>
  <c r="J17" i="10"/>
  <c r="K17" i="10"/>
  <c r="B9" i="10"/>
  <c r="B10" i="10" s="1"/>
  <c r="C9" i="10"/>
  <c r="C10" i="10" s="1"/>
  <c r="D9" i="10"/>
  <c r="D10" i="10" s="1"/>
  <c r="E9" i="10"/>
  <c r="E10" i="10" s="1"/>
  <c r="F9" i="10"/>
  <c r="F10" i="10" s="1"/>
  <c r="G9" i="10"/>
  <c r="G10" i="10" s="1"/>
  <c r="H9" i="10"/>
  <c r="H10" i="10" s="1"/>
  <c r="I9" i="10"/>
  <c r="I10" i="10" s="1"/>
  <c r="J9" i="10"/>
  <c r="J10" i="10" s="1"/>
  <c r="K9" i="10"/>
  <c r="K10" i="10" s="1"/>
  <c r="C43" i="9"/>
  <c r="B31" i="9"/>
  <c r="B32" i="9" s="1"/>
  <c r="C31" i="9"/>
  <c r="C32" i="9" s="1"/>
  <c r="D31" i="9"/>
  <c r="D32" i="9" s="1"/>
  <c r="E31" i="9"/>
  <c r="E32" i="9" s="1"/>
  <c r="F31" i="9"/>
  <c r="F32" i="9" s="1"/>
  <c r="G31" i="9"/>
  <c r="G32" i="9" s="1"/>
  <c r="H31" i="9"/>
  <c r="H32" i="9" s="1"/>
  <c r="I31" i="9"/>
  <c r="I32" i="9" s="1"/>
  <c r="J31" i="9"/>
  <c r="J32" i="9" s="1"/>
  <c r="K31" i="9"/>
  <c r="K32" i="9" s="1"/>
  <c r="B24" i="9"/>
  <c r="B25" i="9" s="1"/>
  <c r="C24" i="9"/>
  <c r="C25" i="9" s="1"/>
  <c r="D24" i="9"/>
  <c r="D25" i="9" s="1"/>
  <c r="E24" i="9"/>
  <c r="E25" i="9" s="1"/>
  <c r="F24" i="9"/>
  <c r="F25" i="9" s="1"/>
  <c r="G24" i="9"/>
  <c r="G25" i="9" s="1"/>
  <c r="H24" i="9"/>
  <c r="H25" i="9" s="1"/>
  <c r="I24" i="9"/>
  <c r="I25" i="9" s="1"/>
  <c r="J24" i="9"/>
  <c r="J25" i="9" s="1"/>
  <c r="K24" i="9"/>
  <c r="K25" i="9" s="1"/>
  <c r="B18" i="9"/>
  <c r="C18" i="9"/>
  <c r="D18" i="9"/>
  <c r="E18" i="9"/>
  <c r="F18" i="9"/>
  <c r="G18" i="9"/>
  <c r="H18" i="9"/>
  <c r="I18" i="9"/>
  <c r="J18" i="9"/>
  <c r="K18" i="9"/>
  <c r="B32" i="8"/>
  <c r="C32" i="8"/>
  <c r="D32" i="8"/>
  <c r="E32" i="8"/>
  <c r="F32" i="8"/>
  <c r="G32" i="8"/>
  <c r="H32" i="8"/>
  <c r="I32" i="8"/>
  <c r="J32" i="8"/>
  <c r="K32" i="8"/>
  <c r="B18" i="8"/>
  <c r="B19" i="8" s="1"/>
  <c r="C18" i="8"/>
  <c r="C19" i="8" s="1"/>
  <c r="D18" i="8"/>
  <c r="D19" i="8" s="1"/>
  <c r="E18" i="8"/>
  <c r="E19" i="8" s="1"/>
  <c r="F18" i="8"/>
  <c r="F19" i="8" s="1"/>
  <c r="G18" i="8"/>
  <c r="G19" i="8" s="1"/>
  <c r="H18" i="8"/>
  <c r="H19" i="8" s="1"/>
  <c r="I18" i="8"/>
  <c r="I19" i="8" s="1"/>
  <c r="J18" i="8"/>
  <c r="J19" i="8" s="1"/>
  <c r="K18" i="8"/>
  <c r="K19" i="8" s="1"/>
  <c r="B11" i="7"/>
  <c r="C11" i="7"/>
  <c r="D11" i="7"/>
  <c r="E11" i="7"/>
  <c r="F11" i="7"/>
  <c r="G11" i="7"/>
  <c r="H11" i="7"/>
  <c r="I11" i="7"/>
  <c r="J11" i="7"/>
  <c r="K11" i="7"/>
  <c r="B28" i="6"/>
  <c r="B29" i="6" s="1"/>
  <c r="C28" i="6"/>
  <c r="C29" i="6" s="1"/>
  <c r="D28" i="6"/>
  <c r="D29" i="6" s="1"/>
  <c r="E28" i="6"/>
  <c r="E29" i="6" s="1"/>
  <c r="F28" i="6"/>
  <c r="F29" i="6" s="1"/>
  <c r="G28" i="6"/>
  <c r="G29" i="6" s="1"/>
  <c r="H28" i="6"/>
  <c r="H29" i="6" s="1"/>
  <c r="I28" i="6"/>
  <c r="I29" i="6" s="1"/>
  <c r="J28" i="6"/>
  <c r="J29" i="6" s="1"/>
  <c r="K28" i="6"/>
  <c r="K29" i="6" s="1"/>
  <c r="B14" i="6"/>
  <c r="C14" i="6"/>
  <c r="C15" i="6" s="1"/>
  <c r="D14" i="6"/>
  <c r="D15" i="6" s="1"/>
  <c r="E14" i="6"/>
  <c r="E15" i="6" s="1"/>
  <c r="F14" i="6"/>
  <c r="F15" i="6" s="1"/>
  <c r="G14" i="6"/>
  <c r="G15" i="6" s="1"/>
  <c r="H14" i="6"/>
  <c r="H15" i="6" s="1"/>
  <c r="I14" i="6"/>
  <c r="I15" i="6" s="1"/>
  <c r="J14" i="6"/>
  <c r="J15" i="6" s="1"/>
  <c r="K14" i="6"/>
  <c r="K15" i="6" s="1"/>
  <c r="B32" i="5"/>
  <c r="B33" i="5" s="1"/>
  <c r="C32" i="5"/>
  <c r="C33" i="5" s="1"/>
  <c r="D32" i="5"/>
  <c r="D33" i="5" s="1"/>
  <c r="E32" i="5"/>
  <c r="E33" i="5" s="1"/>
  <c r="F32" i="5"/>
  <c r="F33" i="5" s="1"/>
  <c r="G32" i="5"/>
  <c r="G33" i="5" s="1"/>
  <c r="H32" i="5"/>
  <c r="H33" i="5" s="1"/>
  <c r="I32" i="5"/>
  <c r="I33" i="5" s="1"/>
  <c r="J32" i="5"/>
  <c r="J33" i="5" s="1"/>
  <c r="K32" i="5"/>
  <c r="K33" i="5" s="1"/>
  <c r="B25" i="5"/>
  <c r="B26" i="5" s="1"/>
  <c r="C25" i="5"/>
  <c r="C26" i="5" s="1"/>
  <c r="D25" i="5"/>
  <c r="D26" i="5" s="1"/>
  <c r="E25" i="5"/>
  <c r="E26" i="5" s="1"/>
  <c r="F25" i="5"/>
  <c r="F26" i="5" s="1"/>
  <c r="G25" i="5"/>
  <c r="G26" i="5" s="1"/>
  <c r="H25" i="5"/>
  <c r="H26" i="5" s="1"/>
  <c r="I25" i="5"/>
  <c r="I26" i="5" s="1"/>
  <c r="J25" i="5"/>
  <c r="J26" i="5" s="1"/>
  <c r="K25" i="5"/>
  <c r="K26" i="5" s="1"/>
  <c r="B11" i="5"/>
  <c r="B12" i="5" s="1"/>
  <c r="C11" i="5"/>
  <c r="C12" i="5" s="1"/>
  <c r="D11" i="5"/>
  <c r="D12" i="5" s="1"/>
  <c r="E11" i="5"/>
  <c r="E12" i="5" s="1"/>
  <c r="F11" i="5"/>
  <c r="F12" i="5" s="1"/>
  <c r="G11" i="5"/>
  <c r="G12" i="5" s="1"/>
  <c r="H11" i="5"/>
  <c r="H12" i="5" s="1"/>
  <c r="I11" i="5"/>
  <c r="I12" i="5" s="1"/>
  <c r="J11" i="5"/>
  <c r="J12" i="5" s="1"/>
  <c r="K11" i="5"/>
  <c r="K12" i="5" s="1"/>
  <c r="B32" i="4"/>
  <c r="B33" i="4" s="1"/>
  <c r="C32" i="4"/>
  <c r="C33" i="4" s="1"/>
  <c r="D32" i="4"/>
  <c r="D33" i="4" s="1"/>
  <c r="E32" i="4"/>
  <c r="E33" i="4" s="1"/>
  <c r="F32" i="4"/>
  <c r="F33" i="4" s="1"/>
  <c r="G32" i="4"/>
  <c r="G33" i="4" s="1"/>
  <c r="H32" i="4"/>
  <c r="H33" i="4" s="1"/>
  <c r="I32" i="4"/>
  <c r="I33" i="4" s="1"/>
  <c r="J32" i="4"/>
  <c r="J33" i="4" s="1"/>
  <c r="K32" i="4"/>
  <c r="K33" i="4" s="1"/>
  <c r="B25" i="4"/>
  <c r="B26" i="4" s="1"/>
  <c r="C25" i="4"/>
  <c r="C26" i="4" s="1"/>
  <c r="D25" i="4"/>
  <c r="D26" i="4" s="1"/>
  <c r="E25" i="4"/>
  <c r="E26" i="4" s="1"/>
  <c r="F25" i="4"/>
  <c r="F26" i="4" s="1"/>
  <c r="G25" i="4"/>
  <c r="G26" i="4" s="1"/>
  <c r="H25" i="4"/>
  <c r="H26" i="4" s="1"/>
  <c r="I25" i="4"/>
  <c r="I26" i="4" s="1"/>
  <c r="J25" i="4"/>
  <c r="J26" i="4" s="1"/>
  <c r="K25" i="4"/>
  <c r="K26" i="4" s="1"/>
  <c r="B18" i="4"/>
  <c r="B19" i="4" s="1"/>
  <c r="C18" i="4"/>
  <c r="C19" i="4" s="1"/>
  <c r="D18" i="4"/>
  <c r="D19" i="4" s="1"/>
  <c r="E18" i="4"/>
  <c r="E19" i="4" s="1"/>
  <c r="F18" i="4"/>
  <c r="F19" i="4" s="1"/>
  <c r="G18" i="4"/>
  <c r="G19" i="4" s="1"/>
  <c r="H18" i="4"/>
  <c r="H19" i="4" s="1"/>
  <c r="I18" i="4"/>
  <c r="I19" i="4" s="1"/>
  <c r="J18" i="4"/>
  <c r="J19" i="4" s="1"/>
  <c r="K18" i="4"/>
  <c r="K19" i="4" s="1"/>
  <c r="B11" i="4"/>
  <c r="B12" i="4" s="1"/>
  <c r="C11" i="4"/>
  <c r="C12" i="4" s="1"/>
  <c r="D11" i="4"/>
  <c r="D12" i="4" s="1"/>
  <c r="E11" i="4"/>
  <c r="E12" i="4" s="1"/>
  <c r="F11" i="4"/>
  <c r="F12" i="4" s="1"/>
  <c r="G11" i="4"/>
  <c r="G12" i="4" s="1"/>
  <c r="H11" i="4"/>
  <c r="H12" i="4" s="1"/>
  <c r="I11" i="4"/>
  <c r="I12" i="4" s="1"/>
  <c r="J11" i="4"/>
  <c r="J12" i="4" s="1"/>
  <c r="K11" i="4"/>
  <c r="K12" i="4" s="1"/>
  <c r="K22" i="15" l="1"/>
  <c r="K23" i="15" s="1"/>
  <c r="J22" i="15"/>
  <c r="J23" i="15" s="1"/>
  <c r="I22" i="15"/>
  <c r="I23" i="15" s="1"/>
  <c r="H22" i="15"/>
  <c r="H23" i="15" s="1"/>
  <c r="G22" i="15"/>
  <c r="G23" i="15" s="1"/>
  <c r="F22" i="15"/>
  <c r="F23" i="15" s="1"/>
  <c r="E22" i="15"/>
  <c r="E23" i="15" s="1"/>
  <c r="D22" i="15"/>
  <c r="D23" i="15" s="1"/>
  <c r="C22" i="15"/>
  <c r="C23" i="15" s="1"/>
  <c r="B22" i="15"/>
  <c r="B23" i="15" s="1"/>
  <c r="K16" i="15"/>
  <c r="J16" i="15"/>
  <c r="I16" i="15"/>
  <c r="H16" i="15"/>
  <c r="G16" i="15"/>
  <c r="F16" i="15"/>
  <c r="E16" i="15"/>
  <c r="D16" i="15"/>
  <c r="C16" i="15"/>
  <c r="B16" i="15"/>
  <c r="C39" i="14"/>
  <c r="B39" i="14"/>
  <c r="K31" i="14"/>
  <c r="K32" i="14" s="1"/>
  <c r="J31" i="14"/>
  <c r="J32" i="14" s="1"/>
  <c r="I31" i="14"/>
  <c r="I32" i="14" s="1"/>
  <c r="H31" i="14"/>
  <c r="H32" i="14" s="1"/>
  <c r="G31" i="14"/>
  <c r="G32" i="14" s="1"/>
  <c r="F31" i="14"/>
  <c r="F32" i="14" s="1"/>
  <c r="E31" i="14"/>
  <c r="E32" i="14" s="1"/>
  <c r="D31" i="14"/>
  <c r="D32" i="14" s="1"/>
  <c r="C31" i="14"/>
  <c r="C32" i="14" s="1"/>
  <c r="B31" i="14"/>
  <c r="B32" i="14" s="1"/>
  <c r="K24" i="14"/>
  <c r="K25" i="14" s="1"/>
  <c r="J24" i="14"/>
  <c r="J25" i="14" s="1"/>
  <c r="I24" i="14"/>
  <c r="I25" i="14" s="1"/>
  <c r="H24" i="14"/>
  <c r="H25" i="14" s="1"/>
  <c r="G24" i="14"/>
  <c r="G25" i="14" s="1"/>
  <c r="F24" i="14"/>
  <c r="F25" i="14" s="1"/>
  <c r="E24" i="14"/>
  <c r="E25" i="14" s="1"/>
  <c r="D24" i="14"/>
  <c r="D25" i="14" s="1"/>
  <c r="C24" i="14"/>
  <c r="C25" i="14" s="1"/>
  <c r="B24" i="14"/>
  <c r="B25" i="14" s="1"/>
  <c r="K17" i="14"/>
  <c r="K18" i="14" s="1"/>
  <c r="J17" i="14"/>
  <c r="J18" i="14" s="1"/>
  <c r="I17" i="14"/>
  <c r="I18" i="14" s="1"/>
  <c r="H17" i="14"/>
  <c r="H18" i="14" s="1"/>
  <c r="G17" i="14"/>
  <c r="G18" i="14" s="1"/>
  <c r="F17" i="14"/>
  <c r="F18" i="14" s="1"/>
  <c r="E17" i="14"/>
  <c r="E18" i="14" s="1"/>
  <c r="D17" i="14"/>
  <c r="D18" i="14" s="1"/>
  <c r="C17" i="14"/>
  <c r="C18" i="14" s="1"/>
  <c r="B17" i="14"/>
  <c r="B18" i="14" s="1"/>
  <c r="K10" i="14"/>
  <c r="K11" i="14" s="1"/>
  <c r="J10" i="14"/>
  <c r="J11" i="14" s="1"/>
  <c r="I10" i="14"/>
  <c r="I11" i="14" s="1"/>
  <c r="H10" i="14"/>
  <c r="H11" i="14" s="1"/>
  <c r="G10" i="14"/>
  <c r="G11" i="14" s="1"/>
  <c r="F10" i="14"/>
  <c r="F11" i="14" s="1"/>
  <c r="E10" i="14"/>
  <c r="E11" i="14" s="1"/>
  <c r="D10" i="14"/>
  <c r="D11" i="14" s="1"/>
  <c r="C10" i="14"/>
  <c r="C11" i="14" s="1"/>
  <c r="B10" i="14"/>
  <c r="B11" i="14" s="1"/>
  <c r="C43" i="13"/>
  <c r="B43" i="13"/>
  <c r="B42" i="12"/>
  <c r="C43" i="11"/>
  <c r="B43" i="11"/>
  <c r="C44" i="10"/>
  <c r="B44" i="10"/>
  <c r="B43" i="9"/>
  <c r="C40" i="8"/>
  <c r="B40" i="8"/>
  <c r="C42" i="7"/>
  <c r="B42" i="7"/>
  <c r="C41" i="6"/>
  <c r="B41" i="6"/>
  <c r="C40" i="5"/>
  <c r="B40" i="5"/>
  <c r="C40" i="4"/>
  <c r="B40" i="4"/>
  <c r="B38" i="15" l="1"/>
  <c r="C38" i="15"/>
</calcChain>
</file>

<file path=xl/sharedStrings.xml><?xml version="1.0" encoding="utf-8"?>
<sst xmlns="http://schemas.openxmlformats.org/spreadsheetml/2006/main" count="313" uniqueCount="44">
  <si>
    <t>DATE</t>
  </si>
  <si>
    <t>AUD</t>
  </si>
  <si>
    <t>EUR</t>
  </si>
  <si>
    <t>KRW</t>
  </si>
  <si>
    <t>NZD</t>
  </si>
  <si>
    <t>SDR</t>
  </si>
  <si>
    <t>SGD</t>
  </si>
  <si>
    <t>STG</t>
  </si>
  <si>
    <t>USD</t>
  </si>
  <si>
    <t>Weekly Total</t>
  </si>
  <si>
    <t>Weekly Ave.</t>
  </si>
  <si>
    <t>MONTHLY EXCHANGE RATE SUMMARY</t>
  </si>
  <si>
    <t>TOTAL</t>
  </si>
  <si>
    <t>AVE/MONTH</t>
  </si>
  <si>
    <t>SI EQUIV.</t>
  </si>
  <si>
    <t>DEM</t>
  </si>
  <si>
    <t>I</t>
  </si>
  <si>
    <t>JPY</t>
  </si>
  <si>
    <t>L</t>
  </si>
  <si>
    <t>C</t>
  </si>
  <si>
    <t>DM</t>
  </si>
  <si>
    <t xml:space="preserve">STG </t>
  </si>
  <si>
    <t>YEN</t>
  </si>
  <si>
    <t>PUBLIC HOLIDAY - WHIT MONDAY</t>
  </si>
  <si>
    <t>PUBLIC HOLIDAY - QUEENS BIRTHDAY</t>
  </si>
  <si>
    <t>CBSI DAILY MIDRATES FOR JANUARY 2010</t>
  </si>
  <si>
    <t>CBSI DAILY MIDRATES FOR FEBRUARY 2010</t>
  </si>
  <si>
    <t>CBSI DAILY MIDRATES FOR MARCH 2010</t>
  </si>
  <si>
    <t>CBSI DAILY MIDRATES FOR APRIL 2010</t>
  </si>
  <si>
    <t>CBSI DAILY MIDRATES FOR MAY 2010</t>
  </si>
  <si>
    <t>CBSI DAILY MIDRATES FOR JUNE 2010</t>
  </si>
  <si>
    <t>CBSI DAILY MIDRATES FOR JULY 2010</t>
  </si>
  <si>
    <t>PUBLIC HOLIDAY - INDEPENDENCE DAY</t>
  </si>
  <si>
    <t>CBSI DAILY MIDRATES FOR AUGUST 2010</t>
  </si>
  <si>
    <t>MP'S</t>
  </si>
  <si>
    <t>E</t>
  </si>
  <si>
    <t>T</t>
  </si>
  <si>
    <t>O</t>
  </si>
  <si>
    <t>N</t>
  </si>
  <si>
    <t>CBSI DAILY MIDRATES FOR SEPTEMBER 2010</t>
  </si>
  <si>
    <t>CBSI DAILY MIDRATES FOR OCTOBER 2010</t>
  </si>
  <si>
    <t>CBSI DAILY MIDRATES FOR NOVEMBER 2010</t>
  </si>
  <si>
    <t>CBSI DAILY MIDRATES FOR DECEMBER 2010</t>
  </si>
  <si>
    <t>PUBLIC HOLIDAY - XMAS DAY CELEBRATION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</si>
</sst>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9]dd\-mmm\-yy;@"/>
    <numFmt numFmtId="165" formatCode="0.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Footlight MT Light"/>
      <family val="1"/>
    </font>
    <font>
      <b/>
      <u/>
      <sz val="18"/>
      <color theme="9" tint="-0.249977111117893"/>
      <name val="Footlight MT Light"/>
      <family val="1"/>
    </font>
    <font>
      <sz val="9"/>
      <color theme="1"/>
      <name val="Footlight MT Light"/>
      <family val="1"/>
    </font>
    <font>
      <sz val="10"/>
      <color theme="1"/>
      <name val="Footlight MT Light"/>
      <family val="1"/>
    </font>
    <font>
      <b/>
      <sz val="10"/>
      <color theme="1"/>
      <name val="Footlight MT Light"/>
      <family val="1"/>
    </font>
    <font>
      <sz val="8"/>
      <color theme="1"/>
      <name val="Footlight MT Light"/>
      <family val="1"/>
    </font>
    <font>
      <sz val="8"/>
      <name val="Footlight MT Light"/>
      <family val="1"/>
    </font>
    <font>
      <b/>
      <sz val="8"/>
      <color theme="9" tint="-0.249977111117893"/>
      <name val="Footlight MT Light"/>
      <family val="1"/>
    </font>
    <font>
      <b/>
      <sz val="16"/>
      <color theme="9" tint="-0.249977111117893"/>
      <name val="Footlight MT Light"/>
      <family val="1"/>
    </font>
    <font>
      <sz val="11"/>
      <color theme="9" tint="-0.249977111117893"/>
      <name val="Calibri"/>
      <family val="2"/>
      <scheme val="minor"/>
    </font>
    <font>
      <sz val="12"/>
      <color theme="1"/>
      <name val="Footlight MT Light"/>
      <family val="1"/>
    </font>
    <font>
      <b/>
      <sz val="12"/>
      <color theme="1"/>
      <name val="Footlight MT Light"/>
      <family val="1"/>
    </font>
    <font>
      <b/>
      <sz val="12"/>
      <color rgb="FF0070C0"/>
      <name val="Footlight MT Light"/>
      <family val="1"/>
    </font>
    <font>
      <b/>
      <sz val="14"/>
      <color rgb="FF0070C0"/>
      <name val="Footlight MT Light"/>
      <family val="1"/>
    </font>
    <font>
      <b/>
      <i/>
      <sz val="9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4" fontId="6" fillId="2" borderId="8" xfId="0" applyNumberFormat="1" applyFont="1" applyFill="1" applyBorder="1" applyAlignment="1">
      <alignment horizontal="center"/>
    </xf>
    <xf numFmtId="165" fontId="6" fillId="0" borderId="9" xfId="0" applyNumberFormat="1" applyFont="1" applyBorder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165" fontId="7" fillId="2" borderId="0" xfId="0" applyNumberFormat="1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164" fontId="7" fillId="2" borderId="8" xfId="0" applyNumberFormat="1" applyFont="1" applyFill="1" applyBorder="1" applyAlignment="1">
      <alignment horizontal="center"/>
    </xf>
    <xf numFmtId="165" fontId="7" fillId="2" borderId="9" xfId="0" applyNumberFormat="1" applyFont="1" applyFill="1" applyBorder="1" applyAlignment="1">
      <alignment horizontal="center"/>
    </xf>
    <xf numFmtId="165" fontId="7" fillId="2" borderId="8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165" fontId="9" fillId="0" borderId="6" xfId="0" applyNumberFormat="1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left"/>
    </xf>
    <xf numFmtId="165" fontId="6" fillId="2" borderId="0" xfId="0" applyNumberFormat="1" applyFont="1" applyFill="1" applyBorder="1" applyAlignment="1">
      <alignment horizontal="center"/>
    </xf>
    <xf numFmtId="165" fontId="6" fillId="2" borderId="6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5" fontId="6" fillId="2" borderId="4" xfId="0" applyNumberFormat="1" applyFont="1" applyFill="1" applyBorder="1" applyAlignment="1">
      <alignment horizontal="center"/>
    </xf>
    <xf numFmtId="165" fontId="6" fillId="2" borderId="3" xfId="0" applyNumberFormat="1" applyFont="1" applyFill="1" applyBorder="1" applyAlignment="1">
      <alignment horizontal="center"/>
    </xf>
    <xf numFmtId="165" fontId="6" fillId="0" borderId="6" xfId="0" applyNumberFormat="1" applyFont="1" applyFill="1" applyBorder="1" applyAlignment="1">
      <alignment horizontal="center"/>
    </xf>
    <xf numFmtId="165" fontId="6" fillId="0" borderId="8" xfId="0" applyNumberFormat="1" applyFont="1" applyFill="1" applyBorder="1" applyAlignment="1">
      <alignment horizontal="center"/>
    </xf>
    <xf numFmtId="165" fontId="7" fillId="0" borderId="6" xfId="0" applyNumberFormat="1" applyFont="1" applyFill="1" applyBorder="1" applyAlignment="1">
      <alignment horizontal="center"/>
    </xf>
    <xf numFmtId="165" fontId="6" fillId="0" borderId="3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11" fillId="0" borderId="0" xfId="0" applyFont="1"/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164" fontId="7" fillId="2" borderId="13" xfId="0" applyNumberFormat="1" applyFont="1" applyFill="1" applyBorder="1" applyAlignment="1">
      <alignment horizontal="center"/>
    </xf>
    <xf numFmtId="165" fontId="6" fillId="2" borderId="14" xfId="0" applyNumberFormat="1" applyFont="1" applyFill="1" applyBorder="1" applyAlignment="1">
      <alignment horizontal="center"/>
    </xf>
    <xf numFmtId="165" fontId="6" fillId="2" borderId="5" xfId="0" applyNumberFormat="1" applyFont="1" applyFill="1" applyBorder="1" applyAlignment="1">
      <alignment horizontal="center"/>
    </xf>
    <xf numFmtId="0" fontId="10" fillId="0" borderId="6" xfId="0" applyFont="1" applyBorder="1"/>
    <xf numFmtId="0" fontId="4" fillId="2" borderId="1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5" fontId="7" fillId="2" borderId="7" xfId="0" applyNumberFormat="1" applyFont="1" applyFill="1" applyBorder="1" applyAlignment="1">
      <alignment horizontal="center"/>
    </xf>
    <xf numFmtId="0" fontId="0" fillId="0" borderId="0" xfId="0" applyBorder="1"/>
    <xf numFmtId="165" fontId="6" fillId="0" borderId="5" xfId="0" applyNumberFormat="1" applyFont="1" applyBorder="1" applyAlignment="1">
      <alignment horizontal="center"/>
    </xf>
    <xf numFmtId="0" fontId="10" fillId="0" borderId="0" xfId="0" applyFont="1" applyBorder="1"/>
    <xf numFmtId="165" fontId="7" fillId="0" borderId="7" xfId="0" applyNumberFormat="1" applyFont="1" applyFill="1" applyBorder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5" fontId="7" fillId="0" borderId="8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/>
    </xf>
    <xf numFmtId="165" fontId="13" fillId="0" borderId="8" xfId="0" applyNumberFormat="1" applyFont="1" applyBorder="1" applyAlignment="1">
      <alignment horizontal="center"/>
    </xf>
    <xf numFmtId="164" fontId="6" fillId="2" borderId="9" xfId="0" applyNumberFormat="1" applyFont="1" applyFill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165" fontId="6" fillId="2" borderId="16" xfId="0" applyNumberFormat="1" applyFont="1" applyFill="1" applyBorder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5" fontId="14" fillId="0" borderId="6" xfId="0" applyNumberFormat="1" applyFont="1" applyBorder="1" applyAlignment="1">
      <alignment horizontal="center"/>
    </xf>
    <xf numFmtId="165" fontId="13" fillId="0" borderId="6" xfId="0" applyNumberFormat="1" applyFont="1" applyBorder="1" applyAlignment="1">
      <alignment horizontal="center"/>
    </xf>
    <xf numFmtId="165" fontId="7" fillId="0" borderId="9" xfId="0" applyNumberFormat="1" applyFont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0" fontId="15" fillId="0" borderId="0" xfId="0" applyFont="1"/>
    <xf numFmtId="165" fontId="6" fillId="2" borderId="2" xfId="0" applyNumberFormat="1" applyFont="1" applyFill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165" fontId="7" fillId="0" borderId="9" xfId="0" applyNumberFormat="1" applyFont="1" applyFill="1" applyBorder="1" applyAlignment="1">
      <alignment horizontal="center"/>
    </xf>
    <xf numFmtId="165" fontId="7" fillId="0" borderId="8" xfId="0" applyNumberFormat="1" applyFont="1" applyFill="1" applyBorder="1" applyAlignment="1">
      <alignment horizontal="center"/>
    </xf>
    <xf numFmtId="165" fontId="7" fillId="0" borderId="10" xfId="0" applyNumberFormat="1" applyFont="1" applyFill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4" workbookViewId="0">
      <selection activeCell="D33" sqref="D33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12.140625" customWidth="1"/>
    <col min="5" max="5" width="11.5703125" customWidth="1"/>
    <col min="6" max="6" width="10.5703125" customWidth="1"/>
    <col min="7" max="7" width="11.28515625" customWidth="1"/>
    <col min="8" max="8" width="11.7109375" customWidth="1"/>
    <col min="9" max="9" width="11.28515625" customWidth="1"/>
    <col min="10" max="10" width="11.42578125" customWidth="1"/>
    <col min="11" max="11" width="10.8554687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25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1"/>
    </row>
    <row r="5" spans="1:11" ht="15.75" thickBot="1" x14ac:dyDescent="0.3">
      <c r="A5" s="6" t="s">
        <v>0</v>
      </c>
      <c r="B5" s="7" t="s">
        <v>20</v>
      </c>
      <c r="C5" s="6" t="s">
        <v>4</v>
      </c>
      <c r="D5" s="7" t="s">
        <v>5</v>
      </c>
      <c r="E5" s="6" t="s">
        <v>6</v>
      </c>
      <c r="F5" s="7" t="s">
        <v>3</v>
      </c>
      <c r="G5" s="6" t="s">
        <v>1</v>
      </c>
      <c r="H5" s="7" t="s">
        <v>7</v>
      </c>
      <c r="I5" s="6" t="s">
        <v>8</v>
      </c>
      <c r="J5" s="6" t="s">
        <v>22</v>
      </c>
      <c r="K5" s="52" t="s">
        <v>2</v>
      </c>
    </row>
    <row r="6" spans="1:11" x14ac:dyDescent="0.25">
      <c r="A6" s="8">
        <v>40182</v>
      </c>
      <c r="B6" s="9">
        <v>0.16916999999999999</v>
      </c>
      <c r="C6" s="10">
        <v>0.17074500000000001</v>
      </c>
      <c r="D6" s="9">
        <v>7.9060000000000005E-2</v>
      </c>
      <c r="E6" s="10">
        <v>0.17412</v>
      </c>
      <c r="F6" s="9">
        <v>144.59345999999999</v>
      </c>
      <c r="G6" s="10">
        <v>0.13797000000000001</v>
      </c>
      <c r="H6" s="9">
        <v>7.6740000000000003E-2</v>
      </c>
      <c r="I6" s="10">
        <v>0.124</v>
      </c>
      <c r="J6" s="10">
        <v>11.53913</v>
      </c>
      <c r="K6" s="53">
        <v>8.6489999999999997E-2</v>
      </c>
    </row>
    <row r="7" spans="1:11" x14ac:dyDescent="0.25">
      <c r="A7" s="8">
        <v>40183</v>
      </c>
      <c r="B7" s="9">
        <v>0.16846</v>
      </c>
      <c r="C7" s="10">
        <v>0.16971</v>
      </c>
      <c r="D7" s="9">
        <v>7.9079999999999998E-2</v>
      </c>
      <c r="E7" s="10">
        <v>0.17352999999999999</v>
      </c>
      <c r="F7" s="9">
        <v>143.04082</v>
      </c>
      <c r="G7" s="10">
        <v>0.13647000000000001</v>
      </c>
      <c r="H7" s="9">
        <v>7.6850000000000002E-2</v>
      </c>
      <c r="I7" s="10">
        <v>0.124</v>
      </c>
      <c r="J7" s="10">
        <v>11.47279</v>
      </c>
      <c r="K7" s="53">
        <v>8.6129999999999998E-2</v>
      </c>
    </row>
    <row r="8" spans="1:11" x14ac:dyDescent="0.25">
      <c r="A8" s="8">
        <v>40184</v>
      </c>
      <c r="B8" s="9">
        <v>0.16819999999999999</v>
      </c>
      <c r="C8" s="10">
        <v>0.16839999999999999</v>
      </c>
      <c r="D8" s="9">
        <v>7.9060000000000005E-2</v>
      </c>
      <c r="E8" s="10">
        <v>0.1731</v>
      </c>
      <c r="F8" s="9">
        <v>141.5</v>
      </c>
      <c r="G8" s="10">
        <v>0.13569999999999999</v>
      </c>
      <c r="H8" s="9">
        <v>7.7280000000000001E-2</v>
      </c>
      <c r="I8" s="10">
        <v>0.124</v>
      </c>
      <c r="J8" s="10">
        <v>11.37</v>
      </c>
      <c r="K8" s="53">
        <v>8.6019999999999999E-2</v>
      </c>
    </row>
    <row r="9" spans="1:11" x14ac:dyDescent="0.25">
      <c r="A9" s="8">
        <v>40185</v>
      </c>
      <c r="B9" s="9">
        <v>0.16874</v>
      </c>
      <c r="C9" s="10">
        <v>0.16891999999999999</v>
      </c>
      <c r="D9" s="9">
        <v>7.9159999999999994E-2</v>
      </c>
      <c r="E9" s="10">
        <v>0.17307</v>
      </c>
      <c r="F9" s="9">
        <v>140.62530000000001</v>
      </c>
      <c r="G9" s="10">
        <v>0.13533000000000001</v>
      </c>
      <c r="H9" s="9">
        <v>7.7499999999999999E-2</v>
      </c>
      <c r="I9" s="10">
        <v>0.124</v>
      </c>
      <c r="J9" s="10">
        <v>11.45729</v>
      </c>
      <c r="K9" s="53">
        <v>8.6269999999999999E-2</v>
      </c>
    </row>
    <row r="10" spans="1:11" ht="15.75" thickBot="1" x14ac:dyDescent="0.3">
      <c r="A10" s="11">
        <v>40186</v>
      </c>
      <c r="B10" s="12">
        <v>0.16935</v>
      </c>
      <c r="C10" s="13">
        <v>0.16914000000000001</v>
      </c>
      <c r="D10" s="12">
        <v>7.9219999999999999E-2</v>
      </c>
      <c r="E10" s="13">
        <v>0.17330000000000001</v>
      </c>
      <c r="F10" s="12">
        <v>140.9384</v>
      </c>
      <c r="G10" s="13">
        <v>0.13502</v>
      </c>
      <c r="H10" s="12">
        <v>7.7810000000000004E-2</v>
      </c>
      <c r="I10" s="13">
        <v>0.124</v>
      </c>
      <c r="J10" s="13">
        <v>11.56176</v>
      </c>
      <c r="K10" s="54">
        <v>8.659E-2</v>
      </c>
    </row>
    <row r="11" spans="1:11" ht="15.75" thickTop="1" x14ac:dyDescent="0.25">
      <c r="A11" s="14" t="s">
        <v>9</v>
      </c>
      <c r="B11" s="15">
        <f t="shared" ref="B11:K11" si="0">SUM(B6:B10)</f>
        <v>0.84392</v>
      </c>
      <c r="C11" s="16">
        <f t="shared" si="0"/>
        <v>0.84691500000000008</v>
      </c>
      <c r="D11" s="15">
        <f t="shared" si="0"/>
        <v>0.39558000000000004</v>
      </c>
      <c r="E11" s="16">
        <f t="shared" si="0"/>
        <v>0.86712000000000011</v>
      </c>
      <c r="F11" s="15">
        <f t="shared" si="0"/>
        <v>710.69798000000003</v>
      </c>
      <c r="G11" s="16">
        <f t="shared" si="0"/>
        <v>0.68049000000000004</v>
      </c>
      <c r="H11" s="15">
        <f t="shared" si="0"/>
        <v>0.38618000000000002</v>
      </c>
      <c r="I11" s="16">
        <f t="shared" si="0"/>
        <v>0.62</v>
      </c>
      <c r="J11" s="16">
        <f t="shared" si="0"/>
        <v>57.400970000000001</v>
      </c>
      <c r="K11" s="55">
        <f t="shared" si="0"/>
        <v>0.43149999999999999</v>
      </c>
    </row>
    <row r="12" spans="1:11" ht="15.75" thickBot="1" x14ac:dyDescent="0.3">
      <c r="A12" s="17" t="s">
        <v>10</v>
      </c>
      <c r="B12" s="18">
        <f>B11/5</f>
        <v>0.16878399999999999</v>
      </c>
      <c r="C12" s="19">
        <f>C11/5</f>
        <v>0.16938300000000001</v>
      </c>
      <c r="D12" s="19">
        <f t="shared" ref="D12:K12" si="1">D11/5</f>
        <v>7.9116000000000006E-2</v>
      </c>
      <c r="E12" s="19">
        <f t="shared" si="1"/>
        <v>0.17342400000000002</v>
      </c>
      <c r="F12" s="19">
        <f t="shared" si="1"/>
        <v>142.13959600000001</v>
      </c>
      <c r="G12" s="19">
        <f t="shared" si="1"/>
        <v>0.136098</v>
      </c>
      <c r="H12" s="19">
        <f t="shared" si="1"/>
        <v>7.7235999999999999E-2</v>
      </c>
      <c r="I12" s="19">
        <f t="shared" si="1"/>
        <v>0.124</v>
      </c>
      <c r="J12" s="19">
        <f t="shared" si="1"/>
        <v>11.480194000000001</v>
      </c>
      <c r="K12" s="19">
        <f t="shared" si="1"/>
        <v>8.6300000000000002E-2</v>
      </c>
    </row>
    <row r="13" spans="1:11" ht="15.75" thickTop="1" x14ac:dyDescent="0.25">
      <c r="A13" s="8">
        <v>40189</v>
      </c>
      <c r="B13" s="9">
        <v>0.16874</v>
      </c>
      <c r="C13" s="10">
        <v>0.16868</v>
      </c>
      <c r="D13" s="9">
        <v>7.9240000000000005E-2</v>
      </c>
      <c r="E13" s="10">
        <v>0.17296</v>
      </c>
      <c r="F13" s="9">
        <v>139.84100000000001</v>
      </c>
      <c r="G13" s="10">
        <v>0.13431000000000001</v>
      </c>
      <c r="H13" s="9">
        <v>7.7479999999999993E-2</v>
      </c>
      <c r="I13" s="10">
        <v>0.124</v>
      </c>
      <c r="J13" s="10">
        <v>11.49976</v>
      </c>
      <c r="K13" s="53">
        <v>8.6269999999999999E-2</v>
      </c>
    </row>
    <row r="14" spans="1:11" x14ac:dyDescent="0.25">
      <c r="A14" s="8">
        <v>40190</v>
      </c>
      <c r="B14" s="9">
        <v>0.16708999999999999</v>
      </c>
      <c r="C14" s="10">
        <v>0.16721</v>
      </c>
      <c r="D14" s="9">
        <v>7.8920000000000004E-2</v>
      </c>
      <c r="E14" s="10">
        <v>0.17218</v>
      </c>
      <c r="F14" s="9">
        <v>138.99160000000001</v>
      </c>
      <c r="G14" s="10">
        <v>0.13325999999999999</v>
      </c>
      <c r="H14" s="9">
        <v>7.6799999999999993E-2</v>
      </c>
      <c r="I14" s="10">
        <v>0.124</v>
      </c>
      <c r="J14" s="10">
        <v>11.417920000000001</v>
      </c>
      <c r="K14" s="53">
        <v>8.5430000000000006E-2</v>
      </c>
    </row>
    <row r="15" spans="1:11" x14ac:dyDescent="0.25">
      <c r="A15" s="8">
        <v>40191</v>
      </c>
      <c r="B15" s="9">
        <v>0.16702</v>
      </c>
      <c r="C15" s="10">
        <v>0.16741</v>
      </c>
      <c r="D15" s="9">
        <v>7.8950000000000006E-2</v>
      </c>
      <c r="E15" s="10">
        <v>0.17224999999999999</v>
      </c>
      <c r="F15" s="9">
        <v>139.08459999999999</v>
      </c>
      <c r="G15" s="10">
        <v>0.13411000000000001</v>
      </c>
      <c r="H15" s="9">
        <v>7.6730000000000007E-2</v>
      </c>
      <c r="I15" s="10">
        <v>0.124</v>
      </c>
      <c r="J15" s="10">
        <v>11.31531</v>
      </c>
      <c r="K15" s="53">
        <v>8.5400000000000004E-2</v>
      </c>
    </row>
    <row r="16" spans="1:11" x14ac:dyDescent="0.25">
      <c r="A16" s="8">
        <v>40192</v>
      </c>
      <c r="B16" s="9">
        <v>0.16700999999999999</v>
      </c>
      <c r="C16" s="10">
        <v>0.16764000000000001</v>
      </c>
      <c r="D16" s="73">
        <v>7.8829999999999997E-2</v>
      </c>
      <c r="E16" s="10">
        <v>0.17227999999999999</v>
      </c>
      <c r="F16" s="9">
        <v>139.51240000000001</v>
      </c>
      <c r="G16" s="10">
        <v>0.13439000000000001</v>
      </c>
      <c r="H16" s="9">
        <v>7.6340000000000005E-2</v>
      </c>
      <c r="I16" s="10">
        <v>0.124</v>
      </c>
      <c r="J16" s="10">
        <v>11.314069999999999</v>
      </c>
      <c r="K16" s="53">
        <v>8.5430000000000006E-2</v>
      </c>
    </row>
    <row r="17" spans="1:11" ht="15.75" thickBot="1" x14ac:dyDescent="0.3">
      <c r="A17" s="11">
        <v>40193</v>
      </c>
      <c r="B17" s="12">
        <v>0.16739999999999999</v>
      </c>
      <c r="C17" s="13">
        <v>0.16713</v>
      </c>
      <c r="D17" s="12">
        <v>7.8909999999999994E-2</v>
      </c>
      <c r="E17" s="13">
        <v>0.17213000000000001</v>
      </c>
      <c r="F17" s="12">
        <v>139.23650000000001</v>
      </c>
      <c r="G17" s="13">
        <v>0.13353000000000001</v>
      </c>
      <c r="H17" s="12">
        <v>7.6399999999999996E-2</v>
      </c>
      <c r="I17" s="13">
        <v>0.124</v>
      </c>
      <c r="J17" s="13">
        <v>11.31779</v>
      </c>
      <c r="K17" s="54">
        <v>8.5589999999999999E-2</v>
      </c>
    </row>
    <row r="18" spans="1:11" ht="15.75" thickTop="1" x14ac:dyDescent="0.25">
      <c r="A18" s="14" t="s">
        <v>9</v>
      </c>
      <c r="B18" s="15">
        <f t="shared" ref="B18:K18" si="2">SUM(B13:B17)</f>
        <v>0.83726</v>
      </c>
      <c r="C18" s="16">
        <f t="shared" si="2"/>
        <v>0.83807000000000009</v>
      </c>
      <c r="D18" s="15">
        <f t="shared" si="2"/>
        <v>0.39485000000000003</v>
      </c>
      <c r="E18" s="16">
        <f t="shared" si="2"/>
        <v>0.86180000000000001</v>
      </c>
      <c r="F18" s="15">
        <f t="shared" si="2"/>
        <v>696.66609999999991</v>
      </c>
      <c r="G18" s="16">
        <f t="shared" si="2"/>
        <v>0.66960000000000008</v>
      </c>
      <c r="H18" s="15">
        <f t="shared" si="2"/>
        <v>0.38375000000000004</v>
      </c>
      <c r="I18" s="16">
        <f t="shared" si="2"/>
        <v>0.62</v>
      </c>
      <c r="J18" s="16">
        <f t="shared" si="2"/>
        <v>56.864850000000004</v>
      </c>
      <c r="K18" s="55">
        <f t="shared" si="2"/>
        <v>0.42812</v>
      </c>
    </row>
    <row r="19" spans="1:11" ht="15.75" thickBot="1" x14ac:dyDescent="0.3">
      <c r="A19" s="17" t="s">
        <v>10</v>
      </c>
      <c r="B19" s="18">
        <f>B18/5</f>
        <v>0.16745199999999999</v>
      </c>
      <c r="C19" s="19">
        <f>C18/5</f>
        <v>0.16761400000000001</v>
      </c>
      <c r="D19" s="19">
        <f t="shared" ref="D19:K19" si="3">D18/5</f>
        <v>7.8970000000000012E-2</v>
      </c>
      <c r="E19" s="19">
        <f t="shared" si="3"/>
        <v>0.17236000000000001</v>
      </c>
      <c r="F19" s="19">
        <f t="shared" si="3"/>
        <v>139.33321999999998</v>
      </c>
      <c r="G19" s="19">
        <f t="shared" si="3"/>
        <v>0.13392000000000001</v>
      </c>
      <c r="H19" s="19">
        <f t="shared" si="3"/>
        <v>7.6750000000000013E-2</v>
      </c>
      <c r="I19" s="19">
        <f t="shared" si="3"/>
        <v>0.124</v>
      </c>
      <c r="J19" s="19">
        <f t="shared" si="3"/>
        <v>11.37297</v>
      </c>
      <c r="K19" s="19">
        <f t="shared" si="3"/>
        <v>8.5624000000000006E-2</v>
      </c>
    </row>
    <row r="20" spans="1:11" ht="15.75" thickTop="1" x14ac:dyDescent="0.25">
      <c r="A20" s="8">
        <v>40196</v>
      </c>
      <c r="B20" s="9">
        <v>0.16883999999999999</v>
      </c>
      <c r="C20" s="10">
        <v>0.16828000000000001</v>
      </c>
      <c r="D20" s="9">
        <v>7.8920000000000004E-2</v>
      </c>
      <c r="E20" s="10">
        <v>0.17252000000000001</v>
      </c>
      <c r="F20" s="9">
        <v>139.28299999999999</v>
      </c>
      <c r="G20" s="10">
        <v>0.13438</v>
      </c>
      <c r="H20" s="9">
        <v>7.6289999999999997E-2</v>
      </c>
      <c r="I20" s="10">
        <v>0.124</v>
      </c>
      <c r="J20" s="10">
        <v>11.259510000000001</v>
      </c>
      <c r="K20" s="53">
        <v>8.6319999999999994E-2</v>
      </c>
    </row>
    <row r="21" spans="1:11" x14ac:dyDescent="0.25">
      <c r="A21" s="8">
        <v>40197</v>
      </c>
      <c r="B21" s="9">
        <v>0.16858999999999999</v>
      </c>
      <c r="C21" s="10">
        <v>0.16771</v>
      </c>
      <c r="D21" s="9">
        <v>7.8950000000000006E-2</v>
      </c>
      <c r="E21" s="10">
        <v>0.17224999999999999</v>
      </c>
      <c r="F21" s="9">
        <v>139.4504</v>
      </c>
      <c r="G21" s="10">
        <v>0.13134000000000001</v>
      </c>
      <c r="H21" s="9">
        <v>7.5910000000000005E-2</v>
      </c>
      <c r="I21" s="10">
        <v>0.124</v>
      </c>
      <c r="J21" s="10">
        <v>11.25827</v>
      </c>
      <c r="K21" s="53">
        <v>8.6199999999999999E-2</v>
      </c>
    </row>
    <row r="22" spans="1:11" x14ac:dyDescent="0.25">
      <c r="A22" s="8">
        <v>40198</v>
      </c>
      <c r="B22" s="9">
        <v>0.16952</v>
      </c>
      <c r="C22" s="10">
        <v>0.16808999999999999</v>
      </c>
      <c r="D22" s="9">
        <v>7.9039999999999999E-2</v>
      </c>
      <c r="E22" s="10">
        <v>0.1724</v>
      </c>
      <c r="F22" s="9">
        <v>139.8751</v>
      </c>
      <c r="G22" s="10">
        <v>0.13431000000000001</v>
      </c>
      <c r="H22" s="9">
        <v>7.571E-2</v>
      </c>
      <c r="I22" s="10">
        <v>0.124</v>
      </c>
      <c r="J22" s="10">
        <v>11.283379999999999</v>
      </c>
      <c r="K22" s="53">
        <v>8.6669999999999997E-2</v>
      </c>
    </row>
    <row r="23" spans="1:11" x14ac:dyDescent="0.25">
      <c r="A23" s="8">
        <v>40199</v>
      </c>
      <c r="B23" s="9">
        <v>0.1714</v>
      </c>
      <c r="C23" s="10">
        <v>0.17119999999999999</v>
      </c>
      <c r="D23" s="9">
        <v>7.9409999999999994E-2</v>
      </c>
      <c r="E23" s="10">
        <v>0.17330000000000001</v>
      </c>
      <c r="F23" s="9">
        <v>140.69999999999999</v>
      </c>
      <c r="G23" s="10">
        <v>0.1358</v>
      </c>
      <c r="H23" s="9">
        <v>7.6109999999999997E-2</v>
      </c>
      <c r="I23" s="10">
        <v>0.124</v>
      </c>
      <c r="J23" s="10">
        <v>11.3</v>
      </c>
      <c r="K23" s="53">
        <v>8.7620000000000003E-2</v>
      </c>
    </row>
    <row r="24" spans="1:11" ht="15.75" thickBot="1" x14ac:dyDescent="0.3">
      <c r="A24" s="11">
        <v>40200</v>
      </c>
      <c r="B24" s="12">
        <v>0.1724</v>
      </c>
      <c r="C24" s="13">
        <v>0.1731</v>
      </c>
      <c r="D24" s="12">
        <v>7.9740000000000005E-2</v>
      </c>
      <c r="E24" s="13">
        <v>0.1739</v>
      </c>
      <c r="F24" s="12">
        <v>141.19999999999999</v>
      </c>
      <c r="G24" s="13">
        <v>0.1368</v>
      </c>
      <c r="H24" s="12">
        <v>7.6560000000000003E-2</v>
      </c>
      <c r="I24" s="13">
        <v>0.124</v>
      </c>
      <c r="J24" s="13">
        <v>11.29</v>
      </c>
      <c r="K24" s="54">
        <v>8.813E-2</v>
      </c>
    </row>
    <row r="25" spans="1:11" ht="15.75" thickTop="1" x14ac:dyDescent="0.25">
      <c r="A25" s="14" t="s">
        <v>9</v>
      </c>
      <c r="B25" s="15">
        <f t="shared" ref="B25:K25" si="4">SUM(B20:B24)</f>
        <v>0.85075000000000001</v>
      </c>
      <c r="C25" s="16">
        <f t="shared" si="4"/>
        <v>0.84838000000000002</v>
      </c>
      <c r="D25" s="15">
        <f t="shared" si="4"/>
        <v>0.39605999999999997</v>
      </c>
      <c r="E25" s="16">
        <f t="shared" si="4"/>
        <v>0.86437000000000008</v>
      </c>
      <c r="F25" s="15">
        <f t="shared" si="4"/>
        <v>700.50849999999991</v>
      </c>
      <c r="G25" s="16">
        <f t="shared" si="4"/>
        <v>0.67263000000000006</v>
      </c>
      <c r="H25" s="15">
        <f t="shared" si="4"/>
        <v>0.38058000000000003</v>
      </c>
      <c r="I25" s="16">
        <f t="shared" si="4"/>
        <v>0.62</v>
      </c>
      <c r="J25" s="16">
        <f t="shared" si="4"/>
        <v>56.391160000000006</v>
      </c>
      <c r="K25" s="55">
        <f t="shared" si="4"/>
        <v>0.43494000000000005</v>
      </c>
    </row>
    <row r="26" spans="1:11" ht="15.75" thickBot="1" x14ac:dyDescent="0.3">
      <c r="A26" s="17" t="s">
        <v>10</v>
      </c>
      <c r="B26" s="18">
        <f>B25/5</f>
        <v>0.17015</v>
      </c>
      <c r="C26" s="19">
        <f>C25/5</f>
        <v>0.16967599999999999</v>
      </c>
      <c r="D26" s="19">
        <f t="shared" ref="D26:K26" si="5">D25/5</f>
        <v>7.9211999999999991E-2</v>
      </c>
      <c r="E26" s="19">
        <f t="shared" si="5"/>
        <v>0.17287400000000003</v>
      </c>
      <c r="F26" s="19">
        <f t="shared" si="5"/>
        <v>140.10169999999999</v>
      </c>
      <c r="G26" s="19">
        <f t="shared" si="5"/>
        <v>0.13452600000000001</v>
      </c>
      <c r="H26" s="19">
        <f t="shared" si="5"/>
        <v>7.6116000000000003E-2</v>
      </c>
      <c r="I26" s="19">
        <f t="shared" si="5"/>
        <v>0.124</v>
      </c>
      <c r="J26" s="19">
        <f t="shared" si="5"/>
        <v>11.278232000000001</v>
      </c>
      <c r="K26" s="19">
        <f t="shared" si="5"/>
        <v>8.698800000000001E-2</v>
      </c>
    </row>
    <row r="27" spans="1:11" ht="15.75" thickTop="1" x14ac:dyDescent="0.25">
      <c r="A27" s="8">
        <v>40203</v>
      </c>
      <c r="B27" s="9">
        <v>0.17158999999999999</v>
      </c>
      <c r="C27" s="10">
        <v>0.17427999999999999</v>
      </c>
      <c r="D27" s="9">
        <v>7.9229999999999995E-2</v>
      </c>
      <c r="E27" s="10">
        <v>0.17408999999999999</v>
      </c>
      <c r="F27" s="9">
        <v>143.05260000000001</v>
      </c>
      <c r="G27" s="10">
        <v>0.13724</v>
      </c>
      <c r="H27" s="9">
        <v>7.6939999999999995E-2</v>
      </c>
      <c r="I27" s="10">
        <v>0.124</v>
      </c>
      <c r="J27" s="10">
        <v>11.177049999999999</v>
      </c>
      <c r="K27" s="53">
        <v>8.7730000000000002E-2</v>
      </c>
    </row>
    <row r="28" spans="1:11" x14ac:dyDescent="0.25">
      <c r="A28" s="8">
        <v>40204</v>
      </c>
      <c r="B28" s="9">
        <v>0.17127999999999999</v>
      </c>
      <c r="C28" s="10">
        <v>0.17358999999999999</v>
      </c>
      <c r="D28" s="9">
        <v>7.9350000000000004E-2</v>
      </c>
      <c r="E28" s="10">
        <v>0.17368</v>
      </c>
      <c r="F28" s="9">
        <v>142.38300000000001</v>
      </c>
      <c r="G28" s="10">
        <v>0.1371</v>
      </c>
      <c r="H28" s="9">
        <v>7.6579999999999995E-2</v>
      </c>
      <c r="I28" s="10">
        <v>0.124</v>
      </c>
      <c r="J28" s="10">
        <v>11.173019999999999</v>
      </c>
      <c r="K28" s="53">
        <v>8.7569999999999995E-2</v>
      </c>
    </row>
    <row r="29" spans="1:11" x14ac:dyDescent="0.25">
      <c r="A29" s="8">
        <v>40205</v>
      </c>
      <c r="B29" s="9">
        <v>0.17219000000000001</v>
      </c>
      <c r="C29" s="10">
        <v>0.17513000000000001</v>
      </c>
      <c r="D29" s="9">
        <v>7.9490000000000005E-2</v>
      </c>
      <c r="E29" s="10">
        <v>0.17391999999999999</v>
      </c>
      <c r="F29" s="9">
        <v>143.52690000000001</v>
      </c>
      <c r="G29" s="10">
        <v>0.13779</v>
      </c>
      <c r="H29" s="9">
        <v>7.671E-2</v>
      </c>
      <c r="I29" s="10">
        <v>0.124</v>
      </c>
      <c r="J29" s="10">
        <v>11.12466</v>
      </c>
      <c r="K29" s="53">
        <v>8.8039999999999993E-2</v>
      </c>
    </row>
    <row r="30" spans="1:11" x14ac:dyDescent="0.25">
      <c r="A30" s="8">
        <v>40206</v>
      </c>
      <c r="B30" s="9">
        <v>0.17271</v>
      </c>
      <c r="C30" s="10">
        <v>0.17549999999999999</v>
      </c>
      <c r="D30" s="9">
        <v>7.9219999999999999E-2</v>
      </c>
      <c r="E30" s="10">
        <v>0.17416999999999999</v>
      </c>
      <c r="F30" s="9">
        <v>143.91749999999999</v>
      </c>
      <c r="G30" s="10">
        <v>0.13818</v>
      </c>
      <c r="H30" s="9">
        <v>7.6619999999999994E-2</v>
      </c>
      <c r="I30" s="10">
        <v>0.124</v>
      </c>
      <c r="J30" s="10">
        <v>11.10141</v>
      </c>
      <c r="K30" s="53">
        <v>8.8300000000000003E-2</v>
      </c>
    </row>
    <row r="31" spans="1:11" ht="15.75" thickBot="1" x14ac:dyDescent="0.3">
      <c r="A31" s="11">
        <v>40207</v>
      </c>
      <c r="B31" s="12">
        <v>0.17351</v>
      </c>
      <c r="C31" s="13">
        <v>0.17510999999999999</v>
      </c>
      <c r="D31" s="12">
        <v>7.9339999999999994E-2</v>
      </c>
      <c r="E31" s="13">
        <v>0.17407</v>
      </c>
      <c r="F31" s="12">
        <v>142.92240000000001</v>
      </c>
      <c r="G31" s="13">
        <v>0.13807</v>
      </c>
      <c r="H31" s="12">
        <v>7.671E-2</v>
      </c>
      <c r="I31" s="13">
        <v>0.124</v>
      </c>
      <c r="J31" s="13">
        <v>11.16062</v>
      </c>
      <c r="K31" s="54">
        <v>8.8709999999999997E-2</v>
      </c>
    </row>
    <row r="32" spans="1:11" ht="15.75" thickTop="1" x14ac:dyDescent="0.25">
      <c r="A32" s="14" t="s">
        <v>9</v>
      </c>
      <c r="B32" s="15">
        <f t="shared" ref="B32:K32" si="6">SUM(B27:B31)</f>
        <v>0.86128000000000005</v>
      </c>
      <c r="C32" s="16">
        <f t="shared" si="6"/>
        <v>0.87361</v>
      </c>
      <c r="D32" s="15">
        <f t="shared" si="6"/>
        <v>0.39663000000000004</v>
      </c>
      <c r="E32" s="16">
        <f t="shared" si="6"/>
        <v>0.86992999999999987</v>
      </c>
      <c r="F32" s="15">
        <f t="shared" si="6"/>
        <v>715.80240000000003</v>
      </c>
      <c r="G32" s="16">
        <f t="shared" si="6"/>
        <v>0.68837999999999999</v>
      </c>
      <c r="H32" s="15">
        <f t="shared" si="6"/>
        <v>0.38355999999999996</v>
      </c>
      <c r="I32" s="16">
        <f t="shared" si="6"/>
        <v>0.62</v>
      </c>
      <c r="J32" s="16">
        <f t="shared" si="6"/>
        <v>55.736760000000004</v>
      </c>
      <c r="K32" s="55">
        <f t="shared" si="6"/>
        <v>0.44035000000000002</v>
      </c>
    </row>
    <row r="33" spans="1:11" ht="15.75" thickBot="1" x14ac:dyDescent="0.3">
      <c r="A33" s="17" t="s">
        <v>10</v>
      </c>
      <c r="B33" s="18">
        <f>B32/5</f>
        <v>0.17225600000000002</v>
      </c>
      <c r="C33" s="19">
        <f>C32/5</f>
        <v>0.17472199999999999</v>
      </c>
      <c r="D33" s="19">
        <f t="shared" ref="D33:K33" si="7">D32/5</f>
        <v>7.9326000000000008E-2</v>
      </c>
      <c r="E33" s="19">
        <f t="shared" si="7"/>
        <v>0.17398599999999997</v>
      </c>
      <c r="F33" s="19">
        <f t="shared" si="7"/>
        <v>143.16048000000001</v>
      </c>
      <c r="G33" s="19">
        <f t="shared" si="7"/>
        <v>0.13767599999999999</v>
      </c>
      <c r="H33" s="19">
        <f t="shared" si="7"/>
        <v>7.6711999999999989E-2</v>
      </c>
      <c r="I33" s="19">
        <f t="shared" si="7"/>
        <v>0.124</v>
      </c>
      <c r="J33" s="19">
        <f t="shared" si="7"/>
        <v>11.147352000000001</v>
      </c>
      <c r="K33" s="19">
        <f t="shared" si="7"/>
        <v>8.8070000000000009E-2</v>
      </c>
    </row>
    <row r="34" spans="1:11" ht="15.75" thickTop="1" x14ac:dyDescent="0.25">
      <c r="A34" s="8"/>
      <c r="B34" s="9"/>
      <c r="C34" s="10"/>
      <c r="D34" s="9"/>
      <c r="E34" s="10"/>
      <c r="F34" s="9"/>
      <c r="G34" s="10"/>
      <c r="H34" s="9"/>
      <c r="I34" s="10"/>
      <c r="J34" s="10"/>
      <c r="K34" s="53"/>
    </row>
    <row r="35" spans="1:11" x14ac:dyDescent="0.25">
      <c r="A35" s="8"/>
      <c r="B35" s="9"/>
      <c r="C35" s="10"/>
      <c r="D35" s="9"/>
      <c r="E35" s="10"/>
      <c r="F35" s="9"/>
      <c r="G35" s="10"/>
      <c r="H35" s="9"/>
      <c r="I35" s="10"/>
      <c r="J35" s="10"/>
      <c r="K35" s="53"/>
    </row>
    <row r="36" spans="1:11" ht="20.25" x14ac:dyDescent="0.3">
      <c r="A36" s="20"/>
      <c r="B36" s="9"/>
      <c r="C36" s="56"/>
      <c r="D36" s="21"/>
      <c r="E36" s="22" t="s">
        <v>11</v>
      </c>
      <c r="F36" s="9"/>
      <c r="G36" s="10"/>
      <c r="H36" s="9"/>
      <c r="I36" s="10"/>
      <c r="J36" s="10"/>
      <c r="K36" s="53"/>
    </row>
    <row r="37" spans="1:11" ht="15.75" thickBot="1" x14ac:dyDescent="0.3">
      <c r="A37" s="23"/>
      <c r="B37" s="24"/>
      <c r="C37" s="25"/>
      <c r="D37" s="24"/>
      <c r="E37" s="25"/>
      <c r="F37" s="24"/>
      <c r="G37" s="25"/>
      <c r="H37" s="24"/>
      <c r="I37" s="25"/>
      <c r="J37" s="25"/>
      <c r="K37" s="57"/>
    </row>
    <row r="38" spans="1:11" x14ac:dyDescent="0.25">
      <c r="A38" s="26" t="s">
        <v>12</v>
      </c>
      <c r="B38" s="27">
        <f>SUM(B6:B10,B13:B17,B20:B24,B27:B31)</f>
        <v>3.3932099999999994</v>
      </c>
      <c r="C38" s="28">
        <f>SUM(C6:C10,C13:C17,C20:C24,C27:C31)</f>
        <v>3.4069749999999996</v>
      </c>
      <c r="D38" s="28">
        <f t="shared" ref="D38:K38" si="8">SUM(D6:D10,D13:D17,D20:D24,D27:D31)</f>
        <v>1.5831199999999999</v>
      </c>
      <c r="E38" s="28">
        <f t="shared" si="8"/>
        <v>3.4632200000000002</v>
      </c>
      <c r="F38" s="28">
        <f t="shared" si="8"/>
        <v>2823.6749799999993</v>
      </c>
      <c r="G38" s="28">
        <f t="shared" si="8"/>
        <v>2.7110999999999992</v>
      </c>
      <c r="H38" s="28">
        <f t="shared" si="8"/>
        <v>1.53407</v>
      </c>
      <c r="I38" s="28">
        <f t="shared" si="8"/>
        <v>2.4800000000000013</v>
      </c>
      <c r="J38" s="28">
        <f t="shared" si="8"/>
        <v>226.39374000000001</v>
      </c>
      <c r="K38" s="28">
        <f t="shared" si="8"/>
        <v>1.7349100000000002</v>
      </c>
    </row>
    <row r="39" spans="1:11" x14ac:dyDescent="0.25">
      <c r="A39" s="26" t="s">
        <v>13</v>
      </c>
      <c r="B39" s="15">
        <f>B38/20</f>
        <v>0.16966049999999996</v>
      </c>
      <c r="C39" s="16">
        <f>C38/20</f>
        <v>0.17034874999999999</v>
      </c>
      <c r="D39" s="16">
        <f t="shared" ref="D39:K39" si="9">D38/20</f>
        <v>7.915599999999999E-2</v>
      </c>
      <c r="E39" s="16">
        <f t="shared" si="9"/>
        <v>0.17316100000000001</v>
      </c>
      <c r="F39" s="16">
        <f t="shared" si="9"/>
        <v>141.18374899999998</v>
      </c>
      <c r="G39" s="16">
        <f t="shared" si="9"/>
        <v>0.13555499999999995</v>
      </c>
      <c r="H39" s="16">
        <f t="shared" si="9"/>
        <v>7.6703500000000008E-2</v>
      </c>
      <c r="I39" s="16">
        <f t="shared" si="9"/>
        <v>0.12400000000000007</v>
      </c>
      <c r="J39" s="16">
        <f t="shared" si="9"/>
        <v>11.319687</v>
      </c>
      <c r="K39" s="16">
        <f t="shared" si="9"/>
        <v>8.6745500000000003E-2</v>
      </c>
    </row>
    <row r="40" spans="1:11" x14ac:dyDescent="0.25">
      <c r="A40" s="26" t="s">
        <v>14</v>
      </c>
      <c r="B40" s="27">
        <f>1/B39</f>
        <v>5.8941238532245288</v>
      </c>
      <c r="C40" s="28">
        <f>1/C39</f>
        <v>5.8703101725137401</v>
      </c>
      <c r="D40" s="28">
        <f t="shared" ref="D40:K40" si="10">1/D39</f>
        <v>12.633281115771389</v>
      </c>
      <c r="E40" s="28">
        <f t="shared" si="10"/>
        <v>5.7749724245066725</v>
      </c>
      <c r="F40" s="28">
        <f t="shared" si="10"/>
        <v>7.0829681679581988E-3</v>
      </c>
      <c r="G40" s="28">
        <f t="shared" si="10"/>
        <v>7.3770794142598968</v>
      </c>
      <c r="H40" s="28">
        <f t="shared" si="10"/>
        <v>13.0372147294452</v>
      </c>
      <c r="I40" s="28">
        <f t="shared" si="10"/>
        <v>8.0645161290322545</v>
      </c>
      <c r="J40" s="28">
        <f t="shared" si="10"/>
        <v>8.8341665277493986E-2</v>
      </c>
      <c r="K40" s="28">
        <f t="shared" si="10"/>
        <v>11.527975514580007</v>
      </c>
    </row>
    <row r="41" spans="1:11" ht="15.75" thickBot="1" x14ac:dyDescent="0.3">
      <c r="A41" s="29"/>
      <c r="B41" s="30"/>
      <c r="C41" s="31"/>
      <c r="D41" s="30"/>
      <c r="E41" s="31"/>
      <c r="F41" s="30"/>
      <c r="G41" s="31"/>
      <c r="H41" s="30"/>
      <c r="I41" s="31"/>
      <c r="J41" s="31"/>
      <c r="K41" s="49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4" workbookViewId="0"/>
  </sheetViews>
  <sheetFormatPr defaultRowHeight="15" x14ac:dyDescent="0.25"/>
  <cols>
    <col min="1" max="1" width="12.7109375" customWidth="1"/>
    <col min="2" max="2" width="11.28515625" customWidth="1"/>
    <col min="3" max="3" width="11.7109375" customWidth="1"/>
    <col min="4" max="4" width="12.140625" customWidth="1"/>
    <col min="5" max="5" width="12" customWidth="1"/>
    <col min="6" max="6" width="11.28515625" customWidth="1"/>
    <col min="7" max="7" width="11.140625" customWidth="1"/>
    <col min="8" max="8" width="11.28515625" customWidth="1"/>
    <col min="9" max="9" width="11.140625" customWidth="1"/>
    <col min="10" max="11" width="10.8554687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26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1"/>
    </row>
    <row r="5" spans="1:11" ht="15.75" thickBot="1" x14ac:dyDescent="0.3">
      <c r="A5" s="6" t="s">
        <v>0</v>
      </c>
      <c r="B5" s="7" t="s">
        <v>20</v>
      </c>
      <c r="C5" s="6" t="s">
        <v>4</v>
      </c>
      <c r="D5" s="7" t="s">
        <v>5</v>
      </c>
      <c r="E5" s="6" t="s">
        <v>6</v>
      </c>
      <c r="F5" s="7" t="s">
        <v>3</v>
      </c>
      <c r="G5" s="6" t="s">
        <v>1</v>
      </c>
      <c r="H5" s="7" t="s">
        <v>21</v>
      </c>
      <c r="I5" s="6" t="s">
        <v>8</v>
      </c>
      <c r="J5" s="6" t="s">
        <v>22</v>
      </c>
      <c r="K5" s="52" t="s">
        <v>2</v>
      </c>
    </row>
    <row r="6" spans="1:11" x14ac:dyDescent="0.25">
      <c r="A6" s="8">
        <v>40210</v>
      </c>
      <c r="B6" s="9">
        <v>0.17471999999999999</v>
      </c>
      <c r="C6" s="10">
        <v>0.17630000000000001</v>
      </c>
      <c r="D6" s="9">
        <v>7.9780000000000004E-2</v>
      </c>
      <c r="E6" s="10">
        <v>0.17427000000000001</v>
      </c>
      <c r="F6" s="9">
        <v>143.70359999999999</v>
      </c>
      <c r="G6" s="10">
        <v>0.14013</v>
      </c>
      <c r="H6" s="9">
        <v>7.7530000000000002E-2</v>
      </c>
      <c r="I6" s="10">
        <v>0.124</v>
      </c>
      <c r="J6" s="10">
        <v>11.202780000000001</v>
      </c>
      <c r="K6" s="53">
        <v>8.9330000000000007E-2</v>
      </c>
    </row>
    <row r="7" spans="1:11" x14ac:dyDescent="0.25">
      <c r="A7" s="8">
        <v>40211</v>
      </c>
      <c r="B7" s="9">
        <v>0.17449999999999999</v>
      </c>
      <c r="C7" s="10">
        <v>0.17595</v>
      </c>
      <c r="D7" s="9">
        <v>7.9780000000000004E-2</v>
      </c>
      <c r="E7" s="10">
        <v>0.17451</v>
      </c>
      <c r="F7" s="9">
        <v>144.1996</v>
      </c>
      <c r="G7" s="10">
        <v>0.13979</v>
      </c>
      <c r="H7" s="9">
        <v>7.7660000000000007E-2</v>
      </c>
      <c r="I7" s="10">
        <v>0.124</v>
      </c>
      <c r="J7" s="10">
        <v>11.224170000000001</v>
      </c>
      <c r="K7" s="53">
        <v>8.9219999999999994E-2</v>
      </c>
    </row>
    <row r="8" spans="1:11" x14ac:dyDescent="0.25">
      <c r="A8" s="8">
        <v>40212</v>
      </c>
      <c r="B8" s="9">
        <v>0.17397000000000001</v>
      </c>
      <c r="C8" s="10">
        <v>0.17480000000000001</v>
      </c>
      <c r="D8" s="9">
        <v>7.9949999999999993E-2</v>
      </c>
      <c r="E8" s="10">
        <v>0.17485999999999999</v>
      </c>
      <c r="F8" s="9">
        <v>143.90665000000001</v>
      </c>
      <c r="G8" s="10">
        <v>0.14016000000000001</v>
      </c>
      <c r="H8" s="9">
        <v>7.7700000000000005E-2</v>
      </c>
      <c r="I8" s="10">
        <v>0.124</v>
      </c>
      <c r="J8" s="10">
        <v>11.21828</v>
      </c>
      <c r="K8" s="53">
        <v>8.8950000000000001E-2</v>
      </c>
    </row>
    <row r="9" spans="1:11" x14ac:dyDescent="0.25">
      <c r="A9" s="8">
        <v>40213</v>
      </c>
      <c r="B9" s="9">
        <v>0.17443</v>
      </c>
      <c r="C9" s="10">
        <v>0.17613999999999999</v>
      </c>
      <c r="D9" s="9">
        <v>7.9810000000000006E-2</v>
      </c>
      <c r="E9" s="10">
        <v>0.17508000000000001</v>
      </c>
      <c r="F9" s="9">
        <v>142.631</v>
      </c>
      <c r="G9" s="10">
        <v>0.14063000000000001</v>
      </c>
      <c r="H9" s="9">
        <v>7.7899999999999997E-2</v>
      </c>
      <c r="I9" s="10">
        <v>0.124</v>
      </c>
      <c r="J9" s="10">
        <v>11.276249999999999</v>
      </c>
      <c r="K9" s="53">
        <v>8.9179999999999995E-2</v>
      </c>
    </row>
    <row r="10" spans="1:11" ht="15.75" thickBot="1" x14ac:dyDescent="0.3">
      <c r="A10" s="11">
        <v>40214</v>
      </c>
      <c r="B10" s="12">
        <v>0.17491999999999999</v>
      </c>
      <c r="C10" s="13">
        <v>0.17693</v>
      </c>
      <c r="D10" s="12">
        <v>7.9409999999999994E-2</v>
      </c>
      <c r="E10" s="13">
        <v>0.17535999999999999</v>
      </c>
      <c r="F10" s="12">
        <v>142.63720000000001</v>
      </c>
      <c r="G10" s="13">
        <v>0.14132</v>
      </c>
      <c r="H10" s="12">
        <v>7.8079999999999997E-2</v>
      </c>
      <c r="I10" s="13">
        <v>0.124</v>
      </c>
      <c r="J10" s="13">
        <v>11.20867</v>
      </c>
      <c r="K10" s="54">
        <v>8.9429999999999996E-2</v>
      </c>
    </row>
    <row r="11" spans="1:11" ht="15.75" thickTop="1" x14ac:dyDescent="0.25">
      <c r="A11" s="14" t="s">
        <v>9</v>
      </c>
      <c r="B11" s="15">
        <f t="shared" ref="B11:K11" si="0">SUM(B6:B10)</f>
        <v>0.87253999999999998</v>
      </c>
      <c r="C11" s="16">
        <f t="shared" si="0"/>
        <v>0.88012000000000001</v>
      </c>
      <c r="D11" s="15">
        <f t="shared" si="0"/>
        <v>0.39872999999999997</v>
      </c>
      <c r="E11" s="16">
        <f t="shared" si="0"/>
        <v>0.87407999999999997</v>
      </c>
      <c r="F11" s="15">
        <f t="shared" si="0"/>
        <v>717.07804999999996</v>
      </c>
      <c r="G11" s="16">
        <f t="shared" si="0"/>
        <v>0.70203000000000004</v>
      </c>
      <c r="H11" s="15">
        <f t="shared" si="0"/>
        <v>0.38886999999999999</v>
      </c>
      <c r="I11" s="16">
        <f t="shared" si="0"/>
        <v>0.62</v>
      </c>
      <c r="J11" s="16">
        <f t="shared" si="0"/>
        <v>56.130149999999993</v>
      </c>
      <c r="K11" s="55">
        <f t="shared" si="0"/>
        <v>0.44610999999999995</v>
      </c>
    </row>
    <row r="12" spans="1:11" ht="15.75" thickBot="1" x14ac:dyDescent="0.3">
      <c r="A12" s="17" t="s">
        <v>10</v>
      </c>
      <c r="B12" s="18">
        <f>B11/5</f>
        <v>0.174508</v>
      </c>
      <c r="C12" s="19">
        <f>C11/5</f>
        <v>0.17602400000000001</v>
      </c>
      <c r="D12" s="19">
        <f t="shared" ref="D12:K12" si="1">D11/5</f>
        <v>7.9745999999999997E-2</v>
      </c>
      <c r="E12" s="19">
        <f t="shared" si="1"/>
        <v>0.174816</v>
      </c>
      <c r="F12" s="19">
        <f t="shared" si="1"/>
        <v>143.41560999999999</v>
      </c>
      <c r="G12" s="19">
        <f t="shared" si="1"/>
        <v>0.140406</v>
      </c>
      <c r="H12" s="19">
        <f t="shared" si="1"/>
        <v>7.7773999999999996E-2</v>
      </c>
      <c r="I12" s="19">
        <f t="shared" si="1"/>
        <v>0.124</v>
      </c>
      <c r="J12" s="19">
        <f t="shared" si="1"/>
        <v>11.226029999999998</v>
      </c>
      <c r="K12" s="19">
        <f t="shared" si="1"/>
        <v>8.9221999999999996E-2</v>
      </c>
    </row>
    <row r="13" spans="1:11" ht="15.75" thickTop="1" x14ac:dyDescent="0.25">
      <c r="A13" s="8">
        <v>40217</v>
      </c>
      <c r="B13" s="9">
        <v>0.17726</v>
      </c>
      <c r="C13" s="10">
        <v>0.18002000000000001</v>
      </c>
      <c r="D13" s="9">
        <v>8.0439999999999998E-2</v>
      </c>
      <c r="E13" s="10">
        <v>0.17619000000000001</v>
      </c>
      <c r="F13" s="9">
        <v>145.07689999999999</v>
      </c>
      <c r="G13" s="10">
        <v>0.14297000000000001</v>
      </c>
      <c r="H13" s="9">
        <v>7.9289999999999999E-2</v>
      </c>
      <c r="I13" s="10">
        <v>0.124</v>
      </c>
      <c r="J13" s="10">
        <v>11.08436</v>
      </c>
      <c r="K13" s="53">
        <v>9.0630000000000002E-2</v>
      </c>
    </row>
    <row r="14" spans="1:11" x14ac:dyDescent="0.25">
      <c r="A14" s="8">
        <v>40218</v>
      </c>
      <c r="B14" s="9">
        <v>0.17730000000000001</v>
      </c>
      <c r="C14" s="10">
        <v>0.1802</v>
      </c>
      <c r="D14" s="9">
        <v>8.0579999999999999E-2</v>
      </c>
      <c r="E14" s="10">
        <v>0.17632</v>
      </c>
      <c r="F14" s="9">
        <v>145.30629999999999</v>
      </c>
      <c r="G14" s="10">
        <v>0.14273</v>
      </c>
      <c r="H14" s="9">
        <v>7.9390000000000002E-2</v>
      </c>
      <c r="I14" s="10">
        <v>0.124</v>
      </c>
      <c r="J14" s="10">
        <v>11.073510000000001</v>
      </c>
      <c r="K14" s="53">
        <v>9.0609999999999996E-2</v>
      </c>
    </row>
    <row r="15" spans="1:11" x14ac:dyDescent="0.25">
      <c r="A15" s="8">
        <v>40219</v>
      </c>
      <c r="B15" s="9">
        <v>0.17621000000000001</v>
      </c>
      <c r="C15" s="10">
        <v>0.17979000000000001</v>
      </c>
      <c r="D15" s="9">
        <v>7.9769999999999994E-2</v>
      </c>
      <c r="E15" s="10">
        <v>0.17596999999999999</v>
      </c>
      <c r="F15" s="9">
        <v>144.2585</v>
      </c>
      <c r="G15" s="10">
        <v>0.14223</v>
      </c>
      <c r="H15" s="9">
        <v>7.9329999999999998E-2</v>
      </c>
      <c r="I15" s="10">
        <v>0.124</v>
      </c>
      <c r="J15" s="10">
        <v>11.090249999999999</v>
      </c>
      <c r="K15" s="53">
        <v>9.0249999999999997E-2</v>
      </c>
    </row>
    <row r="16" spans="1:11" x14ac:dyDescent="0.25">
      <c r="A16" s="8">
        <v>40220</v>
      </c>
      <c r="B16" s="9">
        <v>0.17674000000000001</v>
      </c>
      <c r="C16" s="10">
        <v>0.17913999999999999</v>
      </c>
      <c r="D16" s="9">
        <v>8.0320000000000003E-2</v>
      </c>
      <c r="E16" s="10">
        <v>0.17582999999999999</v>
      </c>
      <c r="F16" s="9">
        <v>143.51759999999999</v>
      </c>
      <c r="G16" s="10">
        <v>0.14188000000000001</v>
      </c>
      <c r="H16" s="9">
        <v>7.9350000000000004E-2</v>
      </c>
      <c r="I16" s="10">
        <v>0.124</v>
      </c>
      <c r="J16" s="10">
        <v>11.12931</v>
      </c>
      <c r="K16" s="53">
        <v>9.0359999999999996E-2</v>
      </c>
    </row>
    <row r="17" spans="1:11" ht="15.75" thickBot="1" x14ac:dyDescent="0.3">
      <c r="A17" s="11">
        <v>40221</v>
      </c>
      <c r="B17" s="12">
        <v>0.17766000000000001</v>
      </c>
      <c r="C17" s="13">
        <v>0.1779</v>
      </c>
      <c r="D17" s="12">
        <v>7.9719999999999999E-2</v>
      </c>
      <c r="E17" s="13">
        <v>0.17537</v>
      </c>
      <c r="F17" s="12">
        <v>143.69120000000001</v>
      </c>
      <c r="G17" s="13">
        <v>0.14029</v>
      </c>
      <c r="H17" s="12">
        <v>7.936E-2</v>
      </c>
      <c r="I17" s="13">
        <v>0.124</v>
      </c>
      <c r="J17" s="13">
        <v>11.138920000000001</v>
      </c>
      <c r="K17" s="54">
        <v>9.0829999999999994E-2</v>
      </c>
    </row>
    <row r="18" spans="1:11" ht="15.75" thickTop="1" x14ac:dyDescent="0.25">
      <c r="A18" s="14" t="s">
        <v>9</v>
      </c>
      <c r="B18" s="15">
        <f t="shared" ref="B18:K18" si="2">SUM(B13:B17)</f>
        <v>0.88517000000000001</v>
      </c>
      <c r="C18" s="16">
        <f t="shared" si="2"/>
        <v>0.8970499999999999</v>
      </c>
      <c r="D18" s="15">
        <f t="shared" si="2"/>
        <v>0.40083000000000002</v>
      </c>
      <c r="E18" s="16">
        <f t="shared" si="2"/>
        <v>0.87968000000000002</v>
      </c>
      <c r="F18" s="15">
        <f t="shared" si="2"/>
        <v>721.85050000000001</v>
      </c>
      <c r="G18" s="16">
        <f t="shared" si="2"/>
        <v>0.71010000000000006</v>
      </c>
      <c r="H18" s="15">
        <f t="shared" si="2"/>
        <v>0.39671999999999996</v>
      </c>
      <c r="I18" s="16">
        <f t="shared" si="2"/>
        <v>0.62</v>
      </c>
      <c r="J18" s="16">
        <f t="shared" si="2"/>
        <v>55.516350000000003</v>
      </c>
      <c r="K18" s="55">
        <f t="shared" si="2"/>
        <v>0.45267999999999997</v>
      </c>
    </row>
    <row r="19" spans="1:11" ht="15.75" thickBot="1" x14ac:dyDescent="0.3">
      <c r="A19" s="17" t="s">
        <v>10</v>
      </c>
      <c r="B19" s="18">
        <f>B18/5</f>
        <v>0.177034</v>
      </c>
      <c r="C19" s="19">
        <f>C18/5</f>
        <v>0.17940999999999999</v>
      </c>
      <c r="D19" s="19">
        <f t="shared" ref="D19:K19" si="3">D18/5</f>
        <v>8.0166000000000001E-2</v>
      </c>
      <c r="E19" s="19">
        <f t="shared" si="3"/>
        <v>0.17593600000000001</v>
      </c>
      <c r="F19" s="19">
        <f t="shared" si="3"/>
        <v>144.37010000000001</v>
      </c>
      <c r="G19" s="19">
        <f t="shared" si="3"/>
        <v>0.14202000000000001</v>
      </c>
      <c r="H19" s="19">
        <f t="shared" si="3"/>
        <v>7.9343999999999998E-2</v>
      </c>
      <c r="I19" s="19">
        <f t="shared" si="3"/>
        <v>0.124</v>
      </c>
      <c r="J19" s="19">
        <f t="shared" si="3"/>
        <v>11.10327</v>
      </c>
      <c r="K19" s="19">
        <f t="shared" si="3"/>
        <v>9.0535999999999991E-2</v>
      </c>
    </row>
    <row r="20" spans="1:11" ht="15.75" thickTop="1" x14ac:dyDescent="0.25">
      <c r="A20" s="8">
        <v>40224</v>
      </c>
      <c r="B20" s="9">
        <v>0.17813000000000001</v>
      </c>
      <c r="C20" s="10">
        <v>0.17842</v>
      </c>
      <c r="D20" s="9">
        <v>8.09E-2</v>
      </c>
      <c r="E20" s="10">
        <v>0.17527000000000001</v>
      </c>
      <c r="F20" s="9">
        <v>142.89822000000001</v>
      </c>
      <c r="G20" s="10">
        <v>0.14011999999999999</v>
      </c>
      <c r="H20" s="9">
        <v>7.9149999999999998E-2</v>
      </c>
      <c r="I20" s="10">
        <v>0.124</v>
      </c>
      <c r="J20" s="10">
        <v>11.13396</v>
      </c>
      <c r="K20" s="53">
        <v>9.1079999999999994E-2</v>
      </c>
    </row>
    <row r="21" spans="1:11" x14ac:dyDescent="0.25">
      <c r="A21" s="8">
        <v>40225</v>
      </c>
      <c r="B21" s="9">
        <v>0.17829999999999999</v>
      </c>
      <c r="C21" s="10">
        <v>0.17793999999999999</v>
      </c>
      <c r="D21" s="9">
        <v>7.9850000000000004E-2</v>
      </c>
      <c r="E21" s="10">
        <v>0.17508000000000001</v>
      </c>
      <c r="F21" s="9">
        <v>142.26519999999999</v>
      </c>
      <c r="G21" s="10">
        <v>0.13969999999999999</v>
      </c>
      <c r="H21" s="9">
        <v>7.918E-2</v>
      </c>
      <c r="I21" s="10">
        <v>0.124</v>
      </c>
      <c r="J21" s="10">
        <v>11.16403</v>
      </c>
      <c r="K21" s="53">
        <v>9.1170000000000001E-2</v>
      </c>
    </row>
    <row r="22" spans="1:11" x14ac:dyDescent="0.25">
      <c r="A22" s="8">
        <v>40226</v>
      </c>
      <c r="B22" s="9">
        <v>0.17713000000000001</v>
      </c>
      <c r="C22" s="10">
        <v>0.17646000000000001</v>
      </c>
      <c r="D22" s="9">
        <v>8.0629999999999993E-2</v>
      </c>
      <c r="E22" s="10">
        <v>0.17452000000000001</v>
      </c>
      <c r="F22" s="9">
        <v>142.6713</v>
      </c>
      <c r="G22" s="10">
        <v>0.13825999999999999</v>
      </c>
      <c r="H22" s="9">
        <v>7.9009999999999997E-2</v>
      </c>
      <c r="I22" s="10">
        <v>0.124</v>
      </c>
      <c r="J22" s="10">
        <v>11.183870000000001</v>
      </c>
      <c r="K22" s="53">
        <v>9.0560000000000002E-2</v>
      </c>
    </row>
    <row r="23" spans="1:11" x14ac:dyDescent="0.25">
      <c r="A23" s="8">
        <v>40227</v>
      </c>
      <c r="B23" s="9">
        <v>0.17738000000000001</v>
      </c>
      <c r="C23" s="10">
        <v>0.17599000000000001</v>
      </c>
      <c r="D23" s="9">
        <v>8.0500000000000002E-2</v>
      </c>
      <c r="E23" s="10">
        <v>0.17424000000000001</v>
      </c>
      <c r="F23" s="9">
        <v>141.9614</v>
      </c>
      <c r="G23" s="10">
        <v>0.13775999999999999</v>
      </c>
      <c r="H23" s="9">
        <v>7.8810000000000005E-2</v>
      </c>
      <c r="I23" s="10">
        <v>0.124</v>
      </c>
      <c r="J23" s="10">
        <v>11.2561</v>
      </c>
      <c r="K23" s="53">
        <v>9.0700000000000003E-2</v>
      </c>
    </row>
    <row r="24" spans="1:11" ht="15.75" thickBot="1" x14ac:dyDescent="0.3">
      <c r="A24" s="11">
        <v>40228</v>
      </c>
      <c r="B24" s="12">
        <v>0.17817</v>
      </c>
      <c r="C24" s="13">
        <v>0.17618</v>
      </c>
      <c r="D24" s="12">
        <v>0.08</v>
      </c>
      <c r="E24" s="13">
        <v>0.17452000000000001</v>
      </c>
      <c r="F24" s="12">
        <v>142.12880000000001</v>
      </c>
      <c r="G24" s="13">
        <v>0.13780999999999999</v>
      </c>
      <c r="H24" s="12">
        <v>7.9320000000000002E-2</v>
      </c>
      <c r="I24" s="13">
        <v>0.124</v>
      </c>
      <c r="J24" s="13">
        <v>11.28431</v>
      </c>
      <c r="K24" s="54">
        <v>9.11E-2</v>
      </c>
    </row>
    <row r="25" spans="1:11" ht="15.75" thickTop="1" x14ac:dyDescent="0.25">
      <c r="A25" s="14" t="s">
        <v>9</v>
      </c>
      <c r="B25" s="15">
        <f t="shared" ref="B25:K25" si="4">SUM(B20:B24)</f>
        <v>0.88911000000000007</v>
      </c>
      <c r="C25" s="16">
        <f t="shared" si="4"/>
        <v>0.88499000000000005</v>
      </c>
      <c r="D25" s="15">
        <f t="shared" si="4"/>
        <v>0.40188000000000001</v>
      </c>
      <c r="E25" s="16">
        <f t="shared" si="4"/>
        <v>0.87363000000000013</v>
      </c>
      <c r="F25" s="15">
        <f t="shared" si="4"/>
        <v>711.92491999999993</v>
      </c>
      <c r="G25" s="16">
        <f t="shared" si="4"/>
        <v>0.69364999999999988</v>
      </c>
      <c r="H25" s="15">
        <f t="shared" si="4"/>
        <v>0.39546999999999999</v>
      </c>
      <c r="I25" s="16">
        <f t="shared" si="4"/>
        <v>0.62</v>
      </c>
      <c r="J25" s="16">
        <f t="shared" si="4"/>
        <v>56.022269999999999</v>
      </c>
      <c r="K25" s="55">
        <f t="shared" si="4"/>
        <v>0.45461000000000001</v>
      </c>
    </row>
    <row r="26" spans="1:11" ht="15.75" thickBot="1" x14ac:dyDescent="0.3">
      <c r="A26" s="17" t="s">
        <v>10</v>
      </c>
      <c r="B26" s="18">
        <f>B25/5</f>
        <v>0.17782200000000001</v>
      </c>
      <c r="C26" s="19">
        <f>C25/5</f>
        <v>0.17699800000000002</v>
      </c>
      <c r="D26" s="19">
        <f t="shared" ref="D26:K26" si="5">D25/5</f>
        <v>8.0376000000000003E-2</v>
      </c>
      <c r="E26" s="19">
        <f t="shared" si="5"/>
        <v>0.17472600000000002</v>
      </c>
      <c r="F26" s="19">
        <f t="shared" si="5"/>
        <v>142.38498399999997</v>
      </c>
      <c r="G26" s="19">
        <f t="shared" si="5"/>
        <v>0.13872999999999996</v>
      </c>
      <c r="H26" s="19">
        <f t="shared" si="5"/>
        <v>7.9093999999999998E-2</v>
      </c>
      <c r="I26" s="19">
        <f t="shared" si="5"/>
        <v>0.124</v>
      </c>
      <c r="J26" s="19">
        <f t="shared" si="5"/>
        <v>11.204454</v>
      </c>
      <c r="K26" s="19">
        <f t="shared" si="5"/>
        <v>9.0922000000000003E-2</v>
      </c>
    </row>
    <row r="27" spans="1:11" ht="15.75" thickTop="1" x14ac:dyDescent="0.25">
      <c r="A27" s="8">
        <v>40231</v>
      </c>
      <c r="B27" s="9">
        <v>0.17877000000000001</v>
      </c>
      <c r="C27" s="10">
        <v>0.17784</v>
      </c>
      <c r="D27" s="9">
        <v>8.0229999999999996E-2</v>
      </c>
      <c r="E27" s="10">
        <v>0.17518</v>
      </c>
      <c r="F27" s="9">
        <v>142.99680000000001</v>
      </c>
      <c r="G27" s="10">
        <v>0.13827</v>
      </c>
      <c r="H27" s="9">
        <v>8.0280000000000004E-2</v>
      </c>
      <c r="I27" s="10">
        <v>0.124</v>
      </c>
      <c r="J27" s="10">
        <v>11.381030000000001</v>
      </c>
      <c r="K27" s="53">
        <v>9.1399999999999995E-2</v>
      </c>
    </row>
    <row r="28" spans="1:11" x14ac:dyDescent="0.25">
      <c r="A28" s="8">
        <v>40232</v>
      </c>
      <c r="B28" s="9">
        <v>0.17846000000000001</v>
      </c>
      <c r="C28" s="10">
        <v>0.17688999999999999</v>
      </c>
      <c r="D28" s="9">
        <v>8.1000000000000003E-2</v>
      </c>
      <c r="E28" s="10">
        <v>0.17468</v>
      </c>
      <c r="F28" s="9">
        <v>142.5008</v>
      </c>
      <c r="G28" s="10">
        <v>0.13785</v>
      </c>
      <c r="H28" s="9">
        <v>8.004E-2</v>
      </c>
      <c r="I28" s="10">
        <v>0.124</v>
      </c>
      <c r="J28" s="10">
        <v>11.30508</v>
      </c>
      <c r="K28" s="53">
        <v>9.1240000000000002E-2</v>
      </c>
    </row>
    <row r="29" spans="1:11" x14ac:dyDescent="0.25">
      <c r="A29" s="8">
        <v>40233</v>
      </c>
      <c r="B29" s="9">
        <v>0.17910999999999999</v>
      </c>
      <c r="C29" s="10">
        <v>0.17851</v>
      </c>
      <c r="D29" s="9">
        <v>8.1079999999999999E-2</v>
      </c>
      <c r="E29" s="10">
        <v>0.1749</v>
      </c>
      <c r="F29" s="9">
        <v>143.2448</v>
      </c>
      <c r="G29" s="10">
        <v>0.13872999999999999</v>
      </c>
      <c r="H29" s="9">
        <v>8.0320000000000003E-2</v>
      </c>
      <c r="I29" s="10">
        <v>0.124</v>
      </c>
      <c r="J29" s="10">
        <v>11.18573</v>
      </c>
      <c r="K29" s="53">
        <v>9.1579999999999995E-2</v>
      </c>
    </row>
    <row r="30" spans="1:11" x14ac:dyDescent="0.25">
      <c r="A30" s="8">
        <v>40234</v>
      </c>
      <c r="B30" s="9">
        <v>0.17851</v>
      </c>
      <c r="C30" s="10">
        <v>0.17910000000000001</v>
      </c>
      <c r="D30" s="9">
        <v>8.0049999999999996E-2</v>
      </c>
      <c r="E30" s="10">
        <v>0.17474999999999999</v>
      </c>
      <c r="F30" s="9">
        <v>143.12700000000001</v>
      </c>
      <c r="G30" s="10">
        <v>0.13894000000000001</v>
      </c>
      <c r="H30" s="9">
        <v>8.0310000000000006E-2</v>
      </c>
      <c r="I30" s="10">
        <v>0.124</v>
      </c>
      <c r="J30" s="10">
        <v>11.16093</v>
      </c>
      <c r="K30" s="53">
        <v>9.1270000000000004E-2</v>
      </c>
    </row>
    <row r="31" spans="1:11" ht="15.75" thickBot="1" x14ac:dyDescent="0.3">
      <c r="A31" s="11">
        <v>40235</v>
      </c>
      <c r="B31" s="12">
        <v>0.17932999999999999</v>
      </c>
      <c r="C31" s="13">
        <v>0.18003</v>
      </c>
      <c r="D31" s="12">
        <v>8.0100000000000005E-2</v>
      </c>
      <c r="E31" s="13">
        <v>0.17493</v>
      </c>
      <c r="F31" s="12">
        <v>144.85679999999999</v>
      </c>
      <c r="G31" s="13">
        <v>0.14005000000000001</v>
      </c>
      <c r="H31" s="12">
        <v>8.1159999999999996E-2</v>
      </c>
      <c r="I31" s="13">
        <v>0.124</v>
      </c>
      <c r="J31" s="13">
        <v>11.06607</v>
      </c>
      <c r="K31" s="54">
        <v>9.1740000000000002E-2</v>
      </c>
    </row>
    <row r="32" spans="1:11" ht="15.75" thickTop="1" x14ac:dyDescent="0.25">
      <c r="A32" s="14" t="s">
        <v>9</v>
      </c>
      <c r="B32" s="15">
        <f t="shared" ref="B32:K32" si="6">SUM(B27:B31)</f>
        <v>0.89417999999999997</v>
      </c>
      <c r="C32" s="16">
        <f t="shared" si="6"/>
        <v>0.89237</v>
      </c>
      <c r="D32" s="15">
        <f t="shared" si="6"/>
        <v>0.40245999999999998</v>
      </c>
      <c r="E32" s="16">
        <f t="shared" si="6"/>
        <v>0.87444</v>
      </c>
      <c r="F32" s="15">
        <f t="shared" si="6"/>
        <v>716.72620000000006</v>
      </c>
      <c r="G32" s="16">
        <f t="shared" si="6"/>
        <v>0.69384000000000001</v>
      </c>
      <c r="H32" s="15">
        <f t="shared" si="6"/>
        <v>0.40211000000000002</v>
      </c>
      <c r="I32" s="16">
        <f t="shared" si="6"/>
        <v>0.62</v>
      </c>
      <c r="J32" s="16">
        <f t="shared" si="6"/>
        <v>56.098839999999996</v>
      </c>
      <c r="K32" s="55">
        <f t="shared" si="6"/>
        <v>0.45723000000000003</v>
      </c>
    </row>
    <row r="33" spans="1:11" ht="15.75" thickBot="1" x14ac:dyDescent="0.3">
      <c r="A33" s="17" t="s">
        <v>10</v>
      </c>
      <c r="B33" s="18">
        <f>B32/5</f>
        <v>0.17883599999999999</v>
      </c>
      <c r="C33" s="19">
        <f>C32/5</f>
        <v>0.17847399999999999</v>
      </c>
      <c r="D33" s="19">
        <f t="shared" ref="D33:K33" si="7">D32/5</f>
        <v>8.0491999999999994E-2</v>
      </c>
      <c r="E33" s="19">
        <f t="shared" si="7"/>
        <v>0.17488799999999999</v>
      </c>
      <c r="F33" s="19">
        <f t="shared" si="7"/>
        <v>143.34524000000002</v>
      </c>
      <c r="G33" s="19">
        <f t="shared" si="7"/>
        <v>0.138768</v>
      </c>
      <c r="H33" s="19">
        <f t="shared" si="7"/>
        <v>8.0422000000000007E-2</v>
      </c>
      <c r="I33" s="19">
        <f t="shared" si="7"/>
        <v>0.124</v>
      </c>
      <c r="J33" s="19">
        <f t="shared" si="7"/>
        <v>11.219767999999998</v>
      </c>
      <c r="K33" s="19">
        <f t="shared" si="7"/>
        <v>9.1446E-2</v>
      </c>
    </row>
    <row r="34" spans="1:11" ht="15.75" thickTop="1" x14ac:dyDescent="0.25">
      <c r="A34" s="8"/>
      <c r="B34" s="9"/>
      <c r="C34" s="10"/>
      <c r="D34" s="9"/>
      <c r="E34" s="10"/>
      <c r="F34" s="9"/>
      <c r="G34" s="10"/>
      <c r="H34" s="9"/>
      <c r="I34" s="10"/>
      <c r="J34" s="10"/>
      <c r="K34" s="53"/>
    </row>
    <row r="35" spans="1:11" x14ac:dyDescent="0.25">
      <c r="A35" s="20"/>
      <c r="B35" s="9"/>
      <c r="C35" s="10"/>
      <c r="D35" s="9"/>
      <c r="E35" s="10"/>
      <c r="F35" s="9"/>
      <c r="G35" s="10"/>
      <c r="H35" s="9"/>
      <c r="I35" s="10"/>
      <c r="J35" s="10"/>
      <c r="K35" s="53"/>
    </row>
    <row r="36" spans="1:11" ht="20.25" x14ac:dyDescent="0.3">
      <c r="A36" s="20"/>
      <c r="B36" s="9"/>
      <c r="C36" s="58"/>
      <c r="D36" s="9"/>
      <c r="E36" s="22" t="s">
        <v>11</v>
      </c>
      <c r="F36" s="9"/>
      <c r="G36" s="10"/>
      <c r="H36" s="9"/>
      <c r="I36" s="10"/>
      <c r="J36" s="10"/>
      <c r="K36" s="53"/>
    </row>
    <row r="37" spans="1:11" ht="15.75" thickBot="1" x14ac:dyDescent="0.3">
      <c r="A37" s="23"/>
      <c r="B37" s="24"/>
      <c r="C37" s="25"/>
      <c r="D37" s="24"/>
      <c r="E37" s="25"/>
      <c r="F37" s="24"/>
      <c r="G37" s="25"/>
      <c r="H37" s="24"/>
      <c r="I37" s="25"/>
      <c r="J37" s="25"/>
      <c r="K37" s="57"/>
    </row>
    <row r="38" spans="1:11" x14ac:dyDescent="0.25">
      <c r="A38" s="26" t="s">
        <v>12</v>
      </c>
      <c r="B38" s="27">
        <f>SUM(B6:B10,B13:B17,B20:B24,B27:B31)</f>
        <v>3.5410000000000004</v>
      </c>
      <c r="C38" s="28">
        <f>SUM(C6:C10,C13:C17,C20:C24,C27:C31)</f>
        <v>3.5545300000000002</v>
      </c>
      <c r="D38" s="28">
        <f t="shared" ref="D38:K38" si="8">SUM(D6:D10,D13:D17,D20:D24,D27:D31)</f>
        <v>1.6039000000000001</v>
      </c>
      <c r="E38" s="28">
        <f t="shared" si="8"/>
        <v>3.50183</v>
      </c>
      <c r="F38" s="28">
        <f t="shared" si="8"/>
        <v>2867.5796699999996</v>
      </c>
      <c r="G38" s="28">
        <f t="shared" si="8"/>
        <v>2.7996199999999996</v>
      </c>
      <c r="H38" s="28">
        <f t="shared" si="8"/>
        <v>1.58317</v>
      </c>
      <c r="I38" s="28">
        <f t="shared" si="8"/>
        <v>2.4800000000000013</v>
      </c>
      <c r="J38" s="28">
        <f t="shared" si="8"/>
        <v>223.76761000000005</v>
      </c>
      <c r="K38" s="28">
        <f t="shared" si="8"/>
        <v>1.8106299999999997</v>
      </c>
    </row>
    <row r="39" spans="1:11" x14ac:dyDescent="0.25">
      <c r="A39" s="26" t="s">
        <v>13</v>
      </c>
      <c r="B39" s="27">
        <f>B38/20</f>
        <v>0.17705000000000001</v>
      </c>
      <c r="C39" s="28">
        <f>C38/20</f>
        <v>0.17772650000000001</v>
      </c>
      <c r="D39" s="28">
        <f t="shared" ref="D39:K39" si="9">D38/20</f>
        <v>8.0195000000000002E-2</v>
      </c>
      <c r="E39" s="28">
        <f t="shared" si="9"/>
        <v>0.17509150000000001</v>
      </c>
      <c r="F39" s="28">
        <f t="shared" si="9"/>
        <v>143.37898349999998</v>
      </c>
      <c r="G39" s="28">
        <f t="shared" si="9"/>
        <v>0.13998099999999997</v>
      </c>
      <c r="H39" s="28">
        <f t="shared" si="9"/>
        <v>7.9158499999999993E-2</v>
      </c>
      <c r="I39" s="28">
        <f t="shared" si="9"/>
        <v>0.12400000000000007</v>
      </c>
      <c r="J39" s="28">
        <f t="shared" si="9"/>
        <v>11.188380500000003</v>
      </c>
      <c r="K39" s="28">
        <f t="shared" si="9"/>
        <v>9.0531499999999987E-2</v>
      </c>
    </row>
    <row r="40" spans="1:11" x14ac:dyDescent="0.25">
      <c r="A40" s="26" t="s">
        <v>14</v>
      </c>
      <c r="B40" s="27">
        <f>1/B39</f>
        <v>5.6481219994351877</v>
      </c>
      <c r="C40" s="28">
        <f>1/C39</f>
        <v>5.6266229290510976</v>
      </c>
      <c r="D40" s="28">
        <f t="shared" ref="D40:K40" si="10">1/D39</f>
        <v>12.469605336991084</v>
      </c>
      <c r="E40" s="28">
        <f t="shared" si="10"/>
        <v>5.7112995205364046</v>
      </c>
      <c r="F40" s="28">
        <f t="shared" si="10"/>
        <v>6.9745228735004954E-3</v>
      </c>
      <c r="G40" s="28">
        <f t="shared" si="10"/>
        <v>7.1438266621898707</v>
      </c>
      <c r="H40" s="28">
        <f t="shared" si="10"/>
        <v>12.632882128893298</v>
      </c>
      <c r="I40" s="28">
        <f t="shared" si="10"/>
        <v>8.0645161290322545</v>
      </c>
      <c r="J40" s="28">
        <f t="shared" si="10"/>
        <v>8.9378440427548903E-2</v>
      </c>
      <c r="K40" s="28">
        <f t="shared" si="10"/>
        <v>11.045879058670188</v>
      </c>
    </row>
    <row r="41" spans="1:11" ht="15.75" thickBot="1" x14ac:dyDescent="0.3">
      <c r="A41" s="29"/>
      <c r="B41" s="30"/>
      <c r="C41" s="31"/>
      <c r="D41" s="30"/>
      <c r="E41" s="31"/>
      <c r="F41" s="30"/>
      <c r="G41" s="31"/>
      <c r="H41" s="30"/>
      <c r="I41" s="31"/>
      <c r="J41" s="31"/>
      <c r="K41" s="49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7"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27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1"/>
    </row>
    <row r="5" spans="1:11" ht="15.75" thickBot="1" x14ac:dyDescent="0.3">
      <c r="A5" s="6" t="s">
        <v>0</v>
      </c>
      <c r="B5" s="7" t="s">
        <v>20</v>
      </c>
      <c r="C5" s="6" t="s">
        <v>4</v>
      </c>
      <c r="D5" s="7" t="s">
        <v>5</v>
      </c>
      <c r="E5" s="6" t="s">
        <v>6</v>
      </c>
      <c r="F5" s="7" t="s">
        <v>3</v>
      </c>
      <c r="G5" s="6" t="s">
        <v>1</v>
      </c>
      <c r="H5" s="7" t="s">
        <v>7</v>
      </c>
      <c r="I5" s="6" t="s">
        <v>8</v>
      </c>
      <c r="J5" s="6" t="s">
        <v>22</v>
      </c>
      <c r="K5" s="52" t="s">
        <v>2</v>
      </c>
    </row>
    <row r="6" spans="1:11" x14ac:dyDescent="0.25">
      <c r="A6" s="8">
        <v>40238</v>
      </c>
      <c r="B6" s="9">
        <v>0.17785000000000001</v>
      </c>
      <c r="C6" s="10">
        <v>0.17738000000000001</v>
      </c>
      <c r="D6" s="9">
        <v>8.0019999999999994E-2</v>
      </c>
      <c r="E6" s="10">
        <v>0.17424999999999999</v>
      </c>
      <c r="F6" s="9">
        <v>143.83690000000001</v>
      </c>
      <c r="G6" s="10">
        <v>0.13824</v>
      </c>
      <c r="H6" s="9">
        <v>8.1600000000000006E-2</v>
      </c>
      <c r="I6" s="10">
        <v>0.124</v>
      </c>
      <c r="J6" s="10">
        <v>11.029489999999999</v>
      </c>
      <c r="K6" s="53">
        <v>9.0929999999999997E-2</v>
      </c>
    </row>
    <row r="7" spans="1:11" x14ac:dyDescent="0.25">
      <c r="A7" s="8">
        <v>40239</v>
      </c>
      <c r="B7" s="9">
        <v>0.17938999999999999</v>
      </c>
      <c r="C7" s="10">
        <v>0.1774</v>
      </c>
      <c r="D7" s="9">
        <v>8.1170000000000006E-2</v>
      </c>
      <c r="E7" s="10">
        <v>0.17435999999999999</v>
      </c>
      <c r="F7" s="9">
        <v>143.8338</v>
      </c>
      <c r="G7" s="10">
        <v>0.13777</v>
      </c>
      <c r="H7" s="9">
        <v>8.2869999999999999E-2</v>
      </c>
      <c r="I7" s="10">
        <v>0.124</v>
      </c>
      <c r="J7" s="10">
        <v>11.068239999999999</v>
      </c>
      <c r="K7" s="53">
        <v>9.1719999999999996E-2</v>
      </c>
    </row>
    <row r="8" spans="1:11" x14ac:dyDescent="0.25">
      <c r="A8" s="8">
        <v>40240</v>
      </c>
      <c r="B8" s="9">
        <v>0.17849000000000001</v>
      </c>
      <c r="C8" s="10">
        <v>0.1782</v>
      </c>
      <c r="D8" s="9">
        <v>8.1110000000000002E-2</v>
      </c>
      <c r="E8" s="10">
        <v>0.17405000000000001</v>
      </c>
      <c r="F8" s="9">
        <v>142.48374999999999</v>
      </c>
      <c r="G8" s="10">
        <v>0.13724</v>
      </c>
      <c r="H8" s="9">
        <v>8.2949999999999996E-2</v>
      </c>
      <c r="I8" s="10">
        <v>0.124</v>
      </c>
      <c r="J8" s="10">
        <v>11.0236</v>
      </c>
      <c r="K8" s="53">
        <v>9.1259999999999994E-2</v>
      </c>
    </row>
    <row r="9" spans="1:11" x14ac:dyDescent="0.25">
      <c r="A9" s="8">
        <v>40241</v>
      </c>
      <c r="B9" s="9">
        <v>0.17704</v>
      </c>
      <c r="C9" s="10">
        <v>0.17871999999999999</v>
      </c>
      <c r="D9" s="9">
        <v>8.0799999999999997E-2</v>
      </c>
      <c r="E9" s="10">
        <v>0.17358000000000001</v>
      </c>
      <c r="F9" s="9">
        <v>141.732</v>
      </c>
      <c r="G9" s="10">
        <v>0.13689999999999999</v>
      </c>
      <c r="H9" s="9">
        <v>8.2210000000000005E-2</v>
      </c>
      <c r="I9" s="10">
        <v>0.124</v>
      </c>
      <c r="J9" s="10">
        <v>10.974</v>
      </c>
      <c r="K9" s="53">
        <v>9.0550000000000005E-2</v>
      </c>
    </row>
    <row r="10" spans="1:11" ht="15.75" thickBot="1" x14ac:dyDescent="0.3">
      <c r="A10" s="11">
        <v>40242</v>
      </c>
      <c r="B10" s="12">
        <v>0.17838000000000001</v>
      </c>
      <c r="C10" s="13">
        <v>0.18053</v>
      </c>
      <c r="D10" s="12">
        <v>8.6699999999999999E-2</v>
      </c>
      <c r="E10" s="13">
        <v>0.17366000000000001</v>
      </c>
      <c r="F10" s="12">
        <v>141.97999999999999</v>
      </c>
      <c r="G10" s="13">
        <v>0.13774</v>
      </c>
      <c r="H10" s="12">
        <v>8.2419999999999993E-2</v>
      </c>
      <c r="I10" s="13">
        <v>0.124</v>
      </c>
      <c r="J10" s="13">
        <v>11.037240000000001</v>
      </c>
      <c r="K10" s="54">
        <v>9.1200000000000003E-2</v>
      </c>
    </row>
    <row r="11" spans="1:11" ht="15.75" thickTop="1" x14ac:dyDescent="0.25">
      <c r="A11" s="14" t="s">
        <v>9</v>
      </c>
      <c r="B11" s="15">
        <f t="shared" ref="B11:K11" si="0">SUM(B6:B10)</f>
        <v>0.89115</v>
      </c>
      <c r="C11" s="16">
        <f t="shared" si="0"/>
        <v>0.89222999999999997</v>
      </c>
      <c r="D11" s="15">
        <f t="shared" si="0"/>
        <v>0.4098</v>
      </c>
      <c r="E11" s="16">
        <f t="shared" si="0"/>
        <v>0.86990000000000001</v>
      </c>
      <c r="F11" s="15">
        <f t="shared" si="0"/>
        <v>713.86644999999999</v>
      </c>
      <c r="G11" s="16">
        <f t="shared" si="0"/>
        <v>0.68789</v>
      </c>
      <c r="H11" s="15">
        <f t="shared" si="0"/>
        <v>0.41204999999999997</v>
      </c>
      <c r="I11" s="16">
        <f t="shared" si="0"/>
        <v>0.62</v>
      </c>
      <c r="J11" s="16">
        <f t="shared" si="0"/>
        <v>55.132570000000001</v>
      </c>
      <c r="K11" s="55">
        <f t="shared" si="0"/>
        <v>0.45566000000000001</v>
      </c>
    </row>
    <row r="12" spans="1:11" ht="15.75" thickBot="1" x14ac:dyDescent="0.3">
      <c r="A12" s="17" t="s">
        <v>10</v>
      </c>
      <c r="B12" s="18">
        <f>B11/5</f>
        <v>0.17823</v>
      </c>
      <c r="C12" s="19">
        <f>C11/5</f>
        <v>0.17844599999999999</v>
      </c>
      <c r="D12" s="19">
        <f t="shared" ref="D12:K12" si="1">D11/5</f>
        <v>8.1960000000000005E-2</v>
      </c>
      <c r="E12" s="19">
        <f t="shared" si="1"/>
        <v>0.17398</v>
      </c>
      <c r="F12" s="19">
        <f t="shared" si="1"/>
        <v>142.77329</v>
      </c>
      <c r="G12" s="19">
        <f t="shared" si="1"/>
        <v>0.13757800000000001</v>
      </c>
      <c r="H12" s="19">
        <f t="shared" si="1"/>
        <v>8.2409999999999997E-2</v>
      </c>
      <c r="I12" s="19">
        <f t="shared" si="1"/>
        <v>0.124</v>
      </c>
      <c r="J12" s="19">
        <f t="shared" si="1"/>
        <v>11.026514000000001</v>
      </c>
      <c r="K12" s="19">
        <f t="shared" si="1"/>
        <v>9.1132000000000005E-2</v>
      </c>
    </row>
    <row r="13" spans="1:11" ht="15.75" thickTop="1" x14ac:dyDescent="0.25">
      <c r="A13" s="8">
        <v>40245</v>
      </c>
      <c r="B13" s="9">
        <v>0.17896999999999999</v>
      </c>
      <c r="C13" s="10">
        <v>0.17823</v>
      </c>
      <c r="D13" s="9">
        <v>8.1000000000000003E-2</v>
      </c>
      <c r="E13" s="10">
        <v>0.17355000000000001</v>
      </c>
      <c r="F13" s="9">
        <v>141.422</v>
      </c>
      <c r="G13" s="10">
        <v>0.13652</v>
      </c>
      <c r="H13" s="9">
        <v>8.2019999999999996E-2</v>
      </c>
      <c r="I13" s="10">
        <v>0.124</v>
      </c>
      <c r="J13" s="10">
        <v>11.22231</v>
      </c>
      <c r="K13" s="53">
        <v>9.1039999999999996E-2</v>
      </c>
    </row>
    <row r="14" spans="1:11" x14ac:dyDescent="0.25">
      <c r="A14" s="8">
        <v>40246</v>
      </c>
      <c r="B14" s="9">
        <v>0.17763000000000001</v>
      </c>
      <c r="C14" s="10">
        <v>0.17706</v>
      </c>
      <c r="D14" s="9">
        <v>8.0960000000000004E-2</v>
      </c>
      <c r="E14" s="10">
        <v>0.17354</v>
      </c>
      <c r="F14" s="9">
        <v>140.56950000000001</v>
      </c>
      <c r="G14" s="10">
        <v>0.13614000000000001</v>
      </c>
      <c r="H14" s="9">
        <v>8.2170000000000007E-2</v>
      </c>
      <c r="I14" s="10">
        <v>0.124</v>
      </c>
      <c r="J14" s="10">
        <v>11.21022</v>
      </c>
      <c r="K14" s="53">
        <v>9.0819999999999998E-2</v>
      </c>
    </row>
    <row r="15" spans="1:11" x14ac:dyDescent="0.25">
      <c r="A15" s="8">
        <v>40247</v>
      </c>
      <c r="B15" s="9">
        <v>0.17856</v>
      </c>
      <c r="C15" s="10">
        <v>0.17702000000000001</v>
      </c>
      <c r="D15" s="9">
        <v>8.115E-2</v>
      </c>
      <c r="E15" s="10">
        <v>0.17343</v>
      </c>
      <c r="F15" s="9">
        <v>140.76480000000001</v>
      </c>
      <c r="G15" s="10">
        <v>0.13589000000000001</v>
      </c>
      <c r="H15" s="9">
        <v>8.2750000000000004E-2</v>
      </c>
      <c r="I15" s="10">
        <v>0.124</v>
      </c>
      <c r="J15" s="10">
        <v>11.138920000000001</v>
      </c>
      <c r="K15" s="53">
        <v>9.1300000000000006E-2</v>
      </c>
    </row>
    <row r="16" spans="1:11" x14ac:dyDescent="0.25">
      <c r="A16" s="8">
        <v>40248</v>
      </c>
      <c r="B16" s="9">
        <v>0.17856</v>
      </c>
      <c r="C16" s="10">
        <v>0.17680999999999999</v>
      </c>
      <c r="D16" s="9">
        <v>8.115E-2</v>
      </c>
      <c r="E16" s="10">
        <v>0.17341999999999999</v>
      </c>
      <c r="F16" s="9">
        <v>140.40117000000001</v>
      </c>
      <c r="G16" s="10">
        <v>0.13569999999999999</v>
      </c>
      <c r="H16" s="9">
        <v>8.276E-2</v>
      </c>
      <c r="I16" s="10">
        <v>0.124</v>
      </c>
      <c r="J16" s="10">
        <v>11.177670000000001</v>
      </c>
      <c r="K16" s="53">
        <v>9.1050000000000006E-2</v>
      </c>
    </row>
    <row r="17" spans="1:11" ht="15.75" thickBot="1" x14ac:dyDescent="0.3">
      <c r="A17" s="11">
        <v>40249</v>
      </c>
      <c r="B17" s="12">
        <v>0.17749999999999999</v>
      </c>
      <c r="C17" s="13">
        <v>0.17732000000000001</v>
      </c>
      <c r="D17" s="81">
        <v>8.1019999999999995E-2</v>
      </c>
      <c r="E17" s="13">
        <v>0.17335</v>
      </c>
      <c r="F17" s="12">
        <v>140.56950000000001</v>
      </c>
      <c r="G17" s="13">
        <v>0.13561999999999999</v>
      </c>
      <c r="H17" s="12">
        <v>8.2530000000000006E-2</v>
      </c>
      <c r="I17" s="13">
        <v>0.124</v>
      </c>
      <c r="J17" s="13">
        <v>11.22045</v>
      </c>
      <c r="K17" s="54">
        <v>9.0749999999999997E-2</v>
      </c>
    </row>
    <row r="18" spans="1:11" ht="15.75" thickTop="1" x14ac:dyDescent="0.25">
      <c r="A18" s="14" t="s">
        <v>9</v>
      </c>
      <c r="B18" s="15">
        <f t="shared" ref="B18:K18" si="2">SUM(B13:B17)</f>
        <v>0.89122000000000012</v>
      </c>
      <c r="C18" s="16">
        <f t="shared" si="2"/>
        <v>0.88644000000000012</v>
      </c>
      <c r="D18" s="15">
        <f t="shared" si="2"/>
        <v>0.40527999999999997</v>
      </c>
      <c r="E18" s="16">
        <f t="shared" si="2"/>
        <v>0.86729000000000001</v>
      </c>
      <c r="F18" s="15">
        <f t="shared" si="2"/>
        <v>703.72696999999994</v>
      </c>
      <c r="G18" s="16">
        <f t="shared" si="2"/>
        <v>0.67986999999999997</v>
      </c>
      <c r="H18" s="15">
        <f t="shared" si="2"/>
        <v>0.41222999999999999</v>
      </c>
      <c r="I18" s="16">
        <f t="shared" si="2"/>
        <v>0.62</v>
      </c>
      <c r="J18" s="16">
        <f t="shared" si="2"/>
        <v>55.969569999999997</v>
      </c>
      <c r="K18" s="55">
        <f t="shared" si="2"/>
        <v>0.45496000000000003</v>
      </c>
    </row>
    <row r="19" spans="1:11" ht="15.75" thickBot="1" x14ac:dyDescent="0.3">
      <c r="A19" s="17" t="s">
        <v>10</v>
      </c>
      <c r="B19" s="18">
        <f>B18/5</f>
        <v>0.17824400000000001</v>
      </c>
      <c r="C19" s="19">
        <f>C18/5</f>
        <v>0.17728800000000003</v>
      </c>
      <c r="D19" s="19">
        <f t="shared" ref="D19:K19" si="3">D18/5</f>
        <v>8.1055999999999989E-2</v>
      </c>
      <c r="E19" s="19">
        <f t="shared" si="3"/>
        <v>0.173458</v>
      </c>
      <c r="F19" s="19">
        <f t="shared" si="3"/>
        <v>140.74539399999998</v>
      </c>
      <c r="G19" s="19">
        <f t="shared" si="3"/>
        <v>0.13597399999999998</v>
      </c>
      <c r="H19" s="19">
        <f t="shared" si="3"/>
        <v>8.2445999999999992E-2</v>
      </c>
      <c r="I19" s="19">
        <f t="shared" si="3"/>
        <v>0.124</v>
      </c>
      <c r="J19" s="19">
        <f t="shared" si="3"/>
        <v>11.193913999999999</v>
      </c>
      <c r="K19" s="19">
        <f t="shared" si="3"/>
        <v>9.0992000000000003E-2</v>
      </c>
    </row>
    <row r="20" spans="1:11" ht="15.75" thickTop="1" x14ac:dyDescent="0.25">
      <c r="A20" s="8">
        <v>40252</v>
      </c>
      <c r="B20" s="9">
        <v>0.17616000000000001</v>
      </c>
      <c r="C20" s="10">
        <v>0.17649999999999999</v>
      </c>
      <c r="D20" s="9">
        <v>8.0659999999999996E-2</v>
      </c>
      <c r="E20" s="10">
        <v>0.17286000000000001</v>
      </c>
      <c r="F20" s="9">
        <v>139.99848</v>
      </c>
      <c r="G20" s="10">
        <v>0.13522000000000001</v>
      </c>
      <c r="H20" s="9">
        <v>8.1659999999999996E-2</v>
      </c>
      <c r="I20" s="10">
        <v>0.124</v>
      </c>
      <c r="J20" s="10">
        <v>11.250830000000001</v>
      </c>
      <c r="K20" s="53">
        <v>9.0069999999999997E-2</v>
      </c>
    </row>
    <row r="21" spans="1:11" x14ac:dyDescent="0.25">
      <c r="A21" s="8">
        <v>40253</v>
      </c>
      <c r="B21" s="9">
        <v>0.17749999999999999</v>
      </c>
      <c r="C21" s="10">
        <v>0.17691000000000001</v>
      </c>
      <c r="D21" s="9">
        <v>8.0879999999999994E-2</v>
      </c>
      <c r="E21" s="10">
        <v>0.17333000000000001</v>
      </c>
      <c r="F21" s="9">
        <v>140.7028</v>
      </c>
      <c r="G21" s="10">
        <v>0.13583999999999999</v>
      </c>
      <c r="H21" s="9">
        <v>8.2409999999999997E-2</v>
      </c>
      <c r="I21" s="10">
        <v>0.124</v>
      </c>
      <c r="J21" s="10">
        <v>11.2189</v>
      </c>
      <c r="K21" s="53">
        <v>9.0749999999999997E-2</v>
      </c>
    </row>
    <row r="22" spans="1:11" x14ac:dyDescent="0.25">
      <c r="A22" s="8">
        <v>40254</v>
      </c>
      <c r="B22" s="9">
        <v>0.17621000000000001</v>
      </c>
      <c r="C22" s="10">
        <v>0.17465</v>
      </c>
      <c r="D22" s="9">
        <v>8.0839999999999995E-2</v>
      </c>
      <c r="E22" s="10">
        <v>0.17294999999999999</v>
      </c>
      <c r="F22" s="9">
        <v>140.61600000000001</v>
      </c>
      <c r="G22" s="10">
        <v>0.13521</v>
      </c>
      <c r="H22" s="9">
        <v>8.1479999999999997E-2</v>
      </c>
      <c r="I22" s="10">
        <v>0.124</v>
      </c>
      <c r="J22" s="10">
        <v>11.203709999999999</v>
      </c>
      <c r="K22" s="53">
        <v>9.01E-2</v>
      </c>
    </row>
    <row r="23" spans="1:11" x14ac:dyDescent="0.25">
      <c r="A23" s="8">
        <v>40255</v>
      </c>
      <c r="B23" s="9">
        <v>0.17630999999999999</v>
      </c>
      <c r="C23" s="10">
        <v>0.17341999999999999</v>
      </c>
      <c r="D23" s="9">
        <v>8.0610000000000001E-2</v>
      </c>
      <c r="E23" s="10">
        <v>0.17277999999999999</v>
      </c>
      <c r="F23" s="9">
        <v>140.0394</v>
      </c>
      <c r="G23" s="10">
        <v>0.13450999999999999</v>
      </c>
      <c r="H23" s="9">
        <v>8.1070000000000003E-2</v>
      </c>
      <c r="I23" s="10">
        <v>0.124</v>
      </c>
      <c r="J23" s="10">
        <v>11.21053</v>
      </c>
      <c r="K23" s="53">
        <v>9.0149999999999994E-2</v>
      </c>
    </row>
    <row r="24" spans="1:11" ht="15.75" thickBot="1" x14ac:dyDescent="0.3">
      <c r="A24" s="11">
        <v>40256</v>
      </c>
      <c r="B24" s="12">
        <v>0.17827000000000001</v>
      </c>
      <c r="C24" s="13">
        <v>0.17369000000000001</v>
      </c>
      <c r="D24" s="12">
        <v>8.0820000000000003E-2</v>
      </c>
      <c r="E24" s="13">
        <v>0.17315</v>
      </c>
      <c r="F24" s="12">
        <v>140.51649</v>
      </c>
      <c r="G24" s="13">
        <v>0.1348</v>
      </c>
      <c r="H24" s="12">
        <v>8.0133999999999997E-2</v>
      </c>
      <c r="I24" s="13">
        <v>0.124</v>
      </c>
      <c r="J24" s="13">
        <v>11.21363</v>
      </c>
      <c r="K24" s="54">
        <v>9.1149999999999995E-2</v>
      </c>
    </row>
    <row r="25" spans="1:11" ht="15.75" thickTop="1" x14ac:dyDescent="0.25">
      <c r="A25" s="14" t="s">
        <v>9</v>
      </c>
      <c r="B25" s="15">
        <f t="shared" ref="B25:K25" si="4">SUM(B20:B24)</f>
        <v>0.88444999999999996</v>
      </c>
      <c r="C25" s="16">
        <f t="shared" si="4"/>
        <v>0.87517</v>
      </c>
      <c r="D25" s="15">
        <f t="shared" si="4"/>
        <v>0.40381</v>
      </c>
      <c r="E25" s="16">
        <f t="shared" si="4"/>
        <v>0.86506999999999989</v>
      </c>
      <c r="F25" s="15">
        <f t="shared" si="4"/>
        <v>701.87316999999996</v>
      </c>
      <c r="G25" s="16">
        <f t="shared" si="4"/>
        <v>0.67557999999999996</v>
      </c>
      <c r="H25" s="15">
        <f t="shared" si="4"/>
        <v>0.406754</v>
      </c>
      <c r="I25" s="16">
        <f t="shared" si="4"/>
        <v>0.62</v>
      </c>
      <c r="J25" s="16">
        <f t="shared" si="4"/>
        <v>56.0976</v>
      </c>
      <c r="K25" s="55">
        <f t="shared" si="4"/>
        <v>0.45222000000000001</v>
      </c>
    </row>
    <row r="26" spans="1:11" ht="15.75" thickBot="1" x14ac:dyDescent="0.3">
      <c r="A26" s="17" t="s">
        <v>10</v>
      </c>
      <c r="B26" s="18">
        <f>B25/5</f>
        <v>0.17688999999999999</v>
      </c>
      <c r="C26" s="19">
        <f>C25/5</f>
        <v>0.175034</v>
      </c>
      <c r="D26" s="19">
        <f t="shared" ref="D26:K26" si="5">D25/5</f>
        <v>8.0762E-2</v>
      </c>
      <c r="E26" s="19">
        <f t="shared" si="5"/>
        <v>0.17301399999999997</v>
      </c>
      <c r="F26" s="19">
        <f t="shared" si="5"/>
        <v>140.37463399999999</v>
      </c>
      <c r="G26" s="19">
        <f t="shared" si="5"/>
        <v>0.13511599999999999</v>
      </c>
      <c r="H26" s="19">
        <f t="shared" si="5"/>
        <v>8.1350800000000001E-2</v>
      </c>
      <c r="I26" s="19">
        <f t="shared" si="5"/>
        <v>0.124</v>
      </c>
      <c r="J26" s="19">
        <f t="shared" si="5"/>
        <v>11.219519999999999</v>
      </c>
      <c r="K26" s="19">
        <f t="shared" si="5"/>
        <v>9.0443999999999997E-2</v>
      </c>
    </row>
    <row r="27" spans="1:11" ht="15.75" thickTop="1" x14ac:dyDescent="0.25">
      <c r="A27" s="8">
        <v>40259</v>
      </c>
      <c r="B27" s="9">
        <v>0.17927000000000001</v>
      </c>
      <c r="C27" s="10">
        <v>0.17516999999999999</v>
      </c>
      <c r="D27" s="9">
        <v>8.1129999999999994E-2</v>
      </c>
      <c r="E27" s="10">
        <v>0.17341999999999999</v>
      </c>
      <c r="F27" s="9">
        <v>140.56453999999999</v>
      </c>
      <c r="G27" s="10">
        <v>0.13541</v>
      </c>
      <c r="H27" s="9">
        <v>8.2659999999999997E-2</v>
      </c>
      <c r="I27" s="10">
        <v>0.124</v>
      </c>
      <c r="J27" s="10">
        <v>11.226649999999999</v>
      </c>
      <c r="K27" s="53">
        <v>9.1660000000000005E-2</v>
      </c>
    </row>
    <row r="28" spans="1:11" x14ac:dyDescent="0.25">
      <c r="A28" s="8">
        <v>40260</v>
      </c>
      <c r="B28" s="9">
        <v>0.17934</v>
      </c>
      <c r="C28" s="10">
        <v>0.17599999999999999</v>
      </c>
      <c r="D28" s="9">
        <v>8.1350000000000006E-2</v>
      </c>
      <c r="E28" s="10">
        <v>0.17385</v>
      </c>
      <c r="F28" s="9">
        <v>140.88570000000001</v>
      </c>
      <c r="G28" s="10">
        <v>0.13561000000000001</v>
      </c>
      <c r="H28" s="9">
        <v>8.2419999999999993E-2</v>
      </c>
      <c r="I28" s="10">
        <v>0.124</v>
      </c>
      <c r="J28" s="10">
        <v>11.180770000000001</v>
      </c>
      <c r="K28" s="53">
        <v>9.1700000000000004E-2</v>
      </c>
    </row>
    <row r="29" spans="1:11" x14ac:dyDescent="0.25">
      <c r="A29" s="8">
        <v>40261</v>
      </c>
      <c r="B29" s="9">
        <v>0.17927999999999999</v>
      </c>
      <c r="C29" s="10">
        <v>0.17563000000000001</v>
      </c>
      <c r="D29" s="9">
        <v>8.1369999999999998E-2</v>
      </c>
      <c r="E29" s="10">
        <v>0.17369999999999999</v>
      </c>
      <c r="F29" s="9">
        <v>140.833</v>
      </c>
      <c r="G29" s="10">
        <v>0.13513</v>
      </c>
      <c r="H29" s="9">
        <v>8.2369999999999999E-2</v>
      </c>
      <c r="I29" s="10">
        <v>0.124</v>
      </c>
      <c r="J29" s="10">
        <v>11.192550000000001</v>
      </c>
      <c r="K29" s="53">
        <v>9.1660000000000005E-2</v>
      </c>
    </row>
    <row r="30" spans="1:11" x14ac:dyDescent="0.25">
      <c r="A30" s="8">
        <v>40262</v>
      </c>
      <c r="B30" s="9">
        <v>0.18187999999999999</v>
      </c>
      <c r="C30" s="10">
        <v>0.17652999999999999</v>
      </c>
      <c r="D30" s="9">
        <v>8.1809999999999994E-2</v>
      </c>
      <c r="E30" s="10">
        <v>0.17433000000000001</v>
      </c>
      <c r="F30" s="9">
        <v>141.11199999999999</v>
      </c>
      <c r="G30" s="10">
        <v>0.13644999999999999</v>
      </c>
      <c r="H30" s="9">
        <v>8.3239999999999995E-2</v>
      </c>
      <c r="I30" s="10">
        <v>0.124</v>
      </c>
      <c r="J30" s="10">
        <v>11.414199999999999</v>
      </c>
      <c r="K30" s="53">
        <v>9.2990000000000003E-2</v>
      </c>
    </row>
    <row r="31" spans="1:11" ht="15.75" thickBot="1" x14ac:dyDescent="0.3">
      <c r="A31" s="11">
        <v>40263</v>
      </c>
      <c r="B31" s="81">
        <v>0.18215000000000001</v>
      </c>
      <c r="C31" s="66">
        <v>0.17557</v>
      </c>
      <c r="D31" s="81">
        <v>8.1879999999999994E-2</v>
      </c>
      <c r="E31" s="66">
        <v>0.17444000000000001</v>
      </c>
      <c r="F31" s="81">
        <v>141.66999999999999</v>
      </c>
      <c r="G31" s="66">
        <v>0.13628000000000001</v>
      </c>
      <c r="H31" s="81">
        <v>8.3489999999999995E-2</v>
      </c>
      <c r="I31" s="66">
        <v>0.124</v>
      </c>
      <c r="J31" s="66">
        <v>11.4948</v>
      </c>
      <c r="K31" s="85">
        <v>9.3130000000000004E-2</v>
      </c>
    </row>
    <row r="32" spans="1:11" ht="15.75" thickTop="1" x14ac:dyDescent="0.25">
      <c r="A32" s="14" t="s">
        <v>9</v>
      </c>
      <c r="B32" s="15">
        <f t="shared" ref="B32:K32" si="6">SUM(B27:B31)</f>
        <v>0.90192000000000005</v>
      </c>
      <c r="C32" s="16">
        <f t="shared" si="6"/>
        <v>0.8788999999999999</v>
      </c>
      <c r="D32" s="15">
        <f t="shared" si="6"/>
        <v>0.40754000000000001</v>
      </c>
      <c r="E32" s="16">
        <f t="shared" si="6"/>
        <v>0.86973999999999996</v>
      </c>
      <c r="F32" s="15">
        <f t="shared" si="6"/>
        <v>705.0652399999999</v>
      </c>
      <c r="G32" s="16">
        <f t="shared" si="6"/>
        <v>0.67887999999999993</v>
      </c>
      <c r="H32" s="15">
        <f t="shared" si="6"/>
        <v>0.41417999999999999</v>
      </c>
      <c r="I32" s="16">
        <f t="shared" si="6"/>
        <v>0.62</v>
      </c>
      <c r="J32" s="16">
        <f t="shared" si="6"/>
        <v>56.508969999999998</v>
      </c>
      <c r="K32" s="55">
        <f t="shared" si="6"/>
        <v>0.46114000000000005</v>
      </c>
    </row>
    <row r="33" spans="1:12" ht="15.75" thickBot="1" x14ac:dyDescent="0.3">
      <c r="A33" s="17" t="s">
        <v>10</v>
      </c>
      <c r="B33" s="15">
        <f>B32/5</f>
        <v>0.18038400000000002</v>
      </c>
      <c r="C33" s="19">
        <f>C32/5</f>
        <v>0.17577999999999999</v>
      </c>
      <c r="D33" s="19">
        <f t="shared" ref="D33:K33" si="7">D32/5</f>
        <v>8.1507999999999997E-2</v>
      </c>
      <c r="E33" s="19">
        <f t="shared" si="7"/>
        <v>0.17394799999999999</v>
      </c>
      <c r="F33" s="19">
        <f t="shared" si="7"/>
        <v>141.01304799999997</v>
      </c>
      <c r="G33" s="19">
        <f t="shared" si="7"/>
        <v>0.13577599999999998</v>
      </c>
      <c r="H33" s="19">
        <f t="shared" si="7"/>
        <v>8.2835999999999993E-2</v>
      </c>
      <c r="I33" s="19">
        <f t="shared" si="7"/>
        <v>0.124</v>
      </c>
      <c r="J33" s="19">
        <f t="shared" si="7"/>
        <v>11.301793999999999</v>
      </c>
      <c r="K33" s="19">
        <f t="shared" si="7"/>
        <v>9.2228000000000004E-2</v>
      </c>
    </row>
    <row r="34" spans="1:12" ht="15.75" thickTop="1" x14ac:dyDescent="0.25">
      <c r="A34" s="8">
        <v>40266</v>
      </c>
      <c r="B34" s="90">
        <v>0.18040999999999999</v>
      </c>
      <c r="C34" s="73">
        <v>0.17607</v>
      </c>
      <c r="D34" s="90">
        <v>8.1909999999999997E-2</v>
      </c>
      <c r="E34" s="77">
        <v>0.17393</v>
      </c>
      <c r="F34" s="73">
        <v>141.23599999999999</v>
      </c>
      <c r="G34" s="77">
        <v>0.13711999999999999</v>
      </c>
      <c r="H34" s="73">
        <v>8.3040000000000003E-2</v>
      </c>
      <c r="I34" s="77">
        <v>0.124</v>
      </c>
      <c r="J34" s="77">
        <v>11.46752</v>
      </c>
      <c r="K34" s="82">
        <v>9.2240000000000003E-2</v>
      </c>
    </row>
    <row r="35" spans="1:12" x14ac:dyDescent="0.25">
      <c r="A35" s="8">
        <v>40267</v>
      </c>
      <c r="B35" s="10">
        <v>0.17999000000000001</v>
      </c>
      <c r="C35" s="9">
        <v>0.17476</v>
      </c>
      <c r="D35" s="10">
        <v>8.1640000000000004E-2</v>
      </c>
      <c r="E35" s="10">
        <v>0.17348</v>
      </c>
      <c r="F35" s="9">
        <v>140.80199999999999</v>
      </c>
      <c r="G35" s="10">
        <v>0.13533999999999999</v>
      </c>
      <c r="H35" s="9">
        <v>8.2769999999999996E-2</v>
      </c>
      <c r="I35" s="10">
        <v>0.124</v>
      </c>
      <c r="J35" s="10">
        <v>11.48395</v>
      </c>
      <c r="K35" s="53">
        <v>9.2030000000000001E-2</v>
      </c>
    </row>
    <row r="36" spans="1:12" x14ac:dyDescent="0.25">
      <c r="A36" s="8">
        <v>40268</v>
      </c>
      <c r="B36" s="10">
        <v>0.18071000000000001</v>
      </c>
      <c r="C36" s="9">
        <v>0.17468</v>
      </c>
      <c r="D36" s="10">
        <v>8.1600000000000006E-2</v>
      </c>
      <c r="E36" s="10">
        <v>0.1736</v>
      </c>
      <c r="F36" s="9">
        <v>140.2998</v>
      </c>
      <c r="G36" s="10">
        <v>0.13499</v>
      </c>
      <c r="H36" s="9">
        <v>8.2180000000000003E-2</v>
      </c>
      <c r="I36" s="10">
        <v>0.124</v>
      </c>
      <c r="J36" s="10">
        <v>11.52022</v>
      </c>
      <c r="K36" s="53">
        <v>9.2399999999999996E-2</v>
      </c>
    </row>
    <row r="37" spans="1:12" x14ac:dyDescent="0.25">
      <c r="A37" s="14"/>
      <c r="B37" s="77"/>
      <c r="C37" s="73"/>
      <c r="D37" s="77"/>
      <c r="E37" s="77"/>
      <c r="F37" s="73"/>
      <c r="G37" s="77"/>
      <c r="H37" s="73"/>
      <c r="I37" s="77"/>
      <c r="J37" s="77"/>
      <c r="K37" s="82"/>
      <c r="L37" s="83"/>
    </row>
    <row r="38" spans="1:12" ht="20.25" x14ac:dyDescent="0.3">
      <c r="A38" s="20"/>
      <c r="B38" s="10"/>
      <c r="C38" s="58"/>
      <c r="D38" s="10"/>
      <c r="E38" s="22" t="s">
        <v>11</v>
      </c>
      <c r="F38" s="9"/>
      <c r="G38" s="10"/>
      <c r="H38" s="9"/>
      <c r="I38" s="10"/>
      <c r="J38" s="10"/>
      <c r="K38" s="53"/>
    </row>
    <row r="39" spans="1:12" ht="15.75" thickBot="1" x14ac:dyDescent="0.3">
      <c r="A39" s="23"/>
      <c r="B39" s="25"/>
      <c r="C39" s="24"/>
      <c r="D39" s="25"/>
      <c r="E39" s="25"/>
      <c r="F39" s="24"/>
      <c r="G39" s="25"/>
      <c r="H39" s="24"/>
      <c r="I39" s="25"/>
      <c r="J39" s="25"/>
      <c r="K39" s="57"/>
    </row>
    <row r="40" spans="1:12" x14ac:dyDescent="0.25">
      <c r="A40" s="26" t="s">
        <v>12</v>
      </c>
      <c r="B40" s="27">
        <f>SUM(B6:B10,B13:B17,B20:B24,B27:B31,B34:B36)</f>
        <v>4.1098499999999998</v>
      </c>
      <c r="C40" s="36">
        <f>SUM(C6:C10,C13:C17,C20:C24,C27:C31,C34:C36)</f>
        <v>4.058250000000001</v>
      </c>
      <c r="D40" s="36">
        <f t="shared" ref="D40:K40" si="8">SUM(D6:D10,D13:D17,D20:D24,D27:D31,D34:D36)</f>
        <v>1.8715799999999998</v>
      </c>
      <c r="E40" s="36">
        <f t="shared" si="8"/>
        <v>3.9930100000000004</v>
      </c>
      <c r="F40" s="36">
        <f t="shared" si="8"/>
        <v>3246.8696300000001</v>
      </c>
      <c r="G40" s="36">
        <f t="shared" si="8"/>
        <v>3.12967</v>
      </c>
      <c r="H40" s="36">
        <f t="shared" si="8"/>
        <v>1.8932039999999997</v>
      </c>
      <c r="I40" s="36">
        <f t="shared" si="8"/>
        <v>2.8520000000000016</v>
      </c>
      <c r="J40" s="36">
        <f t="shared" si="8"/>
        <v>258.18040000000002</v>
      </c>
      <c r="K40" s="36">
        <f t="shared" si="8"/>
        <v>2.1006500000000004</v>
      </c>
    </row>
    <row r="41" spans="1:12" x14ac:dyDescent="0.25">
      <c r="A41" s="26" t="s">
        <v>13</v>
      </c>
      <c r="B41" s="27">
        <f>B40/23</f>
        <v>0.1786891304347826</v>
      </c>
      <c r="C41" s="28">
        <f>C40/23</f>
        <v>0.17644565217391309</v>
      </c>
      <c r="D41" s="28">
        <f t="shared" ref="D41:K41" si="9">D40/23</f>
        <v>8.1373043478260867E-2</v>
      </c>
      <c r="E41" s="28">
        <f t="shared" si="9"/>
        <v>0.17360913043478263</v>
      </c>
      <c r="F41" s="28">
        <f t="shared" si="9"/>
        <v>141.1682447826087</v>
      </c>
      <c r="G41" s="28">
        <f t="shared" si="9"/>
        <v>0.13607260869565216</v>
      </c>
      <c r="H41" s="28">
        <f t="shared" si="9"/>
        <v>8.231321739130433E-2</v>
      </c>
      <c r="I41" s="28">
        <f t="shared" si="9"/>
        <v>0.12400000000000007</v>
      </c>
      <c r="J41" s="28">
        <f t="shared" si="9"/>
        <v>11.225234782608696</v>
      </c>
      <c r="K41" s="28">
        <f t="shared" si="9"/>
        <v>9.1332608695652184E-2</v>
      </c>
    </row>
    <row r="42" spans="1:12" x14ac:dyDescent="0.25">
      <c r="A42" s="26" t="s">
        <v>14</v>
      </c>
      <c r="B42" s="27">
        <f>1/B41</f>
        <v>5.5963113008990595</v>
      </c>
      <c r="C42" s="28">
        <f>1/C41</f>
        <v>5.6674675044662095</v>
      </c>
      <c r="D42" s="28">
        <f t="shared" ref="D42:K42" si="10">1/D41</f>
        <v>12.289081952147384</v>
      </c>
      <c r="E42" s="28">
        <f t="shared" si="10"/>
        <v>5.7600657148366761</v>
      </c>
      <c r="F42" s="28">
        <f t="shared" si="10"/>
        <v>7.0837460757548184E-3</v>
      </c>
      <c r="G42" s="28">
        <f t="shared" si="10"/>
        <v>7.3490176280566333</v>
      </c>
      <c r="H42" s="28">
        <f t="shared" si="10"/>
        <v>12.148717201104585</v>
      </c>
      <c r="I42" s="28">
        <f t="shared" si="10"/>
        <v>8.0645161290322545</v>
      </c>
      <c r="J42" s="28">
        <f t="shared" si="10"/>
        <v>8.9084996382374493E-2</v>
      </c>
      <c r="K42" s="28">
        <f t="shared" si="10"/>
        <v>10.948991978673266</v>
      </c>
    </row>
    <row r="43" spans="1:12" ht="15.75" thickBot="1" x14ac:dyDescent="0.3">
      <c r="A43" s="29"/>
      <c r="B43" s="30"/>
      <c r="C43" s="31"/>
      <c r="D43" s="30"/>
      <c r="E43" s="31"/>
      <c r="F43" s="30"/>
      <c r="G43" s="31"/>
      <c r="H43" s="30"/>
      <c r="I43" s="31"/>
      <c r="J43" s="30"/>
      <c r="K43" s="31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B4" sqref="B4:K4"/>
    </sheetView>
  </sheetViews>
  <sheetFormatPr defaultRowHeight="15" x14ac:dyDescent="0.25"/>
  <cols>
    <col min="1" max="1" width="11.5703125" customWidth="1"/>
    <col min="2" max="3" width="11" customWidth="1"/>
    <col min="4" max="5" width="11.140625" customWidth="1"/>
    <col min="6" max="6" width="10.7109375" customWidth="1"/>
    <col min="7" max="7" width="10.42578125" customWidth="1"/>
    <col min="8" max="8" width="10.5703125" customWidth="1"/>
    <col min="9" max="10" width="10.42578125" customWidth="1"/>
    <col min="11" max="11" width="11.140625" customWidth="1"/>
  </cols>
  <sheetData>
    <row r="1" spans="1:11" ht="22.5" x14ac:dyDescent="0.3">
      <c r="A1" s="1"/>
      <c r="B1" s="1"/>
      <c r="C1" s="2" t="s">
        <v>28</v>
      </c>
      <c r="D1" s="1"/>
      <c r="E1" s="1"/>
      <c r="F1" s="1"/>
      <c r="G1" s="1"/>
      <c r="H1" s="1"/>
      <c r="I1" s="1"/>
      <c r="J1" s="1"/>
      <c r="K1" s="1"/>
    </row>
    <row r="2" spans="1:11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4"/>
      <c r="D3" s="5"/>
      <c r="E3" s="4"/>
      <c r="F3" s="5"/>
      <c r="G3" s="4"/>
      <c r="H3" s="5"/>
      <c r="I3" s="4"/>
      <c r="J3" s="4"/>
      <c r="K3" s="51"/>
    </row>
    <row r="4" spans="1:11" ht="15.75" thickBot="1" x14ac:dyDescent="0.3">
      <c r="A4" s="6" t="s">
        <v>0</v>
      </c>
      <c r="B4" s="7" t="s">
        <v>20</v>
      </c>
      <c r="C4" s="6" t="s">
        <v>4</v>
      </c>
      <c r="D4" s="7" t="s">
        <v>5</v>
      </c>
      <c r="E4" s="6" t="s">
        <v>6</v>
      </c>
      <c r="F4" s="7" t="s">
        <v>3</v>
      </c>
      <c r="G4" s="6" t="s">
        <v>1</v>
      </c>
      <c r="H4" s="7" t="s">
        <v>7</v>
      </c>
      <c r="I4" s="6" t="s">
        <v>8</v>
      </c>
      <c r="J4" s="6" t="s">
        <v>22</v>
      </c>
      <c r="K4" s="52" t="s">
        <v>2</v>
      </c>
    </row>
    <row r="5" spans="1:11" x14ac:dyDescent="0.25">
      <c r="A5" s="8">
        <v>40269</v>
      </c>
      <c r="B5" s="9">
        <v>0.17924999999999999</v>
      </c>
      <c r="C5" s="10">
        <v>0.17460000000000001</v>
      </c>
      <c r="D5" s="9">
        <v>8.1670000000000006E-2</v>
      </c>
      <c r="E5" s="40">
        <v>0.17341999999999999</v>
      </c>
      <c r="F5" s="9">
        <v>140.38659999999999</v>
      </c>
      <c r="G5" s="10">
        <v>0.13517000000000001</v>
      </c>
      <c r="H5" s="9">
        <v>8.1720000000000001E-2</v>
      </c>
      <c r="I5" s="10">
        <v>0.124</v>
      </c>
      <c r="J5" s="32">
        <v>11.58873</v>
      </c>
      <c r="K5" s="53">
        <v>9.171E-2</v>
      </c>
    </row>
    <row r="6" spans="1:11" ht="15.75" thickBot="1" x14ac:dyDescent="0.3">
      <c r="A6" s="11"/>
      <c r="B6" s="12"/>
      <c r="C6" s="13"/>
      <c r="D6" s="12"/>
      <c r="E6" s="13"/>
      <c r="F6" s="12"/>
      <c r="G6" s="13"/>
      <c r="H6" s="12"/>
      <c r="I6" s="13"/>
      <c r="J6" s="33"/>
      <c r="K6" s="54"/>
    </row>
    <row r="7" spans="1:11" ht="15.75" thickTop="1" x14ac:dyDescent="0.25">
      <c r="A7" s="14" t="s">
        <v>9</v>
      </c>
      <c r="B7" s="15">
        <f t="shared" ref="B7:K7" si="0">SUM(B5:B6)</f>
        <v>0.17924999999999999</v>
      </c>
      <c r="C7" s="16">
        <f t="shared" si="0"/>
        <v>0.17460000000000001</v>
      </c>
      <c r="D7" s="15">
        <f t="shared" si="0"/>
        <v>8.1670000000000006E-2</v>
      </c>
      <c r="E7" s="16">
        <f t="shared" si="0"/>
        <v>0.17341999999999999</v>
      </c>
      <c r="F7" s="15">
        <f t="shared" si="0"/>
        <v>140.38659999999999</v>
      </c>
      <c r="G7" s="16">
        <f t="shared" si="0"/>
        <v>0.13517000000000001</v>
      </c>
      <c r="H7" s="15">
        <f t="shared" si="0"/>
        <v>8.1720000000000001E-2</v>
      </c>
      <c r="I7" s="16">
        <f t="shared" si="0"/>
        <v>0.124</v>
      </c>
      <c r="J7" s="16">
        <f t="shared" si="0"/>
        <v>11.58873</v>
      </c>
      <c r="K7" s="55">
        <f t="shared" si="0"/>
        <v>9.171E-2</v>
      </c>
    </row>
    <row r="8" spans="1:11" ht="15.75" thickBot="1" x14ac:dyDescent="0.3">
      <c r="A8" s="17" t="s">
        <v>10</v>
      </c>
      <c r="B8" s="18">
        <f>B7/1</f>
        <v>0.17924999999999999</v>
      </c>
      <c r="C8" s="19">
        <f>C7/1</f>
        <v>0.17460000000000001</v>
      </c>
      <c r="D8" s="19">
        <f t="shared" ref="D8:K8" si="1">D7/1</f>
        <v>8.1670000000000006E-2</v>
      </c>
      <c r="E8" s="19">
        <f t="shared" si="1"/>
        <v>0.17341999999999999</v>
      </c>
      <c r="F8" s="19">
        <f t="shared" si="1"/>
        <v>140.38659999999999</v>
      </c>
      <c r="G8" s="19">
        <f t="shared" si="1"/>
        <v>0.13517000000000001</v>
      </c>
      <c r="H8" s="19">
        <f t="shared" si="1"/>
        <v>8.1720000000000001E-2</v>
      </c>
      <c r="I8" s="19">
        <f t="shared" si="1"/>
        <v>0.124</v>
      </c>
      <c r="J8" s="19">
        <f t="shared" si="1"/>
        <v>11.58873</v>
      </c>
      <c r="K8" s="19">
        <f t="shared" si="1"/>
        <v>9.171E-2</v>
      </c>
    </row>
    <row r="9" spans="1:11" ht="15.75" thickTop="1" x14ac:dyDescent="0.25">
      <c r="A9" s="8">
        <v>40274</v>
      </c>
      <c r="B9" s="9">
        <v>0.17951</v>
      </c>
      <c r="C9" s="10">
        <v>0.17582</v>
      </c>
      <c r="D9" s="9">
        <v>8.1589999999999996E-2</v>
      </c>
      <c r="E9" s="10">
        <v>0.17327999999999999</v>
      </c>
      <c r="F9" s="9">
        <v>139.57749999999999</v>
      </c>
      <c r="G9" s="10">
        <v>0.13464000000000001</v>
      </c>
      <c r="H9" s="9">
        <v>8.1110000000000002E-2</v>
      </c>
      <c r="I9" s="10">
        <v>0.124</v>
      </c>
      <c r="J9" s="32">
        <v>11.67708</v>
      </c>
      <c r="K9" s="53">
        <v>9.178E-2</v>
      </c>
    </row>
    <row r="10" spans="1:11" x14ac:dyDescent="0.25">
      <c r="A10" s="8">
        <v>40275</v>
      </c>
      <c r="B10" s="9">
        <v>0.18113000000000001</v>
      </c>
      <c r="C10" s="10">
        <v>0.17630000000000001</v>
      </c>
      <c r="D10" s="9">
        <v>8.0640000000000003E-2</v>
      </c>
      <c r="E10" s="10">
        <v>0.17321</v>
      </c>
      <c r="F10" s="9">
        <v>139.36236</v>
      </c>
      <c r="G10" s="10">
        <v>0.13386999999999999</v>
      </c>
      <c r="H10" s="9">
        <v>8.14E-2</v>
      </c>
      <c r="I10" s="10">
        <v>0.124</v>
      </c>
      <c r="J10" s="32">
        <v>11.640499999999999</v>
      </c>
      <c r="K10" s="53">
        <v>9.2609999999999998E-2</v>
      </c>
    </row>
    <row r="11" spans="1:11" x14ac:dyDescent="0.25">
      <c r="A11" s="8">
        <v>40276</v>
      </c>
      <c r="B11" s="9">
        <v>0.18185000000000001</v>
      </c>
      <c r="C11" s="10">
        <v>0.17548</v>
      </c>
      <c r="D11" s="9">
        <v>8.2000000000000003E-2</v>
      </c>
      <c r="E11" s="10">
        <v>0.17312</v>
      </c>
      <c r="F11" s="9">
        <v>139.10133999999999</v>
      </c>
      <c r="G11" s="10">
        <v>0.13383999999999999</v>
      </c>
      <c r="H11" s="9">
        <v>8.1490000000000007E-2</v>
      </c>
      <c r="I11" s="10">
        <v>0.124</v>
      </c>
      <c r="J11" s="32">
        <v>11.59276</v>
      </c>
      <c r="K11" s="53">
        <v>9.2969999999999997E-2</v>
      </c>
    </row>
    <row r="12" spans="1:11" x14ac:dyDescent="0.25">
      <c r="A12" s="8">
        <v>40277</v>
      </c>
      <c r="B12" s="9">
        <v>0.18154999999999999</v>
      </c>
      <c r="C12" s="10">
        <v>0.17563999999999999</v>
      </c>
      <c r="D12" s="9">
        <v>8.1930000000000003E-2</v>
      </c>
      <c r="E12" s="10">
        <v>0.17286000000000001</v>
      </c>
      <c r="F12" s="9">
        <v>139.29849999999999</v>
      </c>
      <c r="G12" s="10">
        <v>0.13700000000000001</v>
      </c>
      <c r="H12" s="9">
        <v>8.1240000000000007E-2</v>
      </c>
      <c r="I12" s="10">
        <v>0.124</v>
      </c>
      <c r="J12" s="32">
        <v>11.56424</v>
      </c>
      <c r="K12" s="53">
        <v>9.2829999999999996E-2</v>
      </c>
    </row>
    <row r="13" spans="1:11" ht="15.75" thickBot="1" x14ac:dyDescent="0.3">
      <c r="A13" s="11"/>
      <c r="B13" s="12"/>
      <c r="C13" s="13"/>
      <c r="D13" s="81"/>
      <c r="E13" s="13"/>
      <c r="F13" s="12"/>
      <c r="G13" s="13"/>
      <c r="H13" s="12"/>
      <c r="I13" s="13"/>
      <c r="J13" s="33"/>
      <c r="K13" s="54"/>
    </row>
    <row r="14" spans="1:11" ht="15.75" thickTop="1" x14ac:dyDescent="0.25">
      <c r="A14" s="14" t="s">
        <v>9</v>
      </c>
      <c r="B14" s="15">
        <f t="shared" ref="B14:K14" si="2">SUM(B9:B13)</f>
        <v>0.72404000000000002</v>
      </c>
      <c r="C14" s="16">
        <f t="shared" si="2"/>
        <v>0.70323999999999998</v>
      </c>
      <c r="D14" s="15">
        <f t="shared" si="2"/>
        <v>0.32616000000000001</v>
      </c>
      <c r="E14" s="16">
        <f t="shared" si="2"/>
        <v>0.69246999999999992</v>
      </c>
      <c r="F14" s="15">
        <f t="shared" si="2"/>
        <v>557.33969999999999</v>
      </c>
      <c r="G14" s="16">
        <f t="shared" si="2"/>
        <v>0.53935</v>
      </c>
      <c r="H14" s="15">
        <f t="shared" si="2"/>
        <v>0.32523999999999997</v>
      </c>
      <c r="I14" s="16">
        <f t="shared" si="2"/>
        <v>0.496</v>
      </c>
      <c r="J14" s="16">
        <f t="shared" si="2"/>
        <v>46.474579999999996</v>
      </c>
      <c r="K14" s="55">
        <f t="shared" si="2"/>
        <v>0.37019000000000002</v>
      </c>
    </row>
    <row r="15" spans="1:11" ht="15.75" thickBot="1" x14ac:dyDescent="0.3">
      <c r="A15" s="17" t="s">
        <v>10</v>
      </c>
      <c r="B15" s="18">
        <f>B14/4</f>
        <v>0.18101</v>
      </c>
      <c r="C15" s="19">
        <f>C14/5</f>
        <v>0.140648</v>
      </c>
      <c r="D15" s="19">
        <f t="shared" ref="D15:K15" si="3">D14/5</f>
        <v>6.5231999999999998E-2</v>
      </c>
      <c r="E15" s="19">
        <f t="shared" si="3"/>
        <v>0.13849399999999998</v>
      </c>
      <c r="F15" s="19">
        <f t="shared" si="3"/>
        <v>111.46794</v>
      </c>
      <c r="G15" s="19">
        <f t="shared" si="3"/>
        <v>0.10786999999999999</v>
      </c>
      <c r="H15" s="19">
        <f t="shared" si="3"/>
        <v>6.5047999999999995E-2</v>
      </c>
      <c r="I15" s="19">
        <f t="shared" si="3"/>
        <v>9.9199999999999997E-2</v>
      </c>
      <c r="J15" s="19">
        <f t="shared" si="3"/>
        <v>9.2949159999999988</v>
      </c>
      <c r="K15" s="19">
        <f t="shared" si="3"/>
        <v>7.4038000000000007E-2</v>
      </c>
    </row>
    <row r="16" spans="1:11" ht="15.75" thickTop="1" x14ac:dyDescent="0.25">
      <c r="A16" s="8">
        <v>40280</v>
      </c>
      <c r="B16" s="9">
        <v>0.17916000000000001</v>
      </c>
      <c r="C16" s="10">
        <v>0.17315</v>
      </c>
      <c r="D16" s="73">
        <v>8.1759999999999999E-2</v>
      </c>
      <c r="E16" s="77">
        <v>0.17222999999999999</v>
      </c>
      <c r="F16" s="9">
        <v>138.57</v>
      </c>
      <c r="G16" s="10">
        <v>0.13278000000000001</v>
      </c>
      <c r="H16" s="9">
        <v>8.0530000000000004E-2</v>
      </c>
      <c r="I16" s="10">
        <v>0.124</v>
      </c>
      <c r="J16" s="32">
        <v>11.56765</v>
      </c>
      <c r="K16" s="53">
        <v>9.1600000000000001E-2</v>
      </c>
    </row>
    <row r="17" spans="1:11" x14ac:dyDescent="0.25">
      <c r="A17" s="8">
        <v>40281</v>
      </c>
      <c r="B17" s="9">
        <v>0.17835000000000001</v>
      </c>
      <c r="C17" s="10">
        <v>0.1741</v>
      </c>
      <c r="D17" s="9">
        <v>8.1299999999999997E-2</v>
      </c>
      <c r="E17" s="10">
        <v>0.17244000000000001</v>
      </c>
      <c r="F17" s="9">
        <v>138.24449999999999</v>
      </c>
      <c r="G17" s="10">
        <v>0.13378000000000001</v>
      </c>
      <c r="H17" s="9">
        <v>8.0649999999999999E-2</v>
      </c>
      <c r="I17" s="10">
        <v>0.124</v>
      </c>
      <c r="J17" s="32">
        <v>11.56362</v>
      </c>
      <c r="K17" s="53">
        <v>9.1189999999999993E-2</v>
      </c>
    </row>
    <row r="18" spans="1:11" x14ac:dyDescent="0.25">
      <c r="A18" s="8">
        <v>40282</v>
      </c>
      <c r="B18" s="9">
        <v>0.17868000000000001</v>
      </c>
      <c r="C18" s="10">
        <v>0.17438999999999999</v>
      </c>
      <c r="D18" s="9">
        <v>8.1250000000000003E-2</v>
      </c>
      <c r="E18" s="10">
        <v>0.17266999999999999</v>
      </c>
      <c r="F18" s="9">
        <v>139.1559</v>
      </c>
      <c r="G18" s="10">
        <v>0.13402</v>
      </c>
      <c r="H18" s="9">
        <v>8.0629999999999993E-2</v>
      </c>
      <c r="I18" s="10">
        <v>0.124</v>
      </c>
      <c r="J18" s="32">
        <v>11.54068</v>
      </c>
      <c r="K18" s="53">
        <v>9.1359999999999997E-2</v>
      </c>
    </row>
    <row r="19" spans="1:11" x14ac:dyDescent="0.25">
      <c r="A19" s="8">
        <v>40283</v>
      </c>
      <c r="B19" s="9">
        <v>0.17780000000000001</v>
      </c>
      <c r="C19" s="10">
        <v>0.17363999999999999</v>
      </c>
      <c r="D19" s="9">
        <v>8.1269999999999995E-2</v>
      </c>
      <c r="E19" s="10">
        <v>0.17044999999999999</v>
      </c>
      <c r="F19" s="9">
        <v>137.87870000000001</v>
      </c>
      <c r="G19" s="10">
        <v>0.13261000000000001</v>
      </c>
      <c r="H19" s="9">
        <v>8.0180000000000001E-2</v>
      </c>
      <c r="I19" s="10">
        <v>0.124</v>
      </c>
      <c r="J19" s="32">
        <v>11.57292</v>
      </c>
      <c r="K19" s="53">
        <v>9.0910000000000005E-2</v>
      </c>
    </row>
    <row r="20" spans="1:11" ht="15.75" thickBot="1" x14ac:dyDescent="0.3">
      <c r="A20" s="11">
        <v>40284</v>
      </c>
      <c r="B20" s="12">
        <v>0.17834</v>
      </c>
      <c r="C20" s="13">
        <v>0.17394999999999999</v>
      </c>
      <c r="D20" s="12">
        <v>8.1379999999999994E-2</v>
      </c>
      <c r="E20" s="66">
        <v>0.17036000000000001</v>
      </c>
      <c r="F20" s="12">
        <v>137.45400000000001</v>
      </c>
      <c r="G20" s="13">
        <v>0.1328</v>
      </c>
      <c r="H20" s="12">
        <v>8.0119999999999997E-2</v>
      </c>
      <c r="I20" s="13">
        <v>0.124</v>
      </c>
      <c r="J20" s="33">
        <v>11.55308</v>
      </c>
      <c r="K20" s="54">
        <v>9.1319999999999998E-2</v>
      </c>
    </row>
    <row r="21" spans="1:11" ht="15.75" thickTop="1" x14ac:dyDescent="0.25">
      <c r="A21" s="14" t="s">
        <v>9</v>
      </c>
      <c r="B21" s="15">
        <f t="shared" ref="B21:K21" si="4">SUM(B16:B20)</f>
        <v>0.89232999999999985</v>
      </c>
      <c r="C21" s="16">
        <f t="shared" si="4"/>
        <v>0.86922999999999995</v>
      </c>
      <c r="D21" s="15">
        <f t="shared" si="4"/>
        <v>0.40695999999999999</v>
      </c>
      <c r="E21" s="16">
        <f t="shared" si="4"/>
        <v>0.85814999999999997</v>
      </c>
      <c r="F21" s="15">
        <f t="shared" si="4"/>
        <v>691.30309999999986</v>
      </c>
      <c r="G21" s="16">
        <f t="shared" si="4"/>
        <v>0.66599000000000008</v>
      </c>
      <c r="H21" s="15">
        <f t="shared" si="4"/>
        <v>0.40210999999999997</v>
      </c>
      <c r="I21" s="16">
        <f t="shared" si="4"/>
        <v>0.62</v>
      </c>
      <c r="J21" s="16">
        <f t="shared" si="4"/>
        <v>57.797950000000007</v>
      </c>
      <c r="K21" s="55">
        <f t="shared" si="4"/>
        <v>0.45638000000000001</v>
      </c>
    </row>
    <row r="22" spans="1:11" ht="15.75" thickBot="1" x14ac:dyDescent="0.3">
      <c r="A22" s="17" t="s">
        <v>10</v>
      </c>
      <c r="B22" s="18">
        <f>B21/5</f>
        <v>0.17846599999999996</v>
      </c>
      <c r="C22" s="19">
        <f>C21/5</f>
        <v>0.173846</v>
      </c>
      <c r="D22" s="19">
        <f t="shared" ref="D22:K22" si="5">D21/5</f>
        <v>8.1391999999999992E-2</v>
      </c>
      <c r="E22" s="19">
        <f t="shared" si="5"/>
        <v>0.17163</v>
      </c>
      <c r="F22" s="19">
        <f t="shared" si="5"/>
        <v>138.26061999999996</v>
      </c>
      <c r="G22" s="19">
        <f t="shared" si="5"/>
        <v>0.13319800000000001</v>
      </c>
      <c r="H22" s="19">
        <f t="shared" si="5"/>
        <v>8.0421999999999993E-2</v>
      </c>
      <c r="I22" s="19">
        <f t="shared" si="5"/>
        <v>0.124</v>
      </c>
      <c r="J22" s="19">
        <f t="shared" si="5"/>
        <v>11.559590000000002</v>
      </c>
      <c r="K22" s="19">
        <f t="shared" si="5"/>
        <v>9.1275999999999996E-2</v>
      </c>
    </row>
    <row r="23" spans="1:11" ht="15.75" thickTop="1" x14ac:dyDescent="0.25">
      <c r="A23" s="8">
        <v>40287</v>
      </c>
      <c r="B23" s="9">
        <v>0.17829999999999999</v>
      </c>
      <c r="C23" s="10">
        <v>0.17399999999999999</v>
      </c>
      <c r="D23" s="9">
        <v>8.14E-2</v>
      </c>
      <c r="E23" s="77">
        <v>0.1704</v>
      </c>
      <c r="F23" s="9">
        <v>137.45400000000001</v>
      </c>
      <c r="G23" s="10">
        <v>0.1328</v>
      </c>
      <c r="H23" s="9">
        <v>8.0100000000000005E-2</v>
      </c>
      <c r="I23" s="10">
        <v>0.124</v>
      </c>
      <c r="J23" s="32">
        <v>11.553100000000001</v>
      </c>
      <c r="K23" s="53">
        <v>9.1300000000000006E-2</v>
      </c>
    </row>
    <row r="24" spans="1:11" x14ac:dyDescent="0.25">
      <c r="A24" s="8">
        <v>40288</v>
      </c>
      <c r="B24" s="9">
        <v>0.18017</v>
      </c>
      <c r="C24" s="10">
        <v>0.17491999999999999</v>
      </c>
      <c r="D24" s="9">
        <v>8.1559999999999994E-2</v>
      </c>
      <c r="E24" s="10">
        <v>0.17105000000000001</v>
      </c>
      <c r="F24" s="9">
        <v>138.5421</v>
      </c>
      <c r="G24" s="10">
        <v>0.13469999999999999</v>
      </c>
      <c r="H24" s="9">
        <v>8.1129999999999994E-2</v>
      </c>
      <c r="I24" s="10">
        <v>0.124</v>
      </c>
      <c r="J24" s="32">
        <v>11.42722</v>
      </c>
      <c r="K24" s="53">
        <v>9.2119999999999994E-2</v>
      </c>
    </row>
    <row r="25" spans="1:11" x14ac:dyDescent="0.25">
      <c r="A25" s="8">
        <v>40289</v>
      </c>
      <c r="B25" s="9">
        <v>0.18032999999999999</v>
      </c>
      <c r="C25" s="10">
        <v>0.17432</v>
      </c>
      <c r="D25" s="9">
        <v>8.1420000000000006E-2</v>
      </c>
      <c r="E25" s="10">
        <v>0.17057</v>
      </c>
      <c r="F25" s="9">
        <v>138.6258</v>
      </c>
      <c r="G25" s="10">
        <v>0.13319</v>
      </c>
      <c r="H25" s="9">
        <v>8.0699999999999994E-2</v>
      </c>
      <c r="I25" s="10">
        <v>0.124</v>
      </c>
      <c r="J25" s="32">
        <v>11.55742</v>
      </c>
      <c r="K25" s="53">
        <v>9.2200000000000004E-2</v>
      </c>
    </row>
    <row r="26" spans="1:11" x14ac:dyDescent="0.25">
      <c r="A26" s="8">
        <v>40290</v>
      </c>
      <c r="B26" s="9">
        <v>0.18110999999999999</v>
      </c>
      <c r="C26" s="10">
        <v>0.17476</v>
      </c>
      <c r="D26" s="9">
        <v>8.1720000000000001E-2</v>
      </c>
      <c r="E26" s="10">
        <v>0.17016999999999999</v>
      </c>
      <c r="F26" s="9">
        <v>137.36099999999999</v>
      </c>
      <c r="G26" s="10">
        <v>0.1366</v>
      </c>
      <c r="H26" s="9">
        <v>8.0479999999999996E-2</v>
      </c>
      <c r="I26" s="10">
        <v>0.124</v>
      </c>
      <c r="J26" s="32">
        <v>11.555870000000001</v>
      </c>
      <c r="K26" s="53">
        <v>9.2600000000000002E-2</v>
      </c>
    </row>
    <row r="27" spans="1:11" ht="15.75" thickBot="1" x14ac:dyDescent="0.3">
      <c r="A27" s="11">
        <v>40291</v>
      </c>
      <c r="B27" s="12">
        <v>0.18232000000000001</v>
      </c>
      <c r="C27" s="13">
        <v>0.17457</v>
      </c>
      <c r="D27" s="12">
        <v>8.1809999999999994E-2</v>
      </c>
      <c r="E27" s="13">
        <v>0.17022999999999999</v>
      </c>
      <c r="F27" s="12">
        <v>137.44159999999999</v>
      </c>
      <c r="G27" s="13">
        <v>0.13383999999999999</v>
      </c>
      <c r="H27" s="12">
        <v>8.0579999999999999E-2</v>
      </c>
      <c r="I27" s="13">
        <v>0.124</v>
      </c>
      <c r="J27" s="33">
        <v>11.566409999999999</v>
      </c>
      <c r="K27" s="54">
        <v>9.3270000000000006E-2</v>
      </c>
    </row>
    <row r="28" spans="1:11" ht="15.75" thickTop="1" x14ac:dyDescent="0.25">
      <c r="A28" s="14" t="s">
        <v>9</v>
      </c>
      <c r="B28" s="15">
        <f t="shared" ref="B28:K28" si="6">SUM(B23:B27)</f>
        <v>0.90222999999999998</v>
      </c>
      <c r="C28" s="16">
        <f t="shared" si="6"/>
        <v>0.87257000000000007</v>
      </c>
      <c r="D28" s="15">
        <f t="shared" si="6"/>
        <v>0.40790999999999999</v>
      </c>
      <c r="E28" s="16">
        <f t="shared" si="6"/>
        <v>0.85242000000000007</v>
      </c>
      <c r="F28" s="15">
        <f t="shared" si="6"/>
        <v>689.42449999999997</v>
      </c>
      <c r="G28" s="16">
        <f t="shared" si="6"/>
        <v>0.67113</v>
      </c>
      <c r="H28" s="15">
        <f t="shared" si="6"/>
        <v>0.40298999999999996</v>
      </c>
      <c r="I28" s="16">
        <f t="shared" si="6"/>
        <v>0.62</v>
      </c>
      <c r="J28" s="16">
        <f t="shared" si="6"/>
        <v>57.660019999999996</v>
      </c>
      <c r="K28" s="55">
        <f t="shared" si="6"/>
        <v>0.46149000000000001</v>
      </c>
    </row>
    <row r="29" spans="1:11" ht="15.75" thickBot="1" x14ac:dyDescent="0.3">
      <c r="A29" s="17" t="s">
        <v>10</v>
      </c>
      <c r="B29" s="18">
        <f>B28/5</f>
        <v>0.180446</v>
      </c>
      <c r="C29" s="19">
        <f>C28/5</f>
        <v>0.174514</v>
      </c>
      <c r="D29" s="19">
        <f t="shared" ref="D29:K29" si="7">D28/5</f>
        <v>8.1582000000000002E-2</v>
      </c>
      <c r="E29" s="19">
        <f t="shared" si="7"/>
        <v>0.17048400000000002</v>
      </c>
      <c r="F29" s="19">
        <f t="shared" si="7"/>
        <v>137.88489999999999</v>
      </c>
      <c r="G29" s="19">
        <f t="shared" si="7"/>
        <v>0.13422600000000001</v>
      </c>
      <c r="H29" s="19">
        <f t="shared" si="7"/>
        <v>8.0597999999999989E-2</v>
      </c>
      <c r="I29" s="19">
        <f t="shared" si="7"/>
        <v>0.124</v>
      </c>
      <c r="J29" s="19">
        <f t="shared" si="7"/>
        <v>11.532003999999999</v>
      </c>
      <c r="K29" s="19">
        <f t="shared" si="7"/>
        <v>9.2298000000000005E-2</v>
      </c>
    </row>
    <row r="30" spans="1:11" ht="15.75" thickTop="1" x14ac:dyDescent="0.25">
      <c r="A30" s="8">
        <v>40294</v>
      </c>
      <c r="B30" s="9">
        <v>0.18162</v>
      </c>
      <c r="C30" s="10">
        <v>0.17337</v>
      </c>
      <c r="D30" s="9">
        <v>8.1960000000000005E-2</v>
      </c>
      <c r="E30" s="10">
        <v>0.16999</v>
      </c>
      <c r="F30" s="9">
        <v>137.50980000000001</v>
      </c>
      <c r="G30" s="10">
        <v>0.13424</v>
      </c>
      <c r="H30" s="9">
        <v>8.0680000000000002E-2</v>
      </c>
      <c r="I30" s="10">
        <v>0.124</v>
      </c>
      <c r="J30" s="32">
        <v>11.68018</v>
      </c>
      <c r="K30" s="53">
        <v>9.2859999999999998E-2</v>
      </c>
    </row>
    <row r="31" spans="1:11" x14ac:dyDescent="0.25">
      <c r="A31" s="8">
        <v>40295</v>
      </c>
      <c r="B31" s="9">
        <v>0.182</v>
      </c>
      <c r="C31" s="10">
        <v>0.17177000000000001</v>
      </c>
      <c r="D31" s="9">
        <v>8.1960000000000005E-2</v>
      </c>
      <c r="E31" s="10">
        <v>0.16966999999999999</v>
      </c>
      <c r="F31" s="9">
        <v>136.93010000000001</v>
      </c>
      <c r="G31" s="10">
        <v>0.13375999999999999</v>
      </c>
      <c r="H31" s="9">
        <v>8.0180000000000001E-2</v>
      </c>
      <c r="I31" s="10">
        <v>0.124</v>
      </c>
      <c r="J31" s="32">
        <v>11.67088</v>
      </c>
      <c r="K31" s="53">
        <v>9.3060000000000004E-2</v>
      </c>
    </row>
    <row r="32" spans="1:11" x14ac:dyDescent="0.25">
      <c r="A32" s="8">
        <v>40296</v>
      </c>
      <c r="B32" s="9">
        <v>0.18210000000000001</v>
      </c>
      <c r="C32" s="10">
        <v>0.1724</v>
      </c>
      <c r="D32" s="9">
        <v>8.2000000000000003E-2</v>
      </c>
      <c r="E32" s="10">
        <v>0.16980000000000001</v>
      </c>
      <c r="F32" s="9">
        <v>137.702</v>
      </c>
      <c r="G32" s="10">
        <v>0.1341</v>
      </c>
      <c r="H32" s="9">
        <v>8.0799999999999997E-2</v>
      </c>
      <c r="I32" s="10">
        <v>0.124</v>
      </c>
      <c r="J32" s="32">
        <v>11.593999999999999</v>
      </c>
      <c r="K32" s="53">
        <v>9.3109999999999998E-2</v>
      </c>
    </row>
    <row r="33" spans="1:11" x14ac:dyDescent="0.25">
      <c r="A33" s="8">
        <v>40297</v>
      </c>
      <c r="B33" s="9">
        <v>0.18368999999999999</v>
      </c>
      <c r="C33" s="10">
        <v>0.17304</v>
      </c>
      <c r="D33" s="9">
        <v>8.2309999999999994E-2</v>
      </c>
      <c r="E33" s="10">
        <v>0.17035</v>
      </c>
      <c r="F33" s="9">
        <v>138.756</v>
      </c>
      <c r="G33" s="10">
        <v>0.13436999999999999</v>
      </c>
      <c r="H33" s="9">
        <v>8.158E-2</v>
      </c>
      <c r="I33" s="10">
        <v>0.124</v>
      </c>
      <c r="J33" s="32">
        <v>11.66344</v>
      </c>
      <c r="K33" s="53">
        <v>9.3920000000000003E-2</v>
      </c>
    </row>
    <row r="34" spans="1:11" ht="15.75" thickBot="1" x14ac:dyDescent="0.3">
      <c r="A34" s="11">
        <v>40298</v>
      </c>
      <c r="B34" s="12">
        <v>0.18312</v>
      </c>
      <c r="C34" s="13">
        <v>0.17138999999999999</v>
      </c>
      <c r="D34" s="12">
        <v>8.2210000000000005E-2</v>
      </c>
      <c r="E34" s="13">
        <v>0.16972000000000001</v>
      </c>
      <c r="F34" s="12">
        <v>138.25380000000001</v>
      </c>
      <c r="G34" s="13">
        <v>0.13364999999999999</v>
      </c>
      <c r="H34" s="12">
        <v>8.1170000000000006E-2</v>
      </c>
      <c r="I34" s="13">
        <v>0.124</v>
      </c>
      <c r="J34" s="33">
        <v>11.68328</v>
      </c>
      <c r="K34" s="54">
        <v>9.3630000000000005E-2</v>
      </c>
    </row>
    <row r="35" spans="1:11" ht="15.75" thickTop="1" x14ac:dyDescent="0.25">
      <c r="A35" s="14" t="s">
        <v>9</v>
      </c>
      <c r="B35" s="15">
        <f t="shared" ref="B35:K35" si="8">SUM(B30:B34)</f>
        <v>0.91253000000000006</v>
      </c>
      <c r="C35" s="16">
        <f t="shared" si="8"/>
        <v>0.8619699999999999</v>
      </c>
      <c r="D35" s="15">
        <f t="shared" si="8"/>
        <v>0.41044000000000003</v>
      </c>
      <c r="E35" s="16">
        <f t="shared" si="8"/>
        <v>0.84953000000000001</v>
      </c>
      <c r="F35" s="15">
        <f t="shared" si="8"/>
        <v>689.15170000000012</v>
      </c>
      <c r="G35" s="16">
        <f t="shared" si="8"/>
        <v>0.67012000000000005</v>
      </c>
      <c r="H35" s="15">
        <f t="shared" si="8"/>
        <v>0.40440999999999999</v>
      </c>
      <c r="I35" s="16">
        <f t="shared" si="8"/>
        <v>0.62</v>
      </c>
      <c r="J35" s="16">
        <f t="shared" si="8"/>
        <v>58.291780000000003</v>
      </c>
      <c r="K35" s="55">
        <f t="shared" si="8"/>
        <v>0.46657999999999999</v>
      </c>
    </row>
    <row r="36" spans="1:11" ht="15.75" thickBot="1" x14ac:dyDescent="0.3">
      <c r="A36" s="17" t="s">
        <v>10</v>
      </c>
      <c r="B36" s="18">
        <f>B35/5</f>
        <v>0.182506</v>
      </c>
      <c r="C36" s="19">
        <f>C35/5</f>
        <v>0.17239399999999999</v>
      </c>
      <c r="D36" s="19">
        <f t="shared" ref="D36" si="9">D35/5</f>
        <v>8.2088000000000008E-2</v>
      </c>
      <c r="E36" s="19">
        <f t="shared" ref="E36" si="10">E35/5</f>
        <v>0.169906</v>
      </c>
      <c r="F36" s="19">
        <f t="shared" ref="F36" si="11">F35/5</f>
        <v>137.83034000000004</v>
      </c>
      <c r="G36" s="19">
        <f t="shared" ref="G36" si="12">G35/5</f>
        <v>0.134024</v>
      </c>
      <c r="H36" s="19">
        <f t="shared" ref="H36" si="13">H35/5</f>
        <v>8.0881999999999996E-2</v>
      </c>
      <c r="I36" s="19">
        <f t="shared" ref="I36" si="14">I35/5</f>
        <v>0.124</v>
      </c>
      <c r="J36" s="19">
        <f t="shared" ref="J36" si="15">J35/5</f>
        <v>11.658356000000001</v>
      </c>
      <c r="K36" s="19">
        <f t="shared" ref="K36" si="16">K35/5</f>
        <v>9.3315999999999996E-2</v>
      </c>
    </row>
    <row r="37" spans="1:11" ht="21" thickTop="1" x14ac:dyDescent="0.3">
      <c r="A37" s="20"/>
      <c r="B37" s="9"/>
      <c r="C37" s="50"/>
      <c r="D37" s="9"/>
      <c r="E37" s="22" t="s">
        <v>11</v>
      </c>
      <c r="F37" s="9"/>
      <c r="G37" s="10"/>
      <c r="H37" s="9"/>
      <c r="I37" s="10"/>
      <c r="J37" s="32"/>
      <c r="K37" s="53"/>
    </row>
    <row r="38" spans="1:11" ht="15.75" thickBot="1" x14ac:dyDescent="0.3">
      <c r="A38" s="23"/>
      <c r="B38" s="24"/>
      <c r="C38" s="25"/>
      <c r="D38" s="24"/>
      <c r="E38" s="25"/>
      <c r="F38" s="24"/>
      <c r="G38" s="25"/>
      <c r="H38" s="24"/>
      <c r="I38" s="25"/>
      <c r="J38" s="35"/>
      <c r="K38" s="57"/>
    </row>
    <row r="39" spans="1:11" x14ac:dyDescent="0.25">
      <c r="A39" s="26" t="s">
        <v>12</v>
      </c>
      <c r="B39" s="27">
        <f>SUM(B5,B9:B12,B16:B20,B23:B27,B30:B34)</f>
        <v>3.6103800000000001</v>
      </c>
      <c r="C39" s="36">
        <f>SUM(C5,C9:C12,C16:C20,C23:C27,C30:C34)</f>
        <v>3.4816099999999999</v>
      </c>
      <c r="D39" s="36">
        <f t="shared" ref="D39:K39" si="17">SUM(D5,D9:D12,D16:D20,D23:D27,D30:D34)</f>
        <v>1.63314</v>
      </c>
      <c r="E39" s="36">
        <f t="shared" si="17"/>
        <v>3.4259900000000005</v>
      </c>
      <c r="F39" s="36">
        <f t="shared" si="17"/>
        <v>2767.6055999999999</v>
      </c>
      <c r="G39" s="36">
        <f t="shared" si="17"/>
        <v>2.6817600000000006</v>
      </c>
      <c r="H39" s="36">
        <f t="shared" si="17"/>
        <v>1.6164700000000003</v>
      </c>
      <c r="I39" s="36">
        <f t="shared" si="17"/>
        <v>2.4800000000000013</v>
      </c>
      <c r="J39" s="36">
        <f t="shared" si="17"/>
        <v>231.81306000000001</v>
      </c>
      <c r="K39" s="36">
        <f t="shared" si="17"/>
        <v>1.8463499999999999</v>
      </c>
    </row>
    <row r="40" spans="1:11" x14ac:dyDescent="0.25">
      <c r="A40" s="26" t="s">
        <v>13</v>
      </c>
      <c r="B40" s="27">
        <f>B39/20</f>
        <v>0.18051900000000001</v>
      </c>
      <c r="C40" s="28">
        <f>C39/20</f>
        <v>0.1740805</v>
      </c>
      <c r="D40" s="28">
        <f t="shared" ref="D40:K40" si="18">D39/20</f>
        <v>8.1657000000000007E-2</v>
      </c>
      <c r="E40" s="28">
        <f t="shared" si="18"/>
        <v>0.17129950000000002</v>
      </c>
      <c r="F40" s="28">
        <f t="shared" si="18"/>
        <v>138.38028</v>
      </c>
      <c r="G40" s="28">
        <f t="shared" si="18"/>
        <v>0.13408800000000004</v>
      </c>
      <c r="H40" s="28">
        <f t="shared" si="18"/>
        <v>8.082350000000002E-2</v>
      </c>
      <c r="I40" s="28">
        <f t="shared" si="18"/>
        <v>0.12400000000000007</v>
      </c>
      <c r="J40" s="28">
        <f t="shared" si="18"/>
        <v>11.590653</v>
      </c>
      <c r="K40" s="28">
        <f t="shared" si="18"/>
        <v>9.2317499999999997E-2</v>
      </c>
    </row>
    <row r="41" spans="1:11" x14ac:dyDescent="0.25">
      <c r="A41" s="26" t="s">
        <v>14</v>
      </c>
      <c r="B41" s="27">
        <f>1/B40</f>
        <v>5.5395830909765724</v>
      </c>
      <c r="C41" s="28">
        <f>1/C40</f>
        <v>5.7444687946093902</v>
      </c>
      <c r="D41" s="28">
        <f t="shared" ref="D41:K41" si="19">1/D40</f>
        <v>12.246347526850116</v>
      </c>
      <c r="E41" s="28">
        <f t="shared" si="19"/>
        <v>5.8377286565343152</v>
      </c>
      <c r="F41" s="28">
        <f t="shared" si="19"/>
        <v>7.2264631925878457E-3</v>
      </c>
      <c r="G41" s="28">
        <f t="shared" si="19"/>
        <v>7.4577889147425545</v>
      </c>
      <c r="H41" s="28">
        <f t="shared" si="19"/>
        <v>12.37263914579299</v>
      </c>
      <c r="I41" s="28">
        <f t="shared" si="19"/>
        <v>8.0645161290322545</v>
      </c>
      <c r="J41" s="28">
        <f t="shared" si="19"/>
        <v>8.6276416005206955E-2</v>
      </c>
      <c r="K41" s="28">
        <f t="shared" si="19"/>
        <v>10.832182413951852</v>
      </c>
    </row>
    <row r="42" spans="1:11" ht="15.75" thickBot="1" x14ac:dyDescent="0.3">
      <c r="A42" s="29"/>
      <c r="B42" s="30"/>
      <c r="C42" s="31"/>
      <c r="D42" s="30"/>
      <c r="E42" s="31"/>
      <c r="F42" s="49"/>
      <c r="G42" s="30"/>
      <c r="H42" s="31"/>
      <c r="I42" s="30"/>
      <c r="J42" s="31"/>
      <c r="K42" s="49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topLeftCell="A4" workbookViewId="0">
      <selection activeCell="L15" sqref="L15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29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1"/>
    </row>
    <row r="5" spans="1:11" ht="15.75" thickBot="1" x14ac:dyDescent="0.3">
      <c r="A5" s="6" t="s">
        <v>0</v>
      </c>
      <c r="B5" s="7" t="s">
        <v>20</v>
      </c>
      <c r="C5" s="6" t="s">
        <v>4</v>
      </c>
      <c r="D5" s="7" t="s">
        <v>5</v>
      </c>
      <c r="E5" s="6" t="s">
        <v>6</v>
      </c>
      <c r="F5" s="7" t="s">
        <v>3</v>
      </c>
      <c r="G5" s="6" t="s">
        <v>1</v>
      </c>
      <c r="H5" s="7" t="s">
        <v>7</v>
      </c>
      <c r="I5" s="6" t="s">
        <v>8</v>
      </c>
      <c r="J5" s="6" t="s">
        <v>22</v>
      </c>
      <c r="K5" s="52" t="s">
        <v>2</v>
      </c>
    </row>
    <row r="6" spans="1:11" x14ac:dyDescent="0.25">
      <c r="A6" s="8">
        <v>40301</v>
      </c>
      <c r="B6" s="9">
        <v>0.18237999999999999</v>
      </c>
      <c r="C6" s="10">
        <v>0.16977</v>
      </c>
      <c r="D6" s="9">
        <v>8.2059999999999994E-2</v>
      </c>
      <c r="E6" s="10">
        <v>0.16993</v>
      </c>
      <c r="F6" s="9">
        <v>137.45400000000001</v>
      </c>
      <c r="G6" s="10">
        <v>0.13316</v>
      </c>
      <c r="H6" s="9">
        <v>8.0979999999999996E-2</v>
      </c>
      <c r="I6" s="10">
        <v>0.124</v>
      </c>
      <c r="J6" s="10">
        <v>11.658480000000001</v>
      </c>
      <c r="K6" s="53">
        <v>9.325E-2</v>
      </c>
    </row>
    <row r="7" spans="1:11" x14ac:dyDescent="0.25">
      <c r="A7" s="8">
        <v>40302</v>
      </c>
      <c r="B7" s="9">
        <v>0.18312999999999999</v>
      </c>
      <c r="C7" s="10">
        <v>0.16974</v>
      </c>
      <c r="D7" s="9">
        <v>8.2059999999999994E-2</v>
      </c>
      <c r="E7" s="10">
        <v>0.1699</v>
      </c>
      <c r="F7" s="9">
        <v>138.0771</v>
      </c>
      <c r="G7" s="10">
        <v>0.13350999999999999</v>
      </c>
      <c r="H7" s="9">
        <v>8.1170000000000006E-2</v>
      </c>
      <c r="I7" s="10">
        <v>0.124</v>
      </c>
      <c r="J7" s="10">
        <v>11.694129999999999</v>
      </c>
      <c r="K7" s="53">
        <v>9.3630000000000005E-2</v>
      </c>
    </row>
    <row r="8" spans="1:11" x14ac:dyDescent="0.25">
      <c r="A8" s="8">
        <v>40303</v>
      </c>
      <c r="B8" s="9">
        <v>0.18568999999999999</v>
      </c>
      <c r="C8" s="10">
        <v>0.17144000000000001</v>
      </c>
      <c r="D8" s="9">
        <v>8.2589999999999997E-2</v>
      </c>
      <c r="E8" s="10">
        <v>0.17072000000000001</v>
      </c>
      <c r="F8" s="9">
        <v>138.322</v>
      </c>
      <c r="G8" s="10">
        <v>0.13569000000000001</v>
      </c>
      <c r="H8" s="9">
        <v>8.1869999999999998E-2</v>
      </c>
      <c r="I8" s="10">
        <v>0.124</v>
      </c>
      <c r="J8" s="10">
        <v>11.71081</v>
      </c>
      <c r="K8" s="53">
        <v>9.4939999999999997E-2</v>
      </c>
    </row>
    <row r="9" spans="1:11" x14ac:dyDescent="0.25">
      <c r="A9" s="8">
        <v>40304</v>
      </c>
      <c r="B9" s="9">
        <v>0.18881000000000001</v>
      </c>
      <c r="C9" s="10">
        <v>0.17272000000000001</v>
      </c>
      <c r="D9" s="9">
        <v>8.3019999999999997E-2</v>
      </c>
      <c r="E9" s="10">
        <v>0.17272000000000001</v>
      </c>
      <c r="F9" s="9">
        <v>138.322</v>
      </c>
      <c r="G9" s="10">
        <v>0.13675999999999999</v>
      </c>
      <c r="H9" s="9">
        <v>8.2059999999999994E-2</v>
      </c>
      <c r="I9" s="10">
        <v>0.124</v>
      </c>
      <c r="J9" s="10">
        <v>11.676769999999999</v>
      </c>
      <c r="K9" s="53">
        <v>9.6540000000000001E-2</v>
      </c>
    </row>
    <row r="10" spans="1:11" ht="15.75" thickBot="1" x14ac:dyDescent="0.3">
      <c r="A10" s="11">
        <v>40305</v>
      </c>
      <c r="B10" s="12">
        <v>0.19098000000000001</v>
      </c>
      <c r="C10" s="13">
        <v>0.17308999999999999</v>
      </c>
      <c r="D10" s="12">
        <v>8.3309999999999995E-2</v>
      </c>
      <c r="E10" s="13">
        <v>0.17318</v>
      </c>
      <c r="F10" s="12">
        <v>141.36000000000001</v>
      </c>
      <c r="G10" s="13">
        <v>0.13858999999999999</v>
      </c>
      <c r="H10" s="12">
        <v>8.294E-2</v>
      </c>
      <c r="I10" s="13">
        <v>0.124</v>
      </c>
      <c r="J10" s="13">
        <v>11.42939</v>
      </c>
      <c r="K10" s="54">
        <v>9.7650000000000001E-2</v>
      </c>
    </row>
    <row r="11" spans="1:11" ht="15.75" thickTop="1" x14ac:dyDescent="0.25">
      <c r="A11" s="14" t="s">
        <v>9</v>
      </c>
      <c r="B11" s="15">
        <f t="shared" ref="B11:K11" si="0">SUM(B6:B10)</f>
        <v>0.9309900000000001</v>
      </c>
      <c r="C11" s="16">
        <f t="shared" si="0"/>
        <v>0.85675999999999997</v>
      </c>
      <c r="D11" s="15">
        <f t="shared" si="0"/>
        <v>0.41303999999999996</v>
      </c>
      <c r="E11" s="16">
        <f t="shared" si="0"/>
        <v>0.85644999999999993</v>
      </c>
      <c r="F11" s="15">
        <f t="shared" si="0"/>
        <v>693.53510000000006</v>
      </c>
      <c r="G11" s="16">
        <f t="shared" si="0"/>
        <v>0.67770999999999992</v>
      </c>
      <c r="H11" s="15">
        <f t="shared" si="0"/>
        <v>0.40902000000000005</v>
      </c>
      <c r="I11" s="16">
        <f t="shared" si="0"/>
        <v>0.62</v>
      </c>
      <c r="J11" s="16">
        <f t="shared" si="0"/>
        <v>58.169579999999996</v>
      </c>
      <c r="K11" s="55">
        <f t="shared" si="0"/>
        <v>0.47600999999999999</v>
      </c>
    </row>
    <row r="12" spans="1:11" ht="15.75" thickBot="1" x14ac:dyDescent="0.3">
      <c r="A12" s="17" t="s">
        <v>10</v>
      </c>
      <c r="B12" s="18">
        <f>B11/5</f>
        <v>0.18619800000000003</v>
      </c>
      <c r="C12" s="19">
        <f>C11/5</f>
        <v>0.171352</v>
      </c>
      <c r="D12" s="19">
        <f t="shared" ref="D12:K12" si="1">D11/5</f>
        <v>8.2607999999999987E-2</v>
      </c>
      <c r="E12" s="19">
        <f t="shared" si="1"/>
        <v>0.17129</v>
      </c>
      <c r="F12" s="19">
        <f t="shared" si="1"/>
        <v>138.70702</v>
      </c>
      <c r="G12" s="19">
        <f t="shared" si="1"/>
        <v>0.135542</v>
      </c>
      <c r="H12" s="19">
        <f t="shared" si="1"/>
        <v>8.1804000000000016E-2</v>
      </c>
      <c r="I12" s="19">
        <f t="shared" si="1"/>
        <v>0.124</v>
      </c>
      <c r="J12" s="19">
        <f t="shared" si="1"/>
        <v>11.633915999999999</v>
      </c>
      <c r="K12" s="19">
        <f t="shared" si="1"/>
        <v>9.5201999999999995E-2</v>
      </c>
    </row>
    <row r="13" spans="1:11" ht="15.75" thickTop="1" x14ac:dyDescent="0.25">
      <c r="A13" s="8">
        <v>40308</v>
      </c>
      <c r="B13" s="9">
        <v>0.18970999999999999</v>
      </c>
      <c r="C13" s="10">
        <v>0.17319999999999999</v>
      </c>
      <c r="D13" s="9">
        <v>8.3309999999999995E-2</v>
      </c>
      <c r="E13" s="10">
        <v>0.17249999999999999</v>
      </c>
      <c r="F13" s="9">
        <v>143.2758</v>
      </c>
      <c r="G13" s="10">
        <v>0.13913</v>
      </c>
      <c r="H13" s="9">
        <v>8.4010000000000001E-2</v>
      </c>
      <c r="I13" s="10">
        <v>0.124</v>
      </c>
      <c r="J13" s="10">
        <v>11.375450000000001</v>
      </c>
      <c r="K13" s="53">
        <v>9.7000000000000003E-2</v>
      </c>
    </row>
    <row r="14" spans="1:11" x14ac:dyDescent="0.25">
      <c r="A14" s="8">
        <v>40309</v>
      </c>
      <c r="B14" s="9">
        <v>0.18926000000000001</v>
      </c>
      <c r="C14" s="10">
        <v>0.17169999999999999</v>
      </c>
      <c r="D14" s="9">
        <v>8.2799999999999999E-2</v>
      </c>
      <c r="E14" s="10">
        <v>0.17127000000000001</v>
      </c>
      <c r="F14" s="9">
        <v>140.3742</v>
      </c>
      <c r="G14" s="10">
        <v>0.13755999999999999</v>
      </c>
      <c r="H14" s="9">
        <v>8.3080000000000001E-2</v>
      </c>
      <c r="I14" s="10">
        <v>0.124</v>
      </c>
      <c r="J14" s="10">
        <v>11.57075</v>
      </c>
      <c r="K14" s="53">
        <v>9.6769999999999995E-2</v>
      </c>
    </row>
    <row r="15" spans="1:11" x14ac:dyDescent="0.25">
      <c r="A15" s="8">
        <v>40310</v>
      </c>
      <c r="B15" s="9">
        <v>0.19109999999999999</v>
      </c>
      <c r="C15" s="10">
        <v>0.17272999999999999</v>
      </c>
      <c r="D15" s="9">
        <v>8.3540000000000003E-2</v>
      </c>
      <c r="E15" s="10">
        <v>0.17147999999999999</v>
      </c>
      <c r="F15" s="9">
        <v>140.709</v>
      </c>
      <c r="G15" s="10">
        <v>0.13833000000000001</v>
      </c>
      <c r="H15" s="9">
        <v>8.3390000000000006E-2</v>
      </c>
      <c r="I15" s="10">
        <v>0.124</v>
      </c>
      <c r="J15" s="10">
        <v>11.492319999999999</v>
      </c>
      <c r="K15" s="53">
        <v>9.7710000000000005E-2</v>
      </c>
    </row>
    <row r="16" spans="1:11" x14ac:dyDescent="0.25">
      <c r="A16" s="8">
        <v>40311</v>
      </c>
      <c r="B16" s="9">
        <v>0.19155</v>
      </c>
      <c r="C16" s="10">
        <v>0.17312</v>
      </c>
      <c r="D16" s="9">
        <v>8.3570000000000005E-2</v>
      </c>
      <c r="E16" s="10">
        <v>0.17107</v>
      </c>
      <c r="F16" s="9">
        <v>141.10146</v>
      </c>
      <c r="G16" s="10">
        <v>0.13844000000000001</v>
      </c>
      <c r="H16" s="9">
        <v>8.3500000000000005E-2</v>
      </c>
      <c r="I16" s="10">
        <v>0.124</v>
      </c>
      <c r="J16" s="10">
        <v>11.54843</v>
      </c>
      <c r="K16" s="53">
        <v>9.7939999999999999E-2</v>
      </c>
    </row>
    <row r="17" spans="1:11" ht="15.75" thickBot="1" x14ac:dyDescent="0.3">
      <c r="A17" s="11">
        <v>40312</v>
      </c>
      <c r="B17" s="12">
        <v>0.19339000000000001</v>
      </c>
      <c r="C17" s="13">
        <v>0.17349999999999999</v>
      </c>
      <c r="D17" s="12">
        <v>8.3799999999999999E-2</v>
      </c>
      <c r="E17" s="13">
        <v>0.17141000000000001</v>
      </c>
      <c r="F17" s="12">
        <v>140.05799999999999</v>
      </c>
      <c r="G17" s="13">
        <v>0.13825000000000001</v>
      </c>
      <c r="H17" s="12">
        <v>8.4720000000000004E-2</v>
      </c>
      <c r="I17" s="13">
        <v>0.124</v>
      </c>
      <c r="J17" s="13">
        <v>11.487360000000001</v>
      </c>
      <c r="K17" s="54">
        <v>9.8849999999999993E-2</v>
      </c>
    </row>
    <row r="18" spans="1:11" ht="15.75" thickTop="1" x14ac:dyDescent="0.25">
      <c r="A18" s="14" t="s">
        <v>9</v>
      </c>
      <c r="B18" s="15">
        <f t="shared" ref="B18:K18" si="2">SUM(B13:B17)</f>
        <v>0.95501000000000014</v>
      </c>
      <c r="C18" s="16">
        <f t="shared" si="2"/>
        <v>0.86424999999999996</v>
      </c>
      <c r="D18" s="15">
        <f t="shared" si="2"/>
        <v>0.41701999999999995</v>
      </c>
      <c r="E18" s="16">
        <f t="shared" si="2"/>
        <v>0.8577300000000001</v>
      </c>
      <c r="F18" s="15">
        <f t="shared" si="2"/>
        <v>705.51846</v>
      </c>
      <c r="G18" s="16">
        <f t="shared" si="2"/>
        <v>0.69171000000000005</v>
      </c>
      <c r="H18" s="15">
        <f t="shared" si="2"/>
        <v>0.41870000000000007</v>
      </c>
      <c r="I18" s="16">
        <f t="shared" si="2"/>
        <v>0.62</v>
      </c>
      <c r="J18" s="16">
        <f t="shared" si="2"/>
        <v>57.474309999999996</v>
      </c>
      <c r="K18" s="55">
        <f t="shared" si="2"/>
        <v>0.48826999999999998</v>
      </c>
    </row>
    <row r="19" spans="1:11" ht="15.75" thickBot="1" x14ac:dyDescent="0.3">
      <c r="A19" s="17" t="s">
        <v>10</v>
      </c>
      <c r="B19" s="18">
        <f>B18/5</f>
        <v>0.19100200000000003</v>
      </c>
      <c r="C19" s="19">
        <f>C18/5</f>
        <v>0.17285</v>
      </c>
      <c r="D19" s="19">
        <f t="shared" ref="D19:K19" si="3">D18/5</f>
        <v>8.3403999999999992E-2</v>
      </c>
      <c r="E19" s="19">
        <f t="shared" si="3"/>
        <v>0.17154600000000003</v>
      </c>
      <c r="F19" s="19">
        <f t="shared" si="3"/>
        <v>141.103692</v>
      </c>
      <c r="G19" s="19">
        <f t="shared" si="3"/>
        <v>0.13834200000000002</v>
      </c>
      <c r="H19" s="19">
        <f t="shared" si="3"/>
        <v>8.3740000000000009E-2</v>
      </c>
      <c r="I19" s="19">
        <f t="shared" si="3"/>
        <v>0.124</v>
      </c>
      <c r="J19" s="19">
        <f t="shared" si="3"/>
        <v>11.494861999999999</v>
      </c>
      <c r="K19" s="19">
        <f t="shared" si="3"/>
        <v>9.7653999999999991E-2</v>
      </c>
    </row>
    <row r="20" spans="1:11" ht="15.75" thickTop="1" x14ac:dyDescent="0.25">
      <c r="A20" s="8">
        <v>40315</v>
      </c>
      <c r="B20" s="9">
        <v>0.19577</v>
      </c>
      <c r="C20" s="10">
        <v>0.17460000000000001</v>
      </c>
      <c r="D20" s="9">
        <v>8.4159999999999999E-2</v>
      </c>
      <c r="E20" s="77">
        <v>0.17196</v>
      </c>
      <c r="F20" s="9">
        <v>140.2285</v>
      </c>
      <c r="G20" s="10">
        <v>0.13965</v>
      </c>
      <c r="H20" s="9">
        <v>8.5290000000000005E-2</v>
      </c>
      <c r="I20" s="10">
        <v>0.124</v>
      </c>
      <c r="J20" s="10">
        <v>11.42877</v>
      </c>
      <c r="K20" s="53">
        <v>0.10009999999999999</v>
      </c>
    </row>
    <row r="21" spans="1:11" x14ac:dyDescent="0.25">
      <c r="A21" s="8">
        <v>40316</v>
      </c>
      <c r="B21" s="9">
        <v>0.1958</v>
      </c>
      <c r="C21" s="10">
        <v>0.17460000000000001</v>
      </c>
      <c r="D21" s="9">
        <v>8.4199999999999997E-2</v>
      </c>
      <c r="E21" s="10">
        <v>0.17199999999999999</v>
      </c>
      <c r="F21" s="9">
        <v>140.22800000000001</v>
      </c>
      <c r="G21" s="10">
        <v>0.13969999999999999</v>
      </c>
      <c r="H21" s="9">
        <v>8.5300000000000001E-2</v>
      </c>
      <c r="I21" s="10">
        <v>0.124</v>
      </c>
      <c r="J21" s="10">
        <v>11.428900000000001</v>
      </c>
      <c r="K21" s="53">
        <v>0.10009999999999999</v>
      </c>
    </row>
    <row r="22" spans="1:11" x14ac:dyDescent="0.25">
      <c r="A22" s="8">
        <v>40317</v>
      </c>
      <c r="B22" s="9">
        <v>0.19658999999999999</v>
      </c>
      <c r="C22" s="10">
        <v>0.17760999999999999</v>
      </c>
      <c r="D22" s="9">
        <v>8.4400000000000003E-2</v>
      </c>
      <c r="E22" s="10">
        <v>0.17233000000000001</v>
      </c>
      <c r="F22" s="9">
        <v>142.36285000000001</v>
      </c>
      <c r="G22" s="10">
        <v>0.14219000000000001</v>
      </c>
      <c r="H22" s="9">
        <v>8.6010000000000003E-2</v>
      </c>
      <c r="I22" s="10">
        <v>0.124</v>
      </c>
      <c r="J22" s="10">
        <v>11.47031</v>
      </c>
      <c r="K22" s="53">
        <v>0.10051</v>
      </c>
    </row>
    <row r="23" spans="1:11" x14ac:dyDescent="0.25">
      <c r="A23" s="8">
        <v>40318</v>
      </c>
      <c r="B23" s="9">
        <v>0.19583999999999999</v>
      </c>
      <c r="C23" s="10">
        <v>0.18315999999999999</v>
      </c>
      <c r="D23" s="9">
        <v>8.4820000000000007E-2</v>
      </c>
      <c r="E23" s="10">
        <v>0.17355999999999999</v>
      </c>
      <c r="F23" s="9">
        <v>144.44759999999999</v>
      </c>
      <c r="G23" s="10">
        <v>0.14274999999999999</v>
      </c>
      <c r="H23" s="9">
        <v>8.6029999999999995E-2</v>
      </c>
      <c r="I23" s="10">
        <v>0.124</v>
      </c>
      <c r="J23" s="10">
        <v>11.35561</v>
      </c>
      <c r="K23" s="53">
        <v>0.10014000000000001</v>
      </c>
    </row>
    <row r="24" spans="1:11" ht="15.75" thickBot="1" x14ac:dyDescent="0.3">
      <c r="A24" s="11">
        <v>40319</v>
      </c>
      <c r="B24" s="12">
        <v>0.19556000000000001</v>
      </c>
      <c r="C24" s="13">
        <v>0.18622</v>
      </c>
      <c r="D24" s="12">
        <v>8.4419999999999995E-2</v>
      </c>
      <c r="E24" s="13">
        <v>0.17507</v>
      </c>
      <c r="F24" s="12">
        <v>148.08699999999999</v>
      </c>
      <c r="G24" s="13">
        <v>0.15223</v>
      </c>
      <c r="H24" s="12">
        <v>8.6540000000000006E-2</v>
      </c>
      <c r="I24" s="13">
        <v>0.124</v>
      </c>
      <c r="J24" s="13">
        <v>11.082190000000001</v>
      </c>
      <c r="K24" s="54">
        <v>9.9900000000000003E-2</v>
      </c>
    </row>
    <row r="25" spans="1:11" ht="15.75" thickTop="1" x14ac:dyDescent="0.25">
      <c r="A25" s="14" t="s">
        <v>9</v>
      </c>
      <c r="B25" s="15">
        <f t="shared" ref="B25:K25" si="4">SUM(B20:B24)</f>
        <v>0.97955999999999999</v>
      </c>
      <c r="C25" s="16">
        <f t="shared" si="4"/>
        <v>0.89619000000000004</v>
      </c>
      <c r="D25" s="15">
        <f t="shared" si="4"/>
        <v>0.42199999999999999</v>
      </c>
      <c r="E25" s="16">
        <f t="shared" si="4"/>
        <v>0.86492000000000013</v>
      </c>
      <c r="F25" s="15">
        <f t="shared" si="4"/>
        <v>715.35394999999994</v>
      </c>
      <c r="G25" s="16">
        <f t="shared" si="4"/>
        <v>0.71651999999999993</v>
      </c>
      <c r="H25" s="15">
        <f t="shared" si="4"/>
        <v>0.42917000000000005</v>
      </c>
      <c r="I25" s="16">
        <f t="shared" si="4"/>
        <v>0.62</v>
      </c>
      <c r="J25" s="16">
        <f t="shared" si="4"/>
        <v>56.765779999999992</v>
      </c>
      <c r="K25" s="55">
        <f t="shared" si="4"/>
        <v>0.50075000000000003</v>
      </c>
    </row>
    <row r="26" spans="1:11" ht="15.75" thickBot="1" x14ac:dyDescent="0.3">
      <c r="A26" s="17" t="s">
        <v>10</v>
      </c>
      <c r="B26" s="18">
        <f>B25/5</f>
        <v>0.195912</v>
      </c>
      <c r="C26" s="19">
        <f>C25/5</f>
        <v>0.17923800000000001</v>
      </c>
      <c r="D26" s="19">
        <f t="shared" ref="D26:K26" si="5">D25/5</f>
        <v>8.4400000000000003E-2</v>
      </c>
      <c r="E26" s="19">
        <f t="shared" si="5"/>
        <v>0.17298400000000003</v>
      </c>
      <c r="F26" s="19">
        <f t="shared" si="5"/>
        <v>143.07078999999999</v>
      </c>
      <c r="G26" s="19">
        <f t="shared" si="5"/>
        <v>0.14330399999999999</v>
      </c>
      <c r="H26" s="19">
        <f t="shared" si="5"/>
        <v>8.5834000000000008E-2</v>
      </c>
      <c r="I26" s="19">
        <f t="shared" si="5"/>
        <v>0.124</v>
      </c>
      <c r="J26" s="19">
        <f t="shared" si="5"/>
        <v>11.353155999999998</v>
      </c>
      <c r="K26" s="19">
        <f t="shared" si="5"/>
        <v>0.10015</v>
      </c>
    </row>
    <row r="27" spans="1:11" ht="16.5" thickTop="1" x14ac:dyDescent="0.25">
      <c r="A27" s="8">
        <v>40322</v>
      </c>
      <c r="B27" s="9"/>
      <c r="C27" s="10"/>
      <c r="D27" s="9"/>
      <c r="E27" s="80" t="s">
        <v>23</v>
      </c>
      <c r="F27" s="9"/>
      <c r="G27" s="10"/>
      <c r="H27" s="9"/>
      <c r="I27" s="10"/>
      <c r="J27" s="10"/>
      <c r="K27" s="53"/>
    </row>
    <row r="28" spans="1:11" x14ac:dyDescent="0.25">
      <c r="A28" s="8">
        <v>40323</v>
      </c>
      <c r="B28" s="9">
        <v>0.19591</v>
      </c>
      <c r="C28" s="10">
        <v>0.18421999999999999</v>
      </c>
      <c r="D28" s="9">
        <v>8.4150000000000003E-2</v>
      </c>
      <c r="E28" s="10">
        <v>0.17438999999999999</v>
      </c>
      <c r="F28" s="9">
        <v>150.61660000000001</v>
      </c>
      <c r="G28" s="10">
        <v>0.14927000000000001</v>
      </c>
      <c r="H28" s="9">
        <v>8.6059999999999998E-2</v>
      </c>
      <c r="I28" s="10">
        <v>0.124</v>
      </c>
      <c r="J28" s="10">
        <v>11.222</v>
      </c>
      <c r="K28" s="53">
        <v>0.10017</v>
      </c>
    </row>
    <row r="29" spans="1:11" x14ac:dyDescent="0.25">
      <c r="A29" s="8">
        <v>40324</v>
      </c>
      <c r="B29" s="9">
        <v>0.19778000000000001</v>
      </c>
      <c r="C29" s="10">
        <v>0.18668000000000001</v>
      </c>
      <c r="D29" s="9">
        <v>8.4510000000000002E-2</v>
      </c>
      <c r="E29" s="10">
        <v>0.17571999999999999</v>
      </c>
      <c r="F29" s="9">
        <v>155.13640000000001</v>
      </c>
      <c r="G29" s="10">
        <v>0.15184</v>
      </c>
      <c r="H29" s="9">
        <v>8.6440000000000003E-2</v>
      </c>
      <c r="I29" s="10">
        <v>0.124</v>
      </c>
      <c r="J29" s="10">
        <v>11.134270000000001</v>
      </c>
      <c r="K29" s="53">
        <v>0.10113</v>
      </c>
    </row>
    <row r="30" spans="1:11" x14ac:dyDescent="0.25">
      <c r="A30" s="8">
        <v>40325</v>
      </c>
      <c r="B30" s="9">
        <v>0.19807</v>
      </c>
      <c r="C30" s="10">
        <v>0.18540000000000001</v>
      </c>
      <c r="D30" s="9">
        <v>8.4290000000000004E-2</v>
      </c>
      <c r="E30" s="10">
        <v>0.17468</v>
      </c>
      <c r="F30" s="9">
        <v>155.22257999999999</v>
      </c>
      <c r="G30" s="10">
        <v>0.14931</v>
      </c>
      <c r="H30" s="9">
        <v>8.6080000000000004E-2</v>
      </c>
      <c r="I30" s="10">
        <v>0.124</v>
      </c>
      <c r="J30" s="10">
        <v>11.204330000000001</v>
      </c>
      <c r="K30" s="53">
        <v>0.10127</v>
      </c>
    </row>
    <row r="31" spans="1:11" ht="15.75" thickBot="1" x14ac:dyDescent="0.3">
      <c r="A31" s="11">
        <v>40326</v>
      </c>
      <c r="B31" s="12">
        <v>0.19697000000000001</v>
      </c>
      <c r="C31" s="13">
        <v>0.18196000000000001</v>
      </c>
      <c r="D31" s="12">
        <v>8.4279999999999994E-2</v>
      </c>
      <c r="E31" s="13">
        <v>0.17432</v>
      </c>
      <c r="F31" s="12">
        <v>152.4828</v>
      </c>
      <c r="G31" s="13">
        <v>0.14635000000000001</v>
      </c>
      <c r="H31" s="12">
        <v>8.5360000000000005E-2</v>
      </c>
      <c r="I31" s="13">
        <v>0.124</v>
      </c>
      <c r="J31" s="13">
        <v>11.27129</v>
      </c>
      <c r="K31" s="54">
        <v>0.10070999999999999</v>
      </c>
    </row>
    <row r="32" spans="1:11" ht="15.75" thickTop="1" x14ac:dyDescent="0.25">
      <c r="A32" s="14" t="s">
        <v>9</v>
      </c>
      <c r="B32" s="15">
        <f t="shared" ref="B32:K32" si="6">SUM(B27:B31)</f>
        <v>0.78872999999999993</v>
      </c>
      <c r="C32" s="16">
        <f t="shared" si="6"/>
        <v>0.73826000000000003</v>
      </c>
      <c r="D32" s="15">
        <f t="shared" si="6"/>
        <v>0.33723000000000003</v>
      </c>
      <c r="E32" s="16">
        <f t="shared" si="6"/>
        <v>0.69911000000000001</v>
      </c>
      <c r="F32" s="15">
        <f t="shared" si="6"/>
        <v>613.45838000000003</v>
      </c>
      <c r="G32" s="16">
        <f t="shared" si="6"/>
        <v>0.59677000000000002</v>
      </c>
      <c r="H32" s="15">
        <f t="shared" si="6"/>
        <v>0.34393999999999997</v>
      </c>
      <c r="I32" s="16">
        <f t="shared" si="6"/>
        <v>0.496</v>
      </c>
      <c r="J32" s="16">
        <f t="shared" si="6"/>
        <v>44.831890000000001</v>
      </c>
      <c r="K32" s="55">
        <f t="shared" si="6"/>
        <v>0.40327999999999997</v>
      </c>
    </row>
    <row r="33" spans="1:11" ht="15.75" thickBot="1" x14ac:dyDescent="0.3">
      <c r="A33" s="17" t="s">
        <v>10</v>
      </c>
      <c r="B33" s="18">
        <f>B32/4</f>
        <v>0.19718249999999998</v>
      </c>
      <c r="C33" s="19">
        <f>C32/4</f>
        <v>0.18456500000000001</v>
      </c>
      <c r="D33" s="19">
        <f t="shared" ref="D33:K33" si="7">D32/4</f>
        <v>8.4307500000000007E-2</v>
      </c>
      <c r="E33" s="19">
        <f t="shared" si="7"/>
        <v>0.1747775</v>
      </c>
      <c r="F33" s="19">
        <f t="shared" si="7"/>
        <v>153.36459500000001</v>
      </c>
      <c r="G33" s="19">
        <f t="shared" si="7"/>
        <v>0.14919250000000001</v>
      </c>
      <c r="H33" s="19">
        <f t="shared" si="7"/>
        <v>8.5984999999999992E-2</v>
      </c>
      <c r="I33" s="19">
        <f t="shared" si="7"/>
        <v>0.124</v>
      </c>
      <c r="J33" s="19">
        <f t="shared" si="7"/>
        <v>11.2079725</v>
      </c>
      <c r="K33" s="19">
        <f t="shared" si="7"/>
        <v>0.10081999999999999</v>
      </c>
    </row>
    <row r="34" spans="1:11" ht="15.75" thickTop="1" x14ac:dyDescent="0.25">
      <c r="A34" s="8">
        <v>40329</v>
      </c>
      <c r="B34" s="73">
        <v>0.19719999999999999</v>
      </c>
      <c r="C34" s="77">
        <v>0.18282000000000001</v>
      </c>
      <c r="D34" s="73">
        <v>8.4110000000000004E-2</v>
      </c>
      <c r="E34" s="77">
        <v>0.17408999999999999</v>
      </c>
      <c r="F34" s="73">
        <v>148.16759999999999</v>
      </c>
      <c r="G34" s="77">
        <v>0.14645</v>
      </c>
      <c r="H34" s="73">
        <v>8.5870000000000002E-2</v>
      </c>
      <c r="I34" s="77">
        <v>0.124</v>
      </c>
      <c r="J34" s="77">
        <v>11.277799999999999</v>
      </c>
      <c r="K34" s="82">
        <v>0.10083</v>
      </c>
    </row>
    <row r="35" spans="1:11" x14ac:dyDescent="0.25">
      <c r="A35" s="8"/>
      <c r="B35" s="9"/>
      <c r="C35" s="10"/>
      <c r="D35" s="9"/>
      <c r="E35" s="10"/>
      <c r="F35" s="9"/>
      <c r="G35" s="10"/>
      <c r="H35" s="9"/>
      <c r="I35" s="10"/>
      <c r="J35" s="10"/>
      <c r="K35" s="53"/>
    </row>
    <row r="36" spans="1:11" ht="20.25" x14ac:dyDescent="0.3">
      <c r="A36" s="20"/>
      <c r="B36" s="9"/>
      <c r="C36" s="58"/>
      <c r="D36" s="9"/>
      <c r="E36" s="22" t="s">
        <v>11</v>
      </c>
      <c r="F36" s="9"/>
      <c r="G36" s="10"/>
      <c r="H36" s="9"/>
      <c r="I36" s="10"/>
      <c r="J36" s="10"/>
      <c r="K36" s="53"/>
    </row>
    <row r="37" spans="1:11" ht="15.75" thickBot="1" x14ac:dyDescent="0.3">
      <c r="A37" s="23"/>
      <c r="B37" s="24"/>
      <c r="C37" s="25"/>
      <c r="D37" s="24"/>
      <c r="E37" s="25"/>
      <c r="F37" s="24"/>
      <c r="G37" s="25"/>
      <c r="H37" s="24"/>
      <c r="I37" s="25"/>
      <c r="J37" s="25"/>
      <c r="K37" s="57"/>
    </row>
    <row r="38" spans="1:11" x14ac:dyDescent="0.25">
      <c r="A38" s="26" t="s">
        <v>12</v>
      </c>
      <c r="B38" s="27">
        <f>SUM(B6:B10,B13:B17,B20:B24,B28:B31,B34)</f>
        <v>3.8514900000000001</v>
      </c>
      <c r="C38" s="36">
        <f>SUM(C6:C10,C13:C17,C20:C24,C28:C31,C34)</f>
        <v>3.5382799999999999</v>
      </c>
      <c r="D38" s="36">
        <f t="shared" ref="D38:K38" si="8">SUM(D6:D10,D13:D17,D20:D24,D28:D31,D34)</f>
        <v>1.6733999999999998</v>
      </c>
      <c r="E38" s="36">
        <f t="shared" si="8"/>
        <v>3.4523000000000001</v>
      </c>
      <c r="F38" s="36">
        <f t="shared" si="8"/>
        <v>2876.0334899999998</v>
      </c>
      <c r="G38" s="36">
        <f t="shared" si="8"/>
        <v>2.8291599999999999</v>
      </c>
      <c r="H38" s="36">
        <f t="shared" si="8"/>
        <v>1.6867000000000005</v>
      </c>
      <c r="I38" s="36">
        <f t="shared" si="8"/>
        <v>2.4800000000000013</v>
      </c>
      <c r="J38" s="36">
        <f t="shared" si="8"/>
        <v>228.51936000000006</v>
      </c>
      <c r="K38" s="36">
        <f t="shared" si="8"/>
        <v>1.9691400000000003</v>
      </c>
    </row>
    <row r="39" spans="1:11" x14ac:dyDescent="0.25">
      <c r="A39" s="26" t="s">
        <v>13</v>
      </c>
      <c r="B39" s="27">
        <f>B38/20</f>
        <v>0.19257450000000001</v>
      </c>
      <c r="C39" s="28">
        <f>C38/20</f>
        <v>0.17691399999999999</v>
      </c>
      <c r="D39" s="28">
        <f t="shared" ref="D39:K39" si="9">D38/20</f>
        <v>8.3669999999999994E-2</v>
      </c>
      <c r="E39" s="28">
        <f t="shared" si="9"/>
        <v>0.17261500000000002</v>
      </c>
      <c r="F39" s="28">
        <f t="shared" si="9"/>
        <v>143.80167449999999</v>
      </c>
      <c r="G39" s="28">
        <f t="shared" si="9"/>
        <v>0.141458</v>
      </c>
      <c r="H39" s="28">
        <f t="shared" si="9"/>
        <v>8.4335000000000021E-2</v>
      </c>
      <c r="I39" s="28">
        <f t="shared" si="9"/>
        <v>0.12400000000000007</v>
      </c>
      <c r="J39" s="28">
        <f t="shared" si="9"/>
        <v>11.425968000000003</v>
      </c>
      <c r="K39" s="28">
        <f t="shared" si="9"/>
        <v>9.8457000000000017E-2</v>
      </c>
    </row>
    <row r="40" spans="1:11" x14ac:dyDescent="0.25">
      <c r="A40" s="26" t="s">
        <v>14</v>
      </c>
      <c r="B40" s="27">
        <f>1/B39</f>
        <v>5.1927955155017926</v>
      </c>
      <c r="C40" s="28">
        <f>1/C39</f>
        <v>5.6524639090179409</v>
      </c>
      <c r="D40" s="28">
        <f t="shared" ref="D40:K40" si="10">1/D39</f>
        <v>11.951715071112705</v>
      </c>
      <c r="E40" s="28">
        <f t="shared" si="10"/>
        <v>5.793239289748862</v>
      </c>
      <c r="F40" s="28">
        <f t="shared" si="10"/>
        <v>6.9540219436040017E-3</v>
      </c>
      <c r="G40" s="28">
        <f t="shared" si="10"/>
        <v>7.0692360983472122</v>
      </c>
      <c r="H40" s="28">
        <f t="shared" si="10"/>
        <v>11.857473172466944</v>
      </c>
      <c r="I40" s="28">
        <f t="shared" si="10"/>
        <v>8.0645161290322545</v>
      </c>
      <c r="J40" s="28">
        <f t="shared" si="10"/>
        <v>8.7519937041658072E-2</v>
      </c>
      <c r="K40" s="28">
        <f t="shared" si="10"/>
        <v>10.156718161227742</v>
      </c>
    </row>
    <row r="41" spans="1:11" ht="15.75" thickBot="1" x14ac:dyDescent="0.3">
      <c r="A41" s="29"/>
      <c r="B41" s="30"/>
      <c r="C41" s="31"/>
      <c r="D41" s="30"/>
      <c r="E41" s="31"/>
      <c r="F41" s="31"/>
      <c r="G41" s="30"/>
      <c r="H41" s="31"/>
      <c r="I41" s="30"/>
      <c r="J41" s="31"/>
      <c r="K41" s="4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30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1"/>
    </row>
    <row r="5" spans="1:11" ht="15.75" thickBot="1" x14ac:dyDescent="0.3">
      <c r="A5" s="6" t="s">
        <v>0</v>
      </c>
      <c r="B5" s="7" t="s">
        <v>20</v>
      </c>
      <c r="C5" s="6" t="s">
        <v>4</v>
      </c>
      <c r="D5" s="7" t="s">
        <v>5</v>
      </c>
      <c r="E5" s="6" t="s">
        <v>6</v>
      </c>
      <c r="F5" s="7" t="s">
        <v>3</v>
      </c>
      <c r="G5" s="6" t="s">
        <v>1</v>
      </c>
      <c r="H5" s="7" t="s">
        <v>7</v>
      </c>
      <c r="I5" s="6" t="s">
        <v>8</v>
      </c>
      <c r="J5" s="6" t="s">
        <v>22</v>
      </c>
      <c r="K5" s="52" t="s">
        <v>2</v>
      </c>
    </row>
    <row r="6" spans="1:11" x14ac:dyDescent="0.25">
      <c r="A6" s="70">
        <v>40330</v>
      </c>
      <c r="B6" s="40">
        <v>0.19686999999999999</v>
      </c>
      <c r="C6" s="39">
        <v>0.18234</v>
      </c>
      <c r="D6" s="40">
        <v>8.4110000000000004E-2</v>
      </c>
      <c r="E6" s="39">
        <v>0.17382</v>
      </c>
      <c r="F6" s="40">
        <v>148.1583</v>
      </c>
      <c r="G6" s="40">
        <v>0.14631</v>
      </c>
      <c r="H6" s="39">
        <v>8.5529999999999995E-2</v>
      </c>
      <c r="I6" s="40">
        <v>0.124</v>
      </c>
      <c r="J6" s="39">
        <v>11.29175</v>
      </c>
      <c r="K6" s="40">
        <v>0.100066</v>
      </c>
    </row>
    <row r="7" spans="1:11" x14ac:dyDescent="0.25">
      <c r="A7" s="69">
        <v>40331</v>
      </c>
      <c r="B7" s="10">
        <v>0.19792000000000001</v>
      </c>
      <c r="C7" s="9">
        <v>0.18248</v>
      </c>
      <c r="D7" s="10">
        <v>8.4760000000000002E-2</v>
      </c>
      <c r="E7" s="9">
        <v>0.17496</v>
      </c>
      <c r="F7" s="10">
        <v>150.83359999999999</v>
      </c>
      <c r="G7" s="10">
        <v>0.14824000000000001</v>
      </c>
      <c r="H7" s="9">
        <v>8.4500000000000006E-2</v>
      </c>
      <c r="I7" s="10">
        <v>0.124</v>
      </c>
      <c r="J7" s="9">
        <v>11.30415</v>
      </c>
      <c r="K7" s="10">
        <v>0.10119</v>
      </c>
    </row>
    <row r="8" spans="1:11" x14ac:dyDescent="0.25">
      <c r="A8" s="69">
        <v>40332</v>
      </c>
      <c r="B8" s="10">
        <v>0.19858000000000001</v>
      </c>
      <c r="C8" s="9">
        <v>0.18314</v>
      </c>
      <c r="D8" s="10">
        <v>8.4589999999999999E-2</v>
      </c>
      <c r="E8" s="9">
        <v>0.17484</v>
      </c>
      <c r="F8" s="10">
        <v>150.87700000000001</v>
      </c>
      <c r="G8" s="10">
        <v>0.14868000000000001</v>
      </c>
      <c r="H8" s="9">
        <v>8.4839999999999999E-2</v>
      </c>
      <c r="I8" s="10">
        <v>0.124</v>
      </c>
      <c r="J8" s="9">
        <v>11.405519999999999</v>
      </c>
      <c r="K8" s="10">
        <v>0.10153</v>
      </c>
    </row>
    <row r="9" spans="1:11" ht="15.75" thickBot="1" x14ac:dyDescent="0.3">
      <c r="A9" s="72">
        <v>40333</v>
      </c>
      <c r="B9" s="13">
        <v>0.19843</v>
      </c>
      <c r="C9" s="12">
        <v>0.18193999999999999</v>
      </c>
      <c r="D9" s="13">
        <v>8.4629999999999997E-2</v>
      </c>
      <c r="E9" s="12">
        <v>0.17415</v>
      </c>
      <c r="F9" s="13">
        <v>148.98166000000001</v>
      </c>
      <c r="G9" s="13">
        <v>0.14713000000000001</v>
      </c>
      <c r="H9" s="12">
        <v>8.4680000000000005E-2</v>
      </c>
      <c r="I9" s="13">
        <v>0.124</v>
      </c>
      <c r="J9" s="12">
        <v>11.492010000000001</v>
      </c>
      <c r="K9" s="13">
        <v>0.10145999999999999</v>
      </c>
    </row>
    <row r="10" spans="1:11" ht="15.75" thickTop="1" x14ac:dyDescent="0.25">
      <c r="A10" s="14" t="s">
        <v>9</v>
      </c>
      <c r="B10" s="15">
        <f t="shared" ref="B10:K10" si="0">SUM(B6:B9)</f>
        <v>0.79179999999999995</v>
      </c>
      <c r="C10" s="16">
        <f t="shared" si="0"/>
        <v>0.72989999999999999</v>
      </c>
      <c r="D10" s="15">
        <f t="shared" si="0"/>
        <v>0.33809</v>
      </c>
      <c r="E10" s="16">
        <f t="shared" si="0"/>
        <v>0.69777</v>
      </c>
      <c r="F10" s="15">
        <f t="shared" si="0"/>
        <v>598.85055999999997</v>
      </c>
      <c r="G10" s="16">
        <f t="shared" si="0"/>
        <v>0.59036</v>
      </c>
      <c r="H10" s="15">
        <f t="shared" si="0"/>
        <v>0.33955000000000002</v>
      </c>
      <c r="I10" s="16">
        <f t="shared" si="0"/>
        <v>0.496</v>
      </c>
      <c r="J10" s="16">
        <f t="shared" si="0"/>
        <v>45.493429999999996</v>
      </c>
      <c r="K10" s="55">
        <f t="shared" si="0"/>
        <v>0.40424599999999999</v>
      </c>
    </row>
    <row r="11" spans="1:11" ht="15.75" thickBot="1" x14ac:dyDescent="0.3">
      <c r="A11" s="17" t="s">
        <v>10</v>
      </c>
      <c r="B11" s="18">
        <f>B10/4</f>
        <v>0.19794999999999999</v>
      </c>
      <c r="C11" s="19">
        <f>C10/4</f>
        <v>0.182475</v>
      </c>
      <c r="D11" s="19">
        <f t="shared" ref="D11:K11" si="1">D10/4</f>
        <v>8.45225E-2</v>
      </c>
      <c r="E11" s="19">
        <f t="shared" si="1"/>
        <v>0.1744425</v>
      </c>
      <c r="F11" s="19">
        <f t="shared" si="1"/>
        <v>149.71263999999999</v>
      </c>
      <c r="G11" s="19">
        <f t="shared" si="1"/>
        <v>0.14759</v>
      </c>
      <c r="H11" s="19">
        <f t="shared" si="1"/>
        <v>8.4887500000000005E-2</v>
      </c>
      <c r="I11" s="19">
        <f t="shared" si="1"/>
        <v>0.124</v>
      </c>
      <c r="J11" s="19">
        <f t="shared" si="1"/>
        <v>11.373357499999999</v>
      </c>
      <c r="K11" s="19">
        <f t="shared" si="1"/>
        <v>0.1010615</v>
      </c>
    </row>
    <row r="12" spans="1:11" ht="15.75" thickTop="1" x14ac:dyDescent="0.25">
      <c r="A12" s="8">
        <v>40336</v>
      </c>
      <c r="B12" s="73">
        <v>0.20230999999999999</v>
      </c>
      <c r="C12" s="77">
        <v>0.18447</v>
      </c>
      <c r="D12" s="73">
        <v>8.4820000000000007E-2</v>
      </c>
      <c r="E12" s="77">
        <v>0.17513999999999999</v>
      </c>
      <c r="F12" s="73">
        <v>149.01079999999999</v>
      </c>
      <c r="G12" s="77">
        <v>0.15007999999999999</v>
      </c>
      <c r="H12" s="73">
        <v>8.5559999999999997E-2</v>
      </c>
      <c r="I12" s="77">
        <v>0.124</v>
      </c>
      <c r="J12" s="77">
        <v>11.39405</v>
      </c>
      <c r="K12" s="82">
        <v>0.10340000000000001</v>
      </c>
    </row>
    <row r="13" spans="1:11" x14ac:dyDescent="0.25">
      <c r="A13" s="8">
        <v>40337</v>
      </c>
      <c r="B13" s="9">
        <v>0.20338999999999999</v>
      </c>
      <c r="C13" s="10">
        <v>0.18792</v>
      </c>
      <c r="D13" s="9">
        <v>8.5269999999999999E-2</v>
      </c>
      <c r="E13" s="10">
        <v>0.17584</v>
      </c>
      <c r="F13" s="9">
        <v>153.21626000000001</v>
      </c>
      <c r="G13" s="10">
        <v>0.15267</v>
      </c>
      <c r="H13" s="9">
        <v>8.5629999999999998E-2</v>
      </c>
      <c r="I13" s="10">
        <v>0.124</v>
      </c>
      <c r="J13" s="10">
        <v>11.357469999999999</v>
      </c>
      <c r="K13" s="53">
        <v>0.10399</v>
      </c>
    </row>
    <row r="14" spans="1:11" x14ac:dyDescent="0.25">
      <c r="A14" s="8">
        <v>40338</v>
      </c>
      <c r="B14" s="9">
        <v>0.20283000000000001</v>
      </c>
      <c r="C14" s="10">
        <v>0.18676000000000001</v>
      </c>
      <c r="D14" s="9">
        <v>8.5379999999999998E-2</v>
      </c>
      <c r="E14" s="10">
        <v>0.17557</v>
      </c>
      <c r="F14" s="9">
        <v>153.01537999999999</v>
      </c>
      <c r="G14" s="10">
        <v>0.15082999999999999</v>
      </c>
      <c r="H14" s="9">
        <v>8.6029999999999995E-2</v>
      </c>
      <c r="I14" s="10">
        <v>0.124</v>
      </c>
      <c r="J14" s="10">
        <v>11.31376</v>
      </c>
      <c r="K14" s="53">
        <v>0.10371</v>
      </c>
    </row>
    <row r="15" spans="1:11" x14ac:dyDescent="0.25">
      <c r="A15" s="8">
        <v>40339</v>
      </c>
      <c r="B15" s="9">
        <v>0.20175999999999999</v>
      </c>
      <c r="C15" s="10">
        <v>0.18454999999999999</v>
      </c>
      <c r="D15" s="9">
        <v>8.5220000000000004E-2</v>
      </c>
      <c r="E15" s="10">
        <v>0.17532</v>
      </c>
      <c r="F15" s="9">
        <v>154.72720000000001</v>
      </c>
      <c r="G15" s="10">
        <v>0.14934</v>
      </c>
      <c r="H15" s="9">
        <v>8.5150000000000003E-2</v>
      </c>
      <c r="I15" s="10">
        <v>0.124</v>
      </c>
      <c r="J15" s="10">
        <v>11.330500000000001</v>
      </c>
      <c r="K15" s="53">
        <v>0.10316</v>
      </c>
    </row>
    <row r="16" spans="1:11" ht="16.5" thickBot="1" x14ac:dyDescent="0.3">
      <c r="A16" s="11">
        <v>40340</v>
      </c>
      <c r="B16" s="81"/>
      <c r="C16" s="66"/>
      <c r="D16" s="81"/>
      <c r="E16" s="71" t="s">
        <v>24</v>
      </c>
      <c r="F16" s="81"/>
      <c r="G16" s="66"/>
      <c r="H16" s="81"/>
      <c r="I16" s="66"/>
      <c r="J16" s="66"/>
      <c r="K16" s="85"/>
    </row>
    <row r="17" spans="1:11" ht="15.75" thickTop="1" x14ac:dyDescent="0.25">
      <c r="A17" s="14" t="s">
        <v>9</v>
      </c>
      <c r="B17" s="15">
        <f t="shared" ref="B17:K17" si="2">SUM(B12:B16)</f>
        <v>0.81028999999999995</v>
      </c>
      <c r="C17" s="16">
        <f t="shared" si="2"/>
        <v>0.74370000000000003</v>
      </c>
      <c r="D17" s="15">
        <f t="shared" si="2"/>
        <v>0.34069000000000005</v>
      </c>
      <c r="E17" s="16">
        <f t="shared" si="2"/>
        <v>0.70186999999999999</v>
      </c>
      <c r="F17" s="15">
        <f t="shared" si="2"/>
        <v>609.96964000000003</v>
      </c>
      <c r="G17" s="16">
        <f t="shared" si="2"/>
        <v>0.60292000000000001</v>
      </c>
      <c r="H17" s="15">
        <f t="shared" si="2"/>
        <v>0.34237000000000001</v>
      </c>
      <c r="I17" s="16">
        <f t="shared" si="2"/>
        <v>0.496</v>
      </c>
      <c r="J17" s="16">
        <f t="shared" si="2"/>
        <v>45.395780000000002</v>
      </c>
      <c r="K17" s="55">
        <f t="shared" si="2"/>
        <v>0.41426000000000007</v>
      </c>
    </row>
    <row r="18" spans="1:11" ht="15.75" thickBot="1" x14ac:dyDescent="0.3">
      <c r="A18" s="17" t="s">
        <v>10</v>
      </c>
      <c r="B18" s="18">
        <f>B17/4</f>
        <v>0.20257249999999999</v>
      </c>
      <c r="C18" s="19">
        <f>C17/4</f>
        <v>0.18592500000000001</v>
      </c>
      <c r="D18" s="19">
        <f t="shared" ref="D18:K18" si="3">D17/4</f>
        <v>8.5172500000000012E-2</v>
      </c>
      <c r="E18" s="19">
        <f t="shared" si="3"/>
        <v>0.1754675</v>
      </c>
      <c r="F18" s="19">
        <f t="shared" si="3"/>
        <v>152.49241000000001</v>
      </c>
      <c r="G18" s="19">
        <f t="shared" si="3"/>
        <v>0.15073</v>
      </c>
      <c r="H18" s="19">
        <f t="shared" si="3"/>
        <v>8.5592500000000002E-2</v>
      </c>
      <c r="I18" s="19">
        <f t="shared" si="3"/>
        <v>0.124</v>
      </c>
      <c r="J18" s="19">
        <f t="shared" si="3"/>
        <v>11.348945000000001</v>
      </c>
      <c r="K18" s="19">
        <f t="shared" si="3"/>
        <v>0.10356500000000002</v>
      </c>
    </row>
    <row r="19" spans="1:11" ht="15.75" thickTop="1" x14ac:dyDescent="0.25">
      <c r="A19" s="8">
        <v>40343</v>
      </c>
      <c r="B19" s="9">
        <v>0.20132</v>
      </c>
      <c r="C19" s="10">
        <v>0.17982999999999999</v>
      </c>
      <c r="D19" s="9">
        <v>8.2970000000000002E-2</v>
      </c>
      <c r="E19" s="77">
        <v>0.17391000000000001</v>
      </c>
      <c r="F19" s="9">
        <v>152.41210000000001</v>
      </c>
      <c r="G19" s="10">
        <v>0.14576</v>
      </c>
      <c r="H19" s="9">
        <v>8.5180000000000006E-2</v>
      </c>
      <c r="I19" s="10">
        <v>0.124</v>
      </c>
      <c r="J19" s="10">
        <v>11.37359</v>
      </c>
      <c r="K19" s="53">
        <v>0.10241</v>
      </c>
    </row>
    <row r="20" spans="1:11" x14ac:dyDescent="0.25">
      <c r="A20" s="8">
        <v>40344</v>
      </c>
      <c r="B20" s="9">
        <v>0.19803000000000001</v>
      </c>
      <c r="C20" s="10">
        <v>0.17771999999999999</v>
      </c>
      <c r="D20" s="9">
        <v>8.2839999999999997E-2</v>
      </c>
      <c r="E20" s="77">
        <v>0.17308999999999999</v>
      </c>
      <c r="F20" s="9">
        <v>151.44120000000001</v>
      </c>
      <c r="G20" s="10">
        <v>0.14388000000000001</v>
      </c>
      <c r="H20" s="9">
        <v>8.4000000000000005E-2</v>
      </c>
      <c r="I20" s="10">
        <v>0.124</v>
      </c>
      <c r="J20" s="10">
        <v>11.37018</v>
      </c>
      <c r="K20" s="53">
        <v>0.10125000000000001</v>
      </c>
    </row>
    <row r="21" spans="1:11" x14ac:dyDescent="0.25">
      <c r="A21" s="8">
        <v>40345</v>
      </c>
      <c r="B21" s="9">
        <v>0.19692000000000001</v>
      </c>
      <c r="C21" s="10">
        <v>0.17787</v>
      </c>
      <c r="D21" s="9">
        <v>8.4419999999999995E-2</v>
      </c>
      <c r="E21" s="10">
        <v>0.17280000000000001</v>
      </c>
      <c r="F21" s="9">
        <v>152.768</v>
      </c>
      <c r="G21" s="10">
        <v>0.14371999999999999</v>
      </c>
      <c r="H21" s="9">
        <v>8.3729999999999999E-2</v>
      </c>
      <c r="I21" s="10">
        <v>0.124</v>
      </c>
      <c r="J21" s="10">
        <v>11.329879999999999</v>
      </c>
      <c r="K21" s="53">
        <v>0.10069</v>
      </c>
    </row>
    <row r="22" spans="1:11" x14ac:dyDescent="0.25">
      <c r="A22" s="8">
        <v>40346</v>
      </c>
      <c r="B22" s="9">
        <v>0.19700000000000001</v>
      </c>
      <c r="C22" s="10">
        <v>0.17788000000000001</v>
      </c>
      <c r="D22" s="9">
        <v>8.2739999999999994E-2</v>
      </c>
      <c r="E22" s="10">
        <v>0.17282</v>
      </c>
      <c r="F22" s="9">
        <v>150.3066</v>
      </c>
      <c r="G22" s="10">
        <v>0.14366999999999999</v>
      </c>
      <c r="H22" s="9">
        <v>8.3900000000000002E-2</v>
      </c>
      <c r="I22" s="10">
        <v>0.124</v>
      </c>
      <c r="J22" s="10">
        <v>11.332979999999999</v>
      </c>
      <c r="K22" s="53">
        <v>0.10072</v>
      </c>
    </row>
    <row r="23" spans="1:11" ht="15.75" thickBot="1" x14ac:dyDescent="0.3">
      <c r="A23" s="11">
        <v>40347</v>
      </c>
      <c r="B23" s="12">
        <v>0.19608999999999999</v>
      </c>
      <c r="C23" s="13">
        <v>0.17660999999999999</v>
      </c>
      <c r="D23" s="12">
        <v>8.2619999999999999E-2</v>
      </c>
      <c r="E23" s="13">
        <v>0.17265</v>
      </c>
      <c r="F23" s="12">
        <v>150.4616</v>
      </c>
      <c r="G23" s="13">
        <v>0.14335999999999999</v>
      </c>
      <c r="H23" s="12">
        <v>8.3769999999999997E-2</v>
      </c>
      <c r="I23" s="13">
        <v>0.124</v>
      </c>
      <c r="J23" s="13">
        <v>11.26726</v>
      </c>
      <c r="K23" s="54">
        <v>0.10026</v>
      </c>
    </row>
    <row r="24" spans="1:11" ht="15.75" thickTop="1" x14ac:dyDescent="0.25">
      <c r="A24" s="14" t="s">
        <v>9</v>
      </c>
      <c r="B24" s="15">
        <f t="shared" ref="B24:K24" si="4">SUM(B19:B23)</f>
        <v>0.98935999999999991</v>
      </c>
      <c r="C24" s="16">
        <f t="shared" si="4"/>
        <v>0.88990999999999998</v>
      </c>
      <c r="D24" s="15">
        <f t="shared" si="4"/>
        <v>0.41559000000000001</v>
      </c>
      <c r="E24" s="16">
        <f t="shared" si="4"/>
        <v>0.86526999999999998</v>
      </c>
      <c r="F24" s="15">
        <f t="shared" si="4"/>
        <v>757.3895</v>
      </c>
      <c r="G24" s="16">
        <f t="shared" si="4"/>
        <v>0.72038999999999986</v>
      </c>
      <c r="H24" s="15">
        <f t="shared" si="4"/>
        <v>0.42057999999999995</v>
      </c>
      <c r="I24" s="16">
        <f t="shared" si="4"/>
        <v>0.62</v>
      </c>
      <c r="J24" s="16">
        <f t="shared" si="4"/>
        <v>56.67389</v>
      </c>
      <c r="K24" s="55">
        <f t="shared" si="4"/>
        <v>0.50533000000000006</v>
      </c>
    </row>
    <row r="25" spans="1:11" ht="15.75" thickBot="1" x14ac:dyDescent="0.3">
      <c r="A25" s="17" t="s">
        <v>10</v>
      </c>
      <c r="B25" s="18">
        <f>B24/5</f>
        <v>0.19787199999999999</v>
      </c>
      <c r="C25" s="19">
        <f>C24/5</f>
        <v>0.177982</v>
      </c>
      <c r="D25" s="19">
        <f t="shared" ref="D25:K25" si="5">D24/5</f>
        <v>8.3117999999999997E-2</v>
      </c>
      <c r="E25" s="19">
        <f t="shared" si="5"/>
        <v>0.17305399999999999</v>
      </c>
      <c r="F25" s="19">
        <f t="shared" si="5"/>
        <v>151.47790000000001</v>
      </c>
      <c r="G25" s="19">
        <f t="shared" si="5"/>
        <v>0.14407799999999998</v>
      </c>
      <c r="H25" s="19">
        <f t="shared" si="5"/>
        <v>8.4115999999999996E-2</v>
      </c>
      <c r="I25" s="19">
        <f t="shared" si="5"/>
        <v>0.124</v>
      </c>
      <c r="J25" s="19">
        <f t="shared" si="5"/>
        <v>11.334778</v>
      </c>
      <c r="K25" s="19">
        <f t="shared" si="5"/>
        <v>0.10106600000000002</v>
      </c>
    </row>
    <row r="26" spans="1:11" ht="15.75" thickTop="1" x14ac:dyDescent="0.25">
      <c r="A26" s="8">
        <v>40350</v>
      </c>
      <c r="B26" s="9">
        <v>0.19547999999999999</v>
      </c>
      <c r="C26" s="10">
        <v>0.17494999999999999</v>
      </c>
      <c r="D26" s="9">
        <v>8.4010000000000001E-2</v>
      </c>
      <c r="E26" s="10">
        <v>0.17071</v>
      </c>
      <c r="F26" s="9">
        <v>149.62584000000001</v>
      </c>
      <c r="G26" s="10">
        <v>0.14169000000000001</v>
      </c>
      <c r="H26" s="9">
        <v>8.3599999999999994E-2</v>
      </c>
      <c r="I26" s="10">
        <v>0.124</v>
      </c>
      <c r="J26" s="10">
        <v>11.23936</v>
      </c>
      <c r="K26" s="53">
        <v>9.9949999999999997E-2</v>
      </c>
    </row>
    <row r="27" spans="1:11" x14ac:dyDescent="0.25">
      <c r="A27" s="8">
        <v>40351</v>
      </c>
      <c r="B27" s="9">
        <v>0.19638</v>
      </c>
      <c r="C27" s="10">
        <v>0.17457</v>
      </c>
      <c r="D27" s="9">
        <v>8.2589999999999997E-2</v>
      </c>
      <c r="E27" s="10">
        <v>0.17066999999999999</v>
      </c>
      <c r="F27" s="9">
        <v>145.65039999999999</v>
      </c>
      <c r="G27" s="10">
        <v>0.1411</v>
      </c>
      <c r="H27" s="9">
        <v>8.3839999999999998E-2</v>
      </c>
      <c r="I27" s="10">
        <v>0.124</v>
      </c>
      <c r="J27" s="10">
        <v>11.295780000000001</v>
      </c>
      <c r="K27" s="53">
        <v>0.10041</v>
      </c>
    </row>
    <row r="28" spans="1:11" x14ac:dyDescent="0.25">
      <c r="A28" s="8">
        <v>40352</v>
      </c>
      <c r="B28" s="9">
        <v>0.19761999999999999</v>
      </c>
      <c r="C28" s="10">
        <v>0.17548</v>
      </c>
      <c r="D28" s="9">
        <v>8.4320000000000006E-2</v>
      </c>
      <c r="E28" s="10">
        <v>0.17165</v>
      </c>
      <c r="F28" s="9">
        <v>147.12817000000001</v>
      </c>
      <c r="G28" s="10">
        <v>0.14172000000000001</v>
      </c>
      <c r="H28" s="9">
        <v>8.3750000000000005E-2</v>
      </c>
      <c r="I28" s="10">
        <v>0.124</v>
      </c>
      <c r="J28" s="10">
        <v>11.228820000000001</v>
      </c>
      <c r="K28" s="53">
        <v>0.10104</v>
      </c>
    </row>
    <row r="29" spans="1:11" x14ac:dyDescent="0.25">
      <c r="A29" s="8">
        <v>40353</v>
      </c>
      <c r="B29" s="9">
        <v>0.19785</v>
      </c>
      <c r="C29" s="10">
        <v>0.17459</v>
      </c>
      <c r="D29" s="9">
        <v>8.2629999999999995E-2</v>
      </c>
      <c r="E29" s="10">
        <v>0.17252999999999999</v>
      </c>
      <c r="F29" s="9">
        <v>147.39105000000001</v>
      </c>
      <c r="G29" s="10">
        <v>0.14241000000000001</v>
      </c>
      <c r="H29" s="9">
        <v>8.3260000000000001E-2</v>
      </c>
      <c r="I29" s="10">
        <v>0.124</v>
      </c>
      <c r="J29" s="10">
        <v>11.176119999999999</v>
      </c>
      <c r="K29" s="53">
        <v>0.10116</v>
      </c>
    </row>
    <row r="30" spans="1:11" ht="15.75" thickBot="1" x14ac:dyDescent="0.3">
      <c r="A30" s="11">
        <v>40354</v>
      </c>
      <c r="B30" s="12">
        <v>0.19677</v>
      </c>
      <c r="C30" s="13">
        <v>0.17541000000000001</v>
      </c>
      <c r="D30" s="12">
        <v>8.3949999999999997E-2</v>
      </c>
      <c r="E30" s="13">
        <v>0.17280000000000001</v>
      </c>
      <c r="F30" s="12">
        <v>147.44065000000001</v>
      </c>
      <c r="G30" s="13">
        <v>0.14312</v>
      </c>
      <c r="H30" s="12">
        <v>8.2970000000000002E-2</v>
      </c>
      <c r="I30" s="13">
        <v>0.124</v>
      </c>
      <c r="J30" s="13">
        <v>11.09459</v>
      </c>
      <c r="K30" s="54">
        <v>0.10061</v>
      </c>
    </row>
    <row r="31" spans="1:11" ht="15.75" thickTop="1" x14ac:dyDescent="0.25">
      <c r="A31" s="14" t="s">
        <v>9</v>
      </c>
      <c r="B31" s="15">
        <f t="shared" ref="B31:K31" si="6">SUM(B26:B30)</f>
        <v>0.98409999999999997</v>
      </c>
      <c r="C31" s="16">
        <f t="shared" si="6"/>
        <v>0.875</v>
      </c>
      <c r="D31" s="15">
        <f t="shared" si="6"/>
        <v>0.41749999999999998</v>
      </c>
      <c r="E31" s="16">
        <f t="shared" si="6"/>
        <v>0.85836000000000001</v>
      </c>
      <c r="F31" s="15">
        <f t="shared" si="6"/>
        <v>737.23611000000005</v>
      </c>
      <c r="G31" s="16">
        <f t="shared" si="6"/>
        <v>0.71004</v>
      </c>
      <c r="H31" s="15">
        <f t="shared" si="6"/>
        <v>0.41741999999999996</v>
      </c>
      <c r="I31" s="16">
        <f t="shared" si="6"/>
        <v>0.62</v>
      </c>
      <c r="J31" s="16">
        <f t="shared" si="6"/>
        <v>56.034669999999991</v>
      </c>
      <c r="K31" s="55">
        <f t="shared" si="6"/>
        <v>0.50317000000000001</v>
      </c>
    </row>
    <row r="32" spans="1:11" ht="15.75" thickBot="1" x14ac:dyDescent="0.3">
      <c r="A32" s="17" t="s">
        <v>10</v>
      </c>
      <c r="B32" s="18">
        <f>B31/5</f>
        <v>0.19681999999999999</v>
      </c>
      <c r="C32" s="19">
        <f>C31/5</f>
        <v>0.17499999999999999</v>
      </c>
      <c r="D32" s="19">
        <f t="shared" ref="D32:K32" si="7">D31/5</f>
        <v>8.3499999999999991E-2</v>
      </c>
      <c r="E32" s="19">
        <f t="shared" si="7"/>
        <v>0.17167199999999999</v>
      </c>
      <c r="F32" s="19">
        <f t="shared" si="7"/>
        <v>147.44722200000001</v>
      </c>
      <c r="G32" s="19">
        <f t="shared" si="7"/>
        <v>0.142008</v>
      </c>
      <c r="H32" s="19">
        <f t="shared" si="7"/>
        <v>8.3483999999999989E-2</v>
      </c>
      <c r="I32" s="19">
        <f t="shared" si="7"/>
        <v>0.124</v>
      </c>
      <c r="J32" s="19">
        <f t="shared" si="7"/>
        <v>11.206933999999999</v>
      </c>
      <c r="K32" s="19">
        <f t="shared" si="7"/>
        <v>0.100634</v>
      </c>
    </row>
    <row r="33" spans="1:11" ht="15.75" thickTop="1" x14ac:dyDescent="0.25">
      <c r="A33" s="14">
        <v>40357</v>
      </c>
      <c r="B33" s="37">
        <v>0.19661999999999999</v>
      </c>
      <c r="C33" s="34">
        <v>0.17443</v>
      </c>
      <c r="D33" s="37">
        <v>8.4040000000000004E-2</v>
      </c>
      <c r="E33" s="34">
        <v>0.17227000000000001</v>
      </c>
      <c r="F33" s="37">
        <v>150.7251</v>
      </c>
      <c r="G33" s="34">
        <v>0.14266000000000001</v>
      </c>
      <c r="H33" s="37">
        <v>8.2580000000000001E-2</v>
      </c>
      <c r="I33" s="34">
        <v>0.124</v>
      </c>
      <c r="J33" s="34">
        <v>11.07382</v>
      </c>
      <c r="K33" s="59">
        <v>0.10052999999999999</v>
      </c>
    </row>
    <row r="34" spans="1:11" x14ac:dyDescent="0.25">
      <c r="A34" s="14">
        <v>40358</v>
      </c>
      <c r="B34" s="37">
        <v>0.19708999999999999</v>
      </c>
      <c r="C34" s="34">
        <v>0.17512</v>
      </c>
      <c r="D34" s="37">
        <v>8.3809999999999996E-2</v>
      </c>
      <c r="E34" s="34">
        <v>0.17199</v>
      </c>
      <c r="F34" s="37">
        <v>149.23089999999999</v>
      </c>
      <c r="G34" s="34">
        <v>0.14213999999999999</v>
      </c>
      <c r="H34" s="37">
        <v>8.2100000000000006E-2</v>
      </c>
      <c r="I34" s="34">
        <v>0.124</v>
      </c>
      <c r="J34" s="34">
        <v>11.07382</v>
      </c>
      <c r="K34" s="59">
        <v>0.10077</v>
      </c>
    </row>
    <row r="35" spans="1:11" x14ac:dyDescent="0.25">
      <c r="A35" s="14">
        <v>40359</v>
      </c>
      <c r="B35" s="37">
        <v>0.19907</v>
      </c>
      <c r="C35" s="34">
        <v>0.17893000000000001</v>
      </c>
      <c r="D35" s="37">
        <v>8.2600000000000007E-2</v>
      </c>
      <c r="E35" s="34">
        <v>0.17391999999999999</v>
      </c>
      <c r="F35" s="37">
        <v>148.2209</v>
      </c>
      <c r="G35" s="34">
        <v>0.14571999999999999</v>
      </c>
      <c r="H35" s="37">
        <v>8.2360000000000003E-2</v>
      </c>
      <c r="I35" s="34">
        <v>0.124</v>
      </c>
      <c r="J35" s="34">
        <v>10.96935</v>
      </c>
      <c r="K35" s="59">
        <v>0.10179000000000001</v>
      </c>
    </row>
    <row r="36" spans="1:11" ht="15.75" thickBot="1" x14ac:dyDescent="0.3">
      <c r="A36" s="17"/>
      <c r="B36" s="87"/>
      <c r="C36" s="88"/>
      <c r="D36" s="87"/>
      <c r="E36" s="88"/>
      <c r="F36" s="87"/>
      <c r="G36" s="88"/>
      <c r="H36" s="87"/>
      <c r="I36" s="88"/>
      <c r="J36" s="88"/>
      <c r="K36" s="89"/>
    </row>
    <row r="37" spans="1:11" ht="15.75" thickTop="1" x14ac:dyDescent="0.25">
      <c r="A37" s="14" t="s">
        <v>9</v>
      </c>
      <c r="B37" s="15">
        <f t="shared" ref="B37:K37" si="8">SUM(B33:B36)</f>
        <v>0.59277999999999997</v>
      </c>
      <c r="C37" s="16">
        <f t="shared" si="8"/>
        <v>0.52848000000000006</v>
      </c>
      <c r="D37" s="15">
        <f t="shared" si="8"/>
        <v>0.25045000000000001</v>
      </c>
      <c r="E37" s="16">
        <f t="shared" si="8"/>
        <v>0.51817999999999997</v>
      </c>
      <c r="F37" s="15">
        <f t="shared" si="8"/>
        <v>448.17690000000005</v>
      </c>
      <c r="G37" s="16">
        <f t="shared" si="8"/>
        <v>0.43052000000000001</v>
      </c>
      <c r="H37" s="15">
        <f t="shared" si="8"/>
        <v>0.24703999999999998</v>
      </c>
      <c r="I37" s="16">
        <f t="shared" si="8"/>
        <v>0.372</v>
      </c>
      <c r="J37" s="16">
        <f t="shared" si="8"/>
        <v>33.116990000000001</v>
      </c>
      <c r="K37" s="55">
        <f t="shared" si="8"/>
        <v>0.30308999999999997</v>
      </c>
    </row>
    <row r="38" spans="1:11" ht="15.75" thickBot="1" x14ac:dyDescent="0.3">
      <c r="A38" s="17" t="s">
        <v>10</v>
      </c>
      <c r="B38" s="18">
        <f>B37/3</f>
        <v>0.19759333333333332</v>
      </c>
      <c r="C38" s="19">
        <f>C37/3</f>
        <v>0.17616000000000001</v>
      </c>
      <c r="D38" s="19">
        <f t="shared" ref="D38:K38" si="9">D37/3</f>
        <v>8.348333333333334E-2</v>
      </c>
      <c r="E38" s="19">
        <f t="shared" si="9"/>
        <v>0.17272666666666667</v>
      </c>
      <c r="F38" s="19">
        <f t="shared" si="9"/>
        <v>149.39230000000001</v>
      </c>
      <c r="G38" s="19">
        <f t="shared" si="9"/>
        <v>0.14350666666666667</v>
      </c>
      <c r="H38" s="19">
        <f t="shared" si="9"/>
        <v>8.2346666666666665E-2</v>
      </c>
      <c r="I38" s="19">
        <f t="shared" si="9"/>
        <v>0.124</v>
      </c>
      <c r="J38" s="19">
        <f t="shared" si="9"/>
        <v>11.038996666666668</v>
      </c>
      <c r="K38" s="19">
        <f t="shared" si="9"/>
        <v>0.10102999999999999</v>
      </c>
    </row>
    <row r="39" spans="1:11" ht="21" thickTop="1" x14ac:dyDescent="0.3">
      <c r="A39" s="20"/>
      <c r="B39" s="9"/>
      <c r="C39" s="50"/>
      <c r="D39" s="9"/>
      <c r="E39" s="22" t="s">
        <v>11</v>
      </c>
      <c r="F39" s="9"/>
      <c r="G39" s="10"/>
      <c r="H39" s="9"/>
      <c r="I39" s="10"/>
      <c r="J39" s="10"/>
      <c r="K39" s="53"/>
    </row>
    <row r="40" spans="1:11" ht="15.75" thickBot="1" x14ac:dyDescent="0.3">
      <c r="A40" s="23"/>
      <c r="B40" s="24"/>
      <c r="C40" s="25"/>
      <c r="D40" s="24"/>
      <c r="E40" s="25"/>
      <c r="F40" s="24"/>
      <c r="G40" s="25"/>
      <c r="H40" s="24"/>
      <c r="I40" s="25"/>
      <c r="J40" s="25"/>
      <c r="K40" s="57"/>
    </row>
    <row r="41" spans="1:11" x14ac:dyDescent="0.25">
      <c r="A41" s="26" t="s">
        <v>12</v>
      </c>
      <c r="B41" s="27">
        <f>SUM(B12:B15,B19:B23,B26:B30,B33:B36)</f>
        <v>3.3765299999999989</v>
      </c>
      <c r="C41" s="36">
        <f>SUM(C6:C9,C12:C15,C19:C23,C26:C30,C33:C36)</f>
        <v>3.7669899999999998</v>
      </c>
      <c r="D41" s="36">
        <f t="shared" ref="D41:K41" si="10">SUM(D6:D9,D12:D15,D19:D23,D26:D30,D33:D36)</f>
        <v>1.7623199999999994</v>
      </c>
      <c r="E41" s="84">
        <f t="shared" si="10"/>
        <v>3.6414500000000003</v>
      </c>
      <c r="F41" s="36">
        <f t="shared" si="10"/>
        <v>3151.6227100000006</v>
      </c>
      <c r="G41" s="84">
        <f t="shared" si="10"/>
        <v>3.05423</v>
      </c>
      <c r="H41" s="36">
        <f t="shared" si="10"/>
        <v>1.7669600000000001</v>
      </c>
      <c r="I41" s="84">
        <f t="shared" si="10"/>
        <v>2.6040000000000014</v>
      </c>
      <c r="J41" s="36">
        <f t="shared" si="10"/>
        <v>236.71476000000004</v>
      </c>
      <c r="K41" s="36">
        <f t="shared" si="10"/>
        <v>2.1300959999999995</v>
      </c>
    </row>
    <row r="42" spans="1:11" x14ac:dyDescent="0.25">
      <c r="A42" s="26" t="s">
        <v>13</v>
      </c>
      <c r="B42" s="27">
        <f>B41/21</f>
        <v>0.1607871428571428</v>
      </c>
      <c r="C42" s="28">
        <f t="shared" ref="C42" si="11">C41/21</f>
        <v>0.17938047619047617</v>
      </c>
      <c r="D42" s="28">
        <f t="shared" ref="D42" si="12">D41/21</f>
        <v>8.3919999999999967E-2</v>
      </c>
      <c r="E42" s="27">
        <f t="shared" ref="E42" si="13">E41/21</f>
        <v>0.17340238095238097</v>
      </c>
      <c r="F42" s="28">
        <f t="shared" ref="F42" si="14">F41/21</f>
        <v>150.07727190476194</v>
      </c>
      <c r="G42" s="27">
        <f t="shared" ref="G42" si="15">G41/21</f>
        <v>0.1454395238095238</v>
      </c>
      <c r="H42" s="28">
        <f t="shared" ref="H42" si="16">H41/21</f>
        <v>8.4140952380952386E-2</v>
      </c>
      <c r="I42" s="27">
        <f t="shared" ref="I42" si="17">I41/21</f>
        <v>0.12400000000000007</v>
      </c>
      <c r="J42" s="28">
        <f t="shared" ref="J42" si="18">J41/21</f>
        <v>11.272131428571431</v>
      </c>
      <c r="K42" s="28">
        <f t="shared" ref="K42" si="19">K41/21</f>
        <v>0.10143314285714283</v>
      </c>
    </row>
    <row r="43" spans="1:11" x14ac:dyDescent="0.25">
      <c r="A43" s="26" t="s">
        <v>14</v>
      </c>
      <c r="B43" s="27">
        <f>1/B42</f>
        <v>6.2194027596378554</v>
      </c>
      <c r="C43" s="28">
        <f>1/C42</f>
        <v>5.574742699078044</v>
      </c>
      <c r="D43" s="28">
        <f>100/D42</f>
        <v>1191.61105815062</v>
      </c>
      <c r="E43" s="27">
        <f t="shared" ref="E43:J43" si="20">1/E42</f>
        <v>5.7669335017644059</v>
      </c>
      <c r="F43" s="28">
        <f t="shared" si="20"/>
        <v>6.6632341280470067E-3</v>
      </c>
      <c r="G43" s="27">
        <f t="shared" si="20"/>
        <v>6.8757100807732234</v>
      </c>
      <c r="H43" s="28">
        <f t="shared" si="20"/>
        <v>11.884819124371802</v>
      </c>
      <c r="I43" s="27">
        <f t="shared" si="20"/>
        <v>8.0645161290322545</v>
      </c>
      <c r="J43" s="28">
        <f t="shared" si="20"/>
        <v>8.8714366607304071E-2</v>
      </c>
      <c r="K43" s="28">
        <f>1000/K42</f>
        <v>9858.7105933253733</v>
      </c>
    </row>
    <row r="44" spans="1:11" ht="15.75" thickBot="1" x14ac:dyDescent="0.3">
      <c r="A44" s="29"/>
      <c r="B44" s="30"/>
      <c r="C44" s="31"/>
      <c r="D44" s="31"/>
      <c r="E44" s="30"/>
      <c r="F44" s="31"/>
      <c r="G44" s="30"/>
      <c r="H44" s="31"/>
      <c r="I44" s="30"/>
      <c r="J44" s="31"/>
      <c r="K44" s="3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31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1"/>
    </row>
    <row r="5" spans="1:11" ht="15.75" thickBot="1" x14ac:dyDescent="0.3">
      <c r="A5" s="6" t="s">
        <v>0</v>
      </c>
      <c r="B5" s="7" t="s">
        <v>20</v>
      </c>
      <c r="C5" s="6" t="s">
        <v>4</v>
      </c>
      <c r="D5" s="7" t="s">
        <v>5</v>
      </c>
      <c r="E5" s="6" t="s">
        <v>6</v>
      </c>
      <c r="F5" s="7" t="s">
        <v>3</v>
      </c>
      <c r="G5" s="6" t="s">
        <v>1</v>
      </c>
      <c r="H5" s="7" t="s">
        <v>7</v>
      </c>
      <c r="I5" s="6" t="s">
        <v>8</v>
      </c>
      <c r="J5" s="6" t="s">
        <v>22</v>
      </c>
      <c r="K5" s="52" t="s">
        <v>2</v>
      </c>
    </row>
    <row r="6" spans="1:11" x14ac:dyDescent="0.25">
      <c r="A6" s="8">
        <v>40360</v>
      </c>
      <c r="B6" s="9">
        <v>0.19814000000000001</v>
      </c>
      <c r="C6" s="10">
        <v>0.18065999999999999</v>
      </c>
      <c r="D6" s="9">
        <v>8.3849999999999994E-2</v>
      </c>
      <c r="E6" s="10">
        <v>0.17333000000000001</v>
      </c>
      <c r="F6" s="9">
        <v>151.59620000000001</v>
      </c>
      <c r="G6" s="10">
        <v>0.14721000000000001</v>
      </c>
      <c r="H6" s="9">
        <v>8.2930000000000004E-2</v>
      </c>
      <c r="I6" s="10">
        <v>0.124</v>
      </c>
      <c r="J6" s="10">
        <v>10.966559999999999</v>
      </c>
      <c r="K6" s="53">
        <v>0.10131</v>
      </c>
    </row>
    <row r="7" spans="1:11" x14ac:dyDescent="0.25">
      <c r="A7" s="8">
        <v>40361</v>
      </c>
      <c r="B7" s="9">
        <v>0.19544</v>
      </c>
      <c r="C7" s="10">
        <v>0.18089</v>
      </c>
      <c r="D7" s="9">
        <v>8.3699999999999997E-2</v>
      </c>
      <c r="E7" s="10">
        <v>0.17335</v>
      </c>
      <c r="F7" s="9">
        <v>152.3185</v>
      </c>
      <c r="G7" s="10">
        <v>0.14732000000000001</v>
      </c>
      <c r="H7" s="9">
        <v>8.2269999999999996E-2</v>
      </c>
      <c r="I7" s="10">
        <v>0.124</v>
      </c>
      <c r="J7" s="10">
        <v>10.83915</v>
      </c>
      <c r="K7" s="53">
        <v>9.9919999999999995E-2</v>
      </c>
    </row>
    <row r="8" spans="1:11" ht="15.75" thickBot="1" x14ac:dyDescent="0.3">
      <c r="A8" s="11"/>
      <c r="B8" s="12"/>
      <c r="C8" s="13"/>
      <c r="D8" s="12"/>
      <c r="E8" s="13"/>
      <c r="F8" s="12"/>
      <c r="G8" s="13"/>
      <c r="H8" s="12"/>
      <c r="I8" s="13"/>
      <c r="J8" s="13"/>
      <c r="K8" s="54"/>
    </row>
    <row r="9" spans="1:11" ht="15.75" thickTop="1" x14ac:dyDescent="0.25">
      <c r="A9" s="14" t="s">
        <v>9</v>
      </c>
      <c r="B9" s="15">
        <f t="shared" ref="B9:K9" si="0">SUM(B6:B8)</f>
        <v>0.39358000000000004</v>
      </c>
      <c r="C9" s="16">
        <f t="shared" si="0"/>
        <v>0.36154999999999998</v>
      </c>
      <c r="D9" s="15">
        <f t="shared" si="0"/>
        <v>0.16754999999999998</v>
      </c>
      <c r="E9" s="16">
        <f t="shared" si="0"/>
        <v>0.34667999999999999</v>
      </c>
      <c r="F9" s="15">
        <f t="shared" si="0"/>
        <v>303.91470000000004</v>
      </c>
      <c r="G9" s="16">
        <f t="shared" si="0"/>
        <v>0.29453000000000001</v>
      </c>
      <c r="H9" s="15">
        <f t="shared" si="0"/>
        <v>0.16520000000000001</v>
      </c>
      <c r="I9" s="16">
        <f t="shared" si="0"/>
        <v>0.248</v>
      </c>
      <c r="J9" s="16">
        <f t="shared" si="0"/>
        <v>21.805709999999998</v>
      </c>
      <c r="K9" s="55">
        <f t="shared" si="0"/>
        <v>0.20122999999999999</v>
      </c>
    </row>
    <row r="10" spans="1:11" ht="15.75" thickBot="1" x14ac:dyDescent="0.3">
      <c r="A10" s="17" t="s">
        <v>10</v>
      </c>
      <c r="B10" s="18">
        <f>B9/2</f>
        <v>0.19679000000000002</v>
      </c>
      <c r="C10" s="19">
        <f>C9/2</f>
        <v>0.18077499999999999</v>
      </c>
      <c r="D10" s="19">
        <f t="shared" ref="D10:K10" si="1">D9/2</f>
        <v>8.3774999999999988E-2</v>
      </c>
      <c r="E10" s="19">
        <f t="shared" si="1"/>
        <v>0.17333999999999999</v>
      </c>
      <c r="F10" s="19">
        <f t="shared" si="1"/>
        <v>151.95735000000002</v>
      </c>
      <c r="G10" s="19">
        <f t="shared" si="1"/>
        <v>0.14726500000000001</v>
      </c>
      <c r="H10" s="19">
        <f t="shared" si="1"/>
        <v>8.2600000000000007E-2</v>
      </c>
      <c r="I10" s="19">
        <f t="shared" si="1"/>
        <v>0.124</v>
      </c>
      <c r="J10" s="19">
        <f t="shared" si="1"/>
        <v>10.902854999999999</v>
      </c>
      <c r="K10" s="19">
        <f t="shared" si="1"/>
        <v>0.100615</v>
      </c>
    </row>
    <row r="11" spans="1:11" ht="15.75" thickTop="1" x14ac:dyDescent="0.25">
      <c r="A11" s="8">
        <v>40364</v>
      </c>
      <c r="B11" s="73">
        <v>0.19278999999999999</v>
      </c>
      <c r="C11" s="10">
        <v>0.1797</v>
      </c>
      <c r="D11" s="9">
        <v>8.3099999999999993E-2</v>
      </c>
      <c r="E11" s="77">
        <v>0.17265</v>
      </c>
      <c r="F11" s="9">
        <v>152.46109999999999</v>
      </c>
      <c r="G11" s="10">
        <v>0.14695</v>
      </c>
      <c r="H11" s="9">
        <v>8.1610000000000002E-2</v>
      </c>
      <c r="I11" s="10">
        <v>0.124</v>
      </c>
      <c r="J11" s="10">
        <v>10.87604</v>
      </c>
      <c r="K11" s="53">
        <v>9.8570000000000005E-2</v>
      </c>
    </row>
    <row r="12" spans="1:11" x14ac:dyDescent="0.25">
      <c r="A12" s="8">
        <v>40365</v>
      </c>
      <c r="B12" s="9">
        <v>0.19349</v>
      </c>
      <c r="C12" s="10">
        <v>0.18013000000000001</v>
      </c>
      <c r="D12" s="9">
        <v>8.3119999999999999E-2</v>
      </c>
      <c r="E12" s="10">
        <v>0.17280000000000001</v>
      </c>
      <c r="F12" s="9">
        <v>151.85194999999999</v>
      </c>
      <c r="G12" s="10">
        <v>0.14784</v>
      </c>
      <c r="H12" s="9">
        <v>8.1970000000000001E-2</v>
      </c>
      <c r="I12" s="10">
        <v>0.124</v>
      </c>
      <c r="J12" s="10">
        <v>10.88472</v>
      </c>
      <c r="K12" s="53">
        <v>9.8930000000000004E-2</v>
      </c>
    </row>
    <row r="13" spans="1:11" ht="18" x14ac:dyDescent="0.25">
      <c r="A13" s="8">
        <v>40366</v>
      </c>
      <c r="B13" s="9"/>
      <c r="C13" s="10"/>
      <c r="D13" s="79"/>
      <c r="E13" s="80" t="s">
        <v>32</v>
      </c>
      <c r="F13" s="9"/>
      <c r="G13" s="10"/>
      <c r="H13" s="9"/>
      <c r="I13" s="10"/>
      <c r="J13" s="10"/>
      <c r="K13" s="53"/>
    </row>
    <row r="14" spans="1:11" x14ac:dyDescent="0.25">
      <c r="A14" s="8">
        <v>40367</v>
      </c>
      <c r="B14" s="9">
        <v>0.192</v>
      </c>
      <c r="C14" s="10">
        <v>0.17685999999999999</v>
      </c>
      <c r="D14" s="9">
        <v>8.2900000000000001E-2</v>
      </c>
      <c r="E14" s="10">
        <v>0.17169000000000001</v>
      </c>
      <c r="F14" s="9">
        <v>151.4598</v>
      </c>
      <c r="G14" s="10">
        <v>0.14407</v>
      </c>
      <c r="H14" s="9">
        <v>8.1640000000000004E-2</v>
      </c>
      <c r="I14" s="10">
        <v>0.124</v>
      </c>
      <c r="J14" s="10">
        <v>10.85155</v>
      </c>
      <c r="K14" s="53">
        <v>9.8169999999999993E-2</v>
      </c>
    </row>
    <row r="15" spans="1:11" ht="15.75" thickBot="1" x14ac:dyDescent="0.3">
      <c r="A15" s="11">
        <v>40368</v>
      </c>
      <c r="B15" s="12">
        <v>0.19136</v>
      </c>
      <c r="C15" s="13">
        <v>0.1754</v>
      </c>
      <c r="D15" s="12">
        <v>8.2890000000000005E-2</v>
      </c>
      <c r="E15" s="13">
        <v>0.17141000000000001</v>
      </c>
      <c r="F15" s="12">
        <v>150.08959999999999</v>
      </c>
      <c r="G15" s="13">
        <v>0.14216999999999999</v>
      </c>
      <c r="H15" s="12">
        <v>8.1759999999999999E-2</v>
      </c>
      <c r="I15" s="13">
        <v>0.124</v>
      </c>
      <c r="J15" s="13">
        <v>10.957879999999999</v>
      </c>
      <c r="K15" s="54">
        <v>9.7839999999999996E-2</v>
      </c>
    </row>
    <row r="16" spans="1:11" ht="15.75" thickTop="1" x14ac:dyDescent="0.25">
      <c r="A16" s="14" t="s">
        <v>9</v>
      </c>
      <c r="B16" s="15">
        <f t="shared" ref="B16:K16" si="2">SUM(B11:B15)</f>
        <v>0.76963999999999988</v>
      </c>
      <c r="C16" s="16">
        <f t="shared" si="2"/>
        <v>0.71209</v>
      </c>
      <c r="D16" s="15">
        <f t="shared" si="2"/>
        <v>0.33200999999999997</v>
      </c>
      <c r="E16" s="16">
        <f t="shared" si="2"/>
        <v>0.68855</v>
      </c>
      <c r="F16" s="15">
        <f t="shared" si="2"/>
        <v>605.86244999999997</v>
      </c>
      <c r="G16" s="16">
        <f t="shared" si="2"/>
        <v>0.58103000000000005</v>
      </c>
      <c r="H16" s="15">
        <f t="shared" si="2"/>
        <v>0.32697999999999999</v>
      </c>
      <c r="I16" s="16">
        <f t="shared" si="2"/>
        <v>0.496</v>
      </c>
      <c r="J16" s="16">
        <f t="shared" si="2"/>
        <v>43.570189999999997</v>
      </c>
      <c r="K16" s="55">
        <f t="shared" si="2"/>
        <v>0.39350999999999997</v>
      </c>
    </row>
    <row r="17" spans="1:11" ht="15.75" thickBot="1" x14ac:dyDescent="0.3">
      <c r="A17" s="17" t="s">
        <v>10</v>
      </c>
      <c r="B17" s="18">
        <f>B16/4</f>
        <v>0.19240999999999997</v>
      </c>
      <c r="C17" s="19">
        <f>C16/4</f>
        <v>0.1780225</v>
      </c>
      <c r="D17" s="19">
        <f t="shared" ref="D17:K17" si="3">D16/4</f>
        <v>8.3002499999999993E-2</v>
      </c>
      <c r="E17" s="19">
        <f t="shared" si="3"/>
        <v>0.1721375</v>
      </c>
      <c r="F17" s="19">
        <f t="shared" si="3"/>
        <v>151.46561249999999</v>
      </c>
      <c r="G17" s="19">
        <f t="shared" si="3"/>
        <v>0.14525750000000001</v>
      </c>
      <c r="H17" s="19">
        <f t="shared" si="3"/>
        <v>8.1744999999999998E-2</v>
      </c>
      <c r="I17" s="19">
        <f t="shared" si="3"/>
        <v>0.124</v>
      </c>
      <c r="J17" s="19">
        <f t="shared" si="3"/>
        <v>10.892547499999999</v>
      </c>
      <c r="K17" s="19">
        <f t="shared" si="3"/>
        <v>9.8377499999999993E-2</v>
      </c>
    </row>
    <row r="18" spans="1:11" ht="15" customHeight="1" thickTop="1" x14ac:dyDescent="0.25">
      <c r="A18" s="8">
        <v>40371</v>
      </c>
      <c r="B18" s="9">
        <v>0.19191</v>
      </c>
      <c r="C18" s="10">
        <v>0.17496</v>
      </c>
      <c r="D18" s="9">
        <v>8.2890000000000005E-2</v>
      </c>
      <c r="E18" s="10">
        <v>0.17130000000000001</v>
      </c>
      <c r="F18" s="9">
        <v>148.55199999999999</v>
      </c>
      <c r="G18" s="10">
        <v>0.14158999999999999</v>
      </c>
      <c r="H18" s="9">
        <v>8.2199999999999995E-2</v>
      </c>
      <c r="I18" s="10">
        <v>0.124</v>
      </c>
      <c r="J18" s="10">
        <v>10.98268</v>
      </c>
      <c r="K18" s="53">
        <v>9.8119999999999999E-2</v>
      </c>
    </row>
    <row r="19" spans="1:11" x14ac:dyDescent="0.25">
      <c r="A19" s="8">
        <v>40372</v>
      </c>
      <c r="B19" s="9">
        <v>0.19266</v>
      </c>
      <c r="C19" s="10">
        <v>0.17419000000000001</v>
      </c>
      <c r="D19" s="9">
        <v>8.3199999999999996E-2</v>
      </c>
      <c r="E19" s="10">
        <v>0.17146</v>
      </c>
      <c r="F19" s="9">
        <v>149.33940000000001</v>
      </c>
      <c r="G19" s="10">
        <v>0.14163999999999999</v>
      </c>
      <c r="H19" s="9">
        <v>8.2390000000000005E-2</v>
      </c>
      <c r="I19" s="10">
        <v>0.124</v>
      </c>
      <c r="J19" s="10">
        <v>10.98733</v>
      </c>
      <c r="K19" s="53">
        <v>9.851E-2</v>
      </c>
    </row>
    <row r="20" spans="1:11" x14ac:dyDescent="0.25">
      <c r="A20" s="8">
        <v>40373</v>
      </c>
      <c r="B20" s="9">
        <v>0.191</v>
      </c>
      <c r="C20" s="10">
        <v>0.1729</v>
      </c>
      <c r="D20" s="9">
        <v>8.3119999999999999E-2</v>
      </c>
      <c r="E20" s="10">
        <v>0.17066999999999999</v>
      </c>
      <c r="F20" s="9">
        <v>150.41665</v>
      </c>
      <c r="G20" s="10">
        <v>0.14083999999999999</v>
      </c>
      <c r="H20" s="9">
        <v>8.1710000000000005E-2</v>
      </c>
      <c r="I20" s="10">
        <v>0.124</v>
      </c>
      <c r="J20" s="10">
        <v>10.95974</v>
      </c>
      <c r="K20" s="53">
        <v>9.7659999999999997E-2</v>
      </c>
    </row>
    <row r="21" spans="1:11" x14ac:dyDescent="0.25">
      <c r="A21" s="8">
        <v>40374</v>
      </c>
      <c r="B21" s="9">
        <v>0.19042999999999999</v>
      </c>
      <c r="C21" s="10">
        <v>0.17166000000000001</v>
      </c>
      <c r="D21" s="9">
        <v>8.2720000000000002E-2</v>
      </c>
      <c r="E21" s="10">
        <v>0.17041000000000001</v>
      </c>
      <c r="F21" s="9">
        <v>149.1472</v>
      </c>
      <c r="G21" s="10">
        <v>0.14038999999999999</v>
      </c>
      <c r="H21" s="9">
        <v>8.1229999999999997E-2</v>
      </c>
      <c r="I21" s="10">
        <v>0.124</v>
      </c>
      <c r="J21" s="10">
        <v>10.9678</v>
      </c>
      <c r="K21" s="53">
        <v>9.7360000000000002E-2</v>
      </c>
    </row>
    <row r="22" spans="1:11" ht="15.75" thickBot="1" x14ac:dyDescent="0.3">
      <c r="A22" s="11">
        <v>40375</v>
      </c>
      <c r="B22" s="12">
        <v>0.18781</v>
      </c>
      <c r="C22" s="13">
        <v>0.17108000000000001</v>
      </c>
      <c r="D22" s="12">
        <v>8.2400000000000001E-2</v>
      </c>
      <c r="E22" s="13">
        <v>0.17049</v>
      </c>
      <c r="F22" s="12">
        <v>149.1875</v>
      </c>
      <c r="G22" s="13">
        <v>0.14082</v>
      </c>
      <c r="H22" s="12">
        <v>8.047E-2</v>
      </c>
      <c r="I22" s="13">
        <v>0.124</v>
      </c>
      <c r="J22" s="13">
        <v>10.843489999999999</v>
      </c>
      <c r="K22" s="54">
        <v>9.6030000000000004E-2</v>
      </c>
    </row>
    <row r="23" spans="1:11" ht="15.75" thickTop="1" x14ac:dyDescent="0.25">
      <c r="A23" s="14" t="s">
        <v>9</v>
      </c>
      <c r="B23" s="15">
        <f t="shared" ref="B23:K23" si="4">SUM(B18:B22)</f>
        <v>0.95380999999999994</v>
      </c>
      <c r="C23" s="16">
        <f t="shared" si="4"/>
        <v>0.86479000000000006</v>
      </c>
      <c r="D23" s="15">
        <f t="shared" si="4"/>
        <v>0.41432999999999998</v>
      </c>
      <c r="E23" s="16">
        <f t="shared" si="4"/>
        <v>0.85433000000000003</v>
      </c>
      <c r="F23" s="15">
        <f t="shared" si="4"/>
        <v>746.64274999999998</v>
      </c>
      <c r="G23" s="16">
        <f t="shared" si="4"/>
        <v>0.70527999999999991</v>
      </c>
      <c r="H23" s="15">
        <f t="shared" si="4"/>
        <v>0.40799999999999997</v>
      </c>
      <c r="I23" s="16">
        <f t="shared" si="4"/>
        <v>0.62</v>
      </c>
      <c r="J23" s="16">
        <f t="shared" si="4"/>
        <v>54.741039999999998</v>
      </c>
      <c r="K23" s="55">
        <f t="shared" si="4"/>
        <v>0.48768</v>
      </c>
    </row>
    <row r="24" spans="1:11" ht="15.75" thickBot="1" x14ac:dyDescent="0.3">
      <c r="A24" s="17" t="s">
        <v>10</v>
      </c>
      <c r="B24" s="18">
        <f>B23/5</f>
        <v>0.19076199999999999</v>
      </c>
      <c r="C24" s="19">
        <f>C23/5</f>
        <v>0.172958</v>
      </c>
      <c r="D24" s="19">
        <f t="shared" ref="D24:K24" si="5">D23/5</f>
        <v>8.2865999999999995E-2</v>
      </c>
      <c r="E24" s="19">
        <f t="shared" si="5"/>
        <v>0.17086600000000002</v>
      </c>
      <c r="F24" s="19">
        <f t="shared" si="5"/>
        <v>149.32855000000001</v>
      </c>
      <c r="G24" s="19">
        <f t="shared" si="5"/>
        <v>0.14105599999999999</v>
      </c>
      <c r="H24" s="19">
        <f t="shared" si="5"/>
        <v>8.1599999999999992E-2</v>
      </c>
      <c r="I24" s="19">
        <f t="shared" si="5"/>
        <v>0.124</v>
      </c>
      <c r="J24" s="19">
        <f t="shared" si="5"/>
        <v>10.948207999999999</v>
      </c>
      <c r="K24" s="19">
        <f t="shared" si="5"/>
        <v>9.7535999999999998E-2</v>
      </c>
    </row>
    <row r="25" spans="1:11" ht="15.75" thickTop="1" x14ac:dyDescent="0.25">
      <c r="A25" s="8">
        <v>40378</v>
      </c>
      <c r="B25" s="9">
        <v>0.18764</v>
      </c>
      <c r="C25" s="10">
        <v>0.17438000000000001</v>
      </c>
      <c r="D25" s="9">
        <v>8.1960000000000005E-2</v>
      </c>
      <c r="E25" s="10">
        <v>0.17072000000000001</v>
      </c>
      <c r="F25" s="9">
        <v>149.24639999999999</v>
      </c>
      <c r="G25" s="10">
        <v>0.14255999999999999</v>
      </c>
      <c r="H25" s="9">
        <v>8.0949999999999994E-2</v>
      </c>
      <c r="I25" s="10">
        <v>0.124</v>
      </c>
      <c r="J25" s="10">
        <v>10.72817</v>
      </c>
      <c r="K25" s="53">
        <v>9.5939999999999998E-2</v>
      </c>
    </row>
    <row r="26" spans="1:11" x14ac:dyDescent="0.25">
      <c r="A26" s="8">
        <v>40379</v>
      </c>
      <c r="B26" s="9">
        <v>0.18717</v>
      </c>
      <c r="C26" s="10">
        <v>0.17585000000000001</v>
      </c>
      <c r="D26" s="9">
        <v>8.1989999999999993E-2</v>
      </c>
      <c r="E26" s="10">
        <v>0.17091000000000001</v>
      </c>
      <c r="F26" s="9">
        <v>150.7003</v>
      </c>
      <c r="G26" s="10">
        <v>0.14288000000000001</v>
      </c>
      <c r="H26" s="9">
        <v>8.1479999999999997E-2</v>
      </c>
      <c r="I26" s="10">
        <v>0.124</v>
      </c>
      <c r="J26" s="10">
        <v>10.75421</v>
      </c>
      <c r="K26" s="53">
        <v>9.5699999999999993E-2</v>
      </c>
    </row>
    <row r="27" spans="1:11" x14ac:dyDescent="0.25">
      <c r="A27" s="8">
        <v>40380</v>
      </c>
      <c r="B27" s="9">
        <v>0.18787000000000001</v>
      </c>
      <c r="C27" s="10">
        <v>0.17446999999999999</v>
      </c>
      <c r="D27" s="9">
        <v>8.2140000000000005E-2</v>
      </c>
      <c r="E27" s="10">
        <v>0.17044000000000001</v>
      </c>
      <c r="F27" s="9">
        <v>149.9873</v>
      </c>
      <c r="G27" s="10">
        <v>0.14158000000000001</v>
      </c>
      <c r="H27" s="9">
        <v>8.1379999999999994E-2</v>
      </c>
      <c r="I27" s="10">
        <v>0.124</v>
      </c>
      <c r="J27" s="10">
        <v>10.798539999999999</v>
      </c>
      <c r="K27" s="53">
        <v>9.6060000000000006E-2</v>
      </c>
    </row>
    <row r="28" spans="1:11" x14ac:dyDescent="0.25">
      <c r="A28" s="8">
        <v>40381</v>
      </c>
      <c r="B28" s="9">
        <v>0.18962000000000001</v>
      </c>
      <c r="C28" s="10">
        <v>0.17337</v>
      </c>
      <c r="D28" s="9">
        <v>8.233E-2</v>
      </c>
      <c r="E28" s="10">
        <v>0.17069999999999999</v>
      </c>
      <c r="F28" s="9">
        <v>149.33320000000001</v>
      </c>
      <c r="G28" s="10">
        <v>0.14096</v>
      </c>
      <c r="H28" s="9">
        <v>8.1610000000000002E-2</v>
      </c>
      <c r="I28" s="10">
        <v>0.124</v>
      </c>
      <c r="J28" s="10">
        <v>10.79482</v>
      </c>
      <c r="K28" s="53">
        <v>9.6949999999999995E-2</v>
      </c>
    </row>
    <row r="29" spans="1:11" ht="15.75" thickBot="1" x14ac:dyDescent="0.3">
      <c r="A29" s="11">
        <v>40382</v>
      </c>
      <c r="B29" s="12">
        <v>0.18804000000000001</v>
      </c>
      <c r="C29" s="13">
        <v>0.17111999999999999</v>
      </c>
      <c r="D29" s="12">
        <v>8.2150000000000001E-2</v>
      </c>
      <c r="E29" s="13">
        <v>0.17024</v>
      </c>
      <c r="F29" s="12">
        <v>149.2929</v>
      </c>
      <c r="G29" s="13">
        <v>0.13889000000000001</v>
      </c>
      <c r="H29" s="12">
        <v>8.1269999999999995E-2</v>
      </c>
      <c r="I29" s="13">
        <v>0.124</v>
      </c>
      <c r="J29" s="13">
        <v>10.795439999999999</v>
      </c>
      <c r="K29" s="54">
        <v>9.6140000000000003E-2</v>
      </c>
    </row>
    <row r="30" spans="1:11" ht="15.75" thickTop="1" x14ac:dyDescent="0.25">
      <c r="A30" s="14" t="s">
        <v>9</v>
      </c>
      <c r="B30" s="15">
        <f t="shared" ref="B30:K30" si="6">SUM(B25:B29)</f>
        <v>0.94033999999999995</v>
      </c>
      <c r="C30" s="16">
        <f t="shared" si="6"/>
        <v>0.86919000000000013</v>
      </c>
      <c r="D30" s="15">
        <f t="shared" si="6"/>
        <v>0.41056999999999999</v>
      </c>
      <c r="E30" s="16">
        <f t="shared" si="6"/>
        <v>0.85301000000000005</v>
      </c>
      <c r="F30" s="15">
        <f t="shared" si="6"/>
        <v>748.56010000000003</v>
      </c>
      <c r="G30" s="16">
        <f t="shared" si="6"/>
        <v>0.70687000000000011</v>
      </c>
      <c r="H30" s="15">
        <f t="shared" si="6"/>
        <v>0.40669</v>
      </c>
      <c r="I30" s="16">
        <f t="shared" si="6"/>
        <v>0.62</v>
      </c>
      <c r="J30" s="16">
        <f t="shared" si="6"/>
        <v>53.871179999999995</v>
      </c>
      <c r="K30" s="55">
        <f t="shared" si="6"/>
        <v>0.48078999999999994</v>
      </c>
    </row>
    <row r="31" spans="1:11" ht="15.75" thickBot="1" x14ac:dyDescent="0.3">
      <c r="A31" s="17" t="s">
        <v>10</v>
      </c>
      <c r="B31" s="18">
        <f>B30/5</f>
        <v>0.18806799999999999</v>
      </c>
      <c r="C31" s="19">
        <f>C30/5</f>
        <v>0.17383800000000002</v>
      </c>
      <c r="D31" s="19">
        <f t="shared" ref="D31:K31" si="7">D30/5</f>
        <v>8.2113999999999993E-2</v>
      </c>
      <c r="E31" s="19">
        <f t="shared" si="7"/>
        <v>0.170602</v>
      </c>
      <c r="F31" s="19">
        <f t="shared" si="7"/>
        <v>149.71202</v>
      </c>
      <c r="G31" s="19">
        <f t="shared" si="7"/>
        <v>0.14137400000000003</v>
      </c>
      <c r="H31" s="19">
        <f t="shared" si="7"/>
        <v>8.1337999999999994E-2</v>
      </c>
      <c r="I31" s="19">
        <f t="shared" si="7"/>
        <v>0.124</v>
      </c>
      <c r="J31" s="19">
        <f t="shared" si="7"/>
        <v>10.774235999999998</v>
      </c>
      <c r="K31" s="19">
        <f t="shared" si="7"/>
        <v>9.6157999999999993E-2</v>
      </c>
    </row>
    <row r="32" spans="1:11" ht="15.75" thickTop="1" x14ac:dyDescent="0.25">
      <c r="A32" s="8">
        <v>40385</v>
      </c>
      <c r="B32" s="9">
        <v>0.18920999999999999</v>
      </c>
      <c r="C32" s="10">
        <v>0.17054</v>
      </c>
      <c r="D32" s="9">
        <v>8.1960000000000005E-2</v>
      </c>
      <c r="E32" s="10">
        <v>0.17019999999999999</v>
      </c>
      <c r="F32" s="9">
        <v>148.6636</v>
      </c>
      <c r="G32" s="10">
        <v>0.13869999999999999</v>
      </c>
      <c r="H32" s="9">
        <v>8.0509999999999998E-2</v>
      </c>
      <c r="I32" s="10">
        <v>0.124</v>
      </c>
      <c r="J32" s="10">
        <v>10.82396</v>
      </c>
      <c r="K32" s="53">
        <v>9.6740000000000007E-2</v>
      </c>
    </row>
    <row r="33" spans="1:11" x14ac:dyDescent="0.25">
      <c r="A33" s="8">
        <v>40386</v>
      </c>
      <c r="B33" s="9">
        <v>0.18745999999999999</v>
      </c>
      <c r="C33" s="10">
        <v>0.16993</v>
      </c>
      <c r="D33" s="9">
        <v>8.1989999999999993E-2</v>
      </c>
      <c r="E33" s="10">
        <v>0.16911999999999999</v>
      </c>
      <c r="F33" s="9">
        <v>147.70259999999999</v>
      </c>
      <c r="G33" s="10">
        <v>0.13794999999999999</v>
      </c>
      <c r="H33" s="9">
        <v>8.0140000000000003E-2</v>
      </c>
      <c r="I33" s="10">
        <v>0.124</v>
      </c>
      <c r="J33" s="10">
        <v>10.81776</v>
      </c>
      <c r="K33" s="53">
        <v>9.5850000000000005E-2</v>
      </c>
    </row>
    <row r="34" spans="1:11" x14ac:dyDescent="0.25">
      <c r="A34" s="8">
        <v>40387</v>
      </c>
      <c r="B34" s="9">
        <v>0.18676000000000001</v>
      </c>
      <c r="C34" s="10">
        <v>0.16896</v>
      </c>
      <c r="D34" s="9">
        <v>8.1820000000000004E-2</v>
      </c>
      <c r="E34" s="10">
        <v>0.16888</v>
      </c>
      <c r="F34" s="9">
        <v>146.56180000000001</v>
      </c>
      <c r="G34" s="10">
        <v>0.13743</v>
      </c>
      <c r="H34" s="9">
        <v>7.9719999999999999E-2</v>
      </c>
      <c r="I34" s="10">
        <v>0.124</v>
      </c>
      <c r="J34" s="10">
        <v>10.894640000000001</v>
      </c>
      <c r="K34" s="53">
        <v>9.5490000000000005E-2</v>
      </c>
    </row>
    <row r="35" spans="1:11" x14ac:dyDescent="0.25">
      <c r="A35" s="8">
        <v>40388</v>
      </c>
      <c r="B35" s="9">
        <v>0.18636</v>
      </c>
      <c r="C35" s="10">
        <v>0.17066000000000001</v>
      </c>
      <c r="D35" s="9">
        <v>8.1860000000000002E-2</v>
      </c>
      <c r="E35" s="10">
        <v>0.1694</v>
      </c>
      <c r="F35" s="9">
        <v>147.05779999999999</v>
      </c>
      <c r="G35" s="10">
        <v>0.13883000000000001</v>
      </c>
      <c r="H35" s="9">
        <v>7.9390000000000002E-2</v>
      </c>
      <c r="I35" s="10">
        <v>0.124</v>
      </c>
      <c r="J35" s="10">
        <v>10.856199999999999</v>
      </c>
      <c r="K35" s="53">
        <v>9.5280000000000004E-2</v>
      </c>
    </row>
    <row r="36" spans="1:11" ht="15.75" thickBot="1" x14ac:dyDescent="0.3">
      <c r="A36" s="11">
        <v>40389</v>
      </c>
      <c r="B36" s="12">
        <v>0.18601000000000001</v>
      </c>
      <c r="C36" s="13">
        <v>0.17155000000000001</v>
      </c>
      <c r="D36" s="12">
        <v>8.1490000000000007E-2</v>
      </c>
      <c r="E36" s="13">
        <v>0.16925999999999999</v>
      </c>
      <c r="F36" s="12">
        <v>147.0857</v>
      </c>
      <c r="G36" s="13">
        <v>0.13829</v>
      </c>
      <c r="H36" s="12">
        <v>7.9479999999999995E-2</v>
      </c>
      <c r="I36" s="13">
        <v>0.124</v>
      </c>
      <c r="J36" s="13">
        <v>10.820550000000001</v>
      </c>
      <c r="K36" s="54">
        <v>9.511E-2</v>
      </c>
    </row>
    <row r="37" spans="1:11" ht="15.75" thickTop="1" x14ac:dyDescent="0.25">
      <c r="A37" s="14" t="s">
        <v>9</v>
      </c>
      <c r="B37" s="15">
        <f t="shared" ref="B37:K37" si="8">SUM(B32:B36)</f>
        <v>0.93579999999999997</v>
      </c>
      <c r="C37" s="16">
        <f t="shared" si="8"/>
        <v>0.85164000000000006</v>
      </c>
      <c r="D37" s="15">
        <f t="shared" si="8"/>
        <v>0.40911999999999998</v>
      </c>
      <c r="E37" s="16">
        <f t="shared" si="8"/>
        <v>0.84685999999999995</v>
      </c>
      <c r="F37" s="15">
        <f t="shared" si="8"/>
        <v>737.0714999999999</v>
      </c>
      <c r="G37" s="16">
        <f t="shared" si="8"/>
        <v>0.69120000000000004</v>
      </c>
      <c r="H37" s="15">
        <f t="shared" si="8"/>
        <v>0.39924000000000004</v>
      </c>
      <c r="I37" s="16">
        <f t="shared" si="8"/>
        <v>0.62</v>
      </c>
      <c r="J37" s="16">
        <f t="shared" si="8"/>
        <v>54.21311</v>
      </c>
      <c r="K37" s="55">
        <f t="shared" si="8"/>
        <v>0.47847000000000006</v>
      </c>
    </row>
    <row r="38" spans="1:11" ht="15.75" thickBot="1" x14ac:dyDescent="0.3">
      <c r="A38" s="17" t="s">
        <v>10</v>
      </c>
      <c r="B38" s="18">
        <f>B37/5</f>
        <v>0.18715999999999999</v>
      </c>
      <c r="C38" s="19">
        <f>C37/5</f>
        <v>0.17032800000000001</v>
      </c>
      <c r="D38" s="19">
        <f t="shared" ref="D38:K38" si="9">D37/5</f>
        <v>8.1823999999999994E-2</v>
      </c>
      <c r="E38" s="19">
        <f t="shared" si="9"/>
        <v>0.16937199999999999</v>
      </c>
      <c r="F38" s="19">
        <f t="shared" si="9"/>
        <v>147.41429999999997</v>
      </c>
      <c r="G38" s="19">
        <f t="shared" si="9"/>
        <v>0.13824</v>
      </c>
      <c r="H38" s="19">
        <f t="shared" si="9"/>
        <v>7.9848000000000002E-2</v>
      </c>
      <c r="I38" s="19">
        <f t="shared" si="9"/>
        <v>0.124</v>
      </c>
      <c r="J38" s="19">
        <f t="shared" si="9"/>
        <v>10.842622</v>
      </c>
      <c r="K38" s="19">
        <f t="shared" si="9"/>
        <v>9.5694000000000015E-2</v>
      </c>
    </row>
    <row r="39" spans="1:11" ht="15.75" thickTop="1" x14ac:dyDescent="0.25">
      <c r="A39" s="20"/>
      <c r="B39" s="9"/>
      <c r="C39" s="10"/>
      <c r="D39" s="9"/>
      <c r="E39" s="10"/>
      <c r="F39" s="9"/>
      <c r="G39" s="10"/>
      <c r="H39" s="9"/>
      <c r="I39" s="10"/>
      <c r="J39" s="10"/>
      <c r="K39" s="53"/>
    </row>
    <row r="40" spans="1:11" ht="20.25" x14ac:dyDescent="0.3">
      <c r="A40" s="20"/>
      <c r="B40" s="9"/>
      <c r="C40" s="58"/>
      <c r="D40" s="9"/>
      <c r="E40" s="22" t="s">
        <v>11</v>
      </c>
      <c r="F40" s="9"/>
      <c r="G40" s="10"/>
      <c r="H40" s="9"/>
      <c r="I40" s="10"/>
      <c r="J40" s="10"/>
      <c r="K40" s="53"/>
    </row>
    <row r="41" spans="1:11" ht="15.75" thickBot="1" x14ac:dyDescent="0.3">
      <c r="A41" s="23"/>
      <c r="B41" s="24"/>
      <c r="C41" s="25"/>
      <c r="D41" s="24"/>
      <c r="E41" s="25"/>
      <c r="F41" s="24"/>
      <c r="G41" s="25"/>
      <c r="H41" s="24"/>
      <c r="I41" s="25"/>
      <c r="J41" s="25"/>
      <c r="K41" s="57"/>
    </row>
    <row r="42" spans="1:11" x14ac:dyDescent="0.25">
      <c r="A42" s="26" t="s">
        <v>12</v>
      </c>
      <c r="B42" s="27">
        <f>SUM(B6:B8,B11:B12,B14:B15,B18:B22,B25:B29,B32:B36)</f>
        <v>3.9931700000000006</v>
      </c>
      <c r="C42" s="36">
        <f>SUM(C6:C8,C11:C12,C14:C15,C18:C22,C25:C29,C32:C36)</f>
        <v>3.6592599999999997</v>
      </c>
      <c r="D42" s="36">
        <f t="shared" ref="D42:K42" si="10">SUM(D6:D8,D11:D12,D14:D15,D18:D22,D25:D29,D32:D36)</f>
        <v>1.7335800000000003</v>
      </c>
      <c r="E42" s="36">
        <f t="shared" si="10"/>
        <v>3.5894300000000006</v>
      </c>
      <c r="F42" s="36">
        <f t="shared" si="10"/>
        <v>3142.0515</v>
      </c>
      <c r="G42" s="36">
        <f t="shared" si="10"/>
        <v>2.9789100000000004</v>
      </c>
      <c r="H42" s="36">
        <f t="shared" si="10"/>
        <v>1.7061100000000002</v>
      </c>
      <c r="I42" s="36">
        <f t="shared" si="10"/>
        <v>2.6040000000000014</v>
      </c>
      <c r="J42" s="36">
        <f t="shared" si="10"/>
        <v>228.20122999999998</v>
      </c>
      <c r="K42" s="36">
        <f t="shared" si="10"/>
        <v>2.0416799999999999</v>
      </c>
    </row>
    <row r="43" spans="1:11" x14ac:dyDescent="0.25">
      <c r="A43" s="26" t="s">
        <v>13</v>
      </c>
      <c r="B43" s="27">
        <f>B42/21</f>
        <v>0.19015095238095242</v>
      </c>
      <c r="C43" s="28">
        <f>C42/21</f>
        <v>0.17425047619047618</v>
      </c>
      <c r="D43" s="28">
        <f t="shared" ref="D43:K43" si="11">D42/21</f>
        <v>8.2551428571428581E-2</v>
      </c>
      <c r="E43" s="28">
        <f t="shared" si="11"/>
        <v>0.17092523809523813</v>
      </c>
      <c r="F43" s="28">
        <f t="shared" si="11"/>
        <v>149.6215</v>
      </c>
      <c r="G43" s="28">
        <f t="shared" si="11"/>
        <v>0.14185285714285717</v>
      </c>
      <c r="H43" s="28">
        <f t="shared" si="11"/>
        <v>8.1243333333333348E-2</v>
      </c>
      <c r="I43" s="28">
        <f t="shared" si="11"/>
        <v>0.12400000000000007</v>
      </c>
      <c r="J43" s="28">
        <f t="shared" si="11"/>
        <v>10.866725238095237</v>
      </c>
      <c r="K43" s="28">
        <f t="shared" si="11"/>
        <v>9.7222857142857139E-2</v>
      </c>
    </row>
    <row r="44" spans="1:11" x14ac:dyDescent="0.25">
      <c r="A44" s="26" t="s">
        <v>14</v>
      </c>
      <c r="B44" s="27">
        <f>1/B43</f>
        <v>5.2589797078511547</v>
      </c>
      <c r="C44" s="28">
        <f>1/C43</f>
        <v>5.7388652350475233</v>
      </c>
      <c r="D44" s="28">
        <f>100/D43</f>
        <v>1211.3660748278128</v>
      </c>
      <c r="E44" s="28">
        <f t="shared" ref="E44:J44" si="12">1/E43</f>
        <v>5.8505110839325454</v>
      </c>
      <c r="F44" s="28">
        <f t="shared" si="12"/>
        <v>6.6835314443445632E-3</v>
      </c>
      <c r="G44" s="28">
        <f t="shared" si="12"/>
        <v>7.0495583955205081</v>
      </c>
      <c r="H44" s="28">
        <f t="shared" si="12"/>
        <v>12.308702252492511</v>
      </c>
      <c r="I44" s="28">
        <f t="shared" si="12"/>
        <v>8.0645161290322545</v>
      </c>
      <c r="J44" s="28">
        <f t="shared" si="12"/>
        <v>9.2024043866897665E-2</v>
      </c>
      <c r="K44" s="28">
        <f>1000/K43</f>
        <v>10285.647114141297</v>
      </c>
    </row>
    <row r="45" spans="1:11" ht="15.75" thickBot="1" x14ac:dyDescent="0.3">
      <c r="A45" s="29"/>
      <c r="B45" s="30"/>
      <c r="C45" s="31"/>
      <c r="D45" s="30"/>
      <c r="E45" s="31"/>
      <c r="F45" s="31"/>
      <c r="G45" s="30"/>
      <c r="H45" s="31"/>
      <c r="I45" s="30"/>
      <c r="J45" s="31"/>
      <c r="K45" s="49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33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1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17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2" t="s">
        <v>3</v>
      </c>
    </row>
    <row r="6" spans="1:11" x14ac:dyDescent="0.25">
      <c r="A6" s="38">
        <v>40392</v>
      </c>
      <c r="B6" s="39">
        <v>0.18593000000000001</v>
      </c>
      <c r="C6" s="40">
        <v>0.17104</v>
      </c>
      <c r="D6" s="39">
        <v>8.14E-2</v>
      </c>
      <c r="E6" s="40">
        <v>0.16872999999999999</v>
      </c>
      <c r="F6" s="39">
        <v>146.661</v>
      </c>
      <c r="G6" s="40">
        <v>0.13699</v>
      </c>
      <c r="H6" s="39">
        <v>7.911E-2</v>
      </c>
      <c r="I6" s="40">
        <v>0.124</v>
      </c>
      <c r="J6" s="40">
        <v>10.726929999999999</v>
      </c>
      <c r="K6" s="60">
        <v>9.5060000000000006E-2</v>
      </c>
    </row>
    <row r="7" spans="1:11" x14ac:dyDescent="0.25">
      <c r="A7" s="8">
        <v>40393</v>
      </c>
      <c r="B7" s="9">
        <v>0.18390999999999999</v>
      </c>
      <c r="C7" s="10">
        <v>0.16918</v>
      </c>
      <c r="D7" s="9">
        <v>8.1430000000000002E-2</v>
      </c>
      <c r="E7" s="10">
        <v>0.16755999999999999</v>
      </c>
      <c r="F7" s="9">
        <v>145.01490000000001</v>
      </c>
      <c r="G7" s="10">
        <v>0.13574</v>
      </c>
      <c r="H7" s="9">
        <v>7.8039999999999998E-2</v>
      </c>
      <c r="I7" s="10">
        <v>0.124</v>
      </c>
      <c r="J7" s="10">
        <v>10.72259</v>
      </c>
      <c r="K7" s="53">
        <v>9.4060000000000005E-2</v>
      </c>
    </row>
    <row r="8" spans="1:11" x14ac:dyDescent="0.25">
      <c r="A8" s="8">
        <v>40394</v>
      </c>
      <c r="B8" s="9" t="s">
        <v>34</v>
      </c>
      <c r="C8" s="10" t="s">
        <v>35</v>
      </c>
      <c r="D8" s="9" t="s">
        <v>18</v>
      </c>
      <c r="E8" s="10" t="s">
        <v>35</v>
      </c>
      <c r="F8" s="9" t="s">
        <v>19</v>
      </c>
      <c r="G8" s="10" t="s">
        <v>36</v>
      </c>
      <c r="H8" s="9" t="s">
        <v>16</v>
      </c>
      <c r="I8" s="10" t="s">
        <v>37</v>
      </c>
      <c r="J8" s="10" t="s">
        <v>38</v>
      </c>
      <c r="K8" s="53"/>
    </row>
    <row r="9" spans="1:11" x14ac:dyDescent="0.25">
      <c r="A9" s="8">
        <v>40395</v>
      </c>
      <c r="B9" s="9">
        <v>0.18421999999999999</v>
      </c>
      <c r="C9" s="10">
        <v>0.16903000000000001</v>
      </c>
      <c r="D9" s="9">
        <v>8.0879999999999994E-2</v>
      </c>
      <c r="E9" s="10">
        <v>0.16772000000000001</v>
      </c>
      <c r="F9" s="9">
        <v>144.94049999999999</v>
      </c>
      <c r="G9" s="10">
        <v>0.13563</v>
      </c>
      <c r="H9" s="9">
        <v>7.8009999999999996E-2</v>
      </c>
      <c r="I9" s="10">
        <v>0.124</v>
      </c>
      <c r="J9" s="10">
        <v>10.67578</v>
      </c>
      <c r="K9" s="53">
        <v>9.4189999999999996E-2</v>
      </c>
    </row>
    <row r="10" spans="1:11" ht="15.75" thickBot="1" x14ac:dyDescent="0.3">
      <c r="A10" s="11">
        <v>40396</v>
      </c>
      <c r="B10" s="12">
        <v>0.18415000000000001</v>
      </c>
      <c r="C10" s="13">
        <v>0.17041999999999999</v>
      </c>
      <c r="D10" s="12">
        <v>8.0979999999999996E-2</v>
      </c>
      <c r="E10" s="13">
        <v>0.16786999999999999</v>
      </c>
      <c r="F10" s="12">
        <v>144.6925</v>
      </c>
      <c r="G10" s="13">
        <v>0.13571</v>
      </c>
      <c r="H10" s="12">
        <v>7.8170000000000003E-2</v>
      </c>
      <c r="I10" s="13">
        <v>0.124</v>
      </c>
      <c r="J10" s="13">
        <v>10.6485</v>
      </c>
      <c r="K10" s="54">
        <v>9.4159999999999994E-2</v>
      </c>
    </row>
    <row r="11" spans="1:11" ht="15.75" thickTop="1" x14ac:dyDescent="0.25">
      <c r="A11" s="14" t="s">
        <v>9</v>
      </c>
      <c r="B11" s="15">
        <f t="shared" ref="B11:K11" si="0">SUM(B6:B10)</f>
        <v>0.73821000000000003</v>
      </c>
      <c r="C11" s="16">
        <f t="shared" si="0"/>
        <v>0.67967</v>
      </c>
      <c r="D11" s="15">
        <f t="shared" si="0"/>
        <v>0.32468999999999998</v>
      </c>
      <c r="E11" s="16">
        <f t="shared" si="0"/>
        <v>0.67187999999999992</v>
      </c>
      <c r="F11" s="15">
        <f t="shared" si="0"/>
        <v>581.30889999999999</v>
      </c>
      <c r="G11" s="16">
        <f t="shared" si="0"/>
        <v>0.54407000000000005</v>
      </c>
      <c r="H11" s="15">
        <f t="shared" si="0"/>
        <v>0.31333</v>
      </c>
      <c r="I11" s="16">
        <f t="shared" si="0"/>
        <v>0.496</v>
      </c>
      <c r="J11" s="16">
        <f t="shared" si="0"/>
        <v>42.773799999999994</v>
      </c>
      <c r="K11" s="55">
        <f t="shared" si="0"/>
        <v>0.37746999999999997</v>
      </c>
    </row>
    <row r="12" spans="1:11" ht="15.75" thickBot="1" x14ac:dyDescent="0.3">
      <c r="A12" s="17" t="s">
        <v>10</v>
      </c>
      <c r="B12" s="18">
        <f>B11/4</f>
        <v>0.18455250000000001</v>
      </c>
      <c r="C12" s="19">
        <f>C11/4</f>
        <v>0.1699175</v>
      </c>
      <c r="D12" s="19">
        <f t="shared" ref="D12:K12" si="1">D11/4</f>
        <v>8.1172499999999995E-2</v>
      </c>
      <c r="E12" s="19">
        <f t="shared" si="1"/>
        <v>0.16796999999999998</v>
      </c>
      <c r="F12" s="19">
        <f t="shared" si="1"/>
        <v>145.327225</v>
      </c>
      <c r="G12" s="19">
        <f t="shared" si="1"/>
        <v>0.13601750000000001</v>
      </c>
      <c r="H12" s="19">
        <f t="shared" si="1"/>
        <v>7.8332499999999999E-2</v>
      </c>
      <c r="I12" s="19">
        <f t="shared" si="1"/>
        <v>0.124</v>
      </c>
      <c r="J12" s="19">
        <f t="shared" si="1"/>
        <v>10.693449999999999</v>
      </c>
      <c r="K12" s="19">
        <f t="shared" si="1"/>
        <v>9.4367499999999993E-2</v>
      </c>
    </row>
    <row r="13" spans="1:11" ht="15.75" thickTop="1" x14ac:dyDescent="0.25">
      <c r="A13" s="8">
        <v>40399</v>
      </c>
      <c r="B13" s="9">
        <v>0.18243999999999999</v>
      </c>
      <c r="C13" s="10">
        <v>0.16957</v>
      </c>
      <c r="D13" s="9">
        <v>8.1100000000000005E-2</v>
      </c>
      <c r="E13" s="10">
        <v>0.1671</v>
      </c>
      <c r="F13" s="9">
        <v>144.02600000000001</v>
      </c>
      <c r="G13" s="10">
        <v>0.13517999999999999</v>
      </c>
      <c r="H13" s="9">
        <v>7.7590000000000006E-2</v>
      </c>
      <c r="I13" s="10">
        <v>0.124</v>
      </c>
      <c r="J13" s="10">
        <v>10.573790000000001</v>
      </c>
      <c r="K13" s="53">
        <v>9.3280000000000002E-2</v>
      </c>
    </row>
    <row r="14" spans="1:11" x14ac:dyDescent="0.25">
      <c r="A14" s="8">
        <v>40400</v>
      </c>
      <c r="B14" s="9">
        <v>0.18321000000000001</v>
      </c>
      <c r="C14" s="10">
        <v>0.17022000000000001</v>
      </c>
      <c r="D14" s="9">
        <v>8.0790000000000001E-2</v>
      </c>
      <c r="E14" s="10">
        <v>0.16718</v>
      </c>
      <c r="F14" s="9">
        <v>143.90199999999999</v>
      </c>
      <c r="G14" s="10">
        <v>0.13539000000000001</v>
      </c>
      <c r="H14" s="9">
        <v>7.7829999999999996E-2</v>
      </c>
      <c r="I14" s="10">
        <v>0.124</v>
      </c>
      <c r="J14" s="10">
        <v>10.64819</v>
      </c>
      <c r="K14" s="53">
        <v>9.3670000000000003E-2</v>
      </c>
    </row>
    <row r="15" spans="1:11" x14ac:dyDescent="0.25">
      <c r="A15" s="8">
        <v>40401</v>
      </c>
      <c r="B15" s="9">
        <v>0.18465000000000001</v>
      </c>
      <c r="C15" s="10">
        <v>0.17172000000000001</v>
      </c>
      <c r="D15" s="9">
        <v>8.1180000000000002E-2</v>
      </c>
      <c r="E15" s="10">
        <v>0.16803999999999999</v>
      </c>
      <c r="F15" s="9">
        <v>144.92500000000001</v>
      </c>
      <c r="G15" s="10">
        <v>0.13611000000000001</v>
      </c>
      <c r="H15" s="9">
        <v>7.85E-2</v>
      </c>
      <c r="I15" s="10">
        <v>0.124</v>
      </c>
      <c r="J15" s="10">
        <v>10.616569999999999</v>
      </c>
      <c r="K15" s="53">
        <v>9.4409999999999994E-2</v>
      </c>
    </row>
    <row r="16" spans="1:11" x14ac:dyDescent="0.25">
      <c r="A16" s="8">
        <v>40402</v>
      </c>
      <c r="B16" s="9">
        <v>0.18842</v>
      </c>
      <c r="C16" s="10">
        <v>0.17376</v>
      </c>
      <c r="D16" s="9">
        <v>8.14E-2</v>
      </c>
      <c r="E16" s="10">
        <v>0.16924</v>
      </c>
      <c r="F16" s="9">
        <v>146.61760000000001</v>
      </c>
      <c r="G16" s="10">
        <v>0.13821</v>
      </c>
      <c r="H16" s="9">
        <v>7.9229999999999995E-2</v>
      </c>
      <c r="I16" s="10">
        <v>0.124</v>
      </c>
      <c r="J16" s="10">
        <v>10.573169999999999</v>
      </c>
      <c r="K16" s="53">
        <v>9.6339999999999995E-2</v>
      </c>
    </row>
    <row r="17" spans="1:11" ht="15.75" thickBot="1" x14ac:dyDescent="0.3">
      <c r="A17" s="11">
        <v>40403</v>
      </c>
      <c r="B17" s="12">
        <v>0.18887000000000001</v>
      </c>
      <c r="C17" s="13">
        <v>0.17471</v>
      </c>
      <c r="D17" s="12">
        <v>8.1890000000000004E-2</v>
      </c>
      <c r="E17" s="13">
        <v>0.16888</v>
      </c>
      <c r="F17" s="12">
        <v>147.10429999999999</v>
      </c>
      <c r="G17" s="13">
        <v>0.1384</v>
      </c>
      <c r="H17" s="12">
        <v>7.9570000000000002E-2</v>
      </c>
      <c r="I17" s="13">
        <v>0.124</v>
      </c>
      <c r="J17" s="13">
        <v>10.66245</v>
      </c>
      <c r="K17" s="54">
        <v>9.6570000000000003E-2</v>
      </c>
    </row>
    <row r="18" spans="1:11" ht="15.75" thickTop="1" x14ac:dyDescent="0.25">
      <c r="A18" s="14" t="s">
        <v>9</v>
      </c>
      <c r="B18" s="15">
        <f t="shared" ref="B18:K18" si="2">SUM(B13:B17)</f>
        <v>0.92759000000000003</v>
      </c>
      <c r="C18" s="16">
        <f t="shared" si="2"/>
        <v>0.85998000000000008</v>
      </c>
      <c r="D18" s="15">
        <f t="shared" si="2"/>
        <v>0.40636000000000005</v>
      </c>
      <c r="E18" s="16">
        <f t="shared" si="2"/>
        <v>0.84043999999999996</v>
      </c>
      <c r="F18" s="15">
        <f t="shared" si="2"/>
        <v>726.57489999999996</v>
      </c>
      <c r="G18" s="16">
        <f t="shared" si="2"/>
        <v>0.68328999999999995</v>
      </c>
      <c r="H18" s="15">
        <f t="shared" si="2"/>
        <v>0.39272000000000007</v>
      </c>
      <c r="I18" s="16">
        <f t="shared" si="2"/>
        <v>0.62</v>
      </c>
      <c r="J18" s="16">
        <f t="shared" si="2"/>
        <v>53.074170000000002</v>
      </c>
      <c r="K18" s="55">
        <f t="shared" si="2"/>
        <v>0.47426999999999997</v>
      </c>
    </row>
    <row r="19" spans="1:11" ht="15.75" thickBot="1" x14ac:dyDescent="0.3">
      <c r="A19" s="17" t="s">
        <v>10</v>
      </c>
      <c r="B19" s="18">
        <f>B18/5</f>
        <v>0.18551800000000002</v>
      </c>
      <c r="C19" s="19">
        <f>C18/5</f>
        <v>0.17199600000000001</v>
      </c>
      <c r="D19" s="19">
        <f t="shared" ref="D19:K19" si="3">D18/5</f>
        <v>8.1272000000000011E-2</v>
      </c>
      <c r="E19" s="19">
        <f t="shared" si="3"/>
        <v>0.16808799999999999</v>
      </c>
      <c r="F19" s="19">
        <f t="shared" si="3"/>
        <v>145.31497999999999</v>
      </c>
      <c r="G19" s="19">
        <f t="shared" si="3"/>
        <v>0.136658</v>
      </c>
      <c r="H19" s="19">
        <f t="shared" si="3"/>
        <v>7.8544000000000017E-2</v>
      </c>
      <c r="I19" s="19">
        <f t="shared" si="3"/>
        <v>0.124</v>
      </c>
      <c r="J19" s="19">
        <f t="shared" si="3"/>
        <v>10.614834</v>
      </c>
      <c r="K19" s="19">
        <f t="shared" si="3"/>
        <v>9.4853999999999994E-2</v>
      </c>
    </row>
    <row r="20" spans="1:11" ht="15" customHeight="1" thickTop="1" x14ac:dyDescent="0.25">
      <c r="A20" s="8">
        <v>40406</v>
      </c>
      <c r="B20" s="9">
        <v>0.18998000000000001</v>
      </c>
      <c r="C20" s="10">
        <v>0.17509</v>
      </c>
      <c r="D20" s="9">
        <v>8.201E-2</v>
      </c>
      <c r="E20" s="10">
        <v>0.16897999999999999</v>
      </c>
      <c r="F20" s="9">
        <v>146.79740000000001</v>
      </c>
      <c r="G20" s="10">
        <v>0.13852999999999999</v>
      </c>
      <c r="H20" s="9">
        <v>7.954E-2</v>
      </c>
      <c r="I20" s="10">
        <v>0.124</v>
      </c>
      <c r="J20" s="10">
        <v>10.6981</v>
      </c>
      <c r="K20" s="53">
        <v>9.7129999999999994E-2</v>
      </c>
    </row>
    <row r="21" spans="1:11" x14ac:dyDescent="0.25">
      <c r="A21" s="8">
        <v>40407</v>
      </c>
      <c r="B21" s="9">
        <v>0.189</v>
      </c>
      <c r="C21" s="10">
        <v>0.17566000000000001</v>
      </c>
      <c r="D21" s="9">
        <v>8.1989999999999993E-2</v>
      </c>
      <c r="E21" s="10">
        <v>0.16872999999999999</v>
      </c>
      <c r="F21" s="9">
        <v>146.971</v>
      </c>
      <c r="G21" s="10">
        <v>0.13839000000000001</v>
      </c>
      <c r="H21" s="9">
        <v>7.9170000000000004E-2</v>
      </c>
      <c r="I21" s="10">
        <v>0.124</v>
      </c>
      <c r="J21" s="10">
        <v>10.579370000000001</v>
      </c>
      <c r="K21" s="53">
        <v>9.6629999999999994E-2</v>
      </c>
    </row>
    <row r="22" spans="1:11" x14ac:dyDescent="0.25">
      <c r="A22" s="8">
        <v>40408</v>
      </c>
      <c r="B22" s="9">
        <v>0.18836</v>
      </c>
      <c r="C22" s="10">
        <v>0.17433999999999999</v>
      </c>
      <c r="D22" s="9">
        <v>8.1780000000000005E-2</v>
      </c>
      <c r="E22" s="10">
        <v>0.16797999999999999</v>
      </c>
      <c r="F22" s="9">
        <v>145.84880000000001</v>
      </c>
      <c r="G22" s="10">
        <v>0.13708999999999999</v>
      </c>
      <c r="H22" s="9">
        <v>7.9600000000000004E-2</v>
      </c>
      <c r="I22" s="10">
        <v>0.124</v>
      </c>
      <c r="J22" s="10">
        <v>10.610060000000001</v>
      </c>
      <c r="K22" s="53">
        <v>9.6310000000000007E-2</v>
      </c>
    </row>
    <row r="23" spans="1:11" x14ac:dyDescent="0.25">
      <c r="A23" s="8">
        <v>40409</v>
      </c>
      <c r="B23" s="9">
        <v>0.18854000000000001</v>
      </c>
      <c r="C23" s="10">
        <v>0.17344999999999999</v>
      </c>
      <c r="D23" s="9">
        <v>8.1750000000000003E-2</v>
      </c>
      <c r="E23" s="10">
        <v>0.1676</v>
      </c>
      <c r="F23" s="9">
        <v>145.61320000000001</v>
      </c>
      <c r="G23" s="10">
        <v>0.13775999999999999</v>
      </c>
      <c r="H23" s="9">
        <v>7.9519999999999993E-2</v>
      </c>
      <c r="I23" s="10">
        <v>0.124</v>
      </c>
      <c r="J23" s="10">
        <v>10.590529999999999</v>
      </c>
      <c r="K23" s="53">
        <v>9.64E-2</v>
      </c>
    </row>
    <row r="24" spans="1:11" ht="15.75" thickBot="1" x14ac:dyDescent="0.3">
      <c r="A24" s="11">
        <v>40410</v>
      </c>
      <c r="B24" s="12">
        <v>0.18889</v>
      </c>
      <c r="C24" s="13">
        <v>0.17501</v>
      </c>
      <c r="D24" s="12">
        <v>8.1879999999999994E-2</v>
      </c>
      <c r="E24" s="13">
        <v>0.16789000000000001</v>
      </c>
      <c r="F24" s="12">
        <v>145.46874</v>
      </c>
      <c r="G24" s="13">
        <v>0.13877999999999999</v>
      </c>
      <c r="H24" s="12">
        <v>7.9450000000000007E-2</v>
      </c>
      <c r="I24" s="13">
        <v>0.124</v>
      </c>
      <c r="J24" s="13">
        <v>10.562939999999999</v>
      </c>
      <c r="K24" s="54">
        <v>9.6579999999999999E-2</v>
      </c>
    </row>
    <row r="25" spans="1:11" ht="15.75" thickTop="1" x14ac:dyDescent="0.25">
      <c r="A25" s="14" t="s">
        <v>9</v>
      </c>
      <c r="B25" s="15">
        <f t="shared" ref="B25:K25" si="4">SUM(B20:B24)</f>
        <v>0.94477</v>
      </c>
      <c r="C25" s="16">
        <f t="shared" si="4"/>
        <v>0.87355000000000005</v>
      </c>
      <c r="D25" s="15">
        <f t="shared" si="4"/>
        <v>0.40941</v>
      </c>
      <c r="E25" s="16">
        <f t="shared" si="4"/>
        <v>0.84117999999999993</v>
      </c>
      <c r="F25" s="15">
        <f t="shared" si="4"/>
        <v>730.69914000000006</v>
      </c>
      <c r="G25" s="16">
        <f t="shared" si="4"/>
        <v>0.69055</v>
      </c>
      <c r="H25" s="15">
        <f t="shared" si="4"/>
        <v>0.39728000000000002</v>
      </c>
      <c r="I25" s="16">
        <f t="shared" si="4"/>
        <v>0.62</v>
      </c>
      <c r="J25" s="16">
        <f t="shared" si="4"/>
        <v>53.040999999999997</v>
      </c>
      <c r="K25" s="55">
        <f t="shared" si="4"/>
        <v>0.48304999999999998</v>
      </c>
    </row>
    <row r="26" spans="1:11" ht="15.75" thickBot="1" x14ac:dyDescent="0.3">
      <c r="A26" s="17" t="s">
        <v>10</v>
      </c>
      <c r="B26" s="18">
        <f>B25/5</f>
        <v>0.18895400000000001</v>
      </c>
      <c r="C26" s="19">
        <f>C25/5</f>
        <v>0.17471</v>
      </c>
      <c r="D26" s="19">
        <f t="shared" ref="D26:K26" si="5">D25/5</f>
        <v>8.1881999999999996E-2</v>
      </c>
      <c r="E26" s="19">
        <f t="shared" si="5"/>
        <v>0.168236</v>
      </c>
      <c r="F26" s="19">
        <f t="shared" si="5"/>
        <v>146.13982800000002</v>
      </c>
      <c r="G26" s="19">
        <f t="shared" si="5"/>
        <v>0.13811000000000001</v>
      </c>
      <c r="H26" s="19">
        <f t="shared" si="5"/>
        <v>7.9455999999999999E-2</v>
      </c>
      <c r="I26" s="19">
        <f t="shared" si="5"/>
        <v>0.124</v>
      </c>
      <c r="J26" s="19">
        <f t="shared" si="5"/>
        <v>10.6082</v>
      </c>
      <c r="K26" s="19">
        <f t="shared" si="5"/>
        <v>9.6610000000000001E-2</v>
      </c>
    </row>
    <row r="27" spans="1:11" ht="15.75" thickTop="1" x14ac:dyDescent="0.25">
      <c r="A27" s="8">
        <v>40413</v>
      </c>
      <c r="B27" s="9">
        <v>0.19103000000000001</v>
      </c>
      <c r="C27" s="10">
        <v>0.17627999999999999</v>
      </c>
      <c r="D27" s="9">
        <v>8.2229999999999998E-2</v>
      </c>
      <c r="E27" s="10">
        <v>0.16849</v>
      </c>
      <c r="F27" s="9">
        <v>146.83677</v>
      </c>
      <c r="G27" s="10">
        <v>0.13975000000000001</v>
      </c>
      <c r="H27" s="9">
        <v>7.9880000000000007E-2</v>
      </c>
      <c r="I27" s="10">
        <v>0.124</v>
      </c>
      <c r="J27" s="10">
        <v>10.624320000000001</v>
      </c>
      <c r="K27" s="53">
        <v>9.7670000000000007E-2</v>
      </c>
    </row>
    <row r="28" spans="1:11" x14ac:dyDescent="0.25">
      <c r="A28" s="8">
        <v>40414</v>
      </c>
      <c r="B28" s="9">
        <v>0.19166</v>
      </c>
      <c r="C28" s="10">
        <v>0.17546</v>
      </c>
      <c r="D28" s="9">
        <v>8.2170000000000007E-2</v>
      </c>
      <c r="E28" s="10">
        <v>0.16830999999999999</v>
      </c>
      <c r="F28" s="9">
        <v>146.60737</v>
      </c>
      <c r="G28" s="10">
        <v>0.13904</v>
      </c>
      <c r="H28" s="9">
        <v>7.9979999999999996E-2</v>
      </c>
      <c r="I28" s="10">
        <v>0.124</v>
      </c>
      <c r="J28" s="10">
        <v>10.5586</v>
      </c>
      <c r="K28" s="53">
        <v>9.7989999999999994E-2</v>
      </c>
    </row>
    <row r="29" spans="1:11" x14ac:dyDescent="0.25">
      <c r="A29" s="8">
        <v>40415</v>
      </c>
      <c r="B29" s="9">
        <v>0.19159999999999999</v>
      </c>
      <c r="C29" s="10">
        <v>0.17613999999999999</v>
      </c>
      <c r="D29" s="9">
        <v>8.2320000000000004E-2</v>
      </c>
      <c r="E29" s="10">
        <v>0.16878000000000001</v>
      </c>
      <c r="F29" s="9">
        <v>147.87433999999999</v>
      </c>
      <c r="G29" s="10">
        <v>0.14025000000000001</v>
      </c>
      <c r="H29" s="9">
        <v>8.0350000000000005E-2</v>
      </c>
      <c r="I29" s="10">
        <v>0.124</v>
      </c>
      <c r="J29" s="10">
        <v>10.42933</v>
      </c>
      <c r="K29" s="53">
        <v>9.7960000000000005E-2</v>
      </c>
    </row>
    <row r="30" spans="1:11" x14ac:dyDescent="0.25">
      <c r="A30" s="8">
        <v>40416</v>
      </c>
      <c r="B30" s="9">
        <v>0.19178000000000001</v>
      </c>
      <c r="C30" s="10">
        <v>0.17745</v>
      </c>
      <c r="D30" s="9">
        <v>8.226E-2</v>
      </c>
      <c r="E30" s="10">
        <v>0.16861999999999999</v>
      </c>
      <c r="F30" s="9">
        <v>148.44009</v>
      </c>
      <c r="G30" s="10">
        <v>0.14061999999999999</v>
      </c>
      <c r="H30" s="9">
        <v>8.0259999999999998E-2</v>
      </c>
      <c r="I30" s="10">
        <v>0.124</v>
      </c>
      <c r="J30" s="10">
        <v>10.49226</v>
      </c>
      <c r="K30" s="53">
        <v>9.8049999999999998E-2</v>
      </c>
    </row>
    <row r="31" spans="1:11" ht="15.75" thickBot="1" x14ac:dyDescent="0.3">
      <c r="A31" s="11">
        <v>40417</v>
      </c>
      <c r="B31" s="12">
        <v>0.19058</v>
      </c>
      <c r="C31" s="13">
        <v>0.17604</v>
      </c>
      <c r="D31" s="12">
        <v>8.2070000000000004E-2</v>
      </c>
      <c r="E31" s="13">
        <v>0.16808999999999999</v>
      </c>
      <c r="F31" s="12">
        <v>147.66137000000001</v>
      </c>
      <c r="G31" s="13">
        <v>0.13977000000000001</v>
      </c>
      <c r="H31" s="12">
        <v>7.9719999999999999E-2</v>
      </c>
      <c r="I31" s="13">
        <v>0.124</v>
      </c>
      <c r="J31" s="13">
        <v>10.48296</v>
      </c>
      <c r="K31" s="54">
        <v>9.7439999999999999E-2</v>
      </c>
    </row>
    <row r="32" spans="1:11" ht="15.75" thickTop="1" x14ac:dyDescent="0.25">
      <c r="A32" s="14" t="s">
        <v>9</v>
      </c>
      <c r="B32" s="15">
        <f t="shared" ref="B32:K32" si="6">SUM(B27:B31)</f>
        <v>0.95665</v>
      </c>
      <c r="C32" s="16">
        <f t="shared" si="6"/>
        <v>0.88136999999999999</v>
      </c>
      <c r="D32" s="15">
        <f t="shared" si="6"/>
        <v>0.41105000000000003</v>
      </c>
      <c r="E32" s="16">
        <f t="shared" si="6"/>
        <v>0.84228999999999998</v>
      </c>
      <c r="F32" s="15">
        <f t="shared" si="6"/>
        <v>737.41994</v>
      </c>
      <c r="G32" s="16">
        <f t="shared" si="6"/>
        <v>0.69943</v>
      </c>
      <c r="H32" s="15">
        <f t="shared" si="6"/>
        <v>0.40019000000000005</v>
      </c>
      <c r="I32" s="16">
        <f t="shared" si="6"/>
        <v>0.62</v>
      </c>
      <c r="J32" s="16">
        <f t="shared" si="6"/>
        <v>52.587470000000003</v>
      </c>
      <c r="K32" s="55">
        <f t="shared" si="6"/>
        <v>0.48910999999999993</v>
      </c>
    </row>
    <row r="33" spans="1:11" ht="15.75" thickBot="1" x14ac:dyDescent="0.3">
      <c r="A33" s="17" t="s">
        <v>10</v>
      </c>
      <c r="B33" s="18">
        <f>B32/5</f>
        <v>0.19133</v>
      </c>
      <c r="C33" s="19">
        <f>C32/5</f>
        <v>0.17627399999999999</v>
      </c>
      <c r="D33" s="19">
        <f t="shared" ref="D33:K33" si="7">D32/5</f>
        <v>8.2210000000000005E-2</v>
      </c>
      <c r="E33" s="19">
        <f t="shared" si="7"/>
        <v>0.168458</v>
      </c>
      <c r="F33" s="19">
        <f t="shared" si="7"/>
        <v>147.48398800000001</v>
      </c>
      <c r="G33" s="19">
        <f t="shared" si="7"/>
        <v>0.13988600000000001</v>
      </c>
      <c r="H33" s="19">
        <f t="shared" si="7"/>
        <v>8.0038000000000012E-2</v>
      </c>
      <c r="I33" s="19">
        <f t="shared" si="7"/>
        <v>0.124</v>
      </c>
      <c r="J33" s="19">
        <f t="shared" si="7"/>
        <v>10.517494000000001</v>
      </c>
      <c r="K33" s="19">
        <f t="shared" si="7"/>
        <v>9.7821999999999992E-2</v>
      </c>
    </row>
    <row r="34" spans="1:11" ht="15.75" thickTop="1" x14ac:dyDescent="0.25">
      <c r="A34" s="8">
        <v>40420</v>
      </c>
      <c r="B34" s="9">
        <v>0.19034000000000001</v>
      </c>
      <c r="C34" s="10">
        <v>0.17463999999999999</v>
      </c>
      <c r="D34" s="9">
        <v>8.2070000000000004E-2</v>
      </c>
      <c r="E34" s="10">
        <v>0.16780999999999999</v>
      </c>
      <c r="F34" s="9">
        <v>148.30896000000001</v>
      </c>
      <c r="G34" s="10">
        <v>0.13811000000000001</v>
      </c>
      <c r="H34" s="9">
        <v>7.9979999999999996E-2</v>
      </c>
      <c r="I34" s="10">
        <v>0.124</v>
      </c>
      <c r="J34" s="10">
        <v>10.562010000000001</v>
      </c>
      <c r="K34" s="53">
        <v>9.7320000000000004E-2</v>
      </c>
    </row>
    <row r="35" spans="1:11" ht="15.75" thickBot="1" x14ac:dyDescent="0.3">
      <c r="A35" s="11">
        <v>40421</v>
      </c>
      <c r="B35" s="12">
        <v>0.19070000000000001</v>
      </c>
      <c r="C35" s="13">
        <v>0.1749</v>
      </c>
      <c r="D35" s="12">
        <v>8.2100000000000006E-2</v>
      </c>
      <c r="E35" s="13">
        <v>0.16800000000000001</v>
      </c>
      <c r="F35" s="12">
        <v>147.9</v>
      </c>
      <c r="G35" s="13">
        <v>0.1384</v>
      </c>
      <c r="H35" s="12">
        <v>0.08</v>
      </c>
      <c r="I35" s="13">
        <v>0.124</v>
      </c>
      <c r="J35" s="13">
        <v>10.55</v>
      </c>
      <c r="K35" s="54">
        <v>9.7500000000000003E-2</v>
      </c>
    </row>
    <row r="36" spans="1:11" ht="15.75" thickTop="1" x14ac:dyDescent="0.25">
      <c r="A36" s="14" t="s">
        <v>9</v>
      </c>
      <c r="B36" s="15">
        <f t="shared" ref="B36:K36" si="8">SUM(B34:B35)</f>
        <v>0.38104000000000005</v>
      </c>
      <c r="C36" s="16">
        <f t="shared" si="8"/>
        <v>0.34953999999999996</v>
      </c>
      <c r="D36" s="15">
        <f t="shared" si="8"/>
        <v>0.16417000000000001</v>
      </c>
      <c r="E36" s="16">
        <f t="shared" si="8"/>
        <v>0.33581</v>
      </c>
      <c r="F36" s="15">
        <f t="shared" si="8"/>
        <v>296.20896000000005</v>
      </c>
      <c r="G36" s="16">
        <f t="shared" si="8"/>
        <v>0.27651000000000003</v>
      </c>
      <c r="H36" s="15">
        <f t="shared" si="8"/>
        <v>0.15998000000000001</v>
      </c>
      <c r="I36" s="16">
        <f t="shared" si="8"/>
        <v>0.248</v>
      </c>
      <c r="J36" s="16">
        <f t="shared" si="8"/>
        <v>21.112010000000001</v>
      </c>
      <c r="K36" s="55">
        <f t="shared" si="8"/>
        <v>0.19481999999999999</v>
      </c>
    </row>
    <row r="37" spans="1:11" ht="15.75" thickBot="1" x14ac:dyDescent="0.3">
      <c r="A37" s="17" t="s">
        <v>10</v>
      </c>
      <c r="B37" s="18">
        <f>B36/2</f>
        <v>0.19052000000000002</v>
      </c>
      <c r="C37" s="19">
        <f>C36/2</f>
        <v>0.17476999999999998</v>
      </c>
      <c r="D37" s="19">
        <f t="shared" ref="D37:K37" si="9">D36/2</f>
        <v>8.2085000000000005E-2</v>
      </c>
      <c r="E37" s="19">
        <f t="shared" si="9"/>
        <v>0.167905</v>
      </c>
      <c r="F37" s="19">
        <f t="shared" si="9"/>
        <v>148.10448000000002</v>
      </c>
      <c r="G37" s="19">
        <f t="shared" si="9"/>
        <v>0.13825500000000002</v>
      </c>
      <c r="H37" s="19">
        <f t="shared" si="9"/>
        <v>7.9990000000000006E-2</v>
      </c>
      <c r="I37" s="19">
        <f t="shared" si="9"/>
        <v>0.124</v>
      </c>
      <c r="J37" s="19">
        <f t="shared" si="9"/>
        <v>10.556005000000001</v>
      </c>
      <c r="K37" s="19">
        <f t="shared" si="9"/>
        <v>9.7409999999999997E-2</v>
      </c>
    </row>
    <row r="38" spans="1:11" ht="15.75" thickTop="1" x14ac:dyDescent="0.25">
      <c r="A38" s="20"/>
      <c r="B38" s="9"/>
      <c r="C38" s="10"/>
      <c r="D38" s="9"/>
      <c r="E38" s="10"/>
      <c r="F38" s="9"/>
      <c r="G38" s="10"/>
      <c r="H38" s="9"/>
      <c r="I38" s="10"/>
      <c r="J38" s="10"/>
      <c r="K38" s="53"/>
    </row>
    <row r="39" spans="1:11" ht="20.25" x14ac:dyDescent="0.3">
      <c r="A39" s="20"/>
      <c r="B39" s="9"/>
      <c r="C39" s="58"/>
      <c r="D39" s="9"/>
      <c r="E39" s="22" t="s">
        <v>11</v>
      </c>
      <c r="F39" s="9"/>
      <c r="G39" s="10"/>
      <c r="H39" s="9"/>
      <c r="I39" s="10"/>
      <c r="J39" s="10"/>
      <c r="K39" s="53"/>
    </row>
    <row r="40" spans="1:11" ht="15.75" thickBot="1" x14ac:dyDescent="0.3">
      <c r="A40" s="23"/>
      <c r="B40" s="24"/>
      <c r="C40" s="25"/>
      <c r="D40" s="24"/>
      <c r="E40" s="25"/>
      <c r="F40" s="24"/>
      <c r="G40" s="25"/>
      <c r="H40" s="24"/>
      <c r="I40" s="25"/>
      <c r="J40" s="25"/>
      <c r="K40" s="57"/>
    </row>
    <row r="41" spans="1:11" x14ac:dyDescent="0.25">
      <c r="A41" s="26" t="s">
        <v>12</v>
      </c>
      <c r="B41" s="27">
        <f>SUM(B6:B7,B9:B10,B13:B17,B20:B24,B27:B31,B34:B35)</f>
        <v>3.9482600000000008</v>
      </c>
      <c r="C41" s="36">
        <f>SUM(C6:C7,C9:C10,C13:C17,C20:C24,C27:C31,C34:C35)</f>
        <v>3.6441100000000004</v>
      </c>
      <c r="D41" s="36">
        <f>SUM(D6:D7,D9:D10,D13:D17,D20:D24,D27:D31,D34:D35)</f>
        <v>1.7156800000000003</v>
      </c>
      <c r="E41" s="36">
        <f t="shared" ref="E41:J41" si="10">SUM(E6:E7,E9:E10,E13:E17,E20:E24,E27:E31,E34:E35)</f>
        <v>3.5315999999999992</v>
      </c>
      <c r="F41" s="36">
        <f t="shared" si="10"/>
        <v>3072.2118399999999</v>
      </c>
      <c r="G41" s="36">
        <f t="shared" si="10"/>
        <v>2.89385</v>
      </c>
      <c r="H41" s="36">
        <f t="shared" si="10"/>
        <v>1.6634999999999998</v>
      </c>
      <c r="I41" s="36">
        <f t="shared" si="10"/>
        <v>2.6040000000000014</v>
      </c>
      <c r="J41" s="36">
        <f t="shared" si="10"/>
        <v>222.58845000000002</v>
      </c>
      <c r="K41" s="36">
        <f>SUM(K6:K7,K9:K10,K13:K17,K20:K24,K27:K31,K34:K35)</f>
        <v>2.0187200000000001</v>
      </c>
    </row>
    <row r="42" spans="1:11" x14ac:dyDescent="0.25">
      <c r="A42" s="26" t="s">
        <v>13</v>
      </c>
      <c r="B42" s="27">
        <f>B41/21</f>
        <v>0.18801238095238099</v>
      </c>
      <c r="C42" s="28">
        <f>C41/21</f>
        <v>0.17352904761904764</v>
      </c>
      <c r="D42" s="28">
        <f t="shared" ref="D42:K42" si="11">D41/21</f>
        <v>8.1699047619047629E-2</v>
      </c>
      <c r="E42" s="28">
        <f t="shared" si="11"/>
        <v>0.16817142857142853</v>
      </c>
      <c r="F42" s="28">
        <f t="shared" si="11"/>
        <v>146.2958019047619</v>
      </c>
      <c r="G42" s="28">
        <f t="shared" si="11"/>
        <v>0.13780238095238095</v>
      </c>
      <c r="H42" s="28">
        <f t="shared" si="11"/>
        <v>7.9214285714285709E-2</v>
      </c>
      <c r="I42" s="28">
        <f t="shared" si="11"/>
        <v>0.12400000000000007</v>
      </c>
      <c r="J42" s="28">
        <f t="shared" si="11"/>
        <v>10.599450000000001</v>
      </c>
      <c r="K42" s="28">
        <f t="shared" si="11"/>
        <v>9.6129523809523817E-2</v>
      </c>
    </row>
    <row r="43" spans="1:11" x14ac:dyDescent="0.25">
      <c r="A43" s="26" t="s">
        <v>14</v>
      </c>
      <c r="B43" s="27">
        <f>1/B42</f>
        <v>5.3187986606758413</v>
      </c>
      <c r="C43" s="28">
        <f>1/C42</f>
        <v>5.7627239572899827</v>
      </c>
      <c r="D43" s="28">
        <f t="shared" ref="D43:K43" si="12">1/D42</f>
        <v>12.240044763592277</v>
      </c>
      <c r="E43" s="28">
        <f t="shared" si="12"/>
        <v>5.9463132857628285</v>
      </c>
      <c r="F43" s="28">
        <f t="shared" si="12"/>
        <v>6.8354661376475914E-3</v>
      </c>
      <c r="G43" s="28">
        <f t="shared" si="12"/>
        <v>7.2567686645817853</v>
      </c>
      <c r="H43" s="28">
        <f t="shared" si="12"/>
        <v>12.623985572587918</v>
      </c>
      <c r="I43" s="28">
        <f t="shared" si="12"/>
        <v>8.0645161290322545</v>
      </c>
      <c r="J43" s="28">
        <f t="shared" si="12"/>
        <v>9.4344517875927514E-2</v>
      </c>
      <c r="K43" s="28">
        <f t="shared" si="12"/>
        <v>10.402631370373305</v>
      </c>
    </row>
    <row r="44" spans="1:11" ht="15.75" thickBot="1" x14ac:dyDescent="0.3">
      <c r="A44" s="29"/>
      <c r="B44" s="30"/>
      <c r="C44" s="31"/>
      <c r="D44" s="30"/>
      <c r="E44" s="31"/>
      <c r="F44" s="31"/>
      <c r="G44" s="30"/>
      <c r="H44" s="31"/>
      <c r="I44" s="30"/>
      <c r="J44" s="31"/>
      <c r="K44" s="4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39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1"/>
    </row>
    <row r="5" spans="1:11" ht="15.75" thickBot="1" x14ac:dyDescent="0.3">
      <c r="A5" s="6" t="s">
        <v>0</v>
      </c>
      <c r="B5" s="7" t="s">
        <v>20</v>
      </c>
      <c r="C5" s="6" t="s">
        <v>4</v>
      </c>
      <c r="D5" s="7" t="s">
        <v>5</v>
      </c>
      <c r="E5" s="6" t="s">
        <v>6</v>
      </c>
      <c r="F5" s="7" t="s">
        <v>3</v>
      </c>
      <c r="G5" s="6" t="s">
        <v>1</v>
      </c>
      <c r="H5" s="7" t="s">
        <v>7</v>
      </c>
      <c r="I5" s="6" t="s">
        <v>8</v>
      </c>
      <c r="J5" s="6" t="s">
        <v>22</v>
      </c>
      <c r="K5" s="52" t="s">
        <v>2</v>
      </c>
    </row>
    <row r="6" spans="1:11" x14ac:dyDescent="0.25">
      <c r="A6" s="8">
        <v>40422</v>
      </c>
      <c r="B6" s="64">
        <v>0.19098000000000001</v>
      </c>
      <c r="C6" s="65">
        <v>0.17707000000000001</v>
      </c>
      <c r="D6" s="64">
        <v>8.2180000000000003E-2</v>
      </c>
      <c r="E6" s="65">
        <v>0.16800000000000001</v>
      </c>
      <c r="F6" s="64">
        <v>148.67724000000001</v>
      </c>
      <c r="G6" s="65">
        <v>0.13911999999999999</v>
      </c>
      <c r="H6" s="64">
        <v>8.0729999999999996E-2</v>
      </c>
      <c r="I6" s="65">
        <v>0.124</v>
      </c>
      <c r="J6" s="64">
        <v>10.42468</v>
      </c>
      <c r="K6" s="64">
        <v>9.7650000000000001E-2</v>
      </c>
    </row>
    <row r="7" spans="1:11" x14ac:dyDescent="0.25">
      <c r="A7" s="8">
        <v>40423</v>
      </c>
      <c r="B7" s="20">
        <v>0.19061</v>
      </c>
      <c r="C7" s="78">
        <v>0.17502999999999999</v>
      </c>
      <c r="D7" s="20">
        <v>8.1860000000000002E-2</v>
      </c>
      <c r="E7" s="65">
        <v>0.16724</v>
      </c>
      <c r="F7" s="20">
        <v>147.36593999999999</v>
      </c>
      <c r="G7" s="65">
        <v>0.13702</v>
      </c>
      <c r="H7" s="20">
        <v>8.0329999999999999E-2</v>
      </c>
      <c r="I7" s="65">
        <v>0.124</v>
      </c>
      <c r="J7" s="20">
        <v>10.47583</v>
      </c>
      <c r="K7" s="20">
        <v>9.6960000000000005E-2</v>
      </c>
    </row>
    <row r="8" spans="1:11" ht="15.75" thickBot="1" x14ac:dyDescent="0.3">
      <c r="A8" s="11">
        <v>40424</v>
      </c>
      <c r="B8" s="74">
        <v>0.18917</v>
      </c>
      <c r="C8" s="75">
        <v>0.17333000000000001</v>
      </c>
      <c r="D8" s="74">
        <v>8.183E-2</v>
      </c>
      <c r="E8" s="75">
        <v>0.16696</v>
      </c>
      <c r="F8" s="74">
        <v>146.35223999999999</v>
      </c>
      <c r="G8" s="75">
        <v>0.13617000000000001</v>
      </c>
      <c r="H8" s="74">
        <v>8.0509999999999998E-2</v>
      </c>
      <c r="I8" s="75">
        <v>0.124</v>
      </c>
      <c r="J8" s="74">
        <v>10.452579999999999</v>
      </c>
      <c r="K8" s="74">
        <v>9.672E-2</v>
      </c>
    </row>
    <row r="9" spans="1:11" ht="15.75" thickTop="1" x14ac:dyDescent="0.25">
      <c r="A9" s="14" t="s">
        <v>9</v>
      </c>
      <c r="B9" s="15">
        <f t="shared" ref="B9:K9" si="0">SUM(B6:B8)</f>
        <v>0.57075999999999993</v>
      </c>
      <c r="C9" s="16">
        <f t="shared" si="0"/>
        <v>0.52542999999999995</v>
      </c>
      <c r="D9" s="15">
        <f t="shared" si="0"/>
        <v>0.24587000000000003</v>
      </c>
      <c r="E9" s="16">
        <f t="shared" si="0"/>
        <v>0.50219999999999998</v>
      </c>
      <c r="F9" s="15">
        <f t="shared" si="0"/>
        <v>442.39542</v>
      </c>
      <c r="G9" s="16">
        <f t="shared" si="0"/>
        <v>0.41231000000000001</v>
      </c>
      <c r="H9" s="15">
        <f t="shared" si="0"/>
        <v>0.24156999999999998</v>
      </c>
      <c r="I9" s="16">
        <f t="shared" si="0"/>
        <v>0.372</v>
      </c>
      <c r="J9" s="16">
        <f t="shared" si="0"/>
        <v>31.353090000000002</v>
      </c>
      <c r="K9" s="55">
        <f t="shared" si="0"/>
        <v>0.29132999999999998</v>
      </c>
    </row>
    <row r="10" spans="1:11" ht="15.75" thickBot="1" x14ac:dyDescent="0.3">
      <c r="A10" s="17" t="s">
        <v>10</v>
      </c>
      <c r="B10" s="18">
        <f>B9/3</f>
        <v>0.1902533333333333</v>
      </c>
      <c r="C10" s="19">
        <f>C9/3</f>
        <v>0.17514333333333332</v>
      </c>
      <c r="D10" s="19">
        <f t="shared" ref="D10:K10" si="1">D9/3</f>
        <v>8.1956666666666678E-2</v>
      </c>
      <c r="E10" s="19">
        <f t="shared" si="1"/>
        <v>0.16739999999999999</v>
      </c>
      <c r="F10" s="19">
        <f t="shared" si="1"/>
        <v>147.46513999999999</v>
      </c>
      <c r="G10" s="19">
        <f t="shared" si="1"/>
        <v>0.13743666666666668</v>
      </c>
      <c r="H10" s="19">
        <f t="shared" si="1"/>
        <v>8.0523333333333322E-2</v>
      </c>
      <c r="I10" s="19">
        <f t="shared" si="1"/>
        <v>0.124</v>
      </c>
      <c r="J10" s="19">
        <f t="shared" si="1"/>
        <v>10.451030000000001</v>
      </c>
      <c r="K10" s="19">
        <f t="shared" si="1"/>
        <v>9.7109999999999988E-2</v>
      </c>
    </row>
    <row r="11" spans="1:11" ht="15.75" thickTop="1" x14ac:dyDescent="0.25">
      <c r="A11" s="8">
        <v>40427</v>
      </c>
      <c r="B11" s="9">
        <v>0.18831000000000001</v>
      </c>
      <c r="C11" s="10">
        <v>0.17230999999999999</v>
      </c>
      <c r="D11" s="9">
        <v>8.183E-2</v>
      </c>
      <c r="E11" s="10">
        <v>0.16667999999999999</v>
      </c>
      <c r="F11" s="9">
        <v>145.58344</v>
      </c>
      <c r="G11" s="10">
        <v>0.13557</v>
      </c>
      <c r="H11" s="9">
        <v>8.0320000000000003E-2</v>
      </c>
      <c r="I11" s="10">
        <v>0.124</v>
      </c>
      <c r="J11" s="10">
        <v>10.448549999999999</v>
      </c>
      <c r="K11" s="53">
        <v>9.6280000000000004E-2</v>
      </c>
    </row>
    <row r="12" spans="1:11" x14ac:dyDescent="0.25">
      <c r="A12" s="8">
        <v>40428</v>
      </c>
      <c r="B12" s="9">
        <v>0.18820999999999999</v>
      </c>
      <c r="C12" s="10">
        <v>0.17168</v>
      </c>
      <c r="D12" s="9">
        <v>8.1729999999999997E-2</v>
      </c>
      <c r="E12" s="10">
        <v>0.16674</v>
      </c>
      <c r="F12" s="9">
        <v>145.29514</v>
      </c>
      <c r="G12" s="10">
        <v>0.13528999999999999</v>
      </c>
      <c r="H12" s="9">
        <v>8.0439999999999998E-2</v>
      </c>
      <c r="I12" s="10">
        <v>0.124</v>
      </c>
      <c r="J12" s="10">
        <v>10.447620000000001</v>
      </c>
      <c r="K12" s="53">
        <v>9.6229999999999996E-2</v>
      </c>
    </row>
    <row r="13" spans="1:11" x14ac:dyDescent="0.25">
      <c r="A13" s="8">
        <v>40429</v>
      </c>
      <c r="B13" s="9">
        <v>0.19019</v>
      </c>
      <c r="C13" s="10">
        <v>0.17199</v>
      </c>
      <c r="D13" s="9">
        <v>8.1960000000000005E-2</v>
      </c>
      <c r="E13" s="10">
        <v>0.16718</v>
      </c>
      <c r="F13" s="9">
        <v>145.92366999999999</v>
      </c>
      <c r="G13" s="10">
        <v>0.13572999999999999</v>
      </c>
      <c r="H13" s="9">
        <v>8.0869999999999997E-2</v>
      </c>
      <c r="I13" s="10">
        <v>0.124</v>
      </c>
      <c r="J13" s="10">
        <v>10.4129</v>
      </c>
      <c r="K13" s="53">
        <v>9.7239999999999993E-2</v>
      </c>
    </row>
    <row r="14" spans="1:11" x14ac:dyDescent="0.25">
      <c r="A14" s="8">
        <v>40430</v>
      </c>
      <c r="B14" s="9">
        <v>0.19053</v>
      </c>
      <c r="C14" s="10">
        <v>0.17188000000000001</v>
      </c>
      <c r="D14" s="9">
        <v>8.201E-2</v>
      </c>
      <c r="E14" s="10">
        <v>0.16667999999999999</v>
      </c>
      <c r="F14" s="9">
        <v>145.62064000000001</v>
      </c>
      <c r="G14" s="10">
        <v>0.13527</v>
      </c>
      <c r="H14" s="9">
        <v>8.0199999999999994E-2</v>
      </c>
      <c r="I14" s="10">
        <v>0.124</v>
      </c>
      <c r="J14" s="10">
        <v>10.39151</v>
      </c>
      <c r="K14" s="53">
        <v>9.7420000000000007E-2</v>
      </c>
    </row>
    <row r="15" spans="1:11" ht="15.75" thickBot="1" x14ac:dyDescent="0.3">
      <c r="A15" s="11">
        <v>40431</v>
      </c>
      <c r="B15" s="12">
        <v>0.19059999999999999</v>
      </c>
      <c r="C15" s="13">
        <v>0.1709</v>
      </c>
      <c r="D15" s="12">
        <v>8.2000000000000003E-2</v>
      </c>
      <c r="E15" s="13">
        <v>0.16639999999999999</v>
      </c>
      <c r="F15" s="12">
        <v>144.91972999999999</v>
      </c>
      <c r="G15" s="13">
        <v>0.13411000000000001</v>
      </c>
      <c r="H15" s="12">
        <v>8.0259999999999998E-2</v>
      </c>
      <c r="I15" s="13">
        <v>0.124</v>
      </c>
      <c r="J15" s="13">
        <v>10.39616</v>
      </c>
      <c r="K15" s="54">
        <v>9.7430000000000003E-2</v>
      </c>
    </row>
    <row r="16" spans="1:11" ht="15.75" thickTop="1" x14ac:dyDescent="0.25">
      <c r="A16" s="14" t="s">
        <v>9</v>
      </c>
      <c r="B16" s="15">
        <f t="shared" ref="B16:K16" si="2">SUM(B11:B15)</f>
        <v>0.9478399999999999</v>
      </c>
      <c r="C16" s="16">
        <f t="shared" si="2"/>
        <v>0.85875999999999997</v>
      </c>
      <c r="D16" s="15">
        <f t="shared" si="2"/>
        <v>0.40953000000000001</v>
      </c>
      <c r="E16" s="16">
        <f t="shared" si="2"/>
        <v>0.83367999999999987</v>
      </c>
      <c r="F16" s="15">
        <f t="shared" si="2"/>
        <v>727.3426199999999</v>
      </c>
      <c r="G16" s="16">
        <f t="shared" si="2"/>
        <v>0.67596999999999996</v>
      </c>
      <c r="H16" s="15">
        <f t="shared" si="2"/>
        <v>0.40209</v>
      </c>
      <c r="I16" s="16">
        <f t="shared" si="2"/>
        <v>0.62</v>
      </c>
      <c r="J16" s="16">
        <f t="shared" si="2"/>
        <v>52.096740000000004</v>
      </c>
      <c r="K16" s="55">
        <f t="shared" si="2"/>
        <v>0.48460000000000003</v>
      </c>
    </row>
    <row r="17" spans="1:11" ht="15.75" thickBot="1" x14ac:dyDescent="0.3">
      <c r="A17" s="17" t="s">
        <v>10</v>
      </c>
      <c r="B17" s="18">
        <f>B16/5</f>
        <v>0.18956799999999999</v>
      </c>
      <c r="C17" s="19">
        <f>C16/5</f>
        <v>0.17175199999999999</v>
      </c>
      <c r="D17" s="19">
        <f t="shared" ref="D17:K17" si="3">D16/5</f>
        <v>8.1906000000000007E-2</v>
      </c>
      <c r="E17" s="19">
        <f t="shared" si="3"/>
        <v>0.16673599999999997</v>
      </c>
      <c r="F17" s="19">
        <f t="shared" si="3"/>
        <v>145.46852399999997</v>
      </c>
      <c r="G17" s="19">
        <f t="shared" si="3"/>
        <v>0.13519399999999998</v>
      </c>
      <c r="H17" s="19">
        <f t="shared" si="3"/>
        <v>8.0418000000000003E-2</v>
      </c>
      <c r="I17" s="19">
        <f t="shared" si="3"/>
        <v>0.124</v>
      </c>
      <c r="J17" s="19">
        <f t="shared" si="3"/>
        <v>10.419348000000001</v>
      </c>
      <c r="K17" s="19">
        <f t="shared" si="3"/>
        <v>9.6920000000000006E-2</v>
      </c>
    </row>
    <row r="18" spans="1:11" ht="15" customHeight="1" thickTop="1" x14ac:dyDescent="0.25">
      <c r="A18" s="8">
        <v>40434</v>
      </c>
      <c r="B18" s="9">
        <v>0.19072</v>
      </c>
      <c r="C18" s="10">
        <v>0.17</v>
      </c>
      <c r="D18" s="9">
        <v>8.1979999999999997E-2</v>
      </c>
      <c r="E18" s="10">
        <v>0.16606000000000001</v>
      </c>
      <c r="F18" s="9">
        <v>144.56137000000001</v>
      </c>
      <c r="G18" s="10">
        <v>0.13367999999999999</v>
      </c>
      <c r="H18" s="9">
        <v>8.0649999999999999E-2</v>
      </c>
      <c r="I18" s="10">
        <v>0.124</v>
      </c>
      <c r="J18" s="10">
        <v>10.450100000000001</v>
      </c>
      <c r="K18" s="53">
        <v>9.7509999999999999E-2</v>
      </c>
    </row>
    <row r="19" spans="1:11" x14ac:dyDescent="0.25">
      <c r="A19" s="8">
        <v>40435</v>
      </c>
      <c r="B19" s="9">
        <v>0.18897</v>
      </c>
      <c r="C19" s="10">
        <v>0.16919999999999999</v>
      </c>
      <c r="D19" s="9">
        <v>8.183E-2</v>
      </c>
      <c r="E19" s="10">
        <v>0.16596</v>
      </c>
      <c r="F19" s="9">
        <v>143.93299999999999</v>
      </c>
      <c r="G19" s="10">
        <v>0.13270999999999999</v>
      </c>
      <c r="H19" s="9">
        <v>8.0369999999999997E-2</v>
      </c>
      <c r="I19" s="10">
        <v>0.124</v>
      </c>
      <c r="J19" s="10">
        <v>10.398949999999999</v>
      </c>
      <c r="K19" s="53">
        <v>9.6619999999999998E-2</v>
      </c>
    </row>
    <row r="20" spans="1:11" x14ac:dyDescent="0.25">
      <c r="A20" s="8">
        <v>40436</v>
      </c>
      <c r="B20" s="9">
        <v>0.18722</v>
      </c>
      <c r="C20" s="10">
        <v>0.16878000000000001</v>
      </c>
      <c r="D20" s="9">
        <v>8.1670000000000006E-2</v>
      </c>
      <c r="E20" s="10">
        <v>0.16542000000000001</v>
      </c>
      <c r="F20" s="9">
        <v>143.94229999999999</v>
      </c>
      <c r="G20" s="10">
        <v>0.13202</v>
      </c>
      <c r="H20" s="9">
        <v>8.0089999999999995E-2</v>
      </c>
      <c r="I20" s="10">
        <v>0.124</v>
      </c>
      <c r="J20" s="10">
        <v>10.31556</v>
      </c>
      <c r="K20" s="53">
        <v>9.5729999999999996E-2</v>
      </c>
    </row>
    <row r="21" spans="1:11" x14ac:dyDescent="0.25">
      <c r="A21" s="8">
        <v>40437</v>
      </c>
      <c r="B21" s="9">
        <v>0.1855</v>
      </c>
      <c r="C21" s="10">
        <v>0.17104</v>
      </c>
      <c r="D21" s="9">
        <v>8.1320000000000003E-2</v>
      </c>
      <c r="E21" s="10">
        <v>0.16578000000000001</v>
      </c>
      <c r="F21" s="9">
        <v>144.24114</v>
      </c>
      <c r="G21" s="10">
        <v>0.13231999999999999</v>
      </c>
      <c r="H21" s="9">
        <v>7.9409999999999994E-2</v>
      </c>
      <c r="I21" s="10">
        <v>0.124</v>
      </c>
      <c r="J21" s="10">
        <v>10.618119999999999</v>
      </c>
      <c r="K21" s="53">
        <v>9.4839999999999994E-2</v>
      </c>
    </row>
    <row r="22" spans="1:11" ht="15.75" thickBot="1" x14ac:dyDescent="0.3">
      <c r="A22" s="11">
        <v>40438</v>
      </c>
      <c r="B22" s="12">
        <v>0.1855</v>
      </c>
      <c r="C22" s="13">
        <v>0.17104</v>
      </c>
      <c r="D22" s="12">
        <v>8.1320000000000003E-2</v>
      </c>
      <c r="E22" s="13">
        <v>0.16578000000000001</v>
      </c>
      <c r="F22" s="12">
        <v>144.24114</v>
      </c>
      <c r="G22" s="13">
        <v>0.13231999999999999</v>
      </c>
      <c r="H22" s="12">
        <v>7.9409999999999994E-2</v>
      </c>
      <c r="I22" s="13">
        <v>0.124</v>
      </c>
      <c r="J22" s="13">
        <v>10.618119999999999</v>
      </c>
      <c r="K22" s="54">
        <v>9.4839999999999994E-2</v>
      </c>
    </row>
    <row r="23" spans="1:11" ht="15.75" thickTop="1" x14ac:dyDescent="0.25">
      <c r="A23" s="14" t="s">
        <v>9</v>
      </c>
      <c r="B23" s="15">
        <f t="shared" ref="B23:K23" si="4">SUM(B18:B22)</f>
        <v>0.93791000000000002</v>
      </c>
      <c r="C23" s="16">
        <f t="shared" si="4"/>
        <v>0.85005999999999993</v>
      </c>
      <c r="D23" s="15">
        <f t="shared" si="4"/>
        <v>0.40812000000000004</v>
      </c>
      <c r="E23" s="16">
        <f t="shared" si="4"/>
        <v>0.82900000000000007</v>
      </c>
      <c r="F23" s="15">
        <f t="shared" si="4"/>
        <v>720.91895</v>
      </c>
      <c r="G23" s="16">
        <f t="shared" si="4"/>
        <v>0.66305000000000003</v>
      </c>
      <c r="H23" s="15">
        <f t="shared" si="4"/>
        <v>0.39992999999999995</v>
      </c>
      <c r="I23" s="16">
        <f t="shared" si="4"/>
        <v>0.62</v>
      </c>
      <c r="J23" s="16">
        <f t="shared" si="4"/>
        <v>52.400849999999991</v>
      </c>
      <c r="K23" s="55">
        <f t="shared" si="4"/>
        <v>0.47953999999999997</v>
      </c>
    </row>
    <row r="24" spans="1:11" ht="15.75" thickBot="1" x14ac:dyDescent="0.3">
      <c r="A24" s="17" t="s">
        <v>10</v>
      </c>
      <c r="B24" s="18">
        <f>B23/5</f>
        <v>0.187582</v>
      </c>
      <c r="C24" s="19">
        <f>C23/5</f>
        <v>0.170012</v>
      </c>
      <c r="D24" s="19">
        <f t="shared" ref="D24:K24" si="5">D23/5</f>
        <v>8.1624000000000002E-2</v>
      </c>
      <c r="E24" s="19">
        <f t="shared" si="5"/>
        <v>0.1658</v>
      </c>
      <c r="F24" s="19">
        <f t="shared" si="5"/>
        <v>144.18378999999999</v>
      </c>
      <c r="G24" s="19">
        <f t="shared" si="5"/>
        <v>0.13261000000000001</v>
      </c>
      <c r="H24" s="19">
        <f t="shared" si="5"/>
        <v>7.9985999999999988E-2</v>
      </c>
      <c r="I24" s="19">
        <f t="shared" si="5"/>
        <v>0.124</v>
      </c>
      <c r="J24" s="19">
        <f t="shared" si="5"/>
        <v>10.480169999999998</v>
      </c>
      <c r="K24" s="19">
        <f t="shared" si="5"/>
        <v>9.5907999999999993E-2</v>
      </c>
    </row>
    <row r="25" spans="1:11" ht="15.75" thickTop="1" x14ac:dyDescent="0.25">
      <c r="A25" s="8">
        <v>40441</v>
      </c>
      <c r="B25" s="9">
        <v>0.18587999999999999</v>
      </c>
      <c r="C25" s="10">
        <v>0.17068</v>
      </c>
      <c r="D25" s="9">
        <v>8.1339999999999996E-2</v>
      </c>
      <c r="E25" s="10">
        <v>0.16574</v>
      </c>
      <c r="F25" s="9">
        <v>143.96028000000001</v>
      </c>
      <c r="G25" s="10">
        <v>0.13234000000000001</v>
      </c>
      <c r="H25" s="9">
        <v>7.9289999999999999E-2</v>
      </c>
      <c r="I25" s="10">
        <v>0.124</v>
      </c>
      <c r="J25" s="10">
        <v>10.64664</v>
      </c>
      <c r="K25" s="53">
        <v>9.5039999999999999E-2</v>
      </c>
    </row>
    <row r="26" spans="1:11" x14ac:dyDescent="0.25">
      <c r="A26" s="8">
        <v>40442</v>
      </c>
      <c r="B26" s="9">
        <v>0.18534</v>
      </c>
      <c r="C26" s="10">
        <v>0.16949</v>
      </c>
      <c r="D26" s="9">
        <v>8.133E-2</v>
      </c>
      <c r="E26" s="10">
        <v>0.16542000000000001</v>
      </c>
      <c r="F26" s="9">
        <v>144.04057</v>
      </c>
      <c r="G26" s="10">
        <v>0.13075000000000001</v>
      </c>
      <c r="H26" s="9">
        <v>7.9600000000000004E-2</v>
      </c>
      <c r="I26" s="10">
        <v>0.124</v>
      </c>
      <c r="J26" s="10">
        <v>10.632999999999999</v>
      </c>
      <c r="K26" s="53">
        <v>9.4769999999999993E-2</v>
      </c>
    </row>
    <row r="27" spans="1:11" x14ac:dyDescent="0.25">
      <c r="A27" s="8">
        <v>40443</v>
      </c>
      <c r="B27" s="9">
        <v>0.18467</v>
      </c>
      <c r="C27" s="10">
        <v>0.16991000000000001</v>
      </c>
      <c r="D27" s="9">
        <v>8.1269999999999995E-2</v>
      </c>
      <c r="E27" s="10">
        <v>0.16519</v>
      </c>
      <c r="F27" s="9">
        <v>143.97888</v>
      </c>
      <c r="G27" s="10">
        <v>0.13086</v>
      </c>
      <c r="H27" s="9">
        <v>7.9780000000000004E-2</v>
      </c>
      <c r="I27" s="10">
        <v>0.124</v>
      </c>
      <c r="J27" s="10">
        <v>10.583399999999999</v>
      </c>
      <c r="K27" s="53">
        <v>9.4420000000000004E-2</v>
      </c>
    </row>
    <row r="28" spans="1:11" x14ac:dyDescent="0.25">
      <c r="A28" s="8">
        <v>40444</v>
      </c>
      <c r="B28" s="9">
        <v>0.18129999999999999</v>
      </c>
      <c r="C28" s="10">
        <v>0.16814000000000001</v>
      </c>
      <c r="D28" s="9">
        <v>8.0549999999999997E-2</v>
      </c>
      <c r="E28" s="10">
        <v>0.16449</v>
      </c>
      <c r="F28" s="9">
        <v>143.28200000000001</v>
      </c>
      <c r="G28" s="10">
        <v>0.12970999999999999</v>
      </c>
      <c r="H28" s="9">
        <v>7.9170000000000004E-2</v>
      </c>
      <c r="I28" s="10">
        <v>0.124</v>
      </c>
      <c r="J28" s="10">
        <v>10.49164</v>
      </c>
      <c r="K28" s="53">
        <v>9.2700000000000005E-2</v>
      </c>
    </row>
    <row r="29" spans="1:11" ht="15.75" thickBot="1" x14ac:dyDescent="0.3">
      <c r="A29" s="11">
        <v>40445</v>
      </c>
      <c r="B29" s="12">
        <v>0.18187999999999999</v>
      </c>
      <c r="C29" s="13">
        <v>0.16965</v>
      </c>
      <c r="D29" s="12">
        <v>8.0610000000000001E-2</v>
      </c>
      <c r="E29" s="13">
        <v>0.16452</v>
      </c>
      <c r="F29" s="12">
        <v>142.76988</v>
      </c>
      <c r="G29" s="13">
        <v>0.13027</v>
      </c>
      <c r="H29" s="12">
        <v>7.8890000000000002E-2</v>
      </c>
      <c r="I29" s="13">
        <v>0.124</v>
      </c>
      <c r="J29" s="13">
        <v>10.453200000000001</v>
      </c>
      <c r="K29" s="54">
        <v>9.2999999999999999E-2</v>
      </c>
    </row>
    <row r="30" spans="1:11" ht="15.75" thickTop="1" x14ac:dyDescent="0.25">
      <c r="A30" s="14" t="s">
        <v>9</v>
      </c>
      <c r="B30" s="15">
        <f t="shared" ref="B30:K30" si="6">SUM(B25:B29)</f>
        <v>0.91907000000000005</v>
      </c>
      <c r="C30" s="16">
        <f t="shared" si="6"/>
        <v>0.84787000000000001</v>
      </c>
      <c r="D30" s="15">
        <f t="shared" si="6"/>
        <v>0.40510000000000002</v>
      </c>
      <c r="E30" s="16">
        <f t="shared" si="6"/>
        <v>0.82535999999999998</v>
      </c>
      <c r="F30" s="15">
        <f t="shared" si="6"/>
        <v>718.03161</v>
      </c>
      <c r="G30" s="16">
        <f t="shared" si="6"/>
        <v>0.65393000000000001</v>
      </c>
      <c r="H30" s="15">
        <f t="shared" si="6"/>
        <v>0.39673000000000003</v>
      </c>
      <c r="I30" s="16">
        <f t="shared" si="6"/>
        <v>0.62</v>
      </c>
      <c r="J30" s="16">
        <f t="shared" si="6"/>
        <v>52.807880000000004</v>
      </c>
      <c r="K30" s="55">
        <f t="shared" si="6"/>
        <v>0.46992999999999996</v>
      </c>
    </row>
    <row r="31" spans="1:11" ht="15.75" thickBot="1" x14ac:dyDescent="0.3">
      <c r="A31" s="17" t="s">
        <v>10</v>
      </c>
      <c r="B31" s="18">
        <f>B30/5</f>
        <v>0.18381400000000001</v>
      </c>
      <c r="C31" s="19">
        <f>C30/5</f>
        <v>0.169574</v>
      </c>
      <c r="D31" s="19">
        <f t="shared" ref="D31:K31" si="7">D30/5</f>
        <v>8.1020000000000009E-2</v>
      </c>
      <c r="E31" s="19">
        <f t="shared" si="7"/>
        <v>0.165072</v>
      </c>
      <c r="F31" s="19">
        <f t="shared" si="7"/>
        <v>143.60632200000001</v>
      </c>
      <c r="G31" s="19">
        <f t="shared" si="7"/>
        <v>0.13078600000000001</v>
      </c>
      <c r="H31" s="19">
        <f t="shared" si="7"/>
        <v>7.9346E-2</v>
      </c>
      <c r="I31" s="19">
        <f t="shared" si="7"/>
        <v>0.124</v>
      </c>
      <c r="J31" s="19">
        <f t="shared" si="7"/>
        <v>10.561576000000001</v>
      </c>
      <c r="K31" s="19">
        <f t="shared" si="7"/>
        <v>9.3985999999999986E-2</v>
      </c>
    </row>
    <row r="32" spans="1:11" ht="15.75" thickTop="1" x14ac:dyDescent="0.25">
      <c r="A32" s="8">
        <v>40448</v>
      </c>
      <c r="B32" s="9">
        <v>0.18076999999999999</v>
      </c>
      <c r="C32" s="10">
        <v>0.16883000000000001</v>
      </c>
      <c r="D32" s="9">
        <v>8.0420000000000005E-2</v>
      </c>
      <c r="E32" s="10">
        <v>0.16403000000000001</v>
      </c>
      <c r="F32" s="9">
        <v>143.24077</v>
      </c>
      <c r="G32" s="10">
        <v>0.12917999999999999</v>
      </c>
      <c r="H32" s="9">
        <v>7.8399999999999997E-2</v>
      </c>
      <c r="I32" s="10">
        <v>0.124</v>
      </c>
      <c r="J32" s="10">
        <v>10.44669</v>
      </c>
      <c r="K32" s="53">
        <v>9.1980000000000006E-2</v>
      </c>
    </row>
    <row r="33" spans="1:11" x14ac:dyDescent="0.25">
      <c r="A33" s="8">
        <v>40449</v>
      </c>
      <c r="B33" s="9">
        <v>0.18003</v>
      </c>
      <c r="C33" s="10">
        <v>0.16880000000000001</v>
      </c>
      <c r="D33" s="9">
        <v>8.0229999999999996E-2</v>
      </c>
      <c r="E33" s="10">
        <v>0.16388</v>
      </c>
      <c r="F33" s="9">
        <v>142.24845999999999</v>
      </c>
      <c r="G33" s="10">
        <v>0.12889999999999999</v>
      </c>
      <c r="H33" s="9">
        <v>7.8320000000000001E-2</v>
      </c>
      <c r="I33" s="10">
        <v>0.124</v>
      </c>
      <c r="J33" s="10">
        <v>10.444520000000001</v>
      </c>
      <c r="K33" s="53">
        <v>9.2050000000000007E-2</v>
      </c>
    </row>
    <row r="34" spans="1:11" x14ac:dyDescent="0.25">
      <c r="A34" s="8">
        <v>40450</v>
      </c>
      <c r="B34" s="9">
        <v>0.17943000000000001</v>
      </c>
      <c r="C34" s="10">
        <v>0.16832</v>
      </c>
      <c r="D34" s="9">
        <v>8.0240000000000006E-2</v>
      </c>
      <c r="E34" s="10">
        <v>0.16367999999999999</v>
      </c>
      <c r="F34" s="9">
        <v>142.31914</v>
      </c>
      <c r="G34" s="10">
        <v>0.12867999999999999</v>
      </c>
      <c r="H34" s="9">
        <v>7.8460000000000002E-2</v>
      </c>
      <c r="I34" s="10">
        <v>0.124</v>
      </c>
      <c r="J34" s="10">
        <v>10.4129</v>
      </c>
      <c r="K34" s="53">
        <v>9.1740000000000002E-2</v>
      </c>
    </row>
    <row r="35" spans="1:11" ht="15.75" thickBot="1" x14ac:dyDescent="0.3">
      <c r="A35" s="11">
        <v>40451</v>
      </c>
      <c r="B35" s="12">
        <v>0.17832999999999999</v>
      </c>
      <c r="C35" s="13">
        <v>0.16825000000000001</v>
      </c>
      <c r="D35" s="12">
        <v>7.9880000000000007E-2</v>
      </c>
      <c r="E35" s="13">
        <v>0.16331000000000001</v>
      </c>
      <c r="F35" s="12">
        <v>141.62877</v>
      </c>
      <c r="G35" s="13">
        <v>0.12798999999999999</v>
      </c>
      <c r="H35" s="12">
        <v>7.8479999999999994E-2</v>
      </c>
      <c r="I35" s="13">
        <v>0.124</v>
      </c>
      <c r="J35" s="13">
        <v>10.371359999999999</v>
      </c>
      <c r="K35" s="54">
        <v>9.1179999999999997E-2</v>
      </c>
    </row>
    <row r="36" spans="1:11" ht="15.75" thickTop="1" x14ac:dyDescent="0.25">
      <c r="A36" s="14" t="s">
        <v>9</v>
      </c>
      <c r="B36" s="15">
        <f t="shared" ref="B36:K36" si="8">SUM(B32:B35)</f>
        <v>0.71855999999999998</v>
      </c>
      <c r="C36" s="16">
        <f t="shared" si="8"/>
        <v>0.67420000000000002</v>
      </c>
      <c r="D36" s="15">
        <f t="shared" si="8"/>
        <v>0.32077</v>
      </c>
      <c r="E36" s="16">
        <f t="shared" si="8"/>
        <v>0.65490000000000004</v>
      </c>
      <c r="F36" s="15">
        <f t="shared" si="8"/>
        <v>569.43714</v>
      </c>
      <c r="G36" s="16">
        <f t="shared" si="8"/>
        <v>0.51475000000000004</v>
      </c>
      <c r="H36" s="15">
        <f t="shared" si="8"/>
        <v>0.31365999999999999</v>
      </c>
      <c r="I36" s="16">
        <f t="shared" si="8"/>
        <v>0.496</v>
      </c>
      <c r="J36" s="16">
        <f t="shared" si="8"/>
        <v>41.675470000000004</v>
      </c>
      <c r="K36" s="55">
        <f t="shared" si="8"/>
        <v>0.36695</v>
      </c>
    </row>
    <row r="37" spans="1:11" ht="15.75" thickBot="1" x14ac:dyDescent="0.3">
      <c r="A37" s="17" t="s">
        <v>10</v>
      </c>
      <c r="B37" s="18">
        <f>B36/4</f>
        <v>0.17963999999999999</v>
      </c>
      <c r="C37" s="19">
        <f>C36/4</f>
        <v>0.16855000000000001</v>
      </c>
      <c r="D37" s="19">
        <f t="shared" ref="D37:K37" si="9">D36/4</f>
        <v>8.01925E-2</v>
      </c>
      <c r="E37" s="19">
        <f t="shared" si="9"/>
        <v>0.16372500000000001</v>
      </c>
      <c r="F37" s="19">
        <f t="shared" si="9"/>
        <v>142.359285</v>
      </c>
      <c r="G37" s="19">
        <f t="shared" si="9"/>
        <v>0.12868750000000001</v>
      </c>
      <c r="H37" s="19">
        <f t="shared" si="9"/>
        <v>7.8414999999999999E-2</v>
      </c>
      <c r="I37" s="19">
        <f t="shared" si="9"/>
        <v>0.124</v>
      </c>
      <c r="J37" s="19">
        <f t="shared" si="9"/>
        <v>10.418867500000001</v>
      </c>
      <c r="K37" s="19">
        <f t="shared" si="9"/>
        <v>9.17375E-2</v>
      </c>
    </row>
    <row r="38" spans="1:11" ht="21" thickTop="1" x14ac:dyDescent="0.3">
      <c r="A38" s="20"/>
      <c r="B38" s="9"/>
      <c r="C38" s="50"/>
      <c r="D38" s="10"/>
      <c r="E38" s="22" t="s">
        <v>11</v>
      </c>
      <c r="F38" s="10"/>
      <c r="G38" s="10"/>
      <c r="H38" s="10"/>
      <c r="I38" s="10"/>
      <c r="J38" s="10"/>
      <c r="K38" s="53"/>
    </row>
    <row r="39" spans="1:11" ht="15.75" thickBot="1" x14ac:dyDescent="0.3">
      <c r="A39" s="23"/>
      <c r="B39" s="24"/>
      <c r="C39" s="25"/>
      <c r="D39" s="25"/>
      <c r="E39" s="25"/>
      <c r="F39" s="25"/>
      <c r="G39" s="25"/>
      <c r="H39" s="25"/>
      <c r="I39" s="25"/>
      <c r="J39" s="25"/>
      <c r="K39" s="57"/>
    </row>
    <row r="40" spans="1:11" x14ac:dyDescent="0.25">
      <c r="A40" s="26" t="s">
        <v>12</v>
      </c>
      <c r="B40" s="27">
        <f>SUM(B6:B8,B11:B15,B18:B22,B25:B29,B32:B35)</f>
        <v>4.0941400000000003</v>
      </c>
      <c r="C40" s="36">
        <f>SUM(C6:C8,C11:C15,C18:C22,C25:C29,C32:C35)</f>
        <v>3.7563199999999997</v>
      </c>
      <c r="D40" s="36">
        <f t="shared" ref="D40:K40" si="10">SUM(D6:D8,D11:D15,D18:D22,D25:D29,D32:D35)</f>
        <v>1.78939</v>
      </c>
      <c r="E40" s="36">
        <f t="shared" si="10"/>
        <v>3.6451399999999996</v>
      </c>
      <c r="F40" s="36">
        <f t="shared" si="10"/>
        <v>3178.12574</v>
      </c>
      <c r="G40" s="36">
        <f t="shared" si="10"/>
        <v>2.9200099999999996</v>
      </c>
      <c r="H40" s="36">
        <f t="shared" si="10"/>
        <v>1.7539799999999999</v>
      </c>
      <c r="I40" s="36">
        <f t="shared" si="10"/>
        <v>2.7280000000000015</v>
      </c>
      <c r="J40" s="36">
        <f t="shared" si="10"/>
        <v>230.33403000000004</v>
      </c>
      <c r="K40" s="36">
        <f t="shared" si="10"/>
        <v>2.0923500000000002</v>
      </c>
    </row>
    <row r="41" spans="1:11" x14ac:dyDescent="0.25">
      <c r="A41" s="26" t="s">
        <v>13</v>
      </c>
      <c r="B41" s="27">
        <f>B40/22</f>
        <v>0.18609727272727275</v>
      </c>
      <c r="C41" s="28">
        <f>C40/22</f>
        <v>0.17074181818181816</v>
      </c>
      <c r="D41" s="28">
        <f t="shared" ref="D41:K41" si="11">D40/22</f>
        <v>8.1335909090909098E-2</v>
      </c>
      <c r="E41" s="28">
        <f t="shared" si="11"/>
        <v>0.16568818181818179</v>
      </c>
      <c r="F41" s="28">
        <f t="shared" si="11"/>
        <v>144.46026090909092</v>
      </c>
      <c r="G41" s="28">
        <f t="shared" si="11"/>
        <v>0.13272772727272725</v>
      </c>
      <c r="H41" s="28">
        <f t="shared" si="11"/>
        <v>7.9726363636363637E-2</v>
      </c>
      <c r="I41" s="28">
        <f t="shared" si="11"/>
        <v>0.12400000000000007</v>
      </c>
      <c r="J41" s="28">
        <f t="shared" si="11"/>
        <v>10.469728636363639</v>
      </c>
      <c r="K41" s="28">
        <f t="shared" si="11"/>
        <v>9.5106818181818195E-2</v>
      </c>
    </row>
    <row r="42" spans="1:11" x14ac:dyDescent="0.25">
      <c r="A42" s="26" t="s">
        <v>14</v>
      </c>
      <c r="B42" s="27">
        <f>1/B41</f>
        <v>5.3735338801311139</v>
      </c>
      <c r="C42" s="28">
        <f t="shared" ref="C42:K42" si="12">1/C41</f>
        <v>5.856796013119224</v>
      </c>
      <c r="D42" s="28">
        <f t="shared" si="12"/>
        <v>12.294692604742398</v>
      </c>
      <c r="E42" s="28">
        <f t="shared" si="12"/>
        <v>6.0354334812929009</v>
      </c>
      <c r="F42" s="28">
        <f t="shared" si="12"/>
        <v>6.9223189388346847E-3</v>
      </c>
      <c r="G42" s="28">
        <f t="shared" si="12"/>
        <v>7.5342207732165312</v>
      </c>
      <c r="H42" s="28">
        <f t="shared" si="12"/>
        <v>12.542902427621751</v>
      </c>
      <c r="I42" s="28">
        <f t="shared" si="12"/>
        <v>8.0645161290322545</v>
      </c>
      <c r="J42" s="28">
        <f t="shared" si="12"/>
        <v>9.5513459300824957E-2</v>
      </c>
      <c r="K42" s="28">
        <f t="shared" si="12"/>
        <v>10.514493273113962</v>
      </c>
    </row>
    <row r="43" spans="1:11" ht="15.75" thickBot="1" x14ac:dyDescent="0.3">
      <c r="A43" s="29"/>
      <c r="B43" s="30"/>
      <c r="C43" s="31"/>
      <c r="D43" s="30"/>
      <c r="E43" s="31"/>
      <c r="F43" s="30"/>
      <c r="G43" s="31"/>
      <c r="H43" s="30"/>
      <c r="I43" s="31"/>
      <c r="J43" s="30"/>
      <c r="K43" s="3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40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51"/>
    </row>
    <row r="5" spans="1:11" ht="15.75" thickBot="1" x14ac:dyDescent="0.3">
      <c r="A5" s="6" t="s">
        <v>0</v>
      </c>
      <c r="B5" s="7" t="s">
        <v>8</v>
      </c>
      <c r="C5" s="6" t="s">
        <v>7</v>
      </c>
      <c r="D5" s="7" t="s">
        <v>17</v>
      </c>
      <c r="E5" s="6" t="s">
        <v>1</v>
      </c>
      <c r="F5" s="7" t="s">
        <v>15</v>
      </c>
      <c r="G5" s="6" t="s">
        <v>5</v>
      </c>
      <c r="H5" s="7" t="s">
        <v>4</v>
      </c>
      <c r="I5" s="6" t="s">
        <v>2</v>
      </c>
      <c r="J5" s="6" t="s">
        <v>6</v>
      </c>
      <c r="K5" s="52" t="s">
        <v>3</v>
      </c>
    </row>
    <row r="6" spans="1:11" x14ac:dyDescent="0.25">
      <c r="A6" s="38">
        <v>40452</v>
      </c>
      <c r="B6" s="39">
        <v>0.17765</v>
      </c>
      <c r="C6" s="40">
        <v>0.16858999999999999</v>
      </c>
      <c r="D6" s="39">
        <v>7.9680000000000001E-2</v>
      </c>
      <c r="E6" s="40">
        <v>0.16311</v>
      </c>
      <c r="F6" s="39">
        <v>141.39099999999999</v>
      </c>
      <c r="G6" s="40">
        <v>0.12809999999999999</v>
      </c>
      <c r="H6" s="39">
        <v>7.8710000000000002E-2</v>
      </c>
      <c r="I6" s="40">
        <v>0.124</v>
      </c>
      <c r="J6" s="40">
        <v>10.360200000000001</v>
      </c>
      <c r="K6" s="60">
        <v>9.0829999999999994E-2</v>
      </c>
    </row>
    <row r="7" spans="1:11" ht="15.75" thickBot="1" x14ac:dyDescent="0.3">
      <c r="A7" s="11"/>
      <c r="B7" s="12"/>
      <c r="C7" s="13"/>
      <c r="D7" s="12"/>
      <c r="E7" s="13"/>
      <c r="F7" s="12"/>
      <c r="G7" s="13"/>
      <c r="H7" s="12"/>
      <c r="I7" s="13"/>
      <c r="J7" s="13"/>
      <c r="K7" s="54"/>
    </row>
    <row r="8" spans="1:11" ht="15.75" thickTop="1" x14ac:dyDescent="0.25">
      <c r="A8" s="14" t="s">
        <v>9</v>
      </c>
      <c r="B8" s="15">
        <f t="shared" ref="B8:K8" si="0">SUM(B6:B7)</f>
        <v>0.17765</v>
      </c>
      <c r="C8" s="16">
        <f t="shared" si="0"/>
        <v>0.16858999999999999</v>
      </c>
      <c r="D8" s="15">
        <f t="shared" si="0"/>
        <v>7.9680000000000001E-2</v>
      </c>
      <c r="E8" s="16">
        <f t="shared" si="0"/>
        <v>0.16311</v>
      </c>
      <c r="F8" s="15">
        <f t="shared" si="0"/>
        <v>141.39099999999999</v>
      </c>
      <c r="G8" s="16">
        <f t="shared" si="0"/>
        <v>0.12809999999999999</v>
      </c>
      <c r="H8" s="15">
        <f t="shared" si="0"/>
        <v>7.8710000000000002E-2</v>
      </c>
      <c r="I8" s="16">
        <f t="shared" si="0"/>
        <v>0.124</v>
      </c>
      <c r="J8" s="16">
        <f t="shared" si="0"/>
        <v>10.360200000000001</v>
      </c>
      <c r="K8" s="55">
        <f t="shared" si="0"/>
        <v>9.0829999999999994E-2</v>
      </c>
    </row>
    <row r="9" spans="1:11" ht="15.75" thickBot="1" x14ac:dyDescent="0.3">
      <c r="A9" s="17" t="s">
        <v>10</v>
      </c>
      <c r="B9" s="18">
        <f>B8/1</f>
        <v>0.17765</v>
      </c>
      <c r="C9" s="19">
        <f>C8/1</f>
        <v>0.16858999999999999</v>
      </c>
      <c r="D9" s="19">
        <f t="shared" ref="D9:K9" si="1">D8/1</f>
        <v>7.9680000000000001E-2</v>
      </c>
      <c r="E9" s="19">
        <f t="shared" si="1"/>
        <v>0.16311</v>
      </c>
      <c r="F9" s="19">
        <f t="shared" si="1"/>
        <v>141.39099999999999</v>
      </c>
      <c r="G9" s="19">
        <f t="shared" si="1"/>
        <v>0.12809999999999999</v>
      </c>
      <c r="H9" s="19">
        <f t="shared" si="1"/>
        <v>7.8710000000000002E-2</v>
      </c>
      <c r="I9" s="19">
        <f t="shared" si="1"/>
        <v>0.124</v>
      </c>
      <c r="J9" s="19">
        <f t="shared" si="1"/>
        <v>10.360200000000001</v>
      </c>
      <c r="K9" s="19">
        <f t="shared" si="1"/>
        <v>9.0829999999999994E-2</v>
      </c>
    </row>
    <row r="10" spans="1:11" ht="15.75" thickTop="1" x14ac:dyDescent="0.25">
      <c r="A10" s="8">
        <v>40455</v>
      </c>
      <c r="B10" s="9">
        <v>0.17726</v>
      </c>
      <c r="C10" s="10">
        <v>0.1673</v>
      </c>
      <c r="D10" s="9">
        <v>7.9640000000000002E-2</v>
      </c>
      <c r="E10" s="10">
        <v>0.16292000000000001</v>
      </c>
      <c r="F10" s="9">
        <v>139.27896999999999</v>
      </c>
      <c r="G10" s="10">
        <v>0.12817999999999999</v>
      </c>
      <c r="H10" s="9">
        <v>7.8289999999999998E-2</v>
      </c>
      <c r="I10" s="10">
        <v>0.124</v>
      </c>
      <c r="J10" s="10">
        <v>10.342840000000001</v>
      </c>
      <c r="K10" s="53">
        <v>9.0630000000000002E-2</v>
      </c>
    </row>
    <row r="11" spans="1:11" x14ac:dyDescent="0.25">
      <c r="A11" s="8">
        <v>40456</v>
      </c>
      <c r="B11" s="9">
        <v>0.17726</v>
      </c>
      <c r="C11" s="10">
        <v>0.1673</v>
      </c>
      <c r="D11" s="9">
        <v>7.9640000000000002E-2</v>
      </c>
      <c r="E11" s="10">
        <v>0.16292000000000001</v>
      </c>
      <c r="F11" s="9">
        <v>139.27896999999999</v>
      </c>
      <c r="G11" s="10">
        <v>0.12817999999999999</v>
      </c>
      <c r="H11" s="9">
        <v>7.8289999999999998E-2</v>
      </c>
      <c r="I11" s="10">
        <v>0.124</v>
      </c>
      <c r="J11" s="10">
        <v>10.342840000000001</v>
      </c>
      <c r="K11" s="53">
        <v>9.0630000000000002E-2</v>
      </c>
    </row>
    <row r="12" spans="1:11" x14ac:dyDescent="0.25">
      <c r="A12" s="8">
        <v>40457</v>
      </c>
      <c r="B12" s="9">
        <v>0.17526</v>
      </c>
      <c r="C12" s="10">
        <v>0.16566</v>
      </c>
      <c r="D12" s="9">
        <v>7.9460000000000003E-2</v>
      </c>
      <c r="E12" s="10">
        <v>0.16255</v>
      </c>
      <c r="F12" s="9">
        <v>140.22105999999999</v>
      </c>
      <c r="G12" s="10">
        <v>0.12798999999999999</v>
      </c>
      <c r="H12" s="9">
        <v>7.7890000000000001E-2</v>
      </c>
      <c r="I12" s="10">
        <v>0.124</v>
      </c>
      <c r="J12" s="10">
        <v>10.299440000000001</v>
      </c>
      <c r="K12" s="53">
        <v>8.9609999999999995E-2</v>
      </c>
    </row>
    <row r="13" spans="1:11" x14ac:dyDescent="0.25">
      <c r="A13" s="8">
        <v>40458</v>
      </c>
      <c r="B13" s="9">
        <v>0.17469999999999999</v>
      </c>
      <c r="C13" s="10">
        <v>0.16503999999999999</v>
      </c>
      <c r="D13" s="9">
        <v>7.9280000000000003E-2</v>
      </c>
      <c r="E13" s="10">
        <v>0.16233</v>
      </c>
      <c r="F13" s="9">
        <v>138.81272999999999</v>
      </c>
      <c r="G13" s="10">
        <v>0.12719</v>
      </c>
      <c r="H13" s="9">
        <v>7.8049999999999994E-2</v>
      </c>
      <c r="I13" s="10">
        <v>0.124</v>
      </c>
      <c r="J13" s="10">
        <v>10.285489999999999</v>
      </c>
      <c r="K13" s="53">
        <v>8.9319999999999997E-2</v>
      </c>
    </row>
    <row r="14" spans="1:11" ht="15.75" thickBot="1" x14ac:dyDescent="0.3">
      <c r="A14" s="11">
        <v>40459</v>
      </c>
      <c r="B14" s="12">
        <v>0.17394999999999999</v>
      </c>
      <c r="C14" s="13">
        <v>0.16494</v>
      </c>
      <c r="D14" s="12">
        <v>7.8880000000000006E-2</v>
      </c>
      <c r="E14" s="13">
        <v>0.16203999999999999</v>
      </c>
      <c r="F14" s="12">
        <v>138.46258</v>
      </c>
      <c r="G14" s="13">
        <v>0.1241</v>
      </c>
      <c r="H14" s="12">
        <v>7.7829999999999996E-2</v>
      </c>
      <c r="I14" s="13">
        <v>0.124</v>
      </c>
      <c r="J14" s="13">
        <v>10.22194</v>
      </c>
      <c r="K14" s="54">
        <v>8.8940000000000005E-2</v>
      </c>
    </row>
    <row r="15" spans="1:11" ht="15.75" thickTop="1" x14ac:dyDescent="0.25">
      <c r="A15" s="14" t="s">
        <v>9</v>
      </c>
      <c r="B15" s="15">
        <f t="shared" ref="B15:K15" si="2">SUM(B10:B14)</f>
        <v>0.87843000000000004</v>
      </c>
      <c r="C15" s="16">
        <f t="shared" si="2"/>
        <v>0.83023999999999998</v>
      </c>
      <c r="D15" s="15">
        <f t="shared" si="2"/>
        <v>0.39690000000000003</v>
      </c>
      <c r="E15" s="16">
        <f t="shared" si="2"/>
        <v>0.81275999999999993</v>
      </c>
      <c r="F15" s="15">
        <f t="shared" si="2"/>
        <v>696.05430999999999</v>
      </c>
      <c r="G15" s="16">
        <f t="shared" si="2"/>
        <v>0.63563999999999998</v>
      </c>
      <c r="H15" s="15">
        <f t="shared" si="2"/>
        <v>0.39035000000000003</v>
      </c>
      <c r="I15" s="16">
        <f t="shared" si="2"/>
        <v>0.62</v>
      </c>
      <c r="J15" s="16">
        <f t="shared" si="2"/>
        <v>51.492550000000008</v>
      </c>
      <c r="K15" s="55">
        <f t="shared" si="2"/>
        <v>0.44913000000000003</v>
      </c>
    </row>
    <row r="16" spans="1:11" ht="15.75" thickBot="1" x14ac:dyDescent="0.3">
      <c r="A16" s="17" t="s">
        <v>10</v>
      </c>
      <c r="B16" s="18">
        <f>B15/5</f>
        <v>0.17568600000000001</v>
      </c>
      <c r="C16" s="19">
        <f>C15/5</f>
        <v>0.166048</v>
      </c>
      <c r="D16" s="19">
        <f t="shared" ref="D16:K16" si="3">D15/5</f>
        <v>7.9380000000000006E-2</v>
      </c>
      <c r="E16" s="19">
        <f t="shared" si="3"/>
        <v>0.16255199999999997</v>
      </c>
      <c r="F16" s="19">
        <f t="shared" si="3"/>
        <v>139.21086199999999</v>
      </c>
      <c r="G16" s="19">
        <f t="shared" si="3"/>
        <v>0.12712799999999999</v>
      </c>
      <c r="H16" s="19">
        <f t="shared" si="3"/>
        <v>7.8070000000000001E-2</v>
      </c>
      <c r="I16" s="19">
        <f t="shared" si="3"/>
        <v>0.124</v>
      </c>
      <c r="J16" s="19">
        <f t="shared" si="3"/>
        <v>10.298510000000002</v>
      </c>
      <c r="K16" s="19">
        <f t="shared" si="3"/>
        <v>8.9826000000000003E-2</v>
      </c>
    </row>
    <row r="17" spans="1:11" ht="15" customHeight="1" thickTop="1" x14ac:dyDescent="0.25">
      <c r="A17" s="8">
        <v>40462</v>
      </c>
      <c r="B17" s="9">
        <v>0.17382</v>
      </c>
      <c r="C17" s="10">
        <v>0.16445000000000001</v>
      </c>
      <c r="D17" s="9">
        <v>7.9089999999999994E-2</v>
      </c>
      <c r="E17" s="10">
        <v>0.16191</v>
      </c>
      <c r="F17" s="9">
        <v>139.0753</v>
      </c>
      <c r="G17" s="10">
        <v>0.12576999999999999</v>
      </c>
      <c r="H17" s="9">
        <v>7.7780000000000002E-2</v>
      </c>
      <c r="I17" s="10">
        <v>0.124</v>
      </c>
      <c r="J17" s="10">
        <v>10.16614</v>
      </c>
      <c r="K17" s="53">
        <v>8.8700000000000001E-2</v>
      </c>
    </row>
    <row r="18" spans="1:11" x14ac:dyDescent="0.25">
      <c r="A18" s="8">
        <v>40463</v>
      </c>
      <c r="B18" s="9">
        <v>0.17427000000000001</v>
      </c>
      <c r="C18" s="10">
        <v>0.16458999999999999</v>
      </c>
      <c r="D18" s="9">
        <v>7.8899999999999998E-2</v>
      </c>
      <c r="E18" s="10">
        <v>0.16195000000000001</v>
      </c>
      <c r="F18" s="9">
        <v>138.52969999999999</v>
      </c>
      <c r="G18" s="10">
        <v>0.1258</v>
      </c>
      <c r="H18" s="9">
        <v>7.7929999999999999E-2</v>
      </c>
      <c r="I18" s="10">
        <v>0.124</v>
      </c>
      <c r="J18" s="10">
        <v>10.15963</v>
      </c>
      <c r="K18" s="53">
        <v>8.9099999999999999E-2</v>
      </c>
    </row>
    <row r="19" spans="1:11" x14ac:dyDescent="0.25">
      <c r="A19" s="8">
        <v>40464</v>
      </c>
      <c r="B19" s="9">
        <v>0.17519999999999999</v>
      </c>
      <c r="C19" s="10">
        <v>0.16483999999999999</v>
      </c>
      <c r="D19" s="9">
        <v>7.9200000000000007E-2</v>
      </c>
      <c r="E19" s="10">
        <v>0.16209000000000001</v>
      </c>
      <c r="F19" s="9">
        <v>139.98840999999999</v>
      </c>
      <c r="G19" s="10">
        <v>0.12614</v>
      </c>
      <c r="H19" s="9">
        <v>7.843E-2</v>
      </c>
      <c r="I19" s="10">
        <v>0.124</v>
      </c>
      <c r="J19" s="10">
        <v>10.1556</v>
      </c>
      <c r="K19" s="53">
        <v>8.9580000000000007E-2</v>
      </c>
    </row>
    <row r="20" spans="1:11" x14ac:dyDescent="0.25">
      <c r="A20" s="8">
        <v>40465</v>
      </c>
      <c r="B20" s="9">
        <v>0.17374999999999999</v>
      </c>
      <c r="C20" s="10">
        <v>0.16303000000000001</v>
      </c>
      <c r="D20" s="9">
        <v>7.8829999999999997E-2</v>
      </c>
      <c r="E20" s="10">
        <v>0.16158</v>
      </c>
      <c r="F20" s="9">
        <v>138.83969999999999</v>
      </c>
      <c r="G20" s="10">
        <v>0.12523999999999999</v>
      </c>
      <c r="H20" s="9">
        <v>7.8280000000000002E-2</v>
      </c>
      <c r="I20" s="10">
        <v>0.124</v>
      </c>
      <c r="J20" s="10">
        <v>10.14723</v>
      </c>
      <c r="K20" s="53">
        <v>8.8840000000000002E-2</v>
      </c>
    </row>
    <row r="21" spans="1:11" ht="15.75" thickBot="1" x14ac:dyDescent="0.3">
      <c r="A21" s="11">
        <v>40466</v>
      </c>
      <c r="B21" s="12">
        <v>0.17247999999999999</v>
      </c>
      <c r="C21" s="13">
        <v>0.16322</v>
      </c>
      <c r="D21" s="12">
        <v>7.85E-2</v>
      </c>
      <c r="E21" s="13">
        <v>0.16075</v>
      </c>
      <c r="F21" s="12">
        <v>137.7826</v>
      </c>
      <c r="G21" s="13">
        <v>0.12461</v>
      </c>
      <c r="H21" s="12">
        <v>7.7520000000000006E-2</v>
      </c>
      <c r="I21" s="13">
        <v>0.124</v>
      </c>
      <c r="J21" s="13">
        <v>10.0905</v>
      </c>
      <c r="K21" s="54">
        <v>8.8190000000000004E-2</v>
      </c>
    </row>
    <row r="22" spans="1:11" ht="15.75" thickTop="1" x14ac:dyDescent="0.25">
      <c r="A22" s="14" t="s">
        <v>9</v>
      </c>
      <c r="B22" s="15">
        <f t="shared" ref="B22:K22" si="4">SUM(B17:B21)</f>
        <v>0.86951999999999996</v>
      </c>
      <c r="C22" s="16">
        <f t="shared" si="4"/>
        <v>0.82013000000000003</v>
      </c>
      <c r="D22" s="15">
        <f t="shared" si="4"/>
        <v>0.39452000000000004</v>
      </c>
      <c r="E22" s="16">
        <f t="shared" si="4"/>
        <v>0.80828000000000011</v>
      </c>
      <c r="F22" s="15">
        <f t="shared" si="4"/>
        <v>694.21570999999994</v>
      </c>
      <c r="G22" s="16">
        <f t="shared" si="4"/>
        <v>0.62756000000000001</v>
      </c>
      <c r="H22" s="15">
        <f t="shared" si="4"/>
        <v>0.38994000000000006</v>
      </c>
      <c r="I22" s="16">
        <f t="shared" si="4"/>
        <v>0.62</v>
      </c>
      <c r="J22" s="16">
        <f t="shared" si="4"/>
        <v>50.719099999999997</v>
      </c>
      <c r="K22" s="55">
        <f t="shared" si="4"/>
        <v>0.44440999999999997</v>
      </c>
    </row>
    <row r="23" spans="1:11" ht="15.75" thickBot="1" x14ac:dyDescent="0.3">
      <c r="A23" s="17" t="s">
        <v>10</v>
      </c>
      <c r="B23" s="18">
        <f>B22/5</f>
        <v>0.173904</v>
      </c>
      <c r="C23" s="19">
        <f>C22/5</f>
        <v>0.16402600000000001</v>
      </c>
      <c r="D23" s="19">
        <f t="shared" ref="D23:K23" si="5">D22/5</f>
        <v>7.8904000000000002E-2</v>
      </c>
      <c r="E23" s="19">
        <f t="shared" si="5"/>
        <v>0.16165600000000002</v>
      </c>
      <c r="F23" s="19">
        <f t="shared" si="5"/>
        <v>138.843142</v>
      </c>
      <c r="G23" s="19">
        <f t="shared" si="5"/>
        <v>0.12551200000000001</v>
      </c>
      <c r="H23" s="19">
        <f t="shared" si="5"/>
        <v>7.7988000000000016E-2</v>
      </c>
      <c r="I23" s="19">
        <f t="shared" si="5"/>
        <v>0.124</v>
      </c>
      <c r="J23" s="19">
        <f t="shared" si="5"/>
        <v>10.14382</v>
      </c>
      <c r="K23" s="19">
        <f t="shared" si="5"/>
        <v>8.8881999999999989E-2</v>
      </c>
    </row>
    <row r="24" spans="1:11" ht="15.75" thickTop="1" x14ac:dyDescent="0.25">
      <c r="A24" s="8">
        <v>40469</v>
      </c>
      <c r="B24" s="9">
        <v>0.17322000000000001</v>
      </c>
      <c r="C24" s="10">
        <v>0.1641</v>
      </c>
      <c r="D24" s="9">
        <v>7.8450000000000006E-2</v>
      </c>
      <c r="E24" s="10">
        <v>0.16078999999999999</v>
      </c>
      <c r="F24" s="9">
        <v>137.79499999999999</v>
      </c>
      <c r="G24" s="10">
        <v>0.12515000000000001</v>
      </c>
      <c r="H24" s="9">
        <v>7.7520000000000006E-2</v>
      </c>
      <c r="I24" s="10">
        <v>0.124</v>
      </c>
      <c r="J24" s="10">
        <v>10.08089</v>
      </c>
      <c r="K24" s="53">
        <v>8.8569999999999996E-2</v>
      </c>
    </row>
    <row r="25" spans="1:11" x14ac:dyDescent="0.25">
      <c r="A25" s="8">
        <v>40470</v>
      </c>
      <c r="B25" s="9">
        <v>0.17396</v>
      </c>
      <c r="C25" s="10">
        <v>0.16405</v>
      </c>
      <c r="D25" s="9">
        <v>7.8869999999999996E-2</v>
      </c>
      <c r="E25" s="10">
        <v>0.16134000000000001</v>
      </c>
      <c r="F25" s="9">
        <v>138.322</v>
      </c>
      <c r="G25" s="10">
        <v>0.12531999999999999</v>
      </c>
      <c r="H25" s="9">
        <v>7.7939999999999995E-2</v>
      </c>
      <c r="I25" s="10">
        <v>0.124</v>
      </c>
      <c r="J25" s="10">
        <v>10.07438</v>
      </c>
      <c r="K25" s="53">
        <v>8.8940000000000005E-2</v>
      </c>
    </row>
    <row r="26" spans="1:11" x14ac:dyDescent="0.25">
      <c r="A26" s="8">
        <v>40471</v>
      </c>
      <c r="B26" s="9">
        <v>0.17543</v>
      </c>
      <c r="C26" s="10">
        <v>0.16553000000000001</v>
      </c>
      <c r="D26" s="9">
        <v>7.8899999999999998E-2</v>
      </c>
      <c r="E26" s="10">
        <v>0.16223000000000001</v>
      </c>
      <c r="F26" s="9">
        <v>139.51859999999999</v>
      </c>
      <c r="G26" s="10">
        <v>0.12701999999999999</v>
      </c>
      <c r="H26" s="9">
        <v>7.8640000000000002E-2</v>
      </c>
      <c r="I26" s="10">
        <v>0.124</v>
      </c>
      <c r="J26" s="10">
        <v>10.12801</v>
      </c>
      <c r="K26" s="53">
        <v>8.9700000000000002E-2</v>
      </c>
    </row>
    <row r="27" spans="1:11" x14ac:dyDescent="0.25">
      <c r="A27" s="8">
        <v>40472</v>
      </c>
      <c r="B27" s="9">
        <v>0.1744</v>
      </c>
      <c r="C27" s="10">
        <v>0.16502</v>
      </c>
      <c r="D27" s="9">
        <v>7.9089999999999994E-2</v>
      </c>
      <c r="E27" s="10">
        <v>0.16184000000000001</v>
      </c>
      <c r="F27" s="9">
        <v>140.00219999999999</v>
      </c>
      <c r="G27" s="10">
        <v>0.12634999999999999</v>
      </c>
      <c r="H27" s="9">
        <v>7.843E-2</v>
      </c>
      <c r="I27" s="10">
        <v>0.124</v>
      </c>
      <c r="J27" s="10">
        <v>10.0548</v>
      </c>
      <c r="K27" s="53">
        <v>8.9169999999999999E-2</v>
      </c>
    </row>
    <row r="28" spans="1:11" ht="15.75" thickBot="1" x14ac:dyDescent="0.3">
      <c r="A28" s="11">
        <v>40473</v>
      </c>
      <c r="B28" s="12">
        <v>0.17344999999999999</v>
      </c>
      <c r="C28" s="13">
        <v>0.16538</v>
      </c>
      <c r="D28" s="12">
        <v>7.8649999999999998E-2</v>
      </c>
      <c r="E28" s="13">
        <v>0.16098999999999999</v>
      </c>
      <c r="F28" s="12">
        <v>139.58369999999999</v>
      </c>
      <c r="G28" s="13">
        <v>0.12598999999999999</v>
      </c>
      <c r="H28" s="12">
        <v>7.8640000000000002E-2</v>
      </c>
      <c r="I28" s="13">
        <v>0.124</v>
      </c>
      <c r="J28" s="13">
        <v>10.079650000000001</v>
      </c>
      <c r="K28" s="54">
        <v>8.8679999999999995E-2</v>
      </c>
    </row>
    <row r="29" spans="1:11" ht="15.75" thickTop="1" x14ac:dyDescent="0.25">
      <c r="A29" s="14" t="s">
        <v>9</v>
      </c>
      <c r="B29" s="15">
        <f t="shared" ref="B29:K29" si="6">SUM(B24:B28)</f>
        <v>0.87046000000000001</v>
      </c>
      <c r="C29" s="16">
        <f t="shared" si="6"/>
        <v>0.82408000000000003</v>
      </c>
      <c r="D29" s="15">
        <f t="shared" si="6"/>
        <v>0.39395999999999998</v>
      </c>
      <c r="E29" s="16">
        <f t="shared" si="6"/>
        <v>0.80718999999999996</v>
      </c>
      <c r="F29" s="15">
        <f t="shared" si="6"/>
        <v>695.22149999999999</v>
      </c>
      <c r="G29" s="16">
        <f t="shared" si="6"/>
        <v>0.62982999999999989</v>
      </c>
      <c r="H29" s="15">
        <f t="shared" si="6"/>
        <v>0.39116999999999996</v>
      </c>
      <c r="I29" s="16">
        <f t="shared" si="6"/>
        <v>0.62</v>
      </c>
      <c r="J29" s="16">
        <f t="shared" si="6"/>
        <v>50.417730000000006</v>
      </c>
      <c r="K29" s="55">
        <f t="shared" si="6"/>
        <v>0.44506000000000001</v>
      </c>
    </row>
    <row r="30" spans="1:11" ht="15.75" thickBot="1" x14ac:dyDescent="0.3">
      <c r="A30" s="17" t="s">
        <v>10</v>
      </c>
      <c r="B30" s="18">
        <f>B29/5</f>
        <v>0.174092</v>
      </c>
      <c r="C30" s="19">
        <f>C29/5</f>
        <v>0.16481600000000002</v>
      </c>
      <c r="D30" s="19">
        <f t="shared" ref="D30:K30" si="7">D29/5</f>
        <v>7.8792000000000001E-2</v>
      </c>
      <c r="E30" s="19">
        <f t="shared" si="7"/>
        <v>0.161438</v>
      </c>
      <c r="F30" s="19">
        <f t="shared" si="7"/>
        <v>139.04429999999999</v>
      </c>
      <c r="G30" s="19">
        <f t="shared" si="7"/>
        <v>0.12596599999999997</v>
      </c>
      <c r="H30" s="19">
        <f t="shared" si="7"/>
        <v>7.8233999999999998E-2</v>
      </c>
      <c r="I30" s="19">
        <f t="shared" si="7"/>
        <v>0.124</v>
      </c>
      <c r="J30" s="19">
        <f t="shared" si="7"/>
        <v>10.083546000000002</v>
      </c>
      <c r="K30" s="19">
        <f t="shared" si="7"/>
        <v>8.9012000000000008E-2</v>
      </c>
    </row>
    <row r="31" spans="1:11" ht="15.75" thickTop="1" x14ac:dyDescent="0.25">
      <c r="A31" s="8">
        <v>40476</v>
      </c>
      <c r="B31" s="9">
        <v>0.17385</v>
      </c>
      <c r="C31" s="10">
        <v>0.16591</v>
      </c>
      <c r="D31" s="9">
        <v>7.8950000000000006E-2</v>
      </c>
      <c r="E31" s="10">
        <v>0.16091</v>
      </c>
      <c r="F31" s="9">
        <v>139.66120000000001</v>
      </c>
      <c r="G31" s="10">
        <v>0.12619</v>
      </c>
      <c r="H31" s="9">
        <v>7.9130000000000006E-2</v>
      </c>
      <c r="I31" s="10">
        <v>0.124</v>
      </c>
      <c r="J31" s="10">
        <v>10.087400000000001</v>
      </c>
      <c r="K31" s="53">
        <v>8.8889999999999997E-2</v>
      </c>
    </row>
    <row r="32" spans="1:11" x14ac:dyDescent="0.25">
      <c r="A32" s="8">
        <v>40477</v>
      </c>
      <c r="B32" s="9">
        <v>0.17332</v>
      </c>
      <c r="C32" s="10">
        <v>0.16475000000000001</v>
      </c>
      <c r="D32" s="9">
        <v>7.8589999999999993E-2</v>
      </c>
      <c r="E32" s="10">
        <v>0.16042999999999999</v>
      </c>
      <c r="F32" s="9">
        <v>138.5762</v>
      </c>
      <c r="G32" s="10">
        <v>0.12501999999999999</v>
      </c>
      <c r="H32" s="9">
        <v>7.8869999999999996E-2</v>
      </c>
      <c r="I32" s="10">
        <v>0.124</v>
      </c>
      <c r="J32" s="10">
        <v>10.015169999999999</v>
      </c>
      <c r="K32" s="53">
        <v>8.8620000000000004E-2</v>
      </c>
    </row>
    <row r="33" spans="1:11" x14ac:dyDescent="0.25">
      <c r="A33" s="8">
        <v>40478</v>
      </c>
      <c r="B33" s="9">
        <v>0.17465</v>
      </c>
      <c r="C33" s="10">
        <v>0.16527</v>
      </c>
      <c r="D33" s="9">
        <v>7.8770000000000007E-2</v>
      </c>
      <c r="E33" s="10">
        <v>0.16086</v>
      </c>
      <c r="F33" s="9">
        <v>138.97300000000001</v>
      </c>
      <c r="G33" s="10">
        <v>0.12567</v>
      </c>
      <c r="H33" s="9">
        <v>7.8329999999999997E-2</v>
      </c>
      <c r="I33" s="10">
        <v>0.124</v>
      </c>
      <c r="J33" s="10">
        <v>10.06973</v>
      </c>
      <c r="K33" s="53">
        <v>8.9300000000000004E-2</v>
      </c>
    </row>
    <row r="34" spans="1:11" x14ac:dyDescent="0.25">
      <c r="A34" s="8">
        <v>40479</v>
      </c>
      <c r="B34" s="9">
        <v>0.17584</v>
      </c>
      <c r="C34" s="10">
        <v>0.1666</v>
      </c>
      <c r="D34" s="9">
        <v>7.9100000000000004E-2</v>
      </c>
      <c r="E34" s="10">
        <v>0.16173000000000001</v>
      </c>
      <c r="F34" s="9">
        <v>140.00219999999999</v>
      </c>
      <c r="G34" s="10">
        <v>0.12756000000000001</v>
      </c>
      <c r="H34" s="9">
        <v>7.8539999999999999E-2</v>
      </c>
      <c r="I34" s="10">
        <v>0.124</v>
      </c>
      <c r="J34" s="10">
        <v>10.12584</v>
      </c>
      <c r="K34" s="53">
        <v>8.9910000000000004E-2</v>
      </c>
    </row>
    <row r="35" spans="1:11" ht="15.75" thickBot="1" x14ac:dyDescent="0.3">
      <c r="A35" s="11">
        <v>40480</v>
      </c>
      <c r="B35" s="12">
        <v>0.17477999999999999</v>
      </c>
      <c r="C35" s="13">
        <v>0.16486999999999999</v>
      </c>
      <c r="D35" s="12">
        <v>7.9000000000000001E-2</v>
      </c>
      <c r="E35" s="13">
        <v>0.16102</v>
      </c>
      <c r="F35" s="12">
        <v>139.51240000000001</v>
      </c>
      <c r="G35" s="13">
        <v>0.12687000000000001</v>
      </c>
      <c r="H35" s="12">
        <v>7.7969999999999998E-2</v>
      </c>
      <c r="I35" s="13">
        <v>0.124</v>
      </c>
      <c r="J35" s="13">
        <v>10.0595</v>
      </c>
      <c r="K35" s="54">
        <v>8.9370000000000005E-2</v>
      </c>
    </row>
    <row r="36" spans="1:11" ht="15.75" thickTop="1" x14ac:dyDescent="0.25">
      <c r="A36" s="14" t="s">
        <v>9</v>
      </c>
      <c r="B36" s="15">
        <f t="shared" ref="B36:K36" si="8">SUM(B31:B35)</f>
        <v>0.87243999999999988</v>
      </c>
      <c r="C36" s="16">
        <f t="shared" si="8"/>
        <v>0.82739999999999991</v>
      </c>
      <c r="D36" s="15">
        <f t="shared" si="8"/>
        <v>0.39441000000000004</v>
      </c>
      <c r="E36" s="16">
        <f t="shared" si="8"/>
        <v>0.80495000000000005</v>
      </c>
      <c r="F36" s="15">
        <f t="shared" si="8"/>
        <v>696.72499999999991</v>
      </c>
      <c r="G36" s="16">
        <f t="shared" si="8"/>
        <v>0.63131000000000004</v>
      </c>
      <c r="H36" s="15">
        <f t="shared" si="8"/>
        <v>0.39283999999999997</v>
      </c>
      <c r="I36" s="16">
        <f t="shared" si="8"/>
        <v>0.62</v>
      </c>
      <c r="J36" s="16">
        <f t="shared" si="8"/>
        <v>50.357640000000004</v>
      </c>
      <c r="K36" s="55">
        <f t="shared" si="8"/>
        <v>0.44608999999999999</v>
      </c>
    </row>
    <row r="37" spans="1:11" ht="15.75" thickBot="1" x14ac:dyDescent="0.3">
      <c r="A37" s="17" t="s">
        <v>10</v>
      </c>
      <c r="B37" s="18">
        <f>B36/5</f>
        <v>0.17448799999999998</v>
      </c>
      <c r="C37" s="19">
        <f>C36/5</f>
        <v>0.16547999999999999</v>
      </c>
      <c r="D37" s="19">
        <f t="shared" ref="D37:K37" si="9">D36/5</f>
        <v>7.8882000000000008E-2</v>
      </c>
      <c r="E37" s="19">
        <f t="shared" si="9"/>
        <v>0.16099000000000002</v>
      </c>
      <c r="F37" s="19">
        <f t="shared" si="9"/>
        <v>139.34499999999997</v>
      </c>
      <c r="G37" s="19">
        <f t="shared" si="9"/>
        <v>0.12626200000000001</v>
      </c>
      <c r="H37" s="19">
        <f t="shared" si="9"/>
        <v>7.8567999999999999E-2</v>
      </c>
      <c r="I37" s="19">
        <f t="shared" si="9"/>
        <v>0.124</v>
      </c>
      <c r="J37" s="19">
        <f t="shared" si="9"/>
        <v>10.071528000000001</v>
      </c>
      <c r="K37" s="19">
        <f t="shared" si="9"/>
        <v>8.9217999999999992E-2</v>
      </c>
    </row>
    <row r="38" spans="1:11" ht="15.75" thickTop="1" x14ac:dyDescent="0.25">
      <c r="A38" s="20"/>
      <c r="B38" s="9"/>
      <c r="C38" s="10"/>
      <c r="D38" s="9"/>
      <c r="E38" s="10"/>
      <c r="F38" s="9"/>
      <c r="G38" s="10"/>
      <c r="H38" s="9"/>
      <c r="I38" s="10"/>
      <c r="J38" s="10"/>
      <c r="K38" s="53"/>
    </row>
    <row r="39" spans="1:11" ht="20.25" x14ac:dyDescent="0.3">
      <c r="A39" s="20"/>
      <c r="B39" s="9"/>
      <c r="C39" s="58"/>
      <c r="D39" s="9"/>
      <c r="E39" s="22" t="s">
        <v>11</v>
      </c>
      <c r="F39" s="9"/>
      <c r="G39" s="10"/>
      <c r="H39" s="9"/>
      <c r="I39" s="10"/>
      <c r="J39" s="10"/>
      <c r="K39" s="53"/>
    </row>
    <row r="40" spans="1:11" ht="15.75" thickBot="1" x14ac:dyDescent="0.3">
      <c r="A40" s="23"/>
      <c r="B40" s="24"/>
      <c r="C40" s="25"/>
      <c r="D40" s="24"/>
      <c r="E40" s="25"/>
      <c r="F40" s="24"/>
      <c r="G40" s="25"/>
      <c r="H40" s="24"/>
      <c r="I40" s="25"/>
      <c r="J40" s="25"/>
      <c r="K40" s="57"/>
    </row>
    <row r="41" spans="1:11" x14ac:dyDescent="0.25">
      <c r="A41" s="26" t="s">
        <v>12</v>
      </c>
      <c r="B41" s="27">
        <f>SUM(B6,B10:B14,B17:B21,B24:B28,B31:B35)</f>
        <v>3.6684999999999999</v>
      </c>
      <c r="C41" s="36">
        <f>SUM(C6,C10:C14,C17:C21,C24:C28,C31:C35)</f>
        <v>3.4704400000000004</v>
      </c>
      <c r="D41" s="36">
        <f t="shared" ref="D41:K41" si="10">SUM(D6,D10:D14,D17:D21,D24:D28,D31:D35)</f>
        <v>1.65947</v>
      </c>
      <c r="E41" s="36">
        <f t="shared" si="10"/>
        <v>3.39629</v>
      </c>
      <c r="F41" s="36">
        <f t="shared" si="10"/>
        <v>2923.6075199999996</v>
      </c>
      <c r="G41" s="36">
        <f t="shared" si="10"/>
        <v>2.652439999999999</v>
      </c>
      <c r="H41" s="36">
        <f t="shared" si="10"/>
        <v>1.6430100000000003</v>
      </c>
      <c r="I41" s="36">
        <f t="shared" si="10"/>
        <v>2.6040000000000014</v>
      </c>
      <c r="J41" s="36">
        <f t="shared" si="10"/>
        <v>213.34721999999999</v>
      </c>
      <c r="K41" s="36">
        <f t="shared" si="10"/>
        <v>1.8755199999999999</v>
      </c>
    </row>
    <row r="42" spans="1:11" x14ac:dyDescent="0.25">
      <c r="A42" s="26" t="s">
        <v>13</v>
      </c>
      <c r="B42" s="27">
        <f>B41/21</f>
        <v>0.17469047619047617</v>
      </c>
      <c r="C42" s="28">
        <f>C41/21</f>
        <v>0.16525904761904764</v>
      </c>
      <c r="D42" s="28">
        <f t="shared" ref="D42:K42" si="11">D41/21</f>
        <v>7.9022380952380955E-2</v>
      </c>
      <c r="E42" s="28">
        <f t="shared" si="11"/>
        <v>0.16172809523809523</v>
      </c>
      <c r="F42" s="28">
        <f t="shared" si="11"/>
        <v>139.2194057142857</v>
      </c>
      <c r="G42" s="28">
        <f t="shared" si="11"/>
        <v>0.12630666666666662</v>
      </c>
      <c r="H42" s="28">
        <f t="shared" si="11"/>
        <v>7.8238571428571449E-2</v>
      </c>
      <c r="I42" s="28">
        <f t="shared" si="11"/>
        <v>0.12400000000000007</v>
      </c>
      <c r="J42" s="28">
        <f t="shared" si="11"/>
        <v>10.159391428571428</v>
      </c>
      <c r="K42" s="28">
        <f t="shared" si="11"/>
        <v>8.931047619047619E-2</v>
      </c>
    </row>
    <row r="43" spans="1:11" x14ac:dyDescent="0.25">
      <c r="A43" s="26" t="s">
        <v>14</v>
      </c>
      <c r="B43" s="27">
        <f>1/B42</f>
        <v>5.7244105220117216</v>
      </c>
      <c r="C43" s="28">
        <f>1/C42</f>
        <v>6.0511059116423267</v>
      </c>
      <c r="D43" s="28">
        <f t="shared" ref="D43:K43" si="12">1/D42</f>
        <v>12.6546427473832</v>
      </c>
      <c r="E43" s="28">
        <f t="shared" si="12"/>
        <v>6.1832175697599441</v>
      </c>
      <c r="F43" s="28">
        <f t="shared" si="12"/>
        <v>7.1829066850943122E-3</v>
      </c>
      <c r="G43" s="28">
        <f t="shared" si="12"/>
        <v>7.9172384672226359</v>
      </c>
      <c r="H43" s="28">
        <f t="shared" si="12"/>
        <v>12.781419467927764</v>
      </c>
      <c r="I43" s="28">
        <f t="shared" si="12"/>
        <v>8.0645161290322545</v>
      </c>
      <c r="J43" s="28">
        <f t="shared" si="12"/>
        <v>9.8431092751056243E-2</v>
      </c>
      <c r="K43" s="28">
        <f t="shared" si="12"/>
        <v>11.196894727862139</v>
      </c>
    </row>
    <row r="44" spans="1:11" ht="15.75" thickBot="1" x14ac:dyDescent="0.3">
      <c r="A44" s="29"/>
      <c r="B44" s="30"/>
      <c r="C44" s="31"/>
      <c r="D44" s="30"/>
      <c r="E44" s="31"/>
      <c r="F44" s="31"/>
      <c r="G44" s="30"/>
      <c r="H44" s="31"/>
      <c r="I44" s="30"/>
      <c r="J44" s="31"/>
      <c r="K44" s="4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ht="22.5" x14ac:dyDescent="0.3">
      <c r="A1" s="1"/>
      <c r="B1" s="1"/>
      <c r="C1" s="2" t="s">
        <v>41</v>
      </c>
      <c r="D1" s="1"/>
      <c r="E1" s="1"/>
      <c r="F1" s="1"/>
      <c r="G1" s="1"/>
      <c r="H1" s="1"/>
      <c r="I1" s="1"/>
      <c r="J1" s="1"/>
      <c r="K1" s="1"/>
    </row>
    <row r="2" spans="1:11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4"/>
      <c r="D3" s="5"/>
      <c r="E3" s="4"/>
      <c r="F3" s="5"/>
      <c r="G3" s="4"/>
      <c r="H3" s="5"/>
      <c r="I3" s="4"/>
      <c r="J3" s="4"/>
      <c r="K3" s="51"/>
    </row>
    <row r="4" spans="1:11" ht="15.75" thickBot="1" x14ac:dyDescent="0.3">
      <c r="A4" s="6" t="s">
        <v>0</v>
      </c>
      <c r="B4" s="7" t="s">
        <v>20</v>
      </c>
      <c r="C4" s="6" t="s">
        <v>4</v>
      </c>
      <c r="D4" s="7" t="s">
        <v>5</v>
      </c>
      <c r="E4" s="6" t="s">
        <v>6</v>
      </c>
      <c r="F4" s="7" t="s">
        <v>3</v>
      </c>
      <c r="G4" s="6" t="s">
        <v>1</v>
      </c>
      <c r="H4" s="7" t="s">
        <v>7</v>
      </c>
      <c r="I4" s="6" t="s">
        <v>8</v>
      </c>
      <c r="J4" s="6" t="s">
        <v>22</v>
      </c>
      <c r="K4" s="52" t="s">
        <v>2</v>
      </c>
    </row>
    <row r="5" spans="1:11" x14ac:dyDescent="0.25">
      <c r="A5" s="38">
        <v>40483</v>
      </c>
      <c r="B5" s="39">
        <v>0.17413999999999999</v>
      </c>
      <c r="C5" s="40">
        <v>0.16209000000000001</v>
      </c>
      <c r="D5" s="39">
        <v>7.8890000000000002E-2</v>
      </c>
      <c r="E5" s="40">
        <v>0.16045999999999999</v>
      </c>
      <c r="F5" s="39">
        <v>139.43799999999999</v>
      </c>
      <c r="G5" s="40">
        <v>0.12619</v>
      </c>
      <c r="H5" s="39">
        <v>7.7420000000000003E-2</v>
      </c>
      <c r="I5" s="40">
        <v>0.124</v>
      </c>
      <c r="J5" s="40">
        <v>9.9748699999999992</v>
      </c>
      <c r="K5" s="60">
        <v>8.9039999999999994E-2</v>
      </c>
    </row>
    <row r="6" spans="1:11" x14ac:dyDescent="0.25">
      <c r="A6" s="8">
        <v>40484</v>
      </c>
      <c r="B6" s="9">
        <v>0.17430999999999999</v>
      </c>
      <c r="C6" s="10">
        <v>0.16166</v>
      </c>
      <c r="D6" s="9">
        <v>7.8609999999999999E-2</v>
      </c>
      <c r="E6" s="10">
        <v>0.16019</v>
      </c>
      <c r="F6" s="9">
        <v>138.67168000000001</v>
      </c>
      <c r="G6" s="10">
        <v>0.12558</v>
      </c>
      <c r="H6" s="9">
        <v>7.7259999999999995E-2</v>
      </c>
      <c r="I6" s="10">
        <v>0.124</v>
      </c>
      <c r="J6" s="10">
        <v>10.01145</v>
      </c>
      <c r="K6" s="53">
        <v>8.9120000000000005E-2</v>
      </c>
    </row>
    <row r="7" spans="1:11" x14ac:dyDescent="0.25">
      <c r="A7" s="8">
        <v>40485</v>
      </c>
      <c r="B7" s="9">
        <v>0.17327000000000001</v>
      </c>
      <c r="C7" s="10">
        <v>0.16095999999999999</v>
      </c>
      <c r="D7" s="9">
        <v>7.8619999999999995E-2</v>
      </c>
      <c r="E7" s="10">
        <v>0.15983</v>
      </c>
      <c r="F7" s="9">
        <v>138.244</v>
      </c>
      <c r="G7" s="10">
        <v>0.12443</v>
      </c>
      <c r="H7" s="9">
        <v>7.7429999999999999E-2</v>
      </c>
      <c r="I7" s="10">
        <v>0.124</v>
      </c>
      <c r="J7" s="10">
        <v>10.011699999999999</v>
      </c>
      <c r="K7" s="53">
        <v>8.8590000000000002E-2</v>
      </c>
    </row>
    <row r="8" spans="1:11" x14ac:dyDescent="0.25">
      <c r="A8" s="8">
        <v>40486</v>
      </c>
      <c r="B8" s="9">
        <v>0.17263999999999999</v>
      </c>
      <c r="C8" s="10">
        <v>0.15995000000000001</v>
      </c>
      <c r="D8" s="9">
        <v>7.8409999999999994E-2</v>
      </c>
      <c r="E8" s="10">
        <v>0.15970000000000001</v>
      </c>
      <c r="F8" s="9">
        <v>137.65860000000001</v>
      </c>
      <c r="G8" s="10">
        <v>0.12435</v>
      </c>
      <c r="H8" s="9">
        <v>7.7100000000000002E-2</v>
      </c>
      <c r="I8" s="10">
        <v>0.124</v>
      </c>
      <c r="J8" s="10">
        <v>10.07531</v>
      </c>
      <c r="K8" s="53">
        <v>8.8270000000000001E-2</v>
      </c>
    </row>
    <row r="9" spans="1:11" ht="15.75" thickBot="1" x14ac:dyDescent="0.3">
      <c r="A9" s="11">
        <v>40487</v>
      </c>
      <c r="B9" s="12">
        <v>0.17069999999999999</v>
      </c>
      <c r="C9" s="13">
        <v>0.15648999999999999</v>
      </c>
      <c r="D9" s="12">
        <v>7.8049999999999994E-2</v>
      </c>
      <c r="E9" s="13">
        <v>0.15912999999999999</v>
      </c>
      <c r="F9" s="12">
        <v>137.32472999999999</v>
      </c>
      <c r="G9" s="13">
        <v>0.12255000000000001</v>
      </c>
      <c r="H9" s="12">
        <v>7.6369999999999993E-2</v>
      </c>
      <c r="I9" s="13">
        <v>0.124</v>
      </c>
      <c r="J9" s="13">
        <v>10.01393</v>
      </c>
      <c r="K9" s="54">
        <v>8.7279999999999996E-2</v>
      </c>
    </row>
    <row r="10" spans="1:11" ht="15.75" thickTop="1" x14ac:dyDescent="0.25">
      <c r="A10" s="14" t="s">
        <v>9</v>
      </c>
      <c r="B10" s="15">
        <f t="shared" ref="B10:K10" si="0">SUM(B5:B9)</f>
        <v>0.86505999999999994</v>
      </c>
      <c r="C10" s="16">
        <f t="shared" si="0"/>
        <v>0.80115000000000003</v>
      </c>
      <c r="D10" s="15">
        <f t="shared" si="0"/>
        <v>0.39257999999999998</v>
      </c>
      <c r="E10" s="16">
        <f t="shared" si="0"/>
        <v>0.79930999999999996</v>
      </c>
      <c r="F10" s="15">
        <f t="shared" si="0"/>
        <v>691.33700999999996</v>
      </c>
      <c r="G10" s="16">
        <f t="shared" si="0"/>
        <v>0.62309999999999999</v>
      </c>
      <c r="H10" s="15">
        <f t="shared" si="0"/>
        <v>0.38557999999999998</v>
      </c>
      <c r="I10" s="16">
        <f t="shared" si="0"/>
        <v>0.62</v>
      </c>
      <c r="J10" s="16">
        <f t="shared" si="0"/>
        <v>50.087260000000001</v>
      </c>
      <c r="K10" s="55">
        <f t="shared" si="0"/>
        <v>0.44230000000000003</v>
      </c>
    </row>
    <row r="11" spans="1:11" ht="15.75" thickBot="1" x14ac:dyDescent="0.3">
      <c r="A11" s="17" t="s">
        <v>10</v>
      </c>
      <c r="B11" s="18">
        <f>B10/5</f>
        <v>0.173012</v>
      </c>
      <c r="C11" s="19">
        <f>C10/5</f>
        <v>0.16023000000000001</v>
      </c>
      <c r="D11" s="19">
        <f t="shared" ref="D11:K11" si="1">D10/5</f>
        <v>7.8516000000000002E-2</v>
      </c>
      <c r="E11" s="19">
        <f t="shared" si="1"/>
        <v>0.159862</v>
      </c>
      <c r="F11" s="19">
        <f t="shared" si="1"/>
        <v>138.267402</v>
      </c>
      <c r="G11" s="19">
        <f t="shared" si="1"/>
        <v>0.12461999999999999</v>
      </c>
      <c r="H11" s="19">
        <f t="shared" si="1"/>
        <v>7.711599999999999E-2</v>
      </c>
      <c r="I11" s="19">
        <f t="shared" si="1"/>
        <v>0.124</v>
      </c>
      <c r="J11" s="19">
        <f t="shared" si="1"/>
        <v>10.017452</v>
      </c>
      <c r="K11" s="19">
        <f t="shared" si="1"/>
        <v>8.8460000000000011E-2</v>
      </c>
    </row>
    <row r="12" spans="1:11" ht="15.75" thickTop="1" x14ac:dyDescent="0.25">
      <c r="A12" s="8">
        <v>40490</v>
      </c>
      <c r="B12" s="9">
        <v>0.17283999999999999</v>
      </c>
      <c r="C12" s="10">
        <v>0.15615000000000001</v>
      </c>
      <c r="D12" s="9">
        <v>7.8240000000000004E-2</v>
      </c>
      <c r="E12" s="10">
        <v>0.15948000000000001</v>
      </c>
      <c r="F12" s="9">
        <v>137.44159999999999</v>
      </c>
      <c r="G12" s="10">
        <v>0.12225999999999999</v>
      </c>
      <c r="H12" s="9">
        <v>7.6560000000000003E-2</v>
      </c>
      <c r="I12" s="10">
        <v>0.124</v>
      </c>
      <c r="J12" s="10">
        <v>10.08616</v>
      </c>
      <c r="K12" s="53">
        <v>8.8370000000000004E-2</v>
      </c>
    </row>
    <row r="13" spans="1:11" x14ac:dyDescent="0.25">
      <c r="A13" s="8">
        <v>40491</v>
      </c>
      <c r="B13" s="9">
        <v>0.17407</v>
      </c>
      <c r="C13" s="10">
        <v>0.15742</v>
      </c>
      <c r="D13" s="9">
        <v>7.8750000000000001E-2</v>
      </c>
      <c r="E13" s="10">
        <v>0.15959000000000001</v>
      </c>
      <c r="F13" s="9">
        <v>138.0864</v>
      </c>
      <c r="G13" s="10">
        <v>0.12261</v>
      </c>
      <c r="H13" s="9">
        <v>7.6789999999999997E-2</v>
      </c>
      <c r="I13" s="10">
        <v>0.124</v>
      </c>
      <c r="J13" s="10">
        <v>10.06818</v>
      </c>
      <c r="K13" s="53">
        <v>8.8950000000000001E-2</v>
      </c>
    </row>
    <row r="14" spans="1:11" x14ac:dyDescent="0.25">
      <c r="A14" s="8">
        <v>40492</v>
      </c>
      <c r="B14" s="9">
        <v>0.17463999999999999</v>
      </c>
      <c r="C14" s="10">
        <v>0.15755</v>
      </c>
      <c r="D14" s="9">
        <v>7.8570000000000001E-2</v>
      </c>
      <c r="E14" s="10">
        <v>0.15937999999999999</v>
      </c>
      <c r="F14" s="9">
        <v>138.15459999999999</v>
      </c>
      <c r="G14" s="10">
        <v>0.1225</v>
      </c>
      <c r="H14" s="9">
        <v>7.7060000000000003E-2</v>
      </c>
      <c r="I14" s="10">
        <v>0.124</v>
      </c>
      <c r="J14" s="10">
        <v>10.0471</v>
      </c>
      <c r="K14" s="53">
        <v>8.9289999999999994E-2</v>
      </c>
    </row>
    <row r="15" spans="1:11" x14ac:dyDescent="0.25">
      <c r="A15" s="8">
        <v>40493</v>
      </c>
      <c r="B15" s="9">
        <v>0.17673</v>
      </c>
      <c r="C15" s="10">
        <v>0.15906999999999999</v>
      </c>
      <c r="D15" s="9">
        <v>7.9200000000000007E-2</v>
      </c>
      <c r="E15" s="10">
        <v>0.15998000000000001</v>
      </c>
      <c r="F15" s="9">
        <v>137.90350000000001</v>
      </c>
      <c r="G15" s="10">
        <v>0.12388</v>
      </c>
      <c r="H15" s="9">
        <v>7.732E-2</v>
      </c>
      <c r="I15" s="10">
        <v>0.124</v>
      </c>
      <c r="J15" s="10">
        <v>10.22659</v>
      </c>
      <c r="K15" s="53">
        <v>9.0359999999999996E-2</v>
      </c>
    </row>
    <row r="16" spans="1:11" ht="15.75" thickBot="1" x14ac:dyDescent="0.3">
      <c r="A16" s="11">
        <v>40494</v>
      </c>
      <c r="B16" s="12">
        <v>0.17702999999999999</v>
      </c>
      <c r="C16" s="13">
        <v>0.15881999999999999</v>
      </c>
      <c r="D16" s="12">
        <v>7.9320000000000002E-2</v>
      </c>
      <c r="E16" s="13">
        <v>0.15978999999999999</v>
      </c>
      <c r="F16" s="12">
        <v>137.4974</v>
      </c>
      <c r="G16" s="13">
        <v>0.124</v>
      </c>
      <c r="H16" s="12">
        <v>7.6819999999999999E-2</v>
      </c>
      <c r="I16" s="13">
        <v>0.124</v>
      </c>
      <c r="J16" s="13">
        <v>10.22101</v>
      </c>
      <c r="K16" s="54">
        <v>9.0509999999999993E-2</v>
      </c>
    </row>
    <row r="17" spans="1:11" ht="15.75" thickTop="1" x14ac:dyDescent="0.25">
      <c r="A17" s="14" t="s">
        <v>9</v>
      </c>
      <c r="B17" s="15">
        <f t="shared" ref="B17:K17" si="2">SUM(B12:B16)</f>
        <v>0.87531000000000003</v>
      </c>
      <c r="C17" s="16">
        <f t="shared" si="2"/>
        <v>0.78900999999999999</v>
      </c>
      <c r="D17" s="15">
        <f t="shared" si="2"/>
        <v>0.39408000000000004</v>
      </c>
      <c r="E17" s="16">
        <f t="shared" si="2"/>
        <v>0.79822000000000004</v>
      </c>
      <c r="F17" s="15">
        <f t="shared" si="2"/>
        <v>689.08349999999996</v>
      </c>
      <c r="G17" s="16">
        <f t="shared" si="2"/>
        <v>0.61524999999999996</v>
      </c>
      <c r="H17" s="15">
        <f t="shared" si="2"/>
        <v>0.38455</v>
      </c>
      <c r="I17" s="16">
        <f t="shared" si="2"/>
        <v>0.62</v>
      </c>
      <c r="J17" s="16">
        <f t="shared" si="2"/>
        <v>50.649039999999999</v>
      </c>
      <c r="K17" s="55">
        <f t="shared" si="2"/>
        <v>0.44747999999999999</v>
      </c>
    </row>
    <row r="18" spans="1:11" ht="15.75" thickBot="1" x14ac:dyDescent="0.3">
      <c r="A18" s="17" t="s">
        <v>10</v>
      </c>
      <c r="B18" s="18">
        <f>B17/5</f>
        <v>0.175062</v>
      </c>
      <c r="C18" s="19">
        <f>C17/5</f>
        <v>0.157802</v>
      </c>
      <c r="D18" s="19">
        <f t="shared" ref="D18:K18" si="3">D17/5</f>
        <v>7.8816000000000011E-2</v>
      </c>
      <c r="E18" s="19">
        <f t="shared" si="3"/>
        <v>0.15964400000000001</v>
      </c>
      <c r="F18" s="19">
        <f t="shared" si="3"/>
        <v>137.8167</v>
      </c>
      <c r="G18" s="19">
        <f t="shared" si="3"/>
        <v>0.12304999999999999</v>
      </c>
      <c r="H18" s="19">
        <f t="shared" si="3"/>
        <v>7.6910000000000006E-2</v>
      </c>
      <c r="I18" s="19">
        <f t="shared" si="3"/>
        <v>0.124</v>
      </c>
      <c r="J18" s="19">
        <f t="shared" si="3"/>
        <v>10.129808000000001</v>
      </c>
      <c r="K18" s="19">
        <f t="shared" si="3"/>
        <v>8.9495999999999992E-2</v>
      </c>
    </row>
    <row r="19" spans="1:11" ht="15" customHeight="1" thickTop="1" x14ac:dyDescent="0.25">
      <c r="A19" s="8">
        <v>40497</v>
      </c>
      <c r="B19" s="9">
        <v>0.17710000000000001</v>
      </c>
      <c r="C19" s="10">
        <v>0.16012000000000001</v>
      </c>
      <c r="D19" s="9">
        <v>7.936E-2</v>
      </c>
      <c r="E19" s="10">
        <v>0.16075999999999999</v>
      </c>
      <c r="F19" s="9">
        <v>139.8038</v>
      </c>
      <c r="G19" s="10">
        <v>0.12554999999999999</v>
      </c>
      <c r="H19" s="9">
        <v>7.6859999999999998E-2</v>
      </c>
      <c r="I19" s="10">
        <v>0.124</v>
      </c>
      <c r="J19" s="10">
        <v>10.22039</v>
      </c>
      <c r="K19" s="53">
        <v>9.0550000000000005E-2</v>
      </c>
    </row>
    <row r="20" spans="1:11" x14ac:dyDescent="0.25">
      <c r="A20" s="8">
        <v>40498</v>
      </c>
      <c r="B20" s="9">
        <v>0.17795</v>
      </c>
      <c r="C20" s="10">
        <v>0.16014</v>
      </c>
      <c r="D20" s="9">
        <v>7.9640000000000002E-2</v>
      </c>
      <c r="E20" s="10">
        <v>0.16153000000000001</v>
      </c>
      <c r="F20" s="9">
        <v>140.46565000000001</v>
      </c>
      <c r="G20" s="10">
        <v>0.12562000000000001</v>
      </c>
      <c r="H20" s="9">
        <v>7.7090000000000006E-2</v>
      </c>
      <c r="I20" s="10">
        <v>0.124</v>
      </c>
      <c r="J20" s="10">
        <v>10.279909999999999</v>
      </c>
      <c r="K20" s="53">
        <v>9.0990000000000001E-2</v>
      </c>
    </row>
    <row r="21" spans="1:11" x14ac:dyDescent="0.25">
      <c r="A21" s="8">
        <v>40499</v>
      </c>
      <c r="B21" s="9">
        <v>0.17896999999999999</v>
      </c>
      <c r="C21" s="10">
        <v>0.16127</v>
      </c>
      <c r="D21" s="9">
        <v>7.9750000000000001E-2</v>
      </c>
      <c r="E21" s="10">
        <v>0.16144</v>
      </c>
      <c r="F21" s="9">
        <v>140.1696</v>
      </c>
      <c r="G21" s="10">
        <v>0.12670999999999999</v>
      </c>
      <c r="H21" s="9">
        <v>7.7850000000000003E-2</v>
      </c>
      <c r="I21" s="10">
        <v>0.124</v>
      </c>
      <c r="J21" s="10">
        <v>10.32579</v>
      </c>
      <c r="K21" s="53">
        <v>9.1499999999999998E-2</v>
      </c>
    </row>
    <row r="22" spans="1:11" x14ac:dyDescent="0.25">
      <c r="A22" s="8">
        <v>40500</v>
      </c>
      <c r="B22" s="9">
        <v>0.17929</v>
      </c>
      <c r="C22" s="10">
        <v>0.16105</v>
      </c>
      <c r="D22" s="9">
        <v>8.0079999999999998E-2</v>
      </c>
      <c r="E22" s="10">
        <v>0.16159000000000001</v>
      </c>
      <c r="F22" s="9">
        <v>141.56305</v>
      </c>
      <c r="G22" s="10">
        <v>0.12654000000000001</v>
      </c>
      <c r="H22" s="9">
        <v>7.7939999999999995E-2</v>
      </c>
      <c r="I22" s="10">
        <v>0.124</v>
      </c>
      <c r="J22" s="10">
        <v>10.31556</v>
      </c>
      <c r="K22" s="53">
        <v>9.1670000000000001E-2</v>
      </c>
    </row>
    <row r="23" spans="1:11" ht="15.75" thickBot="1" x14ac:dyDescent="0.3">
      <c r="A23" s="11">
        <v>40501</v>
      </c>
      <c r="B23" s="12">
        <v>0.17834</v>
      </c>
      <c r="C23" s="13">
        <v>0.16001000000000001</v>
      </c>
      <c r="D23" s="12">
        <v>7.9649999999999999E-2</v>
      </c>
      <c r="E23" s="13">
        <v>0.16091</v>
      </c>
      <c r="F23" s="12">
        <v>140.60515000000001</v>
      </c>
      <c r="G23" s="13">
        <v>0.12573000000000001</v>
      </c>
      <c r="H23" s="12">
        <v>7.7590000000000006E-2</v>
      </c>
      <c r="I23" s="13">
        <v>0.124</v>
      </c>
      <c r="J23" s="13">
        <v>10.359579999999999</v>
      </c>
      <c r="K23" s="54">
        <v>9.1179999999999997E-2</v>
      </c>
    </row>
    <row r="24" spans="1:11" ht="15.75" thickTop="1" x14ac:dyDescent="0.25">
      <c r="A24" s="14" t="s">
        <v>9</v>
      </c>
      <c r="B24" s="15">
        <f t="shared" ref="B24:K24" si="4">SUM(B19:B23)</f>
        <v>0.89164999999999983</v>
      </c>
      <c r="C24" s="16">
        <f t="shared" si="4"/>
        <v>0.80259000000000003</v>
      </c>
      <c r="D24" s="15">
        <f t="shared" si="4"/>
        <v>0.39848</v>
      </c>
      <c r="E24" s="16">
        <f t="shared" si="4"/>
        <v>0.80623</v>
      </c>
      <c r="F24" s="15">
        <f t="shared" si="4"/>
        <v>702.60725000000002</v>
      </c>
      <c r="G24" s="16">
        <f t="shared" si="4"/>
        <v>0.63014999999999999</v>
      </c>
      <c r="H24" s="15">
        <f t="shared" si="4"/>
        <v>0.38733000000000001</v>
      </c>
      <c r="I24" s="16">
        <f t="shared" si="4"/>
        <v>0.62</v>
      </c>
      <c r="J24" s="16">
        <f t="shared" si="4"/>
        <v>51.50123</v>
      </c>
      <c r="K24" s="55">
        <f t="shared" si="4"/>
        <v>0.45588999999999996</v>
      </c>
    </row>
    <row r="25" spans="1:11" ht="15.75" thickBot="1" x14ac:dyDescent="0.3">
      <c r="A25" s="17" t="s">
        <v>10</v>
      </c>
      <c r="B25" s="18">
        <f>B24/5</f>
        <v>0.17832999999999996</v>
      </c>
      <c r="C25" s="19">
        <f>C24/5</f>
        <v>0.16051799999999999</v>
      </c>
      <c r="D25" s="19">
        <f t="shared" ref="D25:K25" si="5">D24/5</f>
        <v>7.9696000000000003E-2</v>
      </c>
      <c r="E25" s="19">
        <f t="shared" si="5"/>
        <v>0.161246</v>
      </c>
      <c r="F25" s="19">
        <f t="shared" si="5"/>
        <v>140.52145000000002</v>
      </c>
      <c r="G25" s="19">
        <f t="shared" si="5"/>
        <v>0.12603</v>
      </c>
      <c r="H25" s="19">
        <f t="shared" si="5"/>
        <v>7.7466000000000007E-2</v>
      </c>
      <c r="I25" s="19">
        <f t="shared" si="5"/>
        <v>0.124</v>
      </c>
      <c r="J25" s="19">
        <f t="shared" si="5"/>
        <v>10.300246</v>
      </c>
      <c r="K25" s="19">
        <f t="shared" si="5"/>
        <v>9.1177999999999995E-2</v>
      </c>
    </row>
    <row r="26" spans="1:11" ht="15.75" thickTop="1" x14ac:dyDescent="0.25">
      <c r="A26" s="8">
        <v>40504</v>
      </c>
      <c r="B26" s="9">
        <v>0.17723</v>
      </c>
      <c r="C26" s="10">
        <v>0.15939</v>
      </c>
      <c r="D26" s="9">
        <v>7.9479999999999995E-2</v>
      </c>
      <c r="E26" s="10">
        <v>0.16087000000000001</v>
      </c>
      <c r="F26" s="9">
        <v>140.38659999999999</v>
      </c>
      <c r="G26" s="10">
        <v>0.1258</v>
      </c>
      <c r="H26" s="9">
        <v>7.7640000000000001E-2</v>
      </c>
      <c r="I26" s="10">
        <v>0.124</v>
      </c>
      <c r="J26" s="10">
        <v>10.346869999999999</v>
      </c>
      <c r="K26" s="53">
        <v>9.0609999999999996E-2</v>
      </c>
    </row>
    <row r="27" spans="1:11" x14ac:dyDescent="0.25">
      <c r="A27" s="8">
        <v>40505</v>
      </c>
      <c r="B27" s="9">
        <v>0.17773</v>
      </c>
      <c r="C27" s="10">
        <v>0.16020999999999999</v>
      </c>
      <c r="D27" s="9">
        <v>7.9560000000000006E-2</v>
      </c>
      <c r="E27" s="10">
        <v>0.16086</v>
      </c>
      <c r="F27" s="9">
        <v>139.9495</v>
      </c>
      <c r="G27" s="10">
        <v>0.12553</v>
      </c>
      <c r="H27" s="9">
        <v>7.7660000000000007E-2</v>
      </c>
      <c r="I27" s="10">
        <v>0.124</v>
      </c>
      <c r="J27" s="10">
        <v>10.345940000000001</v>
      </c>
      <c r="K27" s="53">
        <v>9.0870000000000006E-2</v>
      </c>
    </row>
    <row r="28" spans="1:11" x14ac:dyDescent="0.25">
      <c r="A28" s="8">
        <v>40506</v>
      </c>
      <c r="B28" s="9">
        <v>0.18010999999999999</v>
      </c>
      <c r="C28" s="10">
        <v>0.16191</v>
      </c>
      <c r="D28" s="9">
        <v>7.9890000000000003E-2</v>
      </c>
      <c r="E28" s="10">
        <v>0.16234999999999999</v>
      </c>
      <c r="F28" s="9">
        <v>143.2944</v>
      </c>
      <c r="G28" s="10">
        <v>0.12673000000000001</v>
      </c>
      <c r="H28" s="9">
        <v>7.8140000000000001E-2</v>
      </c>
      <c r="I28" s="10">
        <v>0.124</v>
      </c>
      <c r="J28" s="10">
        <v>10.309670000000001</v>
      </c>
      <c r="K28" s="53">
        <v>9.2090000000000005E-2</v>
      </c>
    </row>
    <row r="29" spans="1:11" x14ac:dyDescent="0.25">
      <c r="A29" s="8">
        <v>40507</v>
      </c>
      <c r="B29" s="9">
        <v>0.18135000000000001</v>
      </c>
      <c r="C29" s="10">
        <v>0.16274</v>
      </c>
      <c r="D29" s="9">
        <v>8.0449999999999994E-2</v>
      </c>
      <c r="E29" s="10">
        <v>0.16236</v>
      </c>
      <c r="F29" s="9">
        <v>142.67439999999999</v>
      </c>
      <c r="G29" s="10">
        <v>0.12640000000000001</v>
      </c>
      <c r="H29" s="9">
        <v>7.8810000000000005E-2</v>
      </c>
      <c r="I29" s="10">
        <v>0.124</v>
      </c>
      <c r="J29" s="10">
        <v>10.33385</v>
      </c>
      <c r="K29" s="53">
        <v>9.2719999999999997E-2</v>
      </c>
    </row>
    <row r="30" spans="1:11" ht="15.75" thickBot="1" x14ac:dyDescent="0.3">
      <c r="A30" s="11">
        <v>40508</v>
      </c>
      <c r="B30" s="12">
        <v>0.18159</v>
      </c>
      <c r="C30" s="13">
        <v>0.16311999999999999</v>
      </c>
      <c r="D30" s="12">
        <v>8.0490000000000006E-2</v>
      </c>
      <c r="E30" s="13">
        <v>0.16217999999999999</v>
      </c>
      <c r="F30" s="12">
        <v>141.7568</v>
      </c>
      <c r="G30" s="13">
        <v>0.12637999999999999</v>
      </c>
      <c r="H30" s="12">
        <v>7.868E-2</v>
      </c>
      <c r="I30" s="13">
        <v>0.124</v>
      </c>
      <c r="J30" s="13">
        <v>10.36206</v>
      </c>
      <c r="K30" s="54">
        <v>9.2840000000000006E-2</v>
      </c>
    </row>
    <row r="31" spans="1:11" ht="15.75" thickTop="1" x14ac:dyDescent="0.25">
      <c r="A31" s="14" t="s">
        <v>9</v>
      </c>
      <c r="B31" s="15">
        <f t="shared" ref="B31:K31" si="6">SUM(B26:B30)</f>
        <v>0.89800999999999997</v>
      </c>
      <c r="C31" s="16">
        <f t="shared" si="6"/>
        <v>0.80736999999999992</v>
      </c>
      <c r="D31" s="15">
        <f t="shared" si="6"/>
        <v>0.39987</v>
      </c>
      <c r="E31" s="16">
        <f t="shared" si="6"/>
        <v>0.80862000000000001</v>
      </c>
      <c r="F31" s="15">
        <f t="shared" si="6"/>
        <v>708.06169999999997</v>
      </c>
      <c r="G31" s="16">
        <f t="shared" si="6"/>
        <v>0.63084000000000007</v>
      </c>
      <c r="H31" s="15">
        <f t="shared" si="6"/>
        <v>0.39093</v>
      </c>
      <c r="I31" s="16">
        <f t="shared" si="6"/>
        <v>0.62</v>
      </c>
      <c r="J31" s="16">
        <f t="shared" si="6"/>
        <v>51.698390000000003</v>
      </c>
      <c r="K31" s="55">
        <f t="shared" si="6"/>
        <v>0.45913000000000004</v>
      </c>
    </row>
    <row r="32" spans="1:11" ht="15.75" thickBot="1" x14ac:dyDescent="0.3">
      <c r="A32" s="17" t="s">
        <v>10</v>
      </c>
      <c r="B32" s="18">
        <f>B31/5</f>
        <v>0.17960199999999998</v>
      </c>
      <c r="C32" s="19">
        <f>C31/5</f>
        <v>0.16147399999999998</v>
      </c>
      <c r="D32" s="19">
        <f t="shared" ref="D32:K32" si="7">D31/5</f>
        <v>7.9974000000000003E-2</v>
      </c>
      <c r="E32" s="19">
        <f t="shared" si="7"/>
        <v>0.16172400000000001</v>
      </c>
      <c r="F32" s="19">
        <f t="shared" si="7"/>
        <v>141.61233999999999</v>
      </c>
      <c r="G32" s="19">
        <f t="shared" si="7"/>
        <v>0.126168</v>
      </c>
      <c r="H32" s="19">
        <f t="shared" si="7"/>
        <v>7.8186000000000005E-2</v>
      </c>
      <c r="I32" s="19">
        <f t="shared" si="7"/>
        <v>0.124</v>
      </c>
      <c r="J32" s="19">
        <f t="shared" si="7"/>
        <v>10.339678000000001</v>
      </c>
      <c r="K32" s="19">
        <f t="shared" si="7"/>
        <v>9.1826000000000005E-2</v>
      </c>
    </row>
    <row r="33" spans="1:11" ht="15.75" thickTop="1" x14ac:dyDescent="0.25">
      <c r="A33" s="8">
        <v>40511</v>
      </c>
      <c r="B33" s="9">
        <v>0.18296999999999999</v>
      </c>
      <c r="C33" s="10">
        <v>0.16506999999999999</v>
      </c>
      <c r="D33" s="9">
        <v>8.0769999999999995E-2</v>
      </c>
      <c r="E33" s="10">
        <v>0.16361000000000001</v>
      </c>
      <c r="F33" s="9">
        <v>143.33779999999999</v>
      </c>
      <c r="G33" s="10">
        <v>0.12866</v>
      </c>
      <c r="H33" s="9">
        <v>7.9430000000000001E-2</v>
      </c>
      <c r="I33" s="10">
        <v>0.124</v>
      </c>
      <c r="J33" s="10">
        <v>10.41724</v>
      </c>
      <c r="K33" s="53">
        <v>9.3549999999999994E-2</v>
      </c>
    </row>
    <row r="34" spans="1:11" x14ac:dyDescent="0.25">
      <c r="A34" s="8">
        <v>40512</v>
      </c>
      <c r="B34" s="9">
        <v>0.18462999999999999</v>
      </c>
      <c r="C34" s="10">
        <v>0.16622000000000001</v>
      </c>
      <c r="D34" s="9">
        <v>8.097E-2</v>
      </c>
      <c r="E34" s="10">
        <v>0.16378000000000001</v>
      </c>
      <c r="F34" s="9">
        <v>143.91749999999999</v>
      </c>
      <c r="G34" s="10">
        <v>0.12909999999999999</v>
      </c>
      <c r="H34" s="9">
        <v>7.9699999999999993E-2</v>
      </c>
      <c r="I34" s="10">
        <v>0.124</v>
      </c>
      <c r="J34" s="10">
        <v>10.446070000000001</v>
      </c>
      <c r="K34" s="53">
        <v>9.4399999999999998E-2</v>
      </c>
    </row>
    <row r="35" spans="1:11" ht="20.25" x14ac:dyDescent="0.3">
      <c r="A35" s="20"/>
      <c r="B35" s="9"/>
      <c r="C35" s="50"/>
      <c r="D35" s="9"/>
      <c r="E35" s="22" t="s">
        <v>11</v>
      </c>
      <c r="F35" s="9"/>
      <c r="G35" s="10"/>
      <c r="H35" s="9"/>
      <c r="I35" s="10"/>
      <c r="J35" s="10"/>
      <c r="K35" s="53"/>
    </row>
    <row r="36" spans="1:11" ht="15.75" thickBot="1" x14ac:dyDescent="0.3">
      <c r="A36" s="23"/>
      <c r="B36" s="24"/>
      <c r="C36" s="25"/>
      <c r="D36" s="24"/>
      <c r="E36" s="25"/>
      <c r="F36" s="24"/>
      <c r="G36" s="25"/>
      <c r="H36" s="24"/>
      <c r="I36" s="25"/>
      <c r="J36" s="25"/>
      <c r="K36" s="57"/>
    </row>
    <row r="37" spans="1:11" x14ac:dyDescent="0.25">
      <c r="A37" s="26" t="s">
        <v>12</v>
      </c>
      <c r="B37" s="27">
        <f>SUM(B5:B9,B12:B16,B19:B23,B26:B30,B33:B34)</f>
        <v>3.8976299999999995</v>
      </c>
      <c r="C37" s="36">
        <f>SUM(C5:C9,C12:C16,C19:C23,C26:C30,C33:C34)</f>
        <v>3.5314100000000006</v>
      </c>
      <c r="D37" s="36">
        <f t="shared" ref="D37:K37" si="8">SUM(D5:D9,D12:D16,D19:D23,D26:D30,D33:D34)</f>
        <v>1.74675</v>
      </c>
      <c r="E37" s="36">
        <f t="shared" si="8"/>
        <v>3.5397700000000003</v>
      </c>
      <c r="F37" s="36">
        <f t="shared" si="8"/>
        <v>3078.34476</v>
      </c>
      <c r="G37" s="36">
        <f t="shared" si="8"/>
        <v>2.7571000000000003</v>
      </c>
      <c r="H37" s="36">
        <f t="shared" si="8"/>
        <v>1.7075200000000001</v>
      </c>
      <c r="I37" s="36">
        <f t="shared" si="8"/>
        <v>2.7280000000000015</v>
      </c>
      <c r="J37" s="36">
        <f t="shared" si="8"/>
        <v>224.79922999999999</v>
      </c>
      <c r="K37" s="36">
        <f t="shared" si="8"/>
        <v>1.9927499999999998</v>
      </c>
    </row>
    <row r="38" spans="1:11" x14ac:dyDescent="0.25">
      <c r="A38" s="26" t="s">
        <v>13</v>
      </c>
      <c r="B38" s="27">
        <f>B37/22</f>
        <v>0.17716499999999999</v>
      </c>
      <c r="C38" s="28">
        <f>C37/22</f>
        <v>0.16051863636363639</v>
      </c>
      <c r="D38" s="28">
        <f t="shared" ref="D38:K38" si="9">D37/22</f>
        <v>7.9397727272727273E-2</v>
      </c>
      <c r="E38" s="28">
        <f t="shared" si="9"/>
        <v>0.16089863636363638</v>
      </c>
      <c r="F38" s="28">
        <f t="shared" si="9"/>
        <v>139.92476181818182</v>
      </c>
      <c r="G38" s="28">
        <f t="shared" si="9"/>
        <v>0.12532272727272728</v>
      </c>
      <c r="H38" s="28">
        <f t="shared" si="9"/>
        <v>7.7614545454545464E-2</v>
      </c>
      <c r="I38" s="28">
        <f t="shared" si="9"/>
        <v>0.12400000000000007</v>
      </c>
      <c r="J38" s="28">
        <f t="shared" si="9"/>
        <v>10.218146818181818</v>
      </c>
      <c r="K38" s="28">
        <f t="shared" si="9"/>
        <v>9.057954545454544E-2</v>
      </c>
    </row>
    <row r="39" spans="1:11" x14ac:dyDescent="0.25">
      <c r="A39" s="26" t="s">
        <v>14</v>
      </c>
      <c r="B39" s="27">
        <f>1/B38</f>
        <v>5.6444557333559118</v>
      </c>
      <c r="C39" s="28">
        <f>1/C38</f>
        <v>6.2298062247091091</v>
      </c>
      <c r="D39" s="28">
        <f t="shared" ref="D39:K39" si="10">1/D38</f>
        <v>12.594818949477601</v>
      </c>
      <c r="E39" s="28">
        <f t="shared" si="10"/>
        <v>6.215093071018738</v>
      </c>
      <c r="F39" s="28">
        <f t="shared" si="10"/>
        <v>7.1466978896801668E-3</v>
      </c>
      <c r="G39" s="28">
        <f t="shared" si="10"/>
        <v>7.9793986435022299</v>
      </c>
      <c r="H39" s="28">
        <f t="shared" si="10"/>
        <v>12.884182908545725</v>
      </c>
      <c r="I39" s="28">
        <f t="shared" si="10"/>
        <v>8.0645161290322545</v>
      </c>
      <c r="J39" s="28">
        <f t="shared" si="10"/>
        <v>9.7865103897375447E-2</v>
      </c>
      <c r="K39" s="28">
        <f t="shared" si="10"/>
        <v>11.04002007276377</v>
      </c>
    </row>
    <row r="40" spans="1:11" ht="15.75" thickBot="1" x14ac:dyDescent="0.3">
      <c r="A40" s="29"/>
      <c r="B40" s="30"/>
      <c r="C40" s="31"/>
      <c r="D40" s="30"/>
      <c r="E40" s="31"/>
      <c r="F40" s="30"/>
      <c r="G40" s="31"/>
      <c r="H40" s="30"/>
      <c r="I40" s="31"/>
      <c r="J40" s="31"/>
      <c r="K40" s="4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workbookViewId="0"/>
  </sheetViews>
  <sheetFormatPr defaultRowHeight="15" x14ac:dyDescent="0.25"/>
  <cols>
    <col min="1" max="1" width="13.85546875" bestFit="1" customWidth="1"/>
    <col min="2" max="4" width="9.28515625" bestFit="1" customWidth="1"/>
    <col min="5" max="5" width="10.85546875" bestFit="1" customWidth="1"/>
    <col min="6" max="10" width="9.28515625" bestFit="1" customWidth="1"/>
    <col min="11" max="11" width="9.5703125" bestFit="1" customWidth="1"/>
  </cols>
  <sheetData>
    <row r="1" spans="1:11" ht="22.5" x14ac:dyDescent="0.3">
      <c r="A1" s="41"/>
      <c r="B1" s="41"/>
      <c r="C1" s="2" t="s">
        <v>42</v>
      </c>
      <c r="D1" s="41"/>
      <c r="E1" s="41"/>
      <c r="F1" s="41"/>
      <c r="G1" s="41"/>
      <c r="H1" s="41"/>
      <c r="I1" s="41"/>
      <c r="J1" s="41"/>
      <c r="K1" s="41"/>
    </row>
    <row r="2" spans="1:11" ht="16.5" thickBot="1" x14ac:dyDescent="0.3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5.75" x14ac:dyDescent="0.25">
      <c r="A3" s="42"/>
      <c r="B3" s="43"/>
      <c r="C3" s="42"/>
      <c r="D3" s="43"/>
      <c r="E3" s="42"/>
      <c r="F3" s="43"/>
      <c r="G3" s="42"/>
      <c r="H3" s="43"/>
      <c r="I3" s="42"/>
      <c r="J3" s="42"/>
      <c r="K3" s="62"/>
    </row>
    <row r="4" spans="1:11" ht="16.5" thickBot="1" x14ac:dyDescent="0.3">
      <c r="A4" s="44" t="s">
        <v>0</v>
      </c>
      <c r="B4" s="45" t="s">
        <v>20</v>
      </c>
      <c r="C4" s="44" t="s">
        <v>4</v>
      </c>
      <c r="D4" s="45" t="s">
        <v>5</v>
      </c>
      <c r="E4" s="44" t="s">
        <v>6</v>
      </c>
      <c r="F4" s="45" t="s">
        <v>3</v>
      </c>
      <c r="G4" s="44" t="s">
        <v>1</v>
      </c>
      <c r="H4" s="45" t="s">
        <v>7</v>
      </c>
      <c r="I4" s="44" t="s">
        <v>8</v>
      </c>
      <c r="J4" s="44" t="s">
        <v>22</v>
      </c>
      <c r="K4" s="63" t="s">
        <v>2</v>
      </c>
    </row>
    <row r="5" spans="1:11" x14ac:dyDescent="0.25">
      <c r="A5" s="8">
        <v>40513</v>
      </c>
      <c r="B5" s="64">
        <v>0.18601999999999999</v>
      </c>
      <c r="C5" s="64">
        <v>0.16674</v>
      </c>
      <c r="D5" s="65">
        <v>8.1269999999999995E-2</v>
      </c>
      <c r="E5" s="64">
        <v>0.16386000000000001</v>
      </c>
      <c r="F5" s="65">
        <v>143.57650000000001</v>
      </c>
      <c r="G5" s="64">
        <v>0.12920999999999999</v>
      </c>
      <c r="H5" s="65">
        <v>7.9710000000000003E-2</v>
      </c>
      <c r="I5" s="67">
        <v>0.124</v>
      </c>
      <c r="J5" s="65">
        <v>10.393990000000001</v>
      </c>
      <c r="K5" s="64">
        <v>9.511E-2</v>
      </c>
    </row>
    <row r="6" spans="1:11" x14ac:dyDescent="0.25">
      <c r="A6" s="8">
        <v>40514</v>
      </c>
      <c r="B6" s="32">
        <v>0.18557999999999999</v>
      </c>
      <c r="C6" s="20">
        <v>0.16625999999999999</v>
      </c>
      <c r="D6" s="65">
        <v>8.1049999999999997E-2</v>
      </c>
      <c r="E6" s="20">
        <v>0.16289999999999999</v>
      </c>
      <c r="F6" s="65">
        <v>142.78755000000001</v>
      </c>
      <c r="G6" s="20">
        <v>0.12884000000000001</v>
      </c>
      <c r="H6" s="65">
        <v>7.9570000000000002E-2</v>
      </c>
      <c r="I6" s="68">
        <v>0.124</v>
      </c>
      <c r="J6" s="65">
        <v>10.424060000000001</v>
      </c>
      <c r="K6" s="20">
        <v>9.4890000000000002E-2</v>
      </c>
    </row>
    <row r="7" spans="1:11" ht="15.75" thickBot="1" x14ac:dyDescent="0.3">
      <c r="A7" s="11">
        <v>40515</v>
      </c>
      <c r="B7" s="33">
        <v>0.18426999999999999</v>
      </c>
      <c r="C7" s="33">
        <v>0.16497000000000001</v>
      </c>
      <c r="D7" s="75">
        <v>8.0990000000000006E-2</v>
      </c>
      <c r="E7" s="74">
        <v>0.1623</v>
      </c>
      <c r="F7" s="75">
        <v>142.4357</v>
      </c>
      <c r="G7" s="74">
        <v>0.12759999999999999</v>
      </c>
      <c r="H7" s="75">
        <v>7.9630000000000006E-2</v>
      </c>
      <c r="I7" s="86">
        <v>0.124</v>
      </c>
      <c r="J7" s="75">
        <v>10.406700000000001</v>
      </c>
      <c r="K7" s="74">
        <v>9.4219999999999998E-2</v>
      </c>
    </row>
    <row r="8" spans="1:11" ht="15.75" thickTop="1" x14ac:dyDescent="0.25">
      <c r="A8" s="46" t="s">
        <v>9</v>
      </c>
      <c r="B8" s="16">
        <f t="shared" ref="B8:K8" si="0">SUM(B5:B7)</f>
        <v>0.55586999999999998</v>
      </c>
      <c r="C8" s="16">
        <f t="shared" si="0"/>
        <v>0.49796999999999997</v>
      </c>
      <c r="D8" s="15">
        <f t="shared" si="0"/>
        <v>0.24331</v>
      </c>
      <c r="E8" s="16">
        <f t="shared" si="0"/>
        <v>0.48905999999999999</v>
      </c>
      <c r="F8" s="15">
        <f t="shared" si="0"/>
        <v>428.79975000000002</v>
      </c>
      <c r="G8" s="16">
        <f t="shared" si="0"/>
        <v>0.38564999999999999</v>
      </c>
      <c r="H8" s="15">
        <f t="shared" si="0"/>
        <v>0.23891000000000001</v>
      </c>
      <c r="I8" s="16">
        <f t="shared" si="0"/>
        <v>0.372</v>
      </c>
      <c r="J8" s="15">
        <f t="shared" si="0"/>
        <v>31.22475</v>
      </c>
      <c r="K8" s="16">
        <f t="shared" si="0"/>
        <v>0.28422000000000003</v>
      </c>
    </row>
    <row r="9" spans="1:11" ht="15.75" thickBot="1" x14ac:dyDescent="0.3">
      <c r="A9" s="47" t="s">
        <v>10</v>
      </c>
      <c r="B9" s="19">
        <f>B8/3</f>
        <v>0.18528999999999998</v>
      </c>
      <c r="C9" s="19">
        <f>C8/3</f>
        <v>0.16599</v>
      </c>
      <c r="D9" s="19">
        <f t="shared" ref="D9:K9" si="1">D8/3</f>
        <v>8.1103333333333333E-2</v>
      </c>
      <c r="E9" s="19">
        <f t="shared" si="1"/>
        <v>0.16302</v>
      </c>
      <c r="F9" s="19">
        <f t="shared" si="1"/>
        <v>142.93325000000002</v>
      </c>
      <c r="G9" s="19">
        <f t="shared" si="1"/>
        <v>0.12855</v>
      </c>
      <c r="H9" s="19">
        <f t="shared" si="1"/>
        <v>7.9636666666666675E-2</v>
      </c>
      <c r="I9" s="19">
        <f t="shared" si="1"/>
        <v>0.124</v>
      </c>
      <c r="J9" s="19">
        <f t="shared" si="1"/>
        <v>10.408250000000001</v>
      </c>
      <c r="K9" s="19">
        <f t="shared" si="1"/>
        <v>9.4740000000000005E-2</v>
      </c>
    </row>
    <row r="10" spans="1:11" ht="15.75" thickTop="1" x14ac:dyDescent="0.25">
      <c r="A10" s="8">
        <v>40518</v>
      </c>
      <c r="B10" s="9">
        <v>0.18101999999999999</v>
      </c>
      <c r="C10" s="10">
        <v>0.16220000000000001</v>
      </c>
      <c r="D10" s="9">
        <v>8.0699999999999994E-2</v>
      </c>
      <c r="E10" s="10">
        <v>0.16152</v>
      </c>
      <c r="F10" s="9">
        <v>141.08099999999999</v>
      </c>
      <c r="G10" s="10">
        <v>0.12526000000000001</v>
      </c>
      <c r="H10" s="9">
        <v>7.8750000000000001E-2</v>
      </c>
      <c r="I10" s="10">
        <v>0.124</v>
      </c>
      <c r="J10" s="10">
        <v>10.248290000000001</v>
      </c>
      <c r="K10" s="53">
        <v>9.2549999999999993E-2</v>
      </c>
    </row>
    <row r="11" spans="1:11" x14ac:dyDescent="0.25">
      <c r="A11" s="8">
        <v>40519</v>
      </c>
      <c r="B11" s="9">
        <v>0.18221999999999999</v>
      </c>
      <c r="C11" s="10">
        <v>0.16284000000000001</v>
      </c>
      <c r="D11" s="9">
        <v>8.0560000000000007E-2</v>
      </c>
      <c r="E11" s="10">
        <v>0.16183</v>
      </c>
      <c r="F11" s="9">
        <v>140.76169999999999</v>
      </c>
      <c r="G11" s="10">
        <v>0.12536</v>
      </c>
      <c r="H11" s="9">
        <v>7.8979999999999995E-2</v>
      </c>
      <c r="I11" s="10">
        <v>0.124</v>
      </c>
      <c r="J11" s="10">
        <v>10.25511</v>
      </c>
      <c r="K11" s="53">
        <v>9.3170000000000003E-2</v>
      </c>
    </row>
    <row r="12" spans="1:11" x14ac:dyDescent="0.25">
      <c r="A12" s="8">
        <v>40520</v>
      </c>
      <c r="B12" s="9">
        <v>0.18181</v>
      </c>
      <c r="C12" s="10">
        <v>0.16261999999999999</v>
      </c>
      <c r="D12" s="9">
        <v>8.0240000000000006E-2</v>
      </c>
      <c r="E12" s="10">
        <v>0.16184000000000001</v>
      </c>
      <c r="F12" s="9">
        <v>140.50129999999999</v>
      </c>
      <c r="G12" s="10">
        <v>0.12518000000000001</v>
      </c>
      <c r="H12" s="9">
        <v>7.8530000000000003E-2</v>
      </c>
      <c r="I12" s="10">
        <v>0.124</v>
      </c>
      <c r="J12" s="10">
        <v>10.29665</v>
      </c>
      <c r="K12" s="53">
        <v>9.2960000000000001E-2</v>
      </c>
    </row>
    <row r="13" spans="1:11" x14ac:dyDescent="0.25">
      <c r="A13" s="8">
        <v>40521</v>
      </c>
      <c r="B13" s="9">
        <v>0.18348999999999999</v>
      </c>
      <c r="C13" s="10">
        <v>0.16561999999999999</v>
      </c>
      <c r="D13" s="9">
        <v>8.072E-2</v>
      </c>
      <c r="E13" s="10">
        <v>0.16309999999999999</v>
      </c>
      <c r="F13" s="9">
        <v>141.6328</v>
      </c>
      <c r="G13" s="10">
        <v>0.12675</v>
      </c>
      <c r="H13" s="9">
        <v>7.8670000000000004E-2</v>
      </c>
      <c r="I13" s="10">
        <v>0.124</v>
      </c>
      <c r="J13" s="10">
        <v>10.425610000000001</v>
      </c>
      <c r="K13" s="53">
        <v>9.3780000000000002E-2</v>
      </c>
    </row>
    <row r="14" spans="1:11" ht="15.75" thickBot="1" x14ac:dyDescent="0.3">
      <c r="A14" s="11">
        <v>40522</v>
      </c>
      <c r="B14" s="12">
        <v>0.18357000000000001</v>
      </c>
      <c r="C14" s="13">
        <v>0.16592000000000001</v>
      </c>
      <c r="D14" s="12">
        <v>8.0799999999999997E-2</v>
      </c>
      <c r="E14" s="13">
        <v>0.1628</v>
      </c>
      <c r="F14" s="12">
        <v>141.45609999999999</v>
      </c>
      <c r="G14" s="13">
        <v>0.12615999999999999</v>
      </c>
      <c r="H14" s="12">
        <v>7.8719999999999998E-2</v>
      </c>
      <c r="I14" s="13">
        <v>0.124</v>
      </c>
      <c r="J14" s="13">
        <v>10.40143</v>
      </c>
      <c r="K14" s="54">
        <v>9.3869999999999995E-2</v>
      </c>
    </row>
    <row r="15" spans="1:11" ht="15.75" thickTop="1" x14ac:dyDescent="0.25">
      <c r="A15" s="14" t="s">
        <v>9</v>
      </c>
      <c r="B15" s="15">
        <f t="shared" ref="B15:K15" si="2">SUM(B10:B14)</f>
        <v>0.91210999999999998</v>
      </c>
      <c r="C15" s="16">
        <f t="shared" si="2"/>
        <v>0.81919999999999993</v>
      </c>
      <c r="D15" s="15">
        <f t="shared" si="2"/>
        <v>0.40301999999999999</v>
      </c>
      <c r="E15" s="16">
        <f t="shared" si="2"/>
        <v>0.81109000000000009</v>
      </c>
      <c r="F15" s="15">
        <f t="shared" si="2"/>
        <v>705.4328999999999</v>
      </c>
      <c r="G15" s="16">
        <f t="shared" si="2"/>
        <v>0.6287100000000001</v>
      </c>
      <c r="H15" s="15">
        <f t="shared" si="2"/>
        <v>0.39365</v>
      </c>
      <c r="I15" s="16">
        <f t="shared" si="2"/>
        <v>0.62</v>
      </c>
      <c r="J15" s="16">
        <f t="shared" si="2"/>
        <v>51.627089999999995</v>
      </c>
      <c r="K15" s="55">
        <f t="shared" si="2"/>
        <v>0.46633000000000002</v>
      </c>
    </row>
    <row r="16" spans="1:11" ht="15.75" thickBot="1" x14ac:dyDescent="0.3">
      <c r="A16" s="17" t="s">
        <v>10</v>
      </c>
      <c r="B16" s="18">
        <f>B15/5</f>
        <v>0.182422</v>
      </c>
      <c r="C16" s="19">
        <f>C15/5</f>
        <v>0.16383999999999999</v>
      </c>
      <c r="D16" s="19">
        <f t="shared" ref="D16:K16" si="3">D15/5</f>
        <v>8.0603999999999995E-2</v>
      </c>
      <c r="E16" s="19">
        <f t="shared" si="3"/>
        <v>0.16221800000000003</v>
      </c>
      <c r="F16" s="19">
        <f t="shared" si="3"/>
        <v>141.08657999999997</v>
      </c>
      <c r="G16" s="19">
        <f t="shared" si="3"/>
        <v>0.12574200000000002</v>
      </c>
      <c r="H16" s="19">
        <f t="shared" si="3"/>
        <v>7.8729999999999994E-2</v>
      </c>
      <c r="I16" s="19">
        <f t="shared" si="3"/>
        <v>0.124</v>
      </c>
      <c r="J16" s="19">
        <f t="shared" si="3"/>
        <v>10.325417999999999</v>
      </c>
      <c r="K16" s="19">
        <f t="shared" si="3"/>
        <v>9.3266000000000002E-2</v>
      </c>
    </row>
    <row r="17" spans="1:11" ht="15.75" thickTop="1" x14ac:dyDescent="0.25">
      <c r="A17" s="8">
        <v>40525</v>
      </c>
      <c r="B17" s="9">
        <v>0.18342</v>
      </c>
      <c r="C17" s="10">
        <v>0.16575000000000001</v>
      </c>
      <c r="D17" s="9">
        <v>8.0610000000000001E-2</v>
      </c>
      <c r="E17" s="10">
        <v>0.16223000000000001</v>
      </c>
      <c r="F17" s="9">
        <v>141.72890000000001</v>
      </c>
      <c r="G17" s="10">
        <v>0.12589</v>
      </c>
      <c r="H17" s="9">
        <v>7.8479999999999994E-2</v>
      </c>
      <c r="I17" s="10">
        <v>0.124</v>
      </c>
      <c r="J17" s="10">
        <v>10.40546</v>
      </c>
      <c r="K17" s="53">
        <v>9.3729999999999994E-2</v>
      </c>
    </row>
    <row r="18" spans="1:11" x14ac:dyDescent="0.25">
      <c r="A18" s="8">
        <v>40526</v>
      </c>
      <c r="B18" s="9">
        <v>0.18171000000000001</v>
      </c>
      <c r="C18" s="10">
        <v>0.16455</v>
      </c>
      <c r="D18" s="9">
        <v>8.0629999999999993E-2</v>
      </c>
      <c r="E18" s="10">
        <v>0.16195000000000001</v>
      </c>
      <c r="F18" s="9">
        <v>141.89940000000001</v>
      </c>
      <c r="G18" s="10">
        <v>0.12493</v>
      </c>
      <c r="H18" s="9">
        <v>7.8320000000000001E-2</v>
      </c>
      <c r="I18" s="10">
        <v>0.124</v>
      </c>
      <c r="J18" s="10">
        <v>10.38035</v>
      </c>
      <c r="K18" s="53">
        <v>9.2910000000000006E-2</v>
      </c>
    </row>
    <row r="19" spans="1:11" x14ac:dyDescent="0.25">
      <c r="A19" s="8">
        <v>40527</v>
      </c>
      <c r="B19" s="9">
        <v>0.18088000000000001</v>
      </c>
      <c r="C19" s="10">
        <v>0.16461999999999999</v>
      </c>
      <c r="D19" s="9">
        <v>8.0060000000000006E-2</v>
      </c>
      <c r="E19" s="10">
        <v>0.16136</v>
      </c>
      <c r="F19" s="9">
        <v>141.49175</v>
      </c>
      <c r="G19" s="10">
        <v>0.12413</v>
      </c>
      <c r="H19" s="9">
        <v>7.8450000000000006E-2</v>
      </c>
      <c r="I19" s="10">
        <v>0.124</v>
      </c>
      <c r="J19" s="10">
        <v>10.3447</v>
      </c>
      <c r="K19" s="53">
        <v>9.2480000000000007E-2</v>
      </c>
    </row>
    <row r="20" spans="1:11" x14ac:dyDescent="0.25">
      <c r="A20" s="8">
        <v>40528</v>
      </c>
      <c r="B20" s="9">
        <v>0.18218000000000001</v>
      </c>
      <c r="C20" s="10">
        <v>0.16646</v>
      </c>
      <c r="D20" s="9">
        <v>8.0570000000000003E-2</v>
      </c>
      <c r="E20" s="10">
        <v>0.16258</v>
      </c>
      <c r="F20" s="9">
        <v>142.76585</v>
      </c>
      <c r="G20" s="10">
        <v>0.12499</v>
      </c>
      <c r="H20" s="9">
        <v>7.9289999999999999E-2</v>
      </c>
      <c r="I20" s="10">
        <v>0.124</v>
      </c>
      <c r="J20" s="10">
        <v>10.420339999999999</v>
      </c>
      <c r="K20" s="53">
        <v>9.3149999999999997E-2</v>
      </c>
    </row>
    <row r="21" spans="1:11" ht="15.75" thickBot="1" x14ac:dyDescent="0.3">
      <c r="A21" s="11">
        <v>40529</v>
      </c>
      <c r="B21" s="12">
        <v>0.18360000000000001</v>
      </c>
      <c r="C21" s="13">
        <v>0.16839000000000001</v>
      </c>
      <c r="D21" s="12">
        <v>8.0799999999999997E-2</v>
      </c>
      <c r="E21" s="13">
        <v>0.1633</v>
      </c>
      <c r="F21" s="12">
        <v>143.45249999999999</v>
      </c>
      <c r="G21" s="13">
        <v>0.12584000000000001</v>
      </c>
      <c r="H21" s="12">
        <v>7.9530000000000003E-2</v>
      </c>
      <c r="I21" s="13">
        <v>0.124</v>
      </c>
      <c r="J21" s="13">
        <v>10.44979</v>
      </c>
      <c r="K21" s="54">
        <v>9.3869999999999995E-2</v>
      </c>
    </row>
    <row r="22" spans="1:11" ht="15.75" thickTop="1" x14ac:dyDescent="0.25">
      <c r="A22" s="14" t="s">
        <v>9</v>
      </c>
      <c r="B22" s="15">
        <f t="shared" ref="B22:K22" si="4">SUM(B17:B21)</f>
        <v>0.91178999999999999</v>
      </c>
      <c r="C22" s="16">
        <f t="shared" si="4"/>
        <v>0.82977000000000012</v>
      </c>
      <c r="D22" s="15">
        <f t="shared" si="4"/>
        <v>0.40266999999999997</v>
      </c>
      <c r="E22" s="16">
        <f t="shared" si="4"/>
        <v>0.81142000000000003</v>
      </c>
      <c r="F22" s="15">
        <f t="shared" si="4"/>
        <v>711.33839999999998</v>
      </c>
      <c r="G22" s="16">
        <f t="shared" si="4"/>
        <v>0.62578</v>
      </c>
      <c r="H22" s="15">
        <f t="shared" si="4"/>
        <v>0.39407000000000003</v>
      </c>
      <c r="I22" s="16">
        <f t="shared" si="4"/>
        <v>0.62</v>
      </c>
      <c r="J22" s="16">
        <f t="shared" si="4"/>
        <v>52.000639999999997</v>
      </c>
      <c r="K22" s="55">
        <f t="shared" si="4"/>
        <v>0.46614000000000005</v>
      </c>
    </row>
    <row r="23" spans="1:11" ht="15.75" thickBot="1" x14ac:dyDescent="0.3">
      <c r="A23" s="17" t="s">
        <v>10</v>
      </c>
      <c r="B23" s="18">
        <f>B22/5</f>
        <v>0.18235799999999999</v>
      </c>
      <c r="C23" s="19">
        <f>C22/5</f>
        <v>0.16595400000000002</v>
      </c>
      <c r="D23" s="19">
        <f t="shared" ref="D23:K23" si="5">D22/5</f>
        <v>8.0533999999999994E-2</v>
      </c>
      <c r="E23" s="19">
        <f t="shared" si="5"/>
        <v>0.16228400000000001</v>
      </c>
      <c r="F23" s="19">
        <f t="shared" si="5"/>
        <v>142.26767999999998</v>
      </c>
      <c r="G23" s="19">
        <f t="shared" si="5"/>
        <v>0.12515599999999999</v>
      </c>
      <c r="H23" s="19">
        <f t="shared" si="5"/>
        <v>7.8814000000000009E-2</v>
      </c>
      <c r="I23" s="19">
        <f t="shared" si="5"/>
        <v>0.124</v>
      </c>
      <c r="J23" s="19">
        <f t="shared" si="5"/>
        <v>10.400127999999999</v>
      </c>
      <c r="K23" s="19">
        <f t="shared" si="5"/>
        <v>9.3228000000000005E-2</v>
      </c>
    </row>
    <row r="24" spans="1:11" ht="15.75" thickTop="1" x14ac:dyDescent="0.25">
      <c r="A24" s="8">
        <v>40532</v>
      </c>
      <c r="B24" s="9">
        <v>0.18426000000000001</v>
      </c>
      <c r="C24" s="10">
        <v>0.16836999999999999</v>
      </c>
      <c r="D24" s="9">
        <v>8.0740000000000006E-2</v>
      </c>
      <c r="E24" s="10">
        <v>0.16309000000000001</v>
      </c>
      <c r="F24" s="9">
        <v>143.3502</v>
      </c>
      <c r="G24" s="10">
        <v>0.12567999999999999</v>
      </c>
      <c r="H24" s="9">
        <v>8.0280000000000004E-2</v>
      </c>
      <c r="I24" s="10">
        <v>0.124</v>
      </c>
      <c r="J24" s="10">
        <v>10.422510000000001</v>
      </c>
      <c r="K24" s="53">
        <v>9.4210000000000002E-2</v>
      </c>
    </row>
    <row r="25" spans="1:11" x14ac:dyDescent="0.25">
      <c r="A25" s="8">
        <v>40533</v>
      </c>
      <c r="B25" s="9">
        <v>0.18484999999999999</v>
      </c>
      <c r="C25" s="77">
        <v>0.16761999999999999</v>
      </c>
      <c r="D25" s="9">
        <v>8.0949999999999994E-2</v>
      </c>
      <c r="E25" s="10">
        <v>0.16339000000000001</v>
      </c>
      <c r="F25" s="10">
        <v>143.6292</v>
      </c>
      <c r="G25" s="9">
        <v>0.12509000000000001</v>
      </c>
      <c r="H25" s="10">
        <v>7.9939999999999997E-2</v>
      </c>
      <c r="I25" s="9">
        <v>0.124</v>
      </c>
      <c r="J25" s="10">
        <v>10.38841</v>
      </c>
      <c r="K25" s="10">
        <v>9.4509999999999997E-2</v>
      </c>
    </row>
    <row r="26" spans="1:11" x14ac:dyDescent="0.25">
      <c r="A26" s="8">
        <v>40534</v>
      </c>
      <c r="B26" s="9">
        <v>0.18462999999999999</v>
      </c>
      <c r="C26" s="77">
        <v>0.16667000000000001</v>
      </c>
      <c r="D26" s="9">
        <v>8.0990000000000006E-2</v>
      </c>
      <c r="E26" s="10">
        <v>0.16286999999999999</v>
      </c>
      <c r="F26" s="10">
        <v>143.096</v>
      </c>
      <c r="G26" s="9">
        <v>0.12441000000000001</v>
      </c>
      <c r="H26" s="10">
        <v>8.0049999999999996E-2</v>
      </c>
      <c r="I26" s="9">
        <v>0.124</v>
      </c>
      <c r="J26" s="10">
        <v>10.37973</v>
      </c>
      <c r="K26" s="10">
        <v>9.4399999999999998E-2</v>
      </c>
    </row>
    <row r="27" spans="1:11" x14ac:dyDescent="0.25">
      <c r="A27" s="8">
        <v>40535</v>
      </c>
      <c r="B27" s="9">
        <v>0.18493999999999999</v>
      </c>
      <c r="C27" s="77">
        <v>0.16689000000000001</v>
      </c>
      <c r="D27" s="9">
        <v>8.1009999999999999E-2</v>
      </c>
      <c r="E27" s="77">
        <v>0.16234000000000001</v>
      </c>
      <c r="F27" s="10">
        <v>143.09289999999999</v>
      </c>
      <c r="G27" s="9">
        <v>0.12406</v>
      </c>
      <c r="H27" s="10">
        <v>8.0460000000000004E-2</v>
      </c>
      <c r="I27" s="9">
        <v>0.124</v>
      </c>
      <c r="J27" s="10">
        <v>10.36082</v>
      </c>
      <c r="K27" s="10">
        <v>9.4560000000000005E-2</v>
      </c>
    </row>
    <row r="28" spans="1:11" ht="16.5" thickBot="1" x14ac:dyDescent="0.3">
      <c r="A28" s="11">
        <v>40536</v>
      </c>
      <c r="B28" s="12"/>
      <c r="C28" s="13"/>
      <c r="D28" s="12"/>
      <c r="E28" s="71" t="s">
        <v>43</v>
      </c>
      <c r="F28" s="12"/>
      <c r="G28" s="13"/>
      <c r="H28" s="12"/>
      <c r="I28" s="13"/>
      <c r="J28" s="13"/>
      <c r="K28" s="54"/>
    </row>
    <row r="29" spans="1:11" ht="15.75" thickTop="1" x14ac:dyDescent="0.25">
      <c r="A29" s="14" t="s">
        <v>9</v>
      </c>
      <c r="B29" s="15">
        <f t="shared" ref="B29:K29" si="6">SUM(B24:B28)</f>
        <v>0.73868</v>
      </c>
      <c r="C29" s="16">
        <f t="shared" si="6"/>
        <v>0.66954999999999998</v>
      </c>
      <c r="D29" s="15">
        <f t="shared" si="6"/>
        <v>0.32369000000000003</v>
      </c>
      <c r="E29" s="16">
        <f t="shared" si="6"/>
        <v>0.65168999999999999</v>
      </c>
      <c r="F29" s="15">
        <f t="shared" si="6"/>
        <v>573.16830000000004</v>
      </c>
      <c r="G29" s="16">
        <f t="shared" si="6"/>
        <v>0.49924000000000002</v>
      </c>
      <c r="H29" s="15">
        <f t="shared" si="6"/>
        <v>0.32072999999999996</v>
      </c>
      <c r="I29" s="16">
        <f t="shared" si="6"/>
        <v>0.496</v>
      </c>
      <c r="J29" s="16">
        <f t="shared" si="6"/>
        <v>41.551470000000009</v>
      </c>
      <c r="K29" s="55">
        <f t="shared" si="6"/>
        <v>0.37768000000000002</v>
      </c>
    </row>
    <row r="30" spans="1:11" ht="15.75" thickBot="1" x14ac:dyDescent="0.3">
      <c r="A30" s="17" t="s">
        <v>10</v>
      </c>
      <c r="B30" s="18">
        <f>B29/4</f>
        <v>0.18467</v>
      </c>
      <c r="C30" s="19">
        <f>C29/4</f>
        <v>0.16738749999999999</v>
      </c>
      <c r="D30" s="19">
        <f t="shared" ref="D30:K30" si="7">D29/4</f>
        <v>8.0922500000000008E-2</v>
      </c>
      <c r="E30" s="19">
        <f t="shared" si="7"/>
        <v>0.1629225</v>
      </c>
      <c r="F30" s="19">
        <f t="shared" si="7"/>
        <v>143.29207500000001</v>
      </c>
      <c r="G30" s="19">
        <f t="shared" si="7"/>
        <v>0.12481</v>
      </c>
      <c r="H30" s="19">
        <f t="shared" si="7"/>
        <v>8.018249999999999E-2</v>
      </c>
      <c r="I30" s="19">
        <f t="shared" si="7"/>
        <v>0.124</v>
      </c>
      <c r="J30" s="19">
        <f t="shared" si="7"/>
        <v>10.387867500000002</v>
      </c>
      <c r="K30" s="19">
        <f t="shared" si="7"/>
        <v>9.4420000000000004E-2</v>
      </c>
    </row>
    <row r="31" spans="1:11" ht="15.75" thickTop="1" x14ac:dyDescent="0.25">
      <c r="A31" s="8">
        <v>40540</v>
      </c>
      <c r="B31" s="9">
        <v>0.18487999999999999</v>
      </c>
      <c r="C31" s="77">
        <v>0.16569</v>
      </c>
      <c r="D31" s="9">
        <v>8.0979999999999996E-2</v>
      </c>
      <c r="E31" s="10">
        <v>0.16111</v>
      </c>
      <c r="F31" s="10">
        <v>142.72710000000001</v>
      </c>
      <c r="G31" s="9">
        <v>0.12358</v>
      </c>
      <c r="H31" s="10">
        <v>8.0379999999999993E-2</v>
      </c>
      <c r="I31" s="9">
        <v>0.124</v>
      </c>
      <c r="J31" s="10">
        <v>10.27495</v>
      </c>
      <c r="K31" s="10">
        <v>9.4530000000000003E-2</v>
      </c>
    </row>
    <row r="32" spans="1:11" x14ac:dyDescent="0.25">
      <c r="A32" s="8">
        <v>40541</v>
      </c>
      <c r="B32" s="9">
        <v>0.18443999999999999</v>
      </c>
      <c r="C32" s="77">
        <v>0.16508999999999999</v>
      </c>
      <c r="D32" s="9">
        <v>8.0979999999999996E-2</v>
      </c>
      <c r="E32" s="10">
        <v>0.16098999999999999</v>
      </c>
      <c r="F32" s="10">
        <v>142.5163</v>
      </c>
      <c r="G32" s="9">
        <v>0.12313</v>
      </c>
      <c r="H32" s="10">
        <v>8.0339999999999995E-2</v>
      </c>
      <c r="I32" s="9">
        <v>0.124</v>
      </c>
      <c r="J32" s="10">
        <v>10.24488</v>
      </c>
      <c r="K32" s="10">
        <v>9.4299999999999995E-2</v>
      </c>
    </row>
    <row r="33" spans="1:11" x14ac:dyDescent="0.25">
      <c r="A33" s="8">
        <v>40542</v>
      </c>
      <c r="B33" s="9">
        <v>0.18445</v>
      </c>
      <c r="C33" s="77">
        <v>0.16267000000000001</v>
      </c>
      <c r="D33" s="9">
        <v>8.0879999999999994E-2</v>
      </c>
      <c r="E33" s="10">
        <v>0.16067999999999999</v>
      </c>
      <c r="F33" s="10">
        <v>141.84979999999999</v>
      </c>
      <c r="G33" s="9">
        <v>0.12235</v>
      </c>
      <c r="H33" s="10">
        <v>8.0360000000000001E-2</v>
      </c>
      <c r="I33" s="9">
        <v>0.124</v>
      </c>
      <c r="J33" s="10">
        <v>10.17389</v>
      </c>
      <c r="K33" s="10">
        <v>9.4310000000000005E-2</v>
      </c>
    </row>
    <row r="34" spans="1:11" ht="20.25" x14ac:dyDescent="0.3">
      <c r="A34" s="61"/>
      <c r="B34" s="9"/>
      <c r="C34" s="50"/>
      <c r="D34" s="9"/>
      <c r="E34" s="22" t="s">
        <v>11</v>
      </c>
      <c r="F34" s="10"/>
      <c r="G34" s="9"/>
      <c r="H34" s="10"/>
      <c r="I34" s="9"/>
      <c r="J34" s="10"/>
      <c r="K34" s="10"/>
    </row>
    <row r="35" spans="1:11" ht="15.75" thickBot="1" x14ac:dyDescent="0.3">
      <c r="A35" s="29"/>
      <c r="B35" s="9"/>
      <c r="C35" s="10"/>
      <c r="D35" s="9"/>
      <c r="E35" s="10"/>
      <c r="F35" s="10"/>
      <c r="G35" s="9"/>
      <c r="H35" s="10"/>
      <c r="I35" s="9"/>
      <c r="J35" s="10"/>
      <c r="K35" s="10"/>
    </row>
    <row r="36" spans="1:11" x14ac:dyDescent="0.25">
      <c r="A36" s="26" t="s">
        <v>12</v>
      </c>
      <c r="B36" s="76">
        <f>SUM(B5:B7,B10:B14,B17:B21,B24:B27,B31:B33)</f>
        <v>3.6722199999999998</v>
      </c>
      <c r="C36" s="48">
        <f>SUM(C5:C7,C10:C14,C17:C21,C24:C27,C31:C33)</f>
        <v>3.3099399999999997</v>
      </c>
      <c r="D36" s="48">
        <f t="shared" ref="D36:K36" si="8">SUM(D5:D7,D10:D14,D17:D21,D24:D27,D31:D33)</f>
        <v>1.6155300000000006</v>
      </c>
      <c r="E36" s="48">
        <f t="shared" si="8"/>
        <v>3.2460399999999998</v>
      </c>
      <c r="F36" s="48">
        <f t="shared" si="8"/>
        <v>2845.8325500000001</v>
      </c>
      <c r="G36" s="48">
        <f t="shared" si="8"/>
        <v>2.5084400000000002</v>
      </c>
      <c r="H36" s="48">
        <f t="shared" si="8"/>
        <v>1.5884399999999999</v>
      </c>
      <c r="I36" s="48">
        <f t="shared" si="8"/>
        <v>2.4800000000000013</v>
      </c>
      <c r="J36" s="48">
        <f t="shared" si="8"/>
        <v>207.09766999999997</v>
      </c>
      <c r="K36" s="48">
        <f t="shared" si="8"/>
        <v>1.87751</v>
      </c>
    </row>
    <row r="37" spans="1:11" x14ac:dyDescent="0.25">
      <c r="A37" s="26" t="s">
        <v>13</v>
      </c>
      <c r="B37" s="27">
        <f>B36/20</f>
        <v>0.183611</v>
      </c>
      <c r="C37" s="28">
        <f>C36/20</f>
        <v>0.16549699999999998</v>
      </c>
      <c r="D37" s="28">
        <f t="shared" ref="D37:K37" si="9">D36/20</f>
        <v>8.0776500000000029E-2</v>
      </c>
      <c r="E37" s="28">
        <f t="shared" si="9"/>
        <v>0.162302</v>
      </c>
      <c r="F37" s="28">
        <f t="shared" si="9"/>
        <v>142.2916275</v>
      </c>
      <c r="G37" s="28">
        <f t="shared" si="9"/>
        <v>0.12542200000000001</v>
      </c>
      <c r="H37" s="28">
        <f t="shared" si="9"/>
        <v>7.9421999999999993E-2</v>
      </c>
      <c r="I37" s="28">
        <f t="shared" si="9"/>
        <v>0.12400000000000007</v>
      </c>
      <c r="J37" s="28">
        <f t="shared" si="9"/>
        <v>10.354883499999998</v>
      </c>
      <c r="K37" s="28">
        <f t="shared" si="9"/>
        <v>9.3875500000000001E-2</v>
      </c>
    </row>
    <row r="38" spans="1:11" x14ac:dyDescent="0.25">
      <c r="A38" s="26" t="s">
        <v>14</v>
      </c>
      <c r="B38" s="27">
        <f>1/B37</f>
        <v>5.4462967904973016</v>
      </c>
      <c r="C38" s="28">
        <f>1/C37</f>
        <v>6.0424056025184756</v>
      </c>
      <c r="D38" s="28">
        <f t="shared" ref="D38:K38" si="10">1/D37</f>
        <v>12.379838195514781</v>
      </c>
      <c r="E38" s="28">
        <f t="shared" si="10"/>
        <v>6.1613535261426229</v>
      </c>
      <c r="F38" s="28">
        <f t="shared" si="10"/>
        <v>7.0278203824747174E-3</v>
      </c>
      <c r="G38" s="28">
        <f t="shared" si="10"/>
        <v>7.9730828722233733</v>
      </c>
      <c r="H38" s="28">
        <f t="shared" si="10"/>
        <v>12.590969756490646</v>
      </c>
      <c r="I38" s="28">
        <f t="shared" si="10"/>
        <v>8.0645161290322545</v>
      </c>
      <c r="J38" s="28">
        <f t="shared" si="10"/>
        <v>9.657279099277169E-2</v>
      </c>
      <c r="K38" s="28">
        <f t="shared" si="10"/>
        <v>10.652406644971265</v>
      </c>
    </row>
    <row r="39" spans="1:11" ht="15.75" thickBot="1" x14ac:dyDescent="0.3">
      <c r="A39" s="29"/>
      <c r="B39" s="30"/>
      <c r="C39" s="31"/>
      <c r="D39" s="30"/>
      <c r="E39" s="31"/>
      <c r="F39" s="31"/>
      <c r="G39" s="30"/>
      <c r="H39" s="31"/>
      <c r="I39" s="30"/>
      <c r="J39" s="31"/>
      <c r="K39" s="31"/>
    </row>
  </sheetData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 2010</vt:lpstr>
      <vt:lpstr>Feb 2010</vt:lpstr>
      <vt:lpstr>Mar 2010</vt:lpstr>
      <vt:lpstr>Apr 2010</vt:lpstr>
      <vt:lpstr>May 2010</vt:lpstr>
      <vt:lpstr>Jun 2010</vt:lpstr>
      <vt:lpstr>July 2010</vt:lpstr>
      <vt:lpstr>Aug 2010</vt:lpstr>
      <vt:lpstr>Sep 2010</vt:lpstr>
      <vt:lpstr>Oct 2010</vt:lpstr>
      <vt:lpstr>Nov 2010</vt:lpstr>
      <vt:lpstr>Dec 2010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R. Iro</dc:creator>
  <cp:lastModifiedBy>Carolyn Rago</cp:lastModifiedBy>
  <dcterms:created xsi:type="dcterms:W3CDTF">2015-02-23T02:43:09Z</dcterms:created>
  <dcterms:modified xsi:type="dcterms:W3CDTF">2016-01-20T03:52:16Z</dcterms:modified>
</cp:coreProperties>
</file>