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 firstSheet="6" activeTab="11"/>
  </bookViews>
  <sheets>
    <sheet name="Jan 2011" sheetId="4" r:id="rId1"/>
    <sheet name="Feb 2011" sheetId="5" r:id="rId2"/>
    <sheet name="Mar 2011" sheetId="7" r:id="rId3"/>
    <sheet name="Apr 2011" sheetId="6" r:id="rId4"/>
    <sheet name="May 2011" sheetId="8" r:id="rId5"/>
    <sheet name="Jun 2011" sheetId="9" r:id="rId6"/>
    <sheet name="Jul 2011" sheetId="10" r:id="rId7"/>
    <sheet name="Aug 2011" sheetId="11" r:id="rId8"/>
    <sheet name="Sep 2011" sheetId="12" r:id="rId9"/>
    <sheet name="Oct 2011" sheetId="13" r:id="rId10"/>
    <sheet name="Nov 2011" sheetId="14" r:id="rId11"/>
    <sheet name="Dec 2011" sheetId="15" r:id="rId12"/>
  </sheets>
  <calcPr calcId="145621"/>
</workbook>
</file>

<file path=xl/calcChain.xml><?xml version="1.0" encoding="utf-8"?>
<calcChain xmlns="http://schemas.openxmlformats.org/spreadsheetml/2006/main">
  <c r="D42" i="11" l="1"/>
  <c r="E42" i="11"/>
  <c r="F42" i="11"/>
  <c r="G42" i="11"/>
  <c r="H42" i="11"/>
  <c r="I42" i="11"/>
  <c r="J42" i="11"/>
  <c r="K42" i="11"/>
  <c r="C42" i="11"/>
  <c r="B42" i="11"/>
  <c r="D41" i="9"/>
  <c r="E41" i="9"/>
  <c r="F41" i="9"/>
  <c r="G41" i="9"/>
  <c r="H41" i="9"/>
  <c r="I41" i="9"/>
  <c r="J41" i="9"/>
  <c r="K41" i="9"/>
  <c r="D40" i="9"/>
  <c r="E40" i="9"/>
  <c r="F40" i="9"/>
  <c r="G40" i="9"/>
  <c r="H40" i="9"/>
  <c r="I40" i="9"/>
  <c r="J40" i="9"/>
  <c r="K40" i="9"/>
  <c r="C40" i="9"/>
  <c r="B40" i="9"/>
  <c r="F43" i="10" l="1"/>
  <c r="J43" i="10"/>
  <c r="B41" i="9"/>
  <c r="F40" i="8"/>
  <c r="J40" i="8"/>
  <c r="F41" i="6"/>
  <c r="J41" i="6"/>
  <c r="F43" i="7"/>
  <c r="J43" i="7"/>
  <c r="F39" i="5"/>
  <c r="J39" i="5"/>
  <c r="F40" i="4"/>
  <c r="J40" i="4"/>
  <c r="D37" i="15"/>
  <c r="E37" i="15"/>
  <c r="F37" i="15"/>
  <c r="G37" i="15"/>
  <c r="H37" i="15"/>
  <c r="I37" i="15"/>
  <c r="J37" i="15"/>
  <c r="K37" i="15"/>
  <c r="D36" i="15"/>
  <c r="E36" i="15"/>
  <c r="F36" i="15"/>
  <c r="G36" i="15"/>
  <c r="H36" i="15"/>
  <c r="I36" i="15"/>
  <c r="J36" i="15"/>
  <c r="K36" i="15"/>
  <c r="C37" i="15"/>
  <c r="C36" i="15"/>
  <c r="B37" i="15"/>
  <c r="B36" i="15"/>
  <c r="D9" i="15"/>
  <c r="E9" i="15"/>
  <c r="F9" i="15"/>
  <c r="G9" i="15"/>
  <c r="H9" i="15"/>
  <c r="I9" i="15"/>
  <c r="J9" i="15"/>
  <c r="K9" i="15"/>
  <c r="C9" i="15"/>
  <c r="B9" i="15"/>
  <c r="J41" i="14"/>
  <c r="F41" i="14"/>
  <c r="D41" i="14"/>
  <c r="E41" i="14"/>
  <c r="G41" i="14"/>
  <c r="H41" i="14"/>
  <c r="I41" i="14"/>
  <c r="K41" i="14"/>
  <c r="D40" i="14"/>
  <c r="E40" i="14"/>
  <c r="F40" i="14"/>
  <c r="G40" i="14"/>
  <c r="H40" i="14"/>
  <c r="I40" i="14"/>
  <c r="J40" i="14"/>
  <c r="K40" i="14"/>
  <c r="D39" i="14"/>
  <c r="E39" i="14"/>
  <c r="F39" i="14"/>
  <c r="G39" i="14"/>
  <c r="H39" i="14"/>
  <c r="I39" i="14"/>
  <c r="J39" i="14"/>
  <c r="K39" i="14"/>
  <c r="B39" i="14"/>
  <c r="C39" i="14"/>
  <c r="D11" i="14"/>
  <c r="E11" i="14"/>
  <c r="F11" i="14"/>
  <c r="G11" i="14"/>
  <c r="H11" i="14"/>
  <c r="I11" i="14"/>
  <c r="J11" i="14"/>
  <c r="K11" i="14"/>
  <c r="C11" i="14"/>
  <c r="B11" i="14"/>
  <c r="J41" i="13"/>
  <c r="F41" i="13"/>
  <c r="D41" i="13"/>
  <c r="E41" i="13"/>
  <c r="G41" i="13"/>
  <c r="H41" i="13"/>
  <c r="I41" i="13"/>
  <c r="K41" i="13"/>
  <c r="D40" i="13"/>
  <c r="E40" i="13"/>
  <c r="F40" i="13"/>
  <c r="G40" i="13"/>
  <c r="H40" i="13"/>
  <c r="I40" i="13"/>
  <c r="J40" i="13"/>
  <c r="K40" i="13"/>
  <c r="D39" i="13"/>
  <c r="E39" i="13"/>
  <c r="F39" i="13"/>
  <c r="G39" i="13"/>
  <c r="H39" i="13"/>
  <c r="I39" i="13"/>
  <c r="J39" i="13"/>
  <c r="K39" i="13"/>
  <c r="C39" i="13"/>
  <c r="B39" i="13"/>
  <c r="F43" i="12"/>
  <c r="J43" i="12"/>
  <c r="D43" i="12"/>
  <c r="E43" i="12"/>
  <c r="G43" i="12"/>
  <c r="H43" i="12"/>
  <c r="I43" i="12"/>
  <c r="K43" i="12"/>
  <c r="D42" i="12"/>
  <c r="E42" i="12"/>
  <c r="F42" i="12"/>
  <c r="G42" i="12"/>
  <c r="H42" i="12"/>
  <c r="I42" i="12"/>
  <c r="J42" i="12"/>
  <c r="K42" i="12"/>
  <c r="D41" i="12"/>
  <c r="E41" i="12"/>
  <c r="F41" i="12"/>
  <c r="G41" i="12"/>
  <c r="H41" i="12"/>
  <c r="I41" i="12"/>
  <c r="J41" i="12"/>
  <c r="K41" i="12"/>
  <c r="C41" i="12"/>
  <c r="B41" i="12"/>
  <c r="D38" i="12"/>
  <c r="E38" i="12"/>
  <c r="F38" i="12"/>
  <c r="G38" i="12"/>
  <c r="H38" i="12"/>
  <c r="I38" i="12"/>
  <c r="J38" i="12"/>
  <c r="K38" i="12"/>
  <c r="C38" i="12"/>
  <c r="B38" i="12"/>
  <c r="D10" i="12"/>
  <c r="E10" i="12"/>
  <c r="F10" i="12"/>
  <c r="G10" i="12"/>
  <c r="H10" i="12"/>
  <c r="I10" i="12"/>
  <c r="J10" i="12"/>
  <c r="K10" i="12"/>
  <c r="C10" i="12"/>
  <c r="B10" i="12"/>
  <c r="D43" i="11"/>
  <c r="D44" i="11" s="1"/>
  <c r="E43" i="11"/>
  <c r="E44" i="11" s="1"/>
  <c r="F43" i="11"/>
  <c r="F44" i="11" s="1"/>
  <c r="G43" i="11"/>
  <c r="G44" i="11" s="1"/>
  <c r="H43" i="11"/>
  <c r="H44" i="11" s="1"/>
  <c r="I43" i="11"/>
  <c r="I44" i="11" s="1"/>
  <c r="J43" i="11"/>
  <c r="J44" i="11" s="1"/>
  <c r="K43" i="11"/>
  <c r="K44" i="11" s="1"/>
  <c r="C43" i="11"/>
  <c r="B43" i="11"/>
  <c r="D38" i="11"/>
  <c r="E38" i="11"/>
  <c r="F38" i="11"/>
  <c r="G38" i="11"/>
  <c r="H38" i="11"/>
  <c r="I38" i="11"/>
  <c r="J38" i="11"/>
  <c r="K38" i="11"/>
  <c r="C38" i="11"/>
  <c r="B38" i="11"/>
  <c r="D43" i="10"/>
  <c r="E43" i="10"/>
  <c r="G43" i="10"/>
  <c r="H43" i="10"/>
  <c r="I43" i="10"/>
  <c r="K43" i="10"/>
  <c r="D42" i="10"/>
  <c r="E42" i="10"/>
  <c r="F42" i="10"/>
  <c r="G42" i="10"/>
  <c r="H42" i="10"/>
  <c r="I42" i="10"/>
  <c r="J42" i="10"/>
  <c r="K42" i="10"/>
  <c r="D41" i="10"/>
  <c r="E41" i="10"/>
  <c r="F41" i="10"/>
  <c r="G41" i="10"/>
  <c r="H41" i="10"/>
  <c r="I41" i="10"/>
  <c r="J41" i="10"/>
  <c r="K41" i="10"/>
  <c r="C42" i="10"/>
  <c r="C41" i="10"/>
  <c r="B42" i="10"/>
  <c r="B41" i="10"/>
  <c r="D42" i="9"/>
  <c r="E42" i="9"/>
  <c r="H42" i="9"/>
  <c r="I42" i="9"/>
  <c r="F42" i="9"/>
  <c r="G42" i="9"/>
  <c r="J42" i="9"/>
  <c r="K42" i="9"/>
  <c r="C41" i="9"/>
  <c r="D24" i="9"/>
  <c r="E24" i="9"/>
  <c r="F24" i="9"/>
  <c r="G24" i="9"/>
  <c r="H24" i="9"/>
  <c r="I24" i="9"/>
  <c r="J24" i="9"/>
  <c r="K24" i="9"/>
  <c r="C24" i="9"/>
  <c r="B24" i="9"/>
  <c r="D39" i="8"/>
  <c r="E39" i="8"/>
  <c r="F39" i="8"/>
  <c r="G39" i="8"/>
  <c r="H39" i="8"/>
  <c r="I39" i="8"/>
  <c r="J39" i="8"/>
  <c r="K39" i="8"/>
  <c r="D38" i="8"/>
  <c r="E38" i="8"/>
  <c r="F38" i="8"/>
  <c r="G38" i="8"/>
  <c r="H38" i="8"/>
  <c r="I38" i="8"/>
  <c r="J38" i="8"/>
  <c r="K38" i="8"/>
  <c r="C39" i="8"/>
  <c r="C38" i="8"/>
  <c r="B39" i="8"/>
  <c r="B38" i="8"/>
  <c r="D26" i="8"/>
  <c r="E26" i="8"/>
  <c r="F26" i="8"/>
  <c r="G26" i="8"/>
  <c r="H26" i="8"/>
  <c r="I26" i="8"/>
  <c r="J26" i="8"/>
  <c r="K26" i="8"/>
  <c r="C26" i="8"/>
  <c r="B26" i="8"/>
  <c r="D40" i="6"/>
  <c r="E40" i="6"/>
  <c r="F40" i="6"/>
  <c r="G40" i="6"/>
  <c r="H40" i="6"/>
  <c r="I40" i="6"/>
  <c r="J40" i="6"/>
  <c r="K40" i="6"/>
  <c r="D39" i="6"/>
  <c r="E39" i="6"/>
  <c r="F39" i="6"/>
  <c r="G39" i="6"/>
  <c r="H39" i="6"/>
  <c r="I39" i="6"/>
  <c r="J39" i="6"/>
  <c r="K39" i="6"/>
  <c r="C40" i="6"/>
  <c r="C39" i="6"/>
  <c r="B40" i="6"/>
  <c r="B39" i="6"/>
  <c r="D36" i="6"/>
  <c r="E36" i="6"/>
  <c r="F36" i="6"/>
  <c r="G36" i="6"/>
  <c r="H36" i="6"/>
  <c r="I36" i="6"/>
  <c r="J36" i="6"/>
  <c r="K36" i="6"/>
  <c r="C36" i="6"/>
  <c r="B36" i="6"/>
  <c r="D29" i="6"/>
  <c r="E29" i="6"/>
  <c r="F29" i="6"/>
  <c r="G29" i="6"/>
  <c r="H29" i="6"/>
  <c r="I29" i="6"/>
  <c r="J29" i="6"/>
  <c r="K29" i="6"/>
  <c r="C29" i="6"/>
  <c r="B29" i="6"/>
  <c r="D43" i="7"/>
  <c r="E43" i="7"/>
  <c r="G43" i="7"/>
  <c r="H43" i="7"/>
  <c r="I43" i="7"/>
  <c r="K43" i="7"/>
  <c r="D42" i="7"/>
  <c r="E42" i="7"/>
  <c r="F42" i="7"/>
  <c r="G42" i="7"/>
  <c r="H42" i="7"/>
  <c r="I42" i="7"/>
  <c r="J42" i="7"/>
  <c r="K42" i="7"/>
  <c r="D41" i="7"/>
  <c r="E41" i="7"/>
  <c r="F41" i="7"/>
  <c r="G41" i="7"/>
  <c r="H41" i="7"/>
  <c r="I41" i="7"/>
  <c r="J41" i="7"/>
  <c r="K41" i="7"/>
  <c r="C42" i="7"/>
  <c r="C41" i="7"/>
  <c r="B42" i="7"/>
  <c r="B41" i="7"/>
  <c r="D38" i="7"/>
  <c r="E38" i="7"/>
  <c r="F38" i="7"/>
  <c r="G38" i="7"/>
  <c r="H38" i="7"/>
  <c r="I38" i="7"/>
  <c r="J38" i="7"/>
  <c r="K38" i="7"/>
  <c r="C38" i="7"/>
  <c r="B38" i="7"/>
  <c r="B37" i="7"/>
  <c r="C37" i="7"/>
  <c r="D37" i="7"/>
  <c r="E37" i="7"/>
  <c r="F37" i="7"/>
  <c r="G37" i="7"/>
  <c r="H37" i="7"/>
  <c r="I37" i="7"/>
  <c r="J37" i="7"/>
  <c r="K37" i="7"/>
  <c r="D32" i="7"/>
  <c r="E32" i="7"/>
  <c r="F32" i="7"/>
  <c r="G32" i="7"/>
  <c r="H32" i="7"/>
  <c r="I32" i="7"/>
  <c r="J32" i="7"/>
  <c r="K32" i="7"/>
  <c r="C32" i="7"/>
  <c r="B32" i="7"/>
  <c r="D39" i="5"/>
  <c r="E39" i="5"/>
  <c r="G39" i="5"/>
  <c r="H39" i="5"/>
  <c r="I39" i="5"/>
  <c r="K39" i="5"/>
  <c r="D38" i="5"/>
  <c r="E38" i="5"/>
  <c r="F38" i="5"/>
  <c r="G38" i="5"/>
  <c r="H38" i="5"/>
  <c r="I38" i="5"/>
  <c r="J38" i="5"/>
  <c r="K38" i="5"/>
  <c r="D37" i="5"/>
  <c r="E37" i="5"/>
  <c r="F37" i="5"/>
  <c r="G37" i="5"/>
  <c r="H37" i="5"/>
  <c r="I37" i="5"/>
  <c r="J37" i="5"/>
  <c r="K37" i="5"/>
  <c r="C38" i="5"/>
  <c r="C37" i="5"/>
  <c r="B38" i="5"/>
  <c r="B37" i="5"/>
  <c r="D40" i="4"/>
  <c r="E40" i="4"/>
  <c r="G40" i="4"/>
  <c r="H40" i="4"/>
  <c r="I40" i="4"/>
  <c r="K40" i="4"/>
  <c r="B36" i="9" l="1"/>
  <c r="C36" i="9"/>
  <c r="C37" i="9" s="1"/>
  <c r="D36" i="9"/>
  <c r="D37" i="9" s="1"/>
  <c r="E36" i="9"/>
  <c r="E37" i="9" s="1"/>
  <c r="F36" i="9"/>
  <c r="F37" i="9" s="1"/>
  <c r="G36" i="9"/>
  <c r="G37" i="9" s="1"/>
  <c r="H36" i="9"/>
  <c r="H37" i="9" s="1"/>
  <c r="I36" i="9"/>
  <c r="I37" i="9" s="1"/>
  <c r="J36" i="9"/>
  <c r="J37" i="9" s="1"/>
  <c r="K36" i="9"/>
  <c r="K37" i="9" s="1"/>
  <c r="B37" i="9"/>
  <c r="B16" i="9"/>
  <c r="C16" i="9"/>
  <c r="D16" i="9"/>
  <c r="E16" i="9"/>
  <c r="F16" i="9"/>
  <c r="G16" i="9"/>
  <c r="H16" i="9"/>
  <c r="I16" i="9"/>
  <c r="J16" i="9"/>
  <c r="K16" i="9"/>
  <c r="D40" i="8"/>
  <c r="E40" i="8"/>
  <c r="G40" i="8"/>
  <c r="H40" i="8"/>
  <c r="I40" i="8"/>
  <c r="K40" i="8"/>
  <c r="D41" i="6"/>
  <c r="E41" i="6"/>
  <c r="G41" i="6"/>
  <c r="H41" i="6"/>
  <c r="I41" i="6"/>
  <c r="K41" i="6"/>
  <c r="B17" i="5"/>
  <c r="B18" i="5" s="1"/>
  <c r="C17" i="5"/>
  <c r="C18" i="5" s="1"/>
  <c r="D17" i="5"/>
  <c r="D18" i="5" s="1"/>
  <c r="E17" i="5"/>
  <c r="E18" i="5" s="1"/>
  <c r="F17" i="5"/>
  <c r="F18" i="5" s="1"/>
  <c r="G17" i="5"/>
  <c r="G18" i="5" s="1"/>
  <c r="H17" i="5"/>
  <c r="H18" i="5" s="1"/>
  <c r="I17" i="5"/>
  <c r="I18" i="5" s="1"/>
  <c r="J17" i="5"/>
  <c r="J18" i="5" s="1"/>
  <c r="K17" i="5"/>
  <c r="K18" i="5" s="1"/>
  <c r="D38" i="4"/>
  <c r="D39" i="4" s="1"/>
  <c r="E38" i="4"/>
  <c r="E39" i="4" s="1"/>
  <c r="F38" i="4"/>
  <c r="F39" i="4" s="1"/>
  <c r="G38" i="4"/>
  <c r="G39" i="4" s="1"/>
  <c r="H38" i="4"/>
  <c r="H39" i="4" s="1"/>
  <c r="I38" i="4"/>
  <c r="I39" i="4" s="1"/>
  <c r="J38" i="4"/>
  <c r="J39" i="4" s="1"/>
  <c r="K38" i="4"/>
  <c r="K39" i="4" s="1"/>
  <c r="C38" i="4"/>
  <c r="B38" i="4"/>
  <c r="B8" i="15"/>
  <c r="C8" i="15"/>
  <c r="D8" i="15"/>
  <c r="E8" i="15"/>
  <c r="F8" i="15"/>
  <c r="G8" i="15"/>
  <c r="H8" i="15"/>
  <c r="I8" i="15"/>
  <c r="J8" i="15"/>
  <c r="K8" i="15"/>
  <c r="C40" i="14"/>
  <c r="B40" i="14"/>
  <c r="C40" i="13"/>
  <c r="B40" i="13"/>
  <c r="C42" i="12"/>
  <c r="C43" i="12" s="1"/>
  <c r="B42" i="12"/>
  <c r="B37" i="12"/>
  <c r="C37" i="12"/>
  <c r="D37" i="12"/>
  <c r="E37" i="12"/>
  <c r="F37" i="12"/>
  <c r="G37" i="12"/>
  <c r="H37" i="12"/>
  <c r="I37" i="12"/>
  <c r="J37" i="12"/>
  <c r="K37" i="12"/>
  <c r="B15" i="10"/>
  <c r="C15" i="10"/>
  <c r="D15" i="10"/>
  <c r="E15" i="10"/>
  <c r="F15" i="10"/>
  <c r="G15" i="10"/>
  <c r="H15" i="10"/>
  <c r="I15" i="10"/>
  <c r="J15" i="10"/>
  <c r="K15" i="10"/>
  <c r="B25" i="8"/>
  <c r="C25" i="8"/>
  <c r="D25" i="8"/>
  <c r="E25" i="8"/>
  <c r="F25" i="8"/>
  <c r="G25" i="8"/>
  <c r="H25" i="8"/>
  <c r="I25" i="8"/>
  <c r="J25" i="8"/>
  <c r="K25" i="8"/>
  <c r="B11" i="8"/>
  <c r="B12" i="8" s="1"/>
  <c r="C11" i="8"/>
  <c r="C12" i="8" s="1"/>
  <c r="D11" i="8"/>
  <c r="D12" i="8" s="1"/>
  <c r="E11" i="8"/>
  <c r="E12" i="8" s="1"/>
  <c r="F11" i="8"/>
  <c r="F12" i="8" s="1"/>
  <c r="G11" i="8"/>
  <c r="G12" i="8" s="1"/>
  <c r="H11" i="8"/>
  <c r="H12" i="8" s="1"/>
  <c r="I11" i="8"/>
  <c r="I12" i="8" s="1"/>
  <c r="J11" i="8"/>
  <c r="J12" i="8" s="1"/>
  <c r="K11" i="8"/>
  <c r="K12" i="8" s="1"/>
  <c r="K35" i="6"/>
  <c r="J35" i="6"/>
  <c r="I35" i="6"/>
  <c r="H35" i="6"/>
  <c r="G35" i="6"/>
  <c r="F35" i="6"/>
  <c r="E35" i="6"/>
  <c r="D35" i="6"/>
  <c r="C35" i="6"/>
  <c r="B35" i="6"/>
  <c r="C39" i="4"/>
  <c r="B39" i="4"/>
  <c r="B15" i="15"/>
  <c r="C15" i="15"/>
  <c r="D15" i="15"/>
  <c r="E15" i="15"/>
  <c r="F15" i="15"/>
  <c r="G15" i="15"/>
  <c r="H15" i="15"/>
  <c r="I15" i="15"/>
  <c r="J15" i="15"/>
  <c r="K15" i="15"/>
  <c r="B30" i="12"/>
  <c r="C30" i="12"/>
  <c r="D30" i="12"/>
  <c r="E30" i="12"/>
  <c r="F30" i="12"/>
  <c r="G30" i="12"/>
  <c r="H30" i="12"/>
  <c r="I30" i="12"/>
  <c r="J30" i="12"/>
  <c r="K30" i="12"/>
  <c r="B7" i="6" l="1"/>
  <c r="B8" i="6" s="1"/>
  <c r="C7" i="6"/>
  <c r="C8" i="6" s="1"/>
  <c r="D7" i="6"/>
  <c r="D8" i="6" s="1"/>
  <c r="E7" i="6"/>
  <c r="E8" i="6" s="1"/>
  <c r="F7" i="6"/>
  <c r="F8" i="6" s="1"/>
  <c r="G7" i="6"/>
  <c r="G8" i="6" s="1"/>
  <c r="H7" i="6"/>
  <c r="H8" i="6" s="1"/>
  <c r="I7" i="6"/>
  <c r="I8" i="6" s="1"/>
  <c r="J7" i="6"/>
  <c r="J8" i="6" s="1"/>
  <c r="K7" i="6"/>
  <c r="K8" i="6" s="1"/>
  <c r="D38" i="15"/>
  <c r="E38" i="15"/>
  <c r="F38" i="15"/>
  <c r="G38" i="15"/>
  <c r="H38" i="15"/>
  <c r="I38" i="15"/>
  <c r="J38" i="15"/>
  <c r="K38" i="15"/>
  <c r="K29" i="15"/>
  <c r="K30" i="15" s="1"/>
  <c r="J29" i="15"/>
  <c r="J30" i="15" s="1"/>
  <c r="I29" i="15"/>
  <c r="I30" i="15" s="1"/>
  <c r="H29" i="15"/>
  <c r="H30" i="15" s="1"/>
  <c r="G29" i="15"/>
  <c r="G30" i="15" s="1"/>
  <c r="F29" i="15"/>
  <c r="F30" i="15" s="1"/>
  <c r="E29" i="15"/>
  <c r="E30" i="15" s="1"/>
  <c r="D29" i="15"/>
  <c r="D30" i="15" s="1"/>
  <c r="C29" i="15"/>
  <c r="C30" i="15" s="1"/>
  <c r="B29" i="15"/>
  <c r="B30" i="15" s="1"/>
  <c r="B18" i="11" l="1"/>
  <c r="B19" i="11" s="1"/>
  <c r="C18" i="11"/>
  <c r="C19" i="11" s="1"/>
  <c r="D18" i="11"/>
  <c r="D19" i="11" s="1"/>
  <c r="E18" i="11"/>
  <c r="E19" i="11" s="1"/>
  <c r="F18" i="11"/>
  <c r="F19" i="11" s="1"/>
  <c r="G18" i="11"/>
  <c r="G19" i="11" s="1"/>
  <c r="H18" i="11"/>
  <c r="H19" i="11" s="1"/>
  <c r="I18" i="11"/>
  <c r="I19" i="11" s="1"/>
  <c r="J18" i="11"/>
  <c r="J19" i="11" s="1"/>
  <c r="K18" i="11"/>
  <c r="K19" i="11" s="1"/>
  <c r="B9" i="9" l="1"/>
  <c r="B10" i="9" s="1"/>
  <c r="C9" i="9"/>
  <c r="C10" i="9" s="1"/>
  <c r="D9" i="9"/>
  <c r="D10" i="9" s="1"/>
  <c r="E9" i="9"/>
  <c r="E10" i="9" s="1"/>
  <c r="F9" i="9"/>
  <c r="F10" i="9" s="1"/>
  <c r="G9" i="9"/>
  <c r="G10" i="9" s="1"/>
  <c r="H9" i="9"/>
  <c r="H10" i="9" s="1"/>
  <c r="I9" i="9"/>
  <c r="I10" i="9" s="1"/>
  <c r="J9" i="9"/>
  <c r="J10" i="9" s="1"/>
  <c r="K9" i="9"/>
  <c r="K10" i="9" s="1"/>
  <c r="B17" i="7"/>
  <c r="B18" i="7" s="1"/>
  <c r="C17" i="7"/>
  <c r="C18" i="7" s="1"/>
  <c r="D17" i="7"/>
  <c r="D18" i="7" s="1"/>
  <c r="E17" i="7"/>
  <c r="E18" i="7" s="1"/>
  <c r="F17" i="7"/>
  <c r="F18" i="7" s="1"/>
  <c r="G17" i="7"/>
  <c r="G18" i="7" s="1"/>
  <c r="H17" i="7"/>
  <c r="H18" i="7" s="1"/>
  <c r="I17" i="7"/>
  <c r="I18" i="7" s="1"/>
  <c r="J17" i="7"/>
  <c r="J18" i="7" s="1"/>
  <c r="K17" i="7"/>
  <c r="K18" i="7" s="1"/>
  <c r="B21" i="6"/>
  <c r="B22" i="6" s="1"/>
  <c r="C21" i="6"/>
  <c r="C22" i="6" s="1"/>
  <c r="D21" i="6"/>
  <c r="D22" i="6" s="1"/>
  <c r="E21" i="6"/>
  <c r="E22" i="6" s="1"/>
  <c r="F21" i="6"/>
  <c r="F22" i="6" s="1"/>
  <c r="G21" i="6"/>
  <c r="G22" i="6" s="1"/>
  <c r="H21" i="6"/>
  <c r="H22" i="6" s="1"/>
  <c r="I21" i="6"/>
  <c r="I22" i="6" s="1"/>
  <c r="J21" i="6"/>
  <c r="J22" i="6" s="1"/>
  <c r="K21" i="6"/>
  <c r="K22" i="6" s="1"/>
  <c r="B9" i="12" l="1"/>
  <c r="C9" i="12"/>
  <c r="D9" i="12"/>
  <c r="E9" i="12"/>
  <c r="F9" i="12"/>
  <c r="G9" i="12"/>
  <c r="H9" i="12"/>
  <c r="I9" i="12"/>
  <c r="J9" i="12"/>
  <c r="K9" i="12"/>
  <c r="B31" i="7"/>
  <c r="C31" i="7"/>
  <c r="D31" i="7"/>
  <c r="E31" i="7"/>
  <c r="F31" i="7"/>
  <c r="G31" i="7"/>
  <c r="H31" i="7"/>
  <c r="I31" i="7"/>
  <c r="J31" i="7"/>
  <c r="K31" i="7"/>
  <c r="B24" i="7"/>
  <c r="B25" i="7" s="1"/>
  <c r="C24" i="7"/>
  <c r="C25" i="7" s="1"/>
  <c r="D24" i="7"/>
  <c r="D25" i="7" s="1"/>
  <c r="E24" i="7"/>
  <c r="E25" i="7" s="1"/>
  <c r="F24" i="7"/>
  <c r="F25" i="7" s="1"/>
  <c r="G24" i="7"/>
  <c r="G25" i="7" s="1"/>
  <c r="H24" i="7"/>
  <c r="H25" i="7" s="1"/>
  <c r="I24" i="7"/>
  <c r="I25" i="7" s="1"/>
  <c r="J24" i="7"/>
  <c r="J25" i="7" s="1"/>
  <c r="K24" i="7"/>
  <c r="K25" i="7" s="1"/>
  <c r="B32" i="13" l="1"/>
  <c r="B33" i="13" s="1"/>
  <c r="C32" i="13"/>
  <c r="C33" i="13" s="1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B25" i="13"/>
  <c r="B26" i="13" s="1"/>
  <c r="C25" i="13"/>
  <c r="C26" i="13" s="1"/>
  <c r="D25" i="13"/>
  <c r="D26" i="13" s="1"/>
  <c r="E25" i="13"/>
  <c r="E26" i="13" s="1"/>
  <c r="F25" i="13"/>
  <c r="F26" i="13" s="1"/>
  <c r="G25" i="13"/>
  <c r="G26" i="13" s="1"/>
  <c r="H25" i="13"/>
  <c r="H26" i="13" s="1"/>
  <c r="I25" i="13"/>
  <c r="I26" i="13" s="1"/>
  <c r="J25" i="13"/>
  <c r="J26" i="13" s="1"/>
  <c r="K25" i="13"/>
  <c r="K26" i="13" s="1"/>
  <c r="B18" i="13"/>
  <c r="B19" i="13" s="1"/>
  <c r="C18" i="13"/>
  <c r="C19" i="13" s="1"/>
  <c r="D18" i="13"/>
  <c r="D19" i="13" s="1"/>
  <c r="E18" i="13"/>
  <c r="E19" i="13" s="1"/>
  <c r="F18" i="13"/>
  <c r="F19" i="13" s="1"/>
  <c r="G18" i="13"/>
  <c r="G19" i="13" s="1"/>
  <c r="H18" i="13"/>
  <c r="H19" i="13" s="1"/>
  <c r="I18" i="13"/>
  <c r="I19" i="13" s="1"/>
  <c r="J18" i="13"/>
  <c r="J19" i="13" s="1"/>
  <c r="K18" i="13"/>
  <c r="K19" i="13" s="1"/>
  <c r="B11" i="13"/>
  <c r="B12" i="13" s="1"/>
  <c r="C11" i="13"/>
  <c r="C12" i="13" s="1"/>
  <c r="D11" i="13"/>
  <c r="D12" i="13" s="1"/>
  <c r="E11" i="13"/>
  <c r="E12" i="13" s="1"/>
  <c r="F11" i="13"/>
  <c r="F12" i="13" s="1"/>
  <c r="G11" i="13"/>
  <c r="G12" i="13" s="1"/>
  <c r="H11" i="13"/>
  <c r="H12" i="13" s="1"/>
  <c r="I11" i="13"/>
  <c r="I12" i="13" s="1"/>
  <c r="J11" i="13"/>
  <c r="J12" i="13" s="1"/>
  <c r="K11" i="13"/>
  <c r="K12" i="13" s="1"/>
  <c r="B31" i="12"/>
  <c r="C31" i="12"/>
  <c r="D31" i="12"/>
  <c r="E31" i="12"/>
  <c r="F31" i="12"/>
  <c r="G31" i="12"/>
  <c r="H31" i="12"/>
  <c r="I31" i="12"/>
  <c r="J31" i="12"/>
  <c r="K31" i="12"/>
  <c r="B23" i="12"/>
  <c r="B24" i="12" s="1"/>
  <c r="C23" i="12"/>
  <c r="C24" i="12" s="1"/>
  <c r="D23" i="12"/>
  <c r="D24" i="12" s="1"/>
  <c r="E23" i="12"/>
  <c r="E24" i="12" s="1"/>
  <c r="F23" i="12"/>
  <c r="F24" i="12" s="1"/>
  <c r="G23" i="12"/>
  <c r="G24" i="12" s="1"/>
  <c r="H23" i="12"/>
  <c r="H24" i="12" s="1"/>
  <c r="I23" i="12"/>
  <c r="I24" i="12" s="1"/>
  <c r="J23" i="12"/>
  <c r="J24" i="12" s="1"/>
  <c r="K23" i="12"/>
  <c r="K24" i="12" s="1"/>
  <c r="B16" i="12"/>
  <c r="B17" i="12" s="1"/>
  <c r="C16" i="12"/>
  <c r="C17" i="12" s="1"/>
  <c r="D16" i="12"/>
  <c r="D17" i="12" s="1"/>
  <c r="E16" i="12"/>
  <c r="E17" i="12" s="1"/>
  <c r="F16" i="12"/>
  <c r="F17" i="12" s="1"/>
  <c r="G16" i="12"/>
  <c r="G17" i="12" s="1"/>
  <c r="H16" i="12"/>
  <c r="H17" i="12" s="1"/>
  <c r="I16" i="12"/>
  <c r="I17" i="12" s="1"/>
  <c r="J16" i="12"/>
  <c r="J17" i="12" s="1"/>
  <c r="K16" i="12"/>
  <c r="K17" i="12" s="1"/>
  <c r="B37" i="11"/>
  <c r="C37" i="11"/>
  <c r="D37" i="11"/>
  <c r="E37" i="11"/>
  <c r="F37" i="11"/>
  <c r="G37" i="11"/>
  <c r="H37" i="11"/>
  <c r="I37" i="11"/>
  <c r="J37" i="11"/>
  <c r="K37" i="11"/>
  <c r="B32" i="11"/>
  <c r="B33" i="11" s="1"/>
  <c r="C32" i="11"/>
  <c r="C33" i="11" s="1"/>
  <c r="D32" i="11"/>
  <c r="D33" i="11" s="1"/>
  <c r="E32" i="11"/>
  <c r="E33" i="11" s="1"/>
  <c r="F32" i="11"/>
  <c r="F33" i="11" s="1"/>
  <c r="G32" i="11"/>
  <c r="G33" i="11" s="1"/>
  <c r="H32" i="11"/>
  <c r="H33" i="11" s="1"/>
  <c r="I32" i="11"/>
  <c r="I33" i="11" s="1"/>
  <c r="J32" i="11"/>
  <c r="J33" i="11" s="1"/>
  <c r="K32" i="11"/>
  <c r="K33" i="11" s="1"/>
  <c r="B25" i="11"/>
  <c r="B26" i="11" s="1"/>
  <c r="C25" i="11"/>
  <c r="C26" i="11" s="1"/>
  <c r="D25" i="11"/>
  <c r="D26" i="11" s="1"/>
  <c r="E25" i="11"/>
  <c r="E26" i="11" s="1"/>
  <c r="F25" i="11"/>
  <c r="F26" i="11" s="1"/>
  <c r="G25" i="11"/>
  <c r="G26" i="11" s="1"/>
  <c r="H25" i="11"/>
  <c r="H26" i="11" s="1"/>
  <c r="I25" i="11"/>
  <c r="I26" i="11" s="1"/>
  <c r="J25" i="11"/>
  <c r="J26" i="11" s="1"/>
  <c r="K25" i="11"/>
  <c r="K26" i="11" s="1"/>
  <c r="B11" i="11"/>
  <c r="B12" i="11" s="1"/>
  <c r="C11" i="11"/>
  <c r="C12" i="11" s="1"/>
  <c r="D11" i="11"/>
  <c r="D12" i="11" s="1"/>
  <c r="E11" i="11"/>
  <c r="E12" i="11" s="1"/>
  <c r="F11" i="11"/>
  <c r="F12" i="11" s="1"/>
  <c r="G11" i="11"/>
  <c r="G12" i="11" s="1"/>
  <c r="H11" i="11"/>
  <c r="H12" i="11" s="1"/>
  <c r="I11" i="11"/>
  <c r="I12" i="11" s="1"/>
  <c r="J11" i="11"/>
  <c r="J12" i="11" s="1"/>
  <c r="K11" i="11"/>
  <c r="K12" i="11" s="1"/>
  <c r="B36" i="10"/>
  <c r="B37" i="10" s="1"/>
  <c r="C36" i="10"/>
  <c r="C37" i="10" s="1"/>
  <c r="D36" i="10"/>
  <c r="D37" i="10" s="1"/>
  <c r="E36" i="10"/>
  <c r="E37" i="10" s="1"/>
  <c r="F36" i="10"/>
  <c r="F37" i="10" s="1"/>
  <c r="G36" i="10"/>
  <c r="G37" i="10" s="1"/>
  <c r="H36" i="10"/>
  <c r="H37" i="10" s="1"/>
  <c r="I36" i="10"/>
  <c r="I37" i="10" s="1"/>
  <c r="J36" i="10"/>
  <c r="J37" i="10" s="1"/>
  <c r="K36" i="10"/>
  <c r="K37" i="10" s="1"/>
  <c r="B29" i="10"/>
  <c r="B30" i="10" s="1"/>
  <c r="C29" i="10"/>
  <c r="C30" i="10" s="1"/>
  <c r="D29" i="10"/>
  <c r="D30" i="10" s="1"/>
  <c r="E29" i="10"/>
  <c r="E30" i="10" s="1"/>
  <c r="F29" i="10"/>
  <c r="F30" i="10" s="1"/>
  <c r="G29" i="10"/>
  <c r="G30" i="10" s="1"/>
  <c r="H29" i="10"/>
  <c r="H30" i="10" s="1"/>
  <c r="I29" i="10"/>
  <c r="I30" i="10" s="1"/>
  <c r="J29" i="10"/>
  <c r="J30" i="10" s="1"/>
  <c r="K29" i="10"/>
  <c r="K30" i="10" s="1"/>
  <c r="B22" i="10"/>
  <c r="B23" i="10" s="1"/>
  <c r="C22" i="10"/>
  <c r="C23" i="10" s="1"/>
  <c r="D22" i="10"/>
  <c r="D23" i="10" s="1"/>
  <c r="E22" i="10"/>
  <c r="E23" i="10" s="1"/>
  <c r="F22" i="10"/>
  <c r="F23" i="10" s="1"/>
  <c r="G22" i="10"/>
  <c r="G23" i="10" s="1"/>
  <c r="H22" i="10"/>
  <c r="H23" i="10" s="1"/>
  <c r="I22" i="10"/>
  <c r="I23" i="10" s="1"/>
  <c r="J22" i="10"/>
  <c r="J23" i="10" s="1"/>
  <c r="K22" i="10"/>
  <c r="K23" i="10" s="1"/>
  <c r="B16" i="10"/>
  <c r="C16" i="10"/>
  <c r="D16" i="10"/>
  <c r="E16" i="10"/>
  <c r="F16" i="10"/>
  <c r="G16" i="10"/>
  <c r="H16" i="10"/>
  <c r="I16" i="10"/>
  <c r="J16" i="10"/>
  <c r="K16" i="10"/>
  <c r="B8" i="10"/>
  <c r="B9" i="10" s="1"/>
  <c r="C8" i="10"/>
  <c r="C9" i="10" s="1"/>
  <c r="D8" i="10"/>
  <c r="D9" i="10" s="1"/>
  <c r="E8" i="10"/>
  <c r="E9" i="10" s="1"/>
  <c r="F8" i="10"/>
  <c r="F9" i="10" s="1"/>
  <c r="G8" i="10"/>
  <c r="G9" i="10" s="1"/>
  <c r="H8" i="10"/>
  <c r="H9" i="10" s="1"/>
  <c r="I8" i="10"/>
  <c r="I9" i="10" s="1"/>
  <c r="J8" i="10"/>
  <c r="J9" i="10" s="1"/>
  <c r="K8" i="10"/>
  <c r="K9" i="10" s="1"/>
  <c r="C42" i="9"/>
  <c r="B30" i="9"/>
  <c r="B31" i="9" s="1"/>
  <c r="C30" i="9"/>
  <c r="C31" i="9" s="1"/>
  <c r="D30" i="9"/>
  <c r="D31" i="9" s="1"/>
  <c r="E30" i="9"/>
  <c r="E31" i="9" s="1"/>
  <c r="F30" i="9"/>
  <c r="F31" i="9" s="1"/>
  <c r="G30" i="9"/>
  <c r="G31" i="9" s="1"/>
  <c r="H30" i="9"/>
  <c r="H31" i="9" s="1"/>
  <c r="I30" i="9"/>
  <c r="I31" i="9" s="1"/>
  <c r="J30" i="9"/>
  <c r="J31" i="9" s="1"/>
  <c r="K30" i="9"/>
  <c r="K31" i="9" s="1"/>
  <c r="B23" i="9"/>
  <c r="C23" i="9"/>
  <c r="D23" i="9"/>
  <c r="E23" i="9"/>
  <c r="F23" i="9"/>
  <c r="G23" i="9"/>
  <c r="H23" i="9"/>
  <c r="I23" i="9"/>
  <c r="J23" i="9"/>
  <c r="K23" i="9"/>
  <c r="B17" i="9"/>
  <c r="C17" i="9"/>
  <c r="D17" i="9"/>
  <c r="E17" i="9"/>
  <c r="F17" i="9"/>
  <c r="G17" i="9"/>
  <c r="H17" i="9"/>
  <c r="I17" i="9"/>
  <c r="J17" i="9"/>
  <c r="K17" i="9"/>
  <c r="B32" i="8"/>
  <c r="B33" i="8" s="1"/>
  <c r="C32" i="8"/>
  <c r="C33" i="8" s="1"/>
  <c r="D32" i="8"/>
  <c r="D33" i="8" s="1"/>
  <c r="E32" i="8"/>
  <c r="E33" i="8" s="1"/>
  <c r="F32" i="8"/>
  <c r="F33" i="8" s="1"/>
  <c r="G32" i="8"/>
  <c r="G33" i="8" s="1"/>
  <c r="H32" i="8"/>
  <c r="H33" i="8" s="1"/>
  <c r="I32" i="8"/>
  <c r="I33" i="8" s="1"/>
  <c r="J32" i="8"/>
  <c r="J33" i="8" s="1"/>
  <c r="K32" i="8"/>
  <c r="K33" i="8" s="1"/>
  <c r="B18" i="8"/>
  <c r="B19" i="8" s="1"/>
  <c r="C18" i="8"/>
  <c r="C19" i="8" s="1"/>
  <c r="D18" i="8"/>
  <c r="D19" i="8" s="1"/>
  <c r="E18" i="8"/>
  <c r="E19" i="8" s="1"/>
  <c r="F18" i="8"/>
  <c r="F19" i="8" s="1"/>
  <c r="G18" i="8"/>
  <c r="G19" i="8" s="1"/>
  <c r="H18" i="8"/>
  <c r="H19" i="8" s="1"/>
  <c r="I18" i="8"/>
  <c r="I19" i="8" s="1"/>
  <c r="J18" i="8"/>
  <c r="J19" i="8" s="1"/>
  <c r="K18" i="8"/>
  <c r="K19" i="8" s="1"/>
  <c r="B10" i="7"/>
  <c r="B11" i="7" s="1"/>
  <c r="C10" i="7"/>
  <c r="C11" i="7" s="1"/>
  <c r="D10" i="7"/>
  <c r="D11" i="7" s="1"/>
  <c r="E10" i="7"/>
  <c r="E11" i="7" s="1"/>
  <c r="F10" i="7"/>
  <c r="F11" i="7" s="1"/>
  <c r="G10" i="7"/>
  <c r="G11" i="7" s="1"/>
  <c r="H10" i="7"/>
  <c r="H11" i="7" s="1"/>
  <c r="I10" i="7"/>
  <c r="I11" i="7" s="1"/>
  <c r="J10" i="7"/>
  <c r="J11" i="7" s="1"/>
  <c r="K10" i="7"/>
  <c r="K11" i="7" s="1"/>
  <c r="B28" i="6"/>
  <c r="C28" i="6"/>
  <c r="D28" i="6"/>
  <c r="E28" i="6"/>
  <c r="F28" i="6"/>
  <c r="G28" i="6"/>
  <c r="H28" i="6"/>
  <c r="I28" i="6"/>
  <c r="J28" i="6"/>
  <c r="K28" i="6"/>
  <c r="B14" i="6"/>
  <c r="B15" i="6" s="1"/>
  <c r="C14" i="6"/>
  <c r="C15" i="6" s="1"/>
  <c r="D14" i="6"/>
  <c r="D15" i="6" s="1"/>
  <c r="E14" i="6"/>
  <c r="E15" i="6" s="1"/>
  <c r="F14" i="6"/>
  <c r="F15" i="6" s="1"/>
  <c r="G14" i="6"/>
  <c r="G15" i="6" s="1"/>
  <c r="H14" i="6"/>
  <c r="H15" i="6" s="1"/>
  <c r="I14" i="6"/>
  <c r="I15" i="6" s="1"/>
  <c r="J14" i="6"/>
  <c r="J15" i="6" s="1"/>
  <c r="K14" i="6"/>
  <c r="K15" i="6" s="1"/>
  <c r="B31" i="5"/>
  <c r="B32" i="5" s="1"/>
  <c r="C31" i="5"/>
  <c r="C32" i="5" s="1"/>
  <c r="D31" i="5"/>
  <c r="D32" i="5" s="1"/>
  <c r="E31" i="5"/>
  <c r="E32" i="5" s="1"/>
  <c r="F31" i="5"/>
  <c r="F32" i="5" s="1"/>
  <c r="G31" i="5"/>
  <c r="G32" i="5" s="1"/>
  <c r="H31" i="5"/>
  <c r="H32" i="5" s="1"/>
  <c r="I31" i="5"/>
  <c r="I32" i="5" s="1"/>
  <c r="J31" i="5"/>
  <c r="J32" i="5" s="1"/>
  <c r="K31" i="5"/>
  <c r="K32" i="5" s="1"/>
  <c r="B24" i="5"/>
  <c r="B25" i="5" s="1"/>
  <c r="C24" i="5"/>
  <c r="C25" i="5" s="1"/>
  <c r="D24" i="5"/>
  <c r="D25" i="5" s="1"/>
  <c r="E24" i="5"/>
  <c r="E25" i="5" s="1"/>
  <c r="F24" i="5"/>
  <c r="F25" i="5" s="1"/>
  <c r="G24" i="5"/>
  <c r="G25" i="5" s="1"/>
  <c r="H24" i="5"/>
  <c r="H25" i="5" s="1"/>
  <c r="I24" i="5"/>
  <c r="I25" i="5" s="1"/>
  <c r="J24" i="5"/>
  <c r="J25" i="5" s="1"/>
  <c r="K24" i="5"/>
  <c r="K25" i="5" s="1"/>
  <c r="B10" i="5"/>
  <c r="B11" i="5" s="1"/>
  <c r="C10" i="5"/>
  <c r="C11" i="5" s="1"/>
  <c r="D10" i="5"/>
  <c r="D11" i="5" s="1"/>
  <c r="E10" i="5"/>
  <c r="E11" i="5" s="1"/>
  <c r="F10" i="5"/>
  <c r="F11" i="5" s="1"/>
  <c r="G10" i="5"/>
  <c r="G11" i="5" s="1"/>
  <c r="H10" i="5"/>
  <c r="H11" i="5" s="1"/>
  <c r="I10" i="5"/>
  <c r="I11" i="5" s="1"/>
  <c r="J10" i="5"/>
  <c r="J11" i="5" s="1"/>
  <c r="K10" i="5"/>
  <c r="K11" i="5" s="1"/>
  <c r="B32" i="4"/>
  <c r="B33" i="4" s="1"/>
  <c r="C32" i="4"/>
  <c r="C33" i="4" s="1"/>
  <c r="D32" i="4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K32" i="4"/>
  <c r="K33" i="4" s="1"/>
  <c r="B25" i="4"/>
  <c r="B26" i="4" s="1"/>
  <c r="C25" i="4"/>
  <c r="C26" i="4" s="1"/>
  <c r="D25" i="4"/>
  <c r="D26" i="4" s="1"/>
  <c r="E25" i="4"/>
  <c r="E26" i="4" s="1"/>
  <c r="F25" i="4"/>
  <c r="F26" i="4" s="1"/>
  <c r="G25" i="4"/>
  <c r="G26" i="4" s="1"/>
  <c r="H25" i="4"/>
  <c r="H26" i="4" s="1"/>
  <c r="I25" i="4"/>
  <c r="I26" i="4" s="1"/>
  <c r="J25" i="4"/>
  <c r="J26" i="4" s="1"/>
  <c r="K25" i="4"/>
  <c r="K26" i="4" s="1"/>
  <c r="B18" i="4"/>
  <c r="B19" i="4" s="1"/>
  <c r="C18" i="4"/>
  <c r="C19" i="4" s="1"/>
  <c r="D18" i="4"/>
  <c r="D19" i="4" s="1"/>
  <c r="E18" i="4"/>
  <c r="E19" i="4" s="1"/>
  <c r="F18" i="4"/>
  <c r="F19" i="4" s="1"/>
  <c r="G18" i="4"/>
  <c r="G19" i="4" s="1"/>
  <c r="H18" i="4"/>
  <c r="H19" i="4" s="1"/>
  <c r="I18" i="4"/>
  <c r="I19" i="4" s="1"/>
  <c r="J18" i="4"/>
  <c r="J19" i="4" s="1"/>
  <c r="K18" i="4"/>
  <c r="K19" i="4" s="1"/>
  <c r="B11" i="4"/>
  <c r="B12" i="4" s="1"/>
  <c r="C11" i="4"/>
  <c r="C12" i="4" s="1"/>
  <c r="D11" i="4"/>
  <c r="D12" i="4" s="1"/>
  <c r="E11" i="4"/>
  <c r="E12" i="4" s="1"/>
  <c r="F11" i="4"/>
  <c r="F12" i="4" s="1"/>
  <c r="G11" i="4"/>
  <c r="G12" i="4" s="1"/>
  <c r="H11" i="4"/>
  <c r="H12" i="4" s="1"/>
  <c r="I11" i="4"/>
  <c r="I12" i="4" s="1"/>
  <c r="J11" i="4"/>
  <c r="J12" i="4" s="1"/>
  <c r="K11" i="4"/>
  <c r="K12" i="4" s="1"/>
  <c r="K22" i="15" l="1"/>
  <c r="K23" i="15" s="1"/>
  <c r="J22" i="15"/>
  <c r="J23" i="15" s="1"/>
  <c r="I22" i="15"/>
  <c r="I23" i="15" s="1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K16" i="15"/>
  <c r="J16" i="15"/>
  <c r="I16" i="15"/>
  <c r="H16" i="15"/>
  <c r="G16" i="15"/>
  <c r="F16" i="15"/>
  <c r="E16" i="15"/>
  <c r="D16" i="15"/>
  <c r="C16" i="15"/>
  <c r="B16" i="15"/>
  <c r="C41" i="14"/>
  <c r="B41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J10" i="14"/>
  <c r="I10" i="14"/>
  <c r="H10" i="14"/>
  <c r="G10" i="14"/>
  <c r="F10" i="14"/>
  <c r="E10" i="14"/>
  <c r="D10" i="14"/>
  <c r="C10" i="14"/>
  <c r="B10" i="14"/>
  <c r="C41" i="13"/>
  <c r="B41" i="13"/>
  <c r="B43" i="12"/>
  <c r="C44" i="11"/>
  <c r="B44" i="11"/>
  <c r="C43" i="10"/>
  <c r="B43" i="10"/>
  <c r="B42" i="9"/>
  <c r="C40" i="8"/>
  <c r="B40" i="8"/>
  <c r="C43" i="7"/>
  <c r="B43" i="7"/>
  <c r="C41" i="6"/>
  <c r="B41" i="6"/>
  <c r="C39" i="5"/>
  <c r="B39" i="5"/>
  <c r="C40" i="4"/>
  <c r="B40" i="4"/>
  <c r="B38" i="15" l="1"/>
  <c r="C38" i="15"/>
</calcChain>
</file>

<file path=xl/comments1.xml><?xml version="1.0" encoding="utf-8"?>
<comments xmlns="http://schemas.openxmlformats.org/spreadsheetml/2006/main">
  <authors>
    <author>Carolyn R. Iro</author>
  </authors>
  <commentList>
    <comment ref="A18" authorId="0">
      <text>
        <r>
          <rPr>
            <b/>
            <sz val="9"/>
            <color indexed="81"/>
            <rFont val="Tahoma"/>
            <family val="2"/>
          </rPr>
          <t>Carolyn R. Iro:</t>
        </r>
        <r>
          <rPr>
            <sz val="9"/>
            <color indexed="81"/>
            <rFont val="Tahoma"/>
            <family val="2"/>
          </rPr>
          <t xml:space="preserve">
5% Appreciation in effective</t>
        </r>
      </text>
    </comment>
  </commentList>
</comments>
</file>

<file path=xl/sharedStrings.xml><?xml version="1.0" encoding="utf-8"?>
<sst xmlns="http://schemas.openxmlformats.org/spreadsheetml/2006/main" count="304" uniqueCount="33">
  <si>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</si>
  <si>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</si>
  <si>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</si>
  <si>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</si>
  <si>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</si>
  <si>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</si>
  <si>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</si>
  <si>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</si>
  <si>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</si>
  <si>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</si>
  <si>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</si>
  <si>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</si>
  <si>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</si>
  <si>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</si>
  <si>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</si>
  <si>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DM</t>
  </si>
  <si>
    <t>YEN</t>
  </si>
  <si>
    <t>CBSI DAILY MIDRATES FOR JANUARY 2011</t>
  </si>
  <si>
    <t>CBSI DAILY MIDRATES FOR FEBRUARY 2011</t>
  </si>
  <si>
    <t>CBSI DAILY MIDRATES FOR MARCH 2011</t>
  </si>
  <si>
    <t>CBSI DAILY MIDRATES FOR APRIL 2010</t>
  </si>
  <si>
    <t>PUBLIC HOLIDAY - GOOD FRIDAY</t>
  </si>
  <si>
    <t>PUBLIC HOLIDAY - EASTER MONDAY</t>
  </si>
  <si>
    <t>CBSI DAILY MIDRATES FOR MAY 2011</t>
  </si>
  <si>
    <t>CBSI DAILY MIDRATES FOR JUNE 2011</t>
  </si>
  <si>
    <t>5% Appreciation</t>
  </si>
  <si>
    <t>CBSI DAILY MIDRATES FOR JULY 2011</t>
  </si>
  <si>
    <t>PUBLIC HOLIDAY - INDEPENDENCE DAY</t>
  </si>
  <si>
    <t>CBSI DAILY MIDRATES FOR AUGUST 2011</t>
  </si>
  <si>
    <t>CBSI DAILY MIDRATES FOR SEPTEMBER 2011</t>
  </si>
  <si>
    <t>CBSI DAILY MIDRATES FOR OCTOBER 2011</t>
  </si>
  <si>
    <t>CBSI DAILY MIDRATES FOR NOVEMBER 2011</t>
  </si>
  <si>
    <t>CBSI DAILY MIDRATES FOR DECEMBER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</si>
</sst>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b/>
      <i/>
      <sz val="9"/>
      <name val="Cambria"/>
      <family val="1"/>
      <scheme val="major"/>
    </font>
    <font>
      <sz val="10"/>
      <name val="Arial"/>
      <family val="2"/>
    </font>
    <font>
      <sz val="8"/>
      <color rgb="FFFF0000"/>
      <name val="Footlight MT Light"/>
      <family val="1"/>
    </font>
    <font>
      <i/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4" fillId="0" borderId="0" xfId="0" applyFont="1"/>
    <xf numFmtId="165" fontId="7" fillId="0" borderId="10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0" fontId="1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>
      <selection activeCell="D24" sqref="D2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8">
        <v>40546</v>
      </c>
      <c r="B6" s="9">
        <v>0.18117</v>
      </c>
      <c r="C6" s="10">
        <v>0.15903999999999999</v>
      </c>
      <c r="D6" s="9">
        <v>8.0140000000000003E-2</v>
      </c>
      <c r="E6" s="10">
        <v>0.15898999999999999</v>
      </c>
      <c r="F6" s="9">
        <v>138.93270000000001</v>
      </c>
      <c r="G6" s="10">
        <v>0.12112000000000001</v>
      </c>
      <c r="H6" s="9">
        <v>7.936E-2</v>
      </c>
      <c r="I6" s="10">
        <v>0.124</v>
      </c>
      <c r="J6" s="10">
        <v>10.0688</v>
      </c>
      <c r="K6" s="53">
        <v>9.264E-2</v>
      </c>
    </row>
    <row r="7" spans="1:11" x14ac:dyDescent="0.25">
      <c r="A7" s="8">
        <v>40547</v>
      </c>
      <c r="B7" s="9">
        <v>0.18142</v>
      </c>
      <c r="C7" s="10">
        <v>0.15926999999999999</v>
      </c>
      <c r="D7" s="9">
        <v>8.0140000000000003E-2</v>
      </c>
      <c r="E7" s="10">
        <v>0.15906999999999999</v>
      </c>
      <c r="F7" s="9">
        <v>139.29230000000001</v>
      </c>
      <c r="G7" s="10">
        <v>0.12132</v>
      </c>
      <c r="H7" s="9">
        <v>7.9579999999999998E-2</v>
      </c>
      <c r="I7" s="10">
        <v>0.124</v>
      </c>
      <c r="J7" s="10">
        <v>10.074070000000001</v>
      </c>
      <c r="K7" s="53">
        <v>9.2759999999999995E-2</v>
      </c>
    </row>
    <row r="8" spans="1:11" x14ac:dyDescent="0.25">
      <c r="A8" s="8">
        <v>40548</v>
      </c>
      <c r="B8" s="9">
        <v>0.18179999999999999</v>
      </c>
      <c r="C8" s="10">
        <v>0.16131000000000001</v>
      </c>
      <c r="D8" s="9">
        <v>8.0189999999999997E-2</v>
      </c>
      <c r="E8" s="10">
        <v>0.15964999999999999</v>
      </c>
      <c r="F8" s="9">
        <v>139.2706</v>
      </c>
      <c r="G8" s="10">
        <v>0.12297</v>
      </c>
      <c r="H8" s="9">
        <v>7.9630000000000006E-2</v>
      </c>
      <c r="I8" s="10">
        <v>0.124</v>
      </c>
      <c r="J8" s="10">
        <v>10.16583</v>
      </c>
      <c r="K8" s="53">
        <v>9.2950000000000005E-2</v>
      </c>
    </row>
    <row r="9" spans="1:11" x14ac:dyDescent="0.25">
      <c r="A9" s="8">
        <v>40549</v>
      </c>
      <c r="B9" s="9">
        <v>0.18401999999999999</v>
      </c>
      <c r="C9" s="10">
        <v>0.16266</v>
      </c>
      <c r="D9" s="9">
        <v>8.0509999999999998E-2</v>
      </c>
      <c r="E9" s="10">
        <v>0.16020999999999999</v>
      </c>
      <c r="F9" s="9">
        <v>139.54339999999999</v>
      </c>
      <c r="G9" s="10">
        <v>0.12402000000000001</v>
      </c>
      <c r="H9" s="9">
        <v>7.9990000000000006E-2</v>
      </c>
      <c r="I9" s="10">
        <v>0.124</v>
      </c>
      <c r="J9" s="10">
        <v>10.2889</v>
      </c>
      <c r="K9" s="53">
        <v>9.4049999999999995E-2</v>
      </c>
    </row>
    <row r="10" spans="1:11" ht="15.75" thickBot="1" x14ac:dyDescent="0.3">
      <c r="A10" s="11">
        <v>40550</v>
      </c>
      <c r="B10" s="12">
        <v>0.1857</v>
      </c>
      <c r="C10" s="13">
        <v>0.16383</v>
      </c>
      <c r="D10" s="12">
        <v>8.0949999999999994E-2</v>
      </c>
      <c r="E10" s="13">
        <v>0.16047</v>
      </c>
      <c r="F10" s="12">
        <v>139.09700000000001</v>
      </c>
      <c r="G10" s="13">
        <v>0.12449</v>
      </c>
      <c r="H10" s="12">
        <v>8.004E-2</v>
      </c>
      <c r="I10" s="13">
        <v>0.124</v>
      </c>
      <c r="J10" s="13">
        <v>10.31494</v>
      </c>
      <c r="K10" s="54">
        <v>9.4950000000000007E-2</v>
      </c>
    </row>
    <row r="11" spans="1:11" ht="15.75" thickTop="1" x14ac:dyDescent="0.25">
      <c r="A11" s="14" t="s">
        <v>9</v>
      </c>
      <c r="B11" s="15">
        <f t="shared" ref="B11:K11" si="0">SUM(B6:B10)</f>
        <v>0.91410999999999987</v>
      </c>
      <c r="C11" s="16">
        <f t="shared" si="0"/>
        <v>0.80610999999999999</v>
      </c>
      <c r="D11" s="15">
        <f t="shared" si="0"/>
        <v>0.40193000000000001</v>
      </c>
      <c r="E11" s="16">
        <f t="shared" si="0"/>
        <v>0.79838999999999993</v>
      </c>
      <c r="F11" s="15">
        <f t="shared" si="0"/>
        <v>696.13599999999997</v>
      </c>
      <c r="G11" s="16">
        <f t="shared" si="0"/>
        <v>0.61392000000000002</v>
      </c>
      <c r="H11" s="15">
        <f t="shared" si="0"/>
        <v>0.39860000000000001</v>
      </c>
      <c r="I11" s="16">
        <f t="shared" si="0"/>
        <v>0.62</v>
      </c>
      <c r="J11" s="16">
        <f t="shared" si="0"/>
        <v>50.91254</v>
      </c>
      <c r="K11" s="55">
        <f t="shared" si="0"/>
        <v>0.46734999999999993</v>
      </c>
    </row>
    <row r="12" spans="1:11" ht="15.75" thickBot="1" x14ac:dyDescent="0.3">
      <c r="A12" s="17" t="s">
        <v>10</v>
      </c>
      <c r="B12" s="18">
        <f>B11/5</f>
        <v>0.18282199999999998</v>
      </c>
      <c r="C12" s="19">
        <f>C11/5</f>
        <v>0.161222</v>
      </c>
      <c r="D12" s="19">
        <f t="shared" ref="D12:K12" si="1">D11/5</f>
        <v>8.0385999999999999E-2</v>
      </c>
      <c r="E12" s="19">
        <f t="shared" si="1"/>
        <v>0.15967799999999999</v>
      </c>
      <c r="F12" s="19">
        <f t="shared" si="1"/>
        <v>139.22719999999998</v>
      </c>
      <c r="G12" s="19">
        <f t="shared" si="1"/>
        <v>0.122784</v>
      </c>
      <c r="H12" s="19">
        <f t="shared" si="1"/>
        <v>7.9719999999999999E-2</v>
      </c>
      <c r="I12" s="19">
        <f t="shared" si="1"/>
        <v>0.124</v>
      </c>
      <c r="J12" s="19">
        <f t="shared" si="1"/>
        <v>10.182508</v>
      </c>
      <c r="K12" s="19">
        <f t="shared" si="1"/>
        <v>9.3469999999999984E-2</v>
      </c>
    </row>
    <row r="13" spans="1:11" ht="15.75" thickTop="1" x14ac:dyDescent="0.25">
      <c r="A13" s="8">
        <v>40553</v>
      </c>
      <c r="B13" s="9">
        <v>0.18747</v>
      </c>
      <c r="C13" s="10">
        <v>0.16306999999999999</v>
      </c>
      <c r="D13" s="9">
        <v>8.1309999999999993E-2</v>
      </c>
      <c r="E13" s="10">
        <v>0.16048000000000001</v>
      </c>
      <c r="F13" s="9">
        <v>139.0009</v>
      </c>
      <c r="G13" s="10">
        <v>0.1244</v>
      </c>
      <c r="H13" s="9">
        <v>7.9740000000000005E-2</v>
      </c>
      <c r="I13" s="10">
        <v>0.124</v>
      </c>
      <c r="J13" s="10">
        <v>10.305020000000001</v>
      </c>
      <c r="K13" s="53">
        <v>9.5850000000000005E-2</v>
      </c>
    </row>
    <row r="14" spans="1:11" x14ac:dyDescent="0.25">
      <c r="A14" s="8">
        <v>40554</v>
      </c>
      <c r="B14" s="9">
        <v>0.18756999999999999</v>
      </c>
      <c r="C14" s="10">
        <v>0.16305</v>
      </c>
      <c r="D14" s="9">
        <v>8.1379999999999994E-2</v>
      </c>
      <c r="E14" s="10">
        <v>0.16109999999999999</v>
      </c>
      <c r="F14" s="9">
        <v>139.70925</v>
      </c>
      <c r="G14" s="10">
        <v>0.12501000000000001</v>
      </c>
      <c r="H14" s="9">
        <v>7.9719999999999999E-2</v>
      </c>
      <c r="I14" s="10">
        <v>0.124</v>
      </c>
      <c r="J14" s="10">
        <v>10.27402</v>
      </c>
      <c r="K14" s="53">
        <v>9.5899999999999999E-2</v>
      </c>
    </row>
    <row r="15" spans="1:11" x14ac:dyDescent="0.25">
      <c r="A15" s="8">
        <v>40555</v>
      </c>
      <c r="B15" s="9">
        <v>0.18740000000000001</v>
      </c>
      <c r="C15" s="10">
        <v>0.16331000000000001</v>
      </c>
      <c r="D15" s="9">
        <v>8.1220000000000001E-2</v>
      </c>
      <c r="E15" s="10">
        <v>0.16072</v>
      </c>
      <c r="F15" s="9">
        <v>139.624</v>
      </c>
      <c r="G15" s="10">
        <v>0.12565999999999999</v>
      </c>
      <c r="H15" s="9">
        <v>7.9630000000000006E-2</v>
      </c>
      <c r="I15" s="10">
        <v>0.124</v>
      </c>
      <c r="J15" s="10">
        <v>10.327030000000001</v>
      </c>
      <c r="K15" s="53">
        <v>9.5810000000000006E-2</v>
      </c>
    </row>
    <row r="16" spans="1:11" x14ac:dyDescent="0.25">
      <c r="A16" s="8">
        <v>40556</v>
      </c>
      <c r="B16" s="9">
        <v>0.18665000000000001</v>
      </c>
      <c r="C16" s="10">
        <v>0.16336000000000001</v>
      </c>
      <c r="D16" s="73">
        <v>8.1220000000000001E-2</v>
      </c>
      <c r="E16" s="10">
        <v>0.16041</v>
      </c>
      <c r="F16" s="9">
        <v>139.11869999999999</v>
      </c>
      <c r="G16" s="10">
        <v>0.12567999999999999</v>
      </c>
      <c r="H16" s="9">
        <v>7.9369999999999996E-2</v>
      </c>
      <c r="I16" s="10">
        <v>0.124</v>
      </c>
      <c r="J16" s="10">
        <v>10.328889999999999</v>
      </c>
      <c r="K16" s="53">
        <v>9.5430000000000001E-2</v>
      </c>
    </row>
    <row r="17" spans="1:11" ht="15.75" thickBot="1" x14ac:dyDescent="0.3">
      <c r="A17" s="11">
        <v>40557</v>
      </c>
      <c r="B17" s="12">
        <v>0.18256</v>
      </c>
      <c r="C17" s="13">
        <v>0.16161</v>
      </c>
      <c r="D17" s="12">
        <v>8.0680000000000002E-2</v>
      </c>
      <c r="E17" s="13">
        <v>0.15953000000000001</v>
      </c>
      <c r="F17" s="12">
        <v>137.9717</v>
      </c>
      <c r="G17" s="13">
        <v>0.12433</v>
      </c>
      <c r="H17" s="12">
        <v>7.8340000000000007E-2</v>
      </c>
      <c r="I17" s="13">
        <v>0.124</v>
      </c>
      <c r="J17" s="13">
        <v>10.271850000000001</v>
      </c>
      <c r="K17" s="54">
        <v>9.3340000000000006E-2</v>
      </c>
    </row>
    <row r="18" spans="1:11" ht="15.75" thickTop="1" x14ac:dyDescent="0.25">
      <c r="A18" s="14" t="s">
        <v>9</v>
      </c>
      <c r="B18" s="15">
        <f t="shared" ref="B18:K18" si="2">SUM(B13:B17)</f>
        <v>0.93165000000000009</v>
      </c>
      <c r="C18" s="16">
        <f t="shared" si="2"/>
        <v>0.81440000000000001</v>
      </c>
      <c r="D18" s="15">
        <f t="shared" si="2"/>
        <v>0.40581</v>
      </c>
      <c r="E18" s="16">
        <f t="shared" si="2"/>
        <v>0.80223999999999984</v>
      </c>
      <c r="F18" s="15">
        <f t="shared" si="2"/>
        <v>695.42454999999995</v>
      </c>
      <c r="G18" s="16">
        <f t="shared" si="2"/>
        <v>0.62508000000000008</v>
      </c>
      <c r="H18" s="15">
        <f t="shared" si="2"/>
        <v>0.39679999999999999</v>
      </c>
      <c r="I18" s="16">
        <f t="shared" si="2"/>
        <v>0.62</v>
      </c>
      <c r="J18" s="16">
        <f t="shared" si="2"/>
        <v>51.506810000000002</v>
      </c>
      <c r="K18" s="55">
        <f t="shared" si="2"/>
        <v>0.47633000000000003</v>
      </c>
    </row>
    <row r="19" spans="1:11" ht="15.75" thickBot="1" x14ac:dyDescent="0.3">
      <c r="A19" s="17" t="s">
        <v>10</v>
      </c>
      <c r="B19" s="18">
        <f>B18/5</f>
        <v>0.18633000000000002</v>
      </c>
      <c r="C19" s="19">
        <f>C18/5</f>
        <v>0.16288</v>
      </c>
      <c r="D19" s="19">
        <f t="shared" ref="D19:K19" si="3">D18/5</f>
        <v>8.1161999999999998E-2</v>
      </c>
      <c r="E19" s="19">
        <f t="shared" si="3"/>
        <v>0.16044799999999998</v>
      </c>
      <c r="F19" s="19">
        <f t="shared" si="3"/>
        <v>139.08490999999998</v>
      </c>
      <c r="G19" s="19">
        <f t="shared" si="3"/>
        <v>0.12501600000000002</v>
      </c>
      <c r="H19" s="19">
        <f t="shared" si="3"/>
        <v>7.936E-2</v>
      </c>
      <c r="I19" s="19">
        <f t="shared" si="3"/>
        <v>0.124</v>
      </c>
      <c r="J19" s="19">
        <f t="shared" si="3"/>
        <v>10.301362000000001</v>
      </c>
      <c r="K19" s="19">
        <f t="shared" si="3"/>
        <v>9.5266000000000003E-2</v>
      </c>
    </row>
    <row r="20" spans="1:11" ht="15.75" thickTop="1" x14ac:dyDescent="0.25">
      <c r="A20" s="8">
        <v>40560</v>
      </c>
      <c r="B20" s="9">
        <v>0.18148</v>
      </c>
      <c r="C20" s="10">
        <v>0.16163</v>
      </c>
      <c r="D20" s="9">
        <v>8.0149999999999999E-2</v>
      </c>
      <c r="E20" s="10">
        <v>0.15966</v>
      </c>
      <c r="F20" s="9">
        <v>138.32820000000001</v>
      </c>
      <c r="G20" s="10">
        <v>0.12531999999999999</v>
      </c>
      <c r="H20" s="9">
        <v>7.8100000000000003E-2</v>
      </c>
      <c r="I20" s="10">
        <v>0.124</v>
      </c>
      <c r="J20" s="10">
        <v>10.273709999999999</v>
      </c>
      <c r="K20" s="53">
        <v>9.2789999999999997E-2</v>
      </c>
    </row>
    <row r="21" spans="1:11" x14ac:dyDescent="0.25">
      <c r="A21" s="8">
        <v>40561</v>
      </c>
      <c r="B21" s="9">
        <v>0.18232000000000001</v>
      </c>
      <c r="C21" s="10">
        <v>0.16062000000000001</v>
      </c>
      <c r="D21" s="9">
        <v>8.0170000000000005E-2</v>
      </c>
      <c r="E21" s="10">
        <v>0.15977</v>
      </c>
      <c r="F21" s="9">
        <v>138.28944999999999</v>
      </c>
      <c r="G21" s="10">
        <v>0.12483</v>
      </c>
      <c r="H21" s="9">
        <v>7.7979999999999994E-2</v>
      </c>
      <c r="I21" s="10">
        <v>0.124</v>
      </c>
      <c r="J21" s="10">
        <v>10.26441</v>
      </c>
      <c r="K21" s="53">
        <v>9.3219999999999997E-2</v>
      </c>
    </row>
    <row r="22" spans="1:11" x14ac:dyDescent="0.25">
      <c r="A22" s="8">
        <v>40562</v>
      </c>
      <c r="B22" s="9">
        <v>0.18132999999999999</v>
      </c>
      <c r="C22" s="10">
        <v>0.16081999999999999</v>
      </c>
      <c r="D22" s="9">
        <v>7.9960000000000003E-2</v>
      </c>
      <c r="E22" s="10">
        <v>0.15928</v>
      </c>
      <c r="F22" s="9">
        <v>138.08484999999999</v>
      </c>
      <c r="G22" s="10">
        <v>0.12447999999999999</v>
      </c>
      <c r="H22" s="9">
        <v>7.7609999999999998E-2</v>
      </c>
      <c r="I22" s="10">
        <v>0.124</v>
      </c>
      <c r="J22" s="10">
        <v>10.24736</v>
      </c>
      <c r="K22" s="53">
        <v>9.2710000000000001E-2</v>
      </c>
    </row>
    <row r="23" spans="1:11" x14ac:dyDescent="0.25">
      <c r="A23" s="8">
        <v>40563</v>
      </c>
      <c r="B23" s="9">
        <v>0.18001</v>
      </c>
      <c r="C23" s="10">
        <v>0.16041</v>
      </c>
      <c r="D23" s="9">
        <v>7.9799999999999996E-2</v>
      </c>
      <c r="E23" s="10">
        <v>0.15892000000000001</v>
      </c>
      <c r="F23" s="9">
        <v>138.01509999999999</v>
      </c>
      <c r="G23" s="10">
        <v>0.12368999999999999</v>
      </c>
      <c r="H23" s="9">
        <v>7.7560000000000004E-2</v>
      </c>
      <c r="I23" s="10">
        <v>0.124</v>
      </c>
      <c r="J23" s="10">
        <v>10.18877</v>
      </c>
      <c r="K23" s="53">
        <v>9.2039999999999997E-2</v>
      </c>
    </row>
    <row r="24" spans="1:11" ht="15.75" thickBot="1" x14ac:dyDescent="0.3">
      <c r="A24" s="11">
        <v>40564</v>
      </c>
      <c r="B24" s="12">
        <v>0.18051</v>
      </c>
      <c r="C24" s="13">
        <v>0.16364999999999999</v>
      </c>
      <c r="D24" s="12">
        <v>7.9719999999999999E-2</v>
      </c>
      <c r="E24" s="13">
        <v>0.15978000000000001</v>
      </c>
      <c r="F24" s="12">
        <v>139.23339999999999</v>
      </c>
      <c r="G24" s="13">
        <v>0.12551999999999999</v>
      </c>
      <c r="H24" s="12">
        <v>7.8070000000000001E-2</v>
      </c>
      <c r="I24" s="13">
        <v>0.124</v>
      </c>
      <c r="J24" s="13">
        <v>10.26441</v>
      </c>
      <c r="K24" s="54">
        <v>9.2299999999999993E-2</v>
      </c>
    </row>
    <row r="25" spans="1:11" ht="15.75" thickTop="1" x14ac:dyDescent="0.25">
      <c r="A25" s="14" t="s">
        <v>9</v>
      </c>
      <c r="B25" s="15">
        <f t="shared" ref="B25:K25" si="4">SUM(B20:B24)</f>
        <v>0.90565000000000007</v>
      </c>
      <c r="C25" s="16">
        <f t="shared" si="4"/>
        <v>0.80713000000000001</v>
      </c>
      <c r="D25" s="15">
        <f t="shared" si="4"/>
        <v>0.39980000000000004</v>
      </c>
      <c r="E25" s="16">
        <f t="shared" si="4"/>
        <v>0.79740999999999995</v>
      </c>
      <c r="F25" s="15">
        <f t="shared" si="4"/>
        <v>691.95099999999991</v>
      </c>
      <c r="G25" s="16">
        <f t="shared" si="4"/>
        <v>0.62383999999999995</v>
      </c>
      <c r="H25" s="15">
        <f t="shared" si="4"/>
        <v>0.38932</v>
      </c>
      <c r="I25" s="16">
        <f t="shared" si="4"/>
        <v>0.62</v>
      </c>
      <c r="J25" s="16">
        <f t="shared" si="4"/>
        <v>51.238659999999996</v>
      </c>
      <c r="K25" s="55">
        <f t="shared" si="4"/>
        <v>0.46306000000000003</v>
      </c>
    </row>
    <row r="26" spans="1:11" ht="15.75" thickBot="1" x14ac:dyDescent="0.3">
      <c r="A26" s="17" t="s">
        <v>10</v>
      </c>
      <c r="B26" s="18">
        <f>B25/5</f>
        <v>0.18113000000000001</v>
      </c>
      <c r="C26" s="19">
        <f>C25/5</f>
        <v>0.16142600000000001</v>
      </c>
      <c r="D26" s="19">
        <f t="shared" ref="D26:K26" si="5">D25/5</f>
        <v>7.9960000000000003E-2</v>
      </c>
      <c r="E26" s="19">
        <f t="shared" si="5"/>
        <v>0.15948199999999998</v>
      </c>
      <c r="F26" s="19">
        <f t="shared" si="5"/>
        <v>138.39019999999999</v>
      </c>
      <c r="G26" s="19">
        <f t="shared" si="5"/>
        <v>0.12476799999999999</v>
      </c>
      <c r="H26" s="19">
        <f t="shared" si="5"/>
        <v>7.7864000000000003E-2</v>
      </c>
      <c r="I26" s="19">
        <f t="shared" si="5"/>
        <v>0.124</v>
      </c>
      <c r="J26" s="19">
        <f t="shared" si="5"/>
        <v>10.247731999999999</v>
      </c>
      <c r="K26" s="19">
        <f t="shared" si="5"/>
        <v>9.2612E-2</v>
      </c>
    </row>
    <row r="27" spans="1:11" ht="15.75" thickTop="1" x14ac:dyDescent="0.25">
      <c r="A27" s="8">
        <v>40567</v>
      </c>
      <c r="B27" s="9">
        <v>0.17835000000000001</v>
      </c>
      <c r="C27" s="10">
        <v>0.16361000000000001</v>
      </c>
      <c r="D27" s="9">
        <v>7.9759999999999998E-2</v>
      </c>
      <c r="E27" s="10">
        <v>0.15920999999999999</v>
      </c>
      <c r="F27" s="9">
        <v>138.82419999999999</v>
      </c>
      <c r="G27" s="10">
        <v>0.12525</v>
      </c>
      <c r="H27" s="9">
        <v>7.7549999999999994E-2</v>
      </c>
      <c r="I27" s="10">
        <v>0.124</v>
      </c>
      <c r="J27" s="10">
        <v>10.251390000000001</v>
      </c>
      <c r="K27" s="53">
        <v>9.1189999999999993E-2</v>
      </c>
    </row>
    <row r="28" spans="1:11" x14ac:dyDescent="0.25">
      <c r="A28" s="8">
        <v>40568</v>
      </c>
      <c r="B28" s="9">
        <v>0.17774999999999999</v>
      </c>
      <c r="C28" s="10">
        <v>0.16266</v>
      </c>
      <c r="D28" s="9">
        <v>7.9680000000000001E-2</v>
      </c>
      <c r="E28" s="10">
        <v>0.15898000000000001</v>
      </c>
      <c r="F28" s="9">
        <v>138.90479999999999</v>
      </c>
      <c r="G28" s="10">
        <v>0.12447</v>
      </c>
      <c r="H28" s="9">
        <v>7.757E-2</v>
      </c>
      <c r="I28" s="10">
        <v>0.124</v>
      </c>
      <c r="J28" s="10">
        <v>10.237130000000001</v>
      </c>
      <c r="K28" s="53">
        <v>9.0880000000000002E-2</v>
      </c>
    </row>
    <row r="29" spans="1:11" x14ac:dyDescent="0.25">
      <c r="A29" s="8">
        <v>40569</v>
      </c>
      <c r="B29" s="9">
        <v>0.17760000000000001</v>
      </c>
      <c r="C29" s="10">
        <v>0.16202</v>
      </c>
      <c r="D29" s="9">
        <v>7.954E-2</v>
      </c>
      <c r="E29" s="10">
        <v>0.15884999999999999</v>
      </c>
      <c r="F29" s="9">
        <v>138.79939999999999</v>
      </c>
      <c r="G29" s="10">
        <v>0.12471</v>
      </c>
      <c r="H29" s="9">
        <v>7.8210000000000002E-2</v>
      </c>
      <c r="I29" s="10">
        <v>0.124</v>
      </c>
      <c r="J29" s="10">
        <v>10.21171</v>
      </c>
      <c r="K29" s="53">
        <v>9.0800000000000006E-2</v>
      </c>
    </row>
    <row r="30" spans="1:11" x14ac:dyDescent="0.25">
      <c r="A30" s="8">
        <v>40570</v>
      </c>
      <c r="B30" s="9">
        <v>0.17718999999999999</v>
      </c>
      <c r="C30" s="10">
        <v>0.16153999999999999</v>
      </c>
      <c r="D30" s="9">
        <v>7.936E-2</v>
      </c>
      <c r="E30" s="10">
        <v>0.15869</v>
      </c>
      <c r="F30" s="9">
        <v>138.49250000000001</v>
      </c>
      <c r="G30" s="10">
        <v>0.12447</v>
      </c>
      <c r="H30" s="9">
        <v>7.8170000000000003E-2</v>
      </c>
      <c r="I30" s="10">
        <v>0.124</v>
      </c>
      <c r="J30" s="10">
        <v>10.201790000000001</v>
      </c>
      <c r="K30" s="53">
        <v>9.0590000000000004E-2</v>
      </c>
    </row>
    <row r="31" spans="1:11" ht="15.75" thickBot="1" x14ac:dyDescent="0.3">
      <c r="A31" s="11">
        <v>40571</v>
      </c>
      <c r="B31" s="12">
        <v>0.17682</v>
      </c>
      <c r="C31" s="13">
        <v>0.16056999999999999</v>
      </c>
      <c r="D31" s="12">
        <v>7.9280000000000003E-2</v>
      </c>
      <c r="E31" s="13">
        <v>0.15864</v>
      </c>
      <c r="F31" s="12">
        <v>138.2073</v>
      </c>
      <c r="G31" s="13">
        <v>0.12472999999999999</v>
      </c>
      <c r="H31" s="12">
        <v>7.7810000000000004E-2</v>
      </c>
      <c r="I31" s="13">
        <v>0.124</v>
      </c>
      <c r="J31" s="13">
        <v>10.262549999999999</v>
      </c>
      <c r="K31" s="54">
        <v>9.0410000000000004E-2</v>
      </c>
    </row>
    <row r="32" spans="1:11" ht="15.75" thickTop="1" x14ac:dyDescent="0.25">
      <c r="A32" s="14" t="s">
        <v>9</v>
      </c>
      <c r="B32" s="15">
        <f t="shared" ref="B32:K32" si="6">SUM(B27:B31)</f>
        <v>0.88770999999999989</v>
      </c>
      <c r="C32" s="16">
        <f t="shared" si="6"/>
        <v>0.81040000000000001</v>
      </c>
      <c r="D32" s="15">
        <f t="shared" si="6"/>
        <v>0.39762000000000003</v>
      </c>
      <c r="E32" s="16">
        <f t="shared" si="6"/>
        <v>0.79436999999999991</v>
      </c>
      <c r="F32" s="15">
        <f t="shared" si="6"/>
        <v>693.22820000000002</v>
      </c>
      <c r="G32" s="16">
        <f t="shared" si="6"/>
        <v>0.62363000000000002</v>
      </c>
      <c r="H32" s="15">
        <f t="shared" si="6"/>
        <v>0.38930999999999999</v>
      </c>
      <c r="I32" s="16">
        <f t="shared" si="6"/>
        <v>0.62</v>
      </c>
      <c r="J32" s="16">
        <f t="shared" si="6"/>
        <v>51.164569999999998</v>
      </c>
      <c r="K32" s="55">
        <f t="shared" si="6"/>
        <v>0.45387</v>
      </c>
    </row>
    <row r="33" spans="1:11" ht="15.75" thickBot="1" x14ac:dyDescent="0.3">
      <c r="A33" s="17" t="s">
        <v>10</v>
      </c>
      <c r="B33" s="18">
        <f>B32/5</f>
        <v>0.17754199999999998</v>
      </c>
      <c r="C33" s="19">
        <f>C32/5</f>
        <v>0.16208</v>
      </c>
      <c r="D33" s="19">
        <f t="shared" ref="D33:K33" si="7">D32/5</f>
        <v>7.9524000000000011E-2</v>
      </c>
      <c r="E33" s="19">
        <f t="shared" si="7"/>
        <v>0.15887399999999999</v>
      </c>
      <c r="F33" s="19">
        <f t="shared" si="7"/>
        <v>138.64564000000001</v>
      </c>
      <c r="G33" s="19">
        <f t="shared" si="7"/>
        <v>0.124726</v>
      </c>
      <c r="H33" s="19">
        <f t="shared" si="7"/>
        <v>7.7862000000000001E-2</v>
      </c>
      <c r="I33" s="19">
        <f t="shared" si="7"/>
        <v>0.124</v>
      </c>
      <c r="J33" s="19">
        <f t="shared" si="7"/>
        <v>10.232913999999999</v>
      </c>
      <c r="K33" s="19">
        <f t="shared" si="7"/>
        <v>9.0773999999999994E-2</v>
      </c>
    </row>
    <row r="34" spans="1:11" ht="15.75" thickTop="1" x14ac:dyDescent="0.25">
      <c r="A34" s="8">
        <v>40574</v>
      </c>
      <c r="B34" s="9">
        <v>0.17810999999999999</v>
      </c>
      <c r="C34" s="10">
        <v>0.16053000000000001</v>
      </c>
      <c r="D34" s="9">
        <v>7.9269999999999993E-2</v>
      </c>
      <c r="E34" s="10">
        <v>0.15919</v>
      </c>
      <c r="F34" s="9">
        <v>138.37780000000001</v>
      </c>
      <c r="G34" s="10">
        <v>0.12497999999999999</v>
      </c>
      <c r="H34" s="9">
        <v>7.825E-2</v>
      </c>
      <c r="I34" s="10">
        <v>0.124</v>
      </c>
      <c r="J34" s="10">
        <v>10.18505</v>
      </c>
      <c r="K34" s="53">
        <v>9.1060000000000002E-2</v>
      </c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6"/>
      <c r="D36" s="21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SUM(B6:B10,B13:B17,B20:B24,B27:B31,B34)</f>
        <v>3.8172300000000003</v>
      </c>
      <c r="C38" s="28">
        <f>SUM(C6:C10,C13:C17,C20:C24,C27:C31,C34)</f>
        <v>3.3985699999999999</v>
      </c>
      <c r="D38" s="28">
        <f t="shared" ref="D38:K38" si="8">SUM(D6:D10,D13:D17,D20:D24,D27:D31,D34)</f>
        <v>1.6844299999999999</v>
      </c>
      <c r="E38" s="28">
        <f t="shared" si="8"/>
        <v>3.3516000000000004</v>
      </c>
      <c r="F38" s="28">
        <f t="shared" si="8"/>
        <v>2915.1175499999995</v>
      </c>
      <c r="G38" s="28">
        <f t="shared" si="8"/>
        <v>2.6114499999999996</v>
      </c>
      <c r="H38" s="28">
        <f t="shared" si="8"/>
        <v>1.65228</v>
      </c>
      <c r="I38" s="28">
        <f t="shared" si="8"/>
        <v>2.6040000000000014</v>
      </c>
      <c r="J38" s="28">
        <f t="shared" si="8"/>
        <v>215.00763000000001</v>
      </c>
      <c r="K38" s="28">
        <f t="shared" si="8"/>
        <v>1.9516700000000002</v>
      </c>
    </row>
    <row r="39" spans="1:11" x14ac:dyDescent="0.25">
      <c r="A39" s="26" t="s">
        <v>13</v>
      </c>
      <c r="B39" s="15">
        <f>B38/21</f>
        <v>0.18177285714285715</v>
      </c>
      <c r="C39" s="16">
        <f>C38/21</f>
        <v>0.16183666666666666</v>
      </c>
      <c r="D39" s="16">
        <f t="shared" ref="D39:K39" si="9">D38/21</f>
        <v>8.0210952380952369E-2</v>
      </c>
      <c r="E39" s="16">
        <f t="shared" si="9"/>
        <v>0.15960000000000002</v>
      </c>
      <c r="F39" s="16">
        <f t="shared" si="9"/>
        <v>138.81512142857142</v>
      </c>
      <c r="G39" s="16">
        <f t="shared" si="9"/>
        <v>0.12435476190476188</v>
      </c>
      <c r="H39" s="16">
        <f t="shared" si="9"/>
        <v>7.868E-2</v>
      </c>
      <c r="I39" s="16">
        <f t="shared" si="9"/>
        <v>0.12400000000000007</v>
      </c>
      <c r="J39" s="16">
        <f t="shared" si="9"/>
        <v>10.238458571428572</v>
      </c>
      <c r="K39" s="16">
        <f t="shared" si="9"/>
        <v>9.2936666666666681E-2</v>
      </c>
    </row>
    <row r="40" spans="1:11" x14ac:dyDescent="0.25">
      <c r="A40" s="26" t="s">
        <v>14</v>
      </c>
      <c r="B40" s="27">
        <f>1/B39</f>
        <v>5.5013714133023157</v>
      </c>
      <c r="C40" s="28">
        <f>1/C39</f>
        <v>6.1790694321435193</v>
      </c>
      <c r="D40" s="28">
        <f t="shared" ref="D40:K40" si="10">1/D39</f>
        <v>12.467125377724217</v>
      </c>
      <c r="E40" s="28">
        <f t="shared" si="10"/>
        <v>6.2656641604010019</v>
      </c>
      <c r="F40" s="28">
        <f>1000/F39</f>
        <v>7.2038261373027659</v>
      </c>
      <c r="G40" s="28">
        <f t="shared" si="10"/>
        <v>8.0415095062130248</v>
      </c>
      <c r="H40" s="28">
        <f t="shared" si="10"/>
        <v>12.709710218607016</v>
      </c>
      <c r="I40" s="28">
        <f t="shared" si="10"/>
        <v>8.0645161290322545</v>
      </c>
      <c r="J40" s="28">
        <f>100/J39</f>
        <v>9.7670952421548947</v>
      </c>
      <c r="K40" s="28">
        <f t="shared" si="10"/>
        <v>10.760015781356477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E15" sqref="E15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8">
        <v>40575</v>
      </c>
      <c r="B6" s="9">
        <v>0.17727000000000001</v>
      </c>
      <c r="C6" s="10">
        <v>0.16059000000000001</v>
      </c>
      <c r="D6" s="9">
        <v>7.9390000000000002E-2</v>
      </c>
      <c r="E6" s="10">
        <v>0.15894</v>
      </c>
      <c r="F6" s="9">
        <v>138.8707</v>
      </c>
      <c r="G6" s="10">
        <v>0.12474</v>
      </c>
      <c r="H6" s="9">
        <v>7.7619999999999995E-2</v>
      </c>
      <c r="I6" s="10">
        <v>0.124</v>
      </c>
      <c r="J6" s="10">
        <v>10.16893</v>
      </c>
      <c r="K6" s="53">
        <v>9.0639999999999998E-2</v>
      </c>
    </row>
    <row r="7" spans="1:11" x14ac:dyDescent="0.25">
      <c r="A7" s="8">
        <v>40576</v>
      </c>
      <c r="B7" s="9">
        <v>0.17604</v>
      </c>
      <c r="C7" s="10">
        <v>0.15947</v>
      </c>
      <c r="D7" s="9">
        <v>7.9020000000000007E-2</v>
      </c>
      <c r="E7" s="10">
        <v>0.15797</v>
      </c>
      <c r="F7" s="9">
        <v>138.3065</v>
      </c>
      <c r="G7" s="10">
        <v>0.12295</v>
      </c>
      <c r="H7" s="9">
        <v>7.6929999999999998E-2</v>
      </c>
      <c r="I7" s="10">
        <v>0.124</v>
      </c>
      <c r="J7" s="10">
        <v>10.12026</v>
      </c>
      <c r="K7" s="53">
        <v>9.0010000000000007E-2</v>
      </c>
    </row>
    <row r="8" spans="1:11" x14ac:dyDescent="0.25">
      <c r="A8" s="8">
        <v>40577</v>
      </c>
      <c r="B8" s="9">
        <v>0.17587</v>
      </c>
      <c r="C8" s="10">
        <v>0.15912000000000001</v>
      </c>
      <c r="D8" s="9">
        <v>7.9009999999999997E-2</v>
      </c>
      <c r="E8" s="10">
        <v>0.15798999999999999</v>
      </c>
      <c r="F8" s="9">
        <v>138.35258999999999</v>
      </c>
      <c r="G8" s="10">
        <v>0.12316000000000001</v>
      </c>
      <c r="H8" s="9">
        <v>7.6740000000000003E-2</v>
      </c>
      <c r="I8" s="10">
        <v>0.1242</v>
      </c>
      <c r="J8" s="10">
        <v>10.13503</v>
      </c>
      <c r="K8" s="53">
        <v>8.992E-2</v>
      </c>
    </row>
    <row r="9" spans="1:11" ht="15.75" thickBot="1" x14ac:dyDescent="0.3">
      <c r="A9" s="11">
        <v>40578</v>
      </c>
      <c r="B9" s="12">
        <v>0.17781</v>
      </c>
      <c r="C9" s="13">
        <v>0.16109000000000001</v>
      </c>
      <c r="D9" s="12">
        <v>7.9159999999999994E-2</v>
      </c>
      <c r="E9" s="13">
        <v>0.15845999999999999</v>
      </c>
      <c r="F9" s="12">
        <v>138.46399</v>
      </c>
      <c r="G9" s="13">
        <v>0.12288</v>
      </c>
      <c r="H9" s="12">
        <v>7.6859999999999998E-2</v>
      </c>
      <c r="I9" s="13">
        <v>0.12429999999999999</v>
      </c>
      <c r="J9" s="13">
        <v>10.165559999999999</v>
      </c>
      <c r="K9" s="54">
        <v>9.0910000000000005E-2</v>
      </c>
    </row>
    <row r="10" spans="1:11" ht="15.75" thickTop="1" x14ac:dyDescent="0.25">
      <c r="A10" s="14" t="s">
        <v>9</v>
      </c>
      <c r="B10" s="15">
        <f t="shared" ref="B10:K10" si="0">SUM(B6:B9)</f>
        <v>0.70699000000000001</v>
      </c>
      <c r="C10" s="16">
        <f t="shared" si="0"/>
        <v>0.64027000000000012</v>
      </c>
      <c r="D10" s="15">
        <f t="shared" si="0"/>
        <v>0.31657999999999997</v>
      </c>
      <c r="E10" s="16">
        <f t="shared" si="0"/>
        <v>0.63335999999999992</v>
      </c>
      <c r="F10" s="15">
        <f t="shared" si="0"/>
        <v>553.9937799999999</v>
      </c>
      <c r="G10" s="16">
        <f t="shared" si="0"/>
        <v>0.49373</v>
      </c>
      <c r="H10" s="15">
        <f t="shared" si="0"/>
        <v>0.30814999999999998</v>
      </c>
      <c r="I10" s="16">
        <f t="shared" si="0"/>
        <v>0.49649999999999994</v>
      </c>
      <c r="J10" s="16">
        <f t="shared" si="0"/>
        <v>40.589779999999998</v>
      </c>
      <c r="K10" s="55">
        <f t="shared" si="0"/>
        <v>0.36147999999999997</v>
      </c>
    </row>
    <row r="11" spans="1:11" ht="15.75" thickBot="1" x14ac:dyDescent="0.3">
      <c r="A11" s="17" t="s">
        <v>10</v>
      </c>
      <c r="B11" s="18">
        <f>B10/4</f>
        <v>0.1767475</v>
      </c>
      <c r="C11" s="19">
        <f>C10/4</f>
        <v>0.16006750000000003</v>
      </c>
      <c r="D11" s="19">
        <f t="shared" ref="D11:K11" si="1">D10/4</f>
        <v>7.9144999999999993E-2</v>
      </c>
      <c r="E11" s="19">
        <f t="shared" si="1"/>
        <v>0.15833999999999998</v>
      </c>
      <c r="F11" s="19">
        <f t="shared" si="1"/>
        <v>138.49844499999998</v>
      </c>
      <c r="G11" s="19">
        <f t="shared" si="1"/>
        <v>0.1234325</v>
      </c>
      <c r="H11" s="19">
        <f t="shared" si="1"/>
        <v>7.7037499999999995E-2</v>
      </c>
      <c r="I11" s="19">
        <f t="shared" si="1"/>
        <v>0.12412499999999999</v>
      </c>
      <c r="J11" s="19">
        <f t="shared" si="1"/>
        <v>10.147444999999999</v>
      </c>
      <c r="K11" s="19">
        <f t="shared" si="1"/>
        <v>9.0369999999999992E-2</v>
      </c>
    </row>
    <row r="12" spans="1:11" ht="15.75" thickTop="1" x14ac:dyDescent="0.25">
      <c r="A12" s="8">
        <v>40581</v>
      </c>
      <c r="B12" s="9">
        <v>0.17942</v>
      </c>
      <c r="C12" s="10">
        <v>0.16156999999999999</v>
      </c>
      <c r="D12" s="9">
        <v>7.9570000000000002E-2</v>
      </c>
      <c r="E12" s="10">
        <v>0.15859999999999999</v>
      </c>
      <c r="F12" s="9">
        <v>138.57538</v>
      </c>
      <c r="G12" s="10">
        <v>0.12275</v>
      </c>
      <c r="H12" s="9">
        <v>7.7249999999999999E-2</v>
      </c>
      <c r="I12" s="10">
        <v>0.1244</v>
      </c>
      <c r="J12" s="10">
        <v>10.221640000000001</v>
      </c>
      <c r="K12" s="53">
        <v>9.1740000000000002E-2</v>
      </c>
    </row>
    <row r="13" spans="1:11" x14ac:dyDescent="0.25">
      <c r="A13" s="8">
        <v>40582</v>
      </c>
      <c r="B13" s="9">
        <v>0.17949000000000001</v>
      </c>
      <c r="C13" s="10">
        <v>0.16163</v>
      </c>
      <c r="D13" s="9">
        <v>7.9820000000000002E-2</v>
      </c>
      <c r="E13" s="10">
        <v>0.15864</v>
      </c>
      <c r="F13" s="9">
        <v>137.58018000000001</v>
      </c>
      <c r="G13" s="10">
        <v>0.12263</v>
      </c>
      <c r="H13" s="9">
        <v>7.7149999999999996E-2</v>
      </c>
      <c r="I13" s="10">
        <v>0.1244</v>
      </c>
      <c r="J13" s="10">
        <v>10.242789999999999</v>
      </c>
      <c r="K13" s="53">
        <v>9.1770000000000004E-2</v>
      </c>
    </row>
    <row r="14" spans="1:11" x14ac:dyDescent="0.25">
      <c r="A14" s="8">
        <v>40583</v>
      </c>
      <c r="B14" s="9">
        <v>0.17837</v>
      </c>
      <c r="C14" s="10">
        <v>0.16048000000000001</v>
      </c>
      <c r="D14" s="9">
        <v>7.9579999999999998E-2</v>
      </c>
      <c r="E14" s="10">
        <v>0.15837000000000001</v>
      </c>
      <c r="F14" s="9">
        <v>137.23012</v>
      </c>
      <c r="G14" s="10">
        <v>0.12250999999999999</v>
      </c>
      <c r="H14" s="9">
        <v>7.7350000000000002E-2</v>
      </c>
      <c r="I14" s="10">
        <v>0.1245</v>
      </c>
      <c r="J14" s="10">
        <v>10.205270000000001</v>
      </c>
      <c r="K14" s="53">
        <v>9.1200000000000003E-2</v>
      </c>
    </row>
    <row r="15" spans="1:11" x14ac:dyDescent="0.25">
      <c r="A15" s="8">
        <v>40584</v>
      </c>
      <c r="B15" s="9">
        <v>0.17784</v>
      </c>
      <c r="C15" s="10">
        <v>0.16108</v>
      </c>
      <c r="D15" s="9">
        <v>7.9719999999999999E-2</v>
      </c>
      <c r="E15" s="10">
        <v>0.15858</v>
      </c>
      <c r="F15" s="9">
        <v>137.94132999999999</v>
      </c>
      <c r="G15" s="10">
        <v>0.12307999999999999</v>
      </c>
      <c r="H15" s="9">
        <v>7.7350000000000002E-2</v>
      </c>
      <c r="I15" s="10">
        <v>0.1245</v>
      </c>
      <c r="J15" s="10">
        <v>10.359959999999999</v>
      </c>
      <c r="K15" s="53">
        <v>9.0929999999999997E-2</v>
      </c>
    </row>
    <row r="16" spans="1:11" ht="15.75" thickBot="1" x14ac:dyDescent="0.3">
      <c r="A16" s="11">
        <v>40585</v>
      </c>
      <c r="B16" s="12">
        <v>0.17896000000000001</v>
      </c>
      <c r="C16" s="13">
        <v>0.16259000000000001</v>
      </c>
      <c r="D16" s="12">
        <v>7.9850000000000004E-2</v>
      </c>
      <c r="E16" s="13">
        <v>0.15934000000000001</v>
      </c>
      <c r="F16" s="12">
        <v>139.4863</v>
      </c>
      <c r="G16" s="13">
        <v>0.12404999999999999</v>
      </c>
      <c r="H16" s="12">
        <v>7.7560000000000004E-2</v>
      </c>
      <c r="I16" s="13">
        <v>0.12470000000000001</v>
      </c>
      <c r="J16" s="13">
        <v>10.353529999999999</v>
      </c>
      <c r="K16" s="54">
        <v>9.1499999999999998E-2</v>
      </c>
    </row>
    <row r="17" spans="1:11" ht="15.75" thickTop="1" x14ac:dyDescent="0.25">
      <c r="A17" s="14" t="s">
        <v>9</v>
      </c>
      <c r="B17" s="15">
        <f t="shared" ref="B17:K17" si="2">SUM(B12:B16)</f>
        <v>0.89407999999999999</v>
      </c>
      <c r="C17" s="16">
        <f t="shared" si="2"/>
        <v>0.80735000000000001</v>
      </c>
      <c r="D17" s="15">
        <f t="shared" si="2"/>
        <v>0.39854000000000001</v>
      </c>
      <c r="E17" s="16">
        <f t="shared" si="2"/>
        <v>0.79353000000000007</v>
      </c>
      <c r="F17" s="15">
        <f t="shared" si="2"/>
        <v>690.81331</v>
      </c>
      <c r="G17" s="16">
        <f t="shared" si="2"/>
        <v>0.61502000000000001</v>
      </c>
      <c r="H17" s="15">
        <f t="shared" si="2"/>
        <v>0.38666</v>
      </c>
      <c r="I17" s="16">
        <f t="shared" si="2"/>
        <v>0.62249999999999994</v>
      </c>
      <c r="J17" s="16">
        <f t="shared" si="2"/>
        <v>51.383189999999999</v>
      </c>
      <c r="K17" s="55">
        <f t="shared" si="2"/>
        <v>0.45713999999999999</v>
      </c>
    </row>
    <row r="18" spans="1:11" ht="15.75" thickBot="1" x14ac:dyDescent="0.3">
      <c r="A18" s="17" t="s">
        <v>10</v>
      </c>
      <c r="B18" s="18">
        <f>B17/5</f>
        <v>0.178816</v>
      </c>
      <c r="C18" s="19">
        <f>C17/5</f>
        <v>0.16147</v>
      </c>
      <c r="D18" s="19">
        <f t="shared" ref="D18:K18" si="3">D17/5</f>
        <v>7.9708000000000001E-2</v>
      </c>
      <c r="E18" s="19">
        <f t="shared" si="3"/>
        <v>0.15870600000000001</v>
      </c>
      <c r="F18" s="19">
        <f t="shared" si="3"/>
        <v>138.16266200000001</v>
      </c>
      <c r="G18" s="19">
        <f t="shared" si="3"/>
        <v>0.123004</v>
      </c>
      <c r="H18" s="19">
        <f t="shared" si="3"/>
        <v>7.7331999999999998E-2</v>
      </c>
      <c r="I18" s="19">
        <f t="shared" si="3"/>
        <v>0.12449999999999999</v>
      </c>
      <c r="J18" s="19">
        <f t="shared" si="3"/>
        <v>10.276638</v>
      </c>
      <c r="K18" s="19">
        <f t="shared" si="3"/>
        <v>9.1427999999999995E-2</v>
      </c>
    </row>
    <row r="19" spans="1:11" ht="15.75" thickTop="1" x14ac:dyDescent="0.25">
      <c r="A19" s="8">
        <v>40588</v>
      </c>
      <c r="B19" s="9">
        <v>0.18024999999999999</v>
      </c>
      <c r="C19" s="10">
        <v>0.1641</v>
      </c>
      <c r="D19" s="9">
        <v>8.0299999999999996E-2</v>
      </c>
      <c r="E19" s="10">
        <v>0.16002</v>
      </c>
      <c r="F19" s="9">
        <v>140.31576000000001</v>
      </c>
      <c r="G19" s="10">
        <v>0.12452000000000001</v>
      </c>
      <c r="H19" s="9">
        <v>7.7990000000000004E-2</v>
      </c>
      <c r="I19" s="10">
        <v>0.12479999999999999</v>
      </c>
      <c r="J19" s="10">
        <v>10.409879999999999</v>
      </c>
      <c r="K19" s="53">
        <v>9.2160000000000006E-2</v>
      </c>
    </row>
    <row r="20" spans="1:11" x14ac:dyDescent="0.25">
      <c r="A20" s="8">
        <v>40589</v>
      </c>
      <c r="B20" s="9">
        <v>0.18110999999999999</v>
      </c>
      <c r="C20" s="10">
        <v>0.16492000000000001</v>
      </c>
      <c r="D20" s="9">
        <v>8.0430000000000001E-2</v>
      </c>
      <c r="E20" s="10">
        <v>0.15997</v>
      </c>
      <c r="F20" s="9">
        <v>140.17536000000001</v>
      </c>
      <c r="G20" s="10">
        <v>0.12451</v>
      </c>
      <c r="H20" s="9">
        <v>7.7939999999999995E-2</v>
      </c>
      <c r="I20" s="10">
        <v>0.12479999999999999</v>
      </c>
      <c r="J20" s="10">
        <v>10.40333</v>
      </c>
      <c r="K20" s="53">
        <v>9.2600000000000002E-2</v>
      </c>
    </row>
    <row r="21" spans="1:11" x14ac:dyDescent="0.25">
      <c r="A21" s="8">
        <v>40590</v>
      </c>
      <c r="B21" s="9">
        <v>0.18095</v>
      </c>
      <c r="C21" s="10">
        <v>0.16583000000000001</v>
      </c>
      <c r="D21" s="9">
        <v>8.0329999999999999E-2</v>
      </c>
      <c r="E21" s="10">
        <v>0.16003000000000001</v>
      </c>
      <c r="F21" s="9">
        <v>140.31874999999999</v>
      </c>
      <c r="G21" s="10">
        <v>0.12503</v>
      </c>
      <c r="H21" s="9">
        <v>7.7640000000000001E-2</v>
      </c>
      <c r="I21" s="10">
        <v>0.125</v>
      </c>
      <c r="J21" s="10">
        <v>10.460940000000001</v>
      </c>
      <c r="K21" s="53">
        <v>9.2520000000000005E-2</v>
      </c>
    </row>
    <row r="22" spans="1:11" x14ac:dyDescent="0.25">
      <c r="A22" s="8">
        <v>40591</v>
      </c>
      <c r="B22" s="9">
        <v>0.18073</v>
      </c>
      <c r="C22" s="10">
        <v>0.16600000000000001</v>
      </c>
      <c r="D22" s="9">
        <v>8.0399999999999999E-2</v>
      </c>
      <c r="E22" s="10">
        <v>0.16</v>
      </c>
      <c r="F22" s="9">
        <v>139.875</v>
      </c>
      <c r="G22" s="10">
        <v>0.12501999999999999</v>
      </c>
      <c r="H22" s="9">
        <v>7.782E-2</v>
      </c>
      <c r="I22" s="10">
        <v>0.125</v>
      </c>
      <c r="J22" s="10">
        <v>10.47594</v>
      </c>
      <c r="K22" s="53">
        <v>9.2450000000000004E-2</v>
      </c>
    </row>
    <row r="23" spans="1:11" ht="15.75" thickBot="1" x14ac:dyDescent="0.3">
      <c r="A23" s="11">
        <v>40592</v>
      </c>
      <c r="B23" s="12">
        <v>0.18006</v>
      </c>
      <c r="C23" s="13">
        <v>0.16505</v>
      </c>
      <c r="D23" s="12">
        <v>8.0299999999999996E-2</v>
      </c>
      <c r="E23" s="13">
        <v>0.15967000000000001</v>
      </c>
      <c r="F23" s="12">
        <v>139.62187</v>
      </c>
      <c r="G23" s="13">
        <v>0.12379999999999999</v>
      </c>
      <c r="H23" s="12">
        <v>7.7399999999999997E-2</v>
      </c>
      <c r="I23" s="13">
        <v>0.125</v>
      </c>
      <c r="J23" s="13">
        <v>10.422190000000001</v>
      </c>
      <c r="K23" s="54">
        <v>9.2060000000000003E-2</v>
      </c>
    </row>
    <row r="24" spans="1:11" ht="15.75" thickTop="1" x14ac:dyDescent="0.25">
      <c r="A24" s="14" t="s">
        <v>9</v>
      </c>
      <c r="B24" s="15">
        <f t="shared" ref="B24:K24" si="4">SUM(B19:B23)</f>
        <v>0.90310000000000012</v>
      </c>
      <c r="C24" s="16">
        <f t="shared" si="4"/>
        <v>0.82590000000000008</v>
      </c>
      <c r="D24" s="15">
        <f t="shared" si="4"/>
        <v>0.40175999999999995</v>
      </c>
      <c r="E24" s="16">
        <f t="shared" si="4"/>
        <v>0.79969000000000001</v>
      </c>
      <c r="F24" s="15">
        <f t="shared" si="4"/>
        <v>700.30673999999999</v>
      </c>
      <c r="G24" s="16">
        <f t="shared" si="4"/>
        <v>0.62287999999999999</v>
      </c>
      <c r="H24" s="15">
        <f t="shared" si="4"/>
        <v>0.38878999999999997</v>
      </c>
      <c r="I24" s="16">
        <f t="shared" si="4"/>
        <v>0.62460000000000004</v>
      </c>
      <c r="J24" s="16">
        <f t="shared" si="4"/>
        <v>52.172280000000001</v>
      </c>
      <c r="K24" s="55">
        <f t="shared" si="4"/>
        <v>0.46179000000000003</v>
      </c>
    </row>
    <row r="25" spans="1:11" ht="15.75" thickBot="1" x14ac:dyDescent="0.3">
      <c r="A25" s="17" t="s">
        <v>10</v>
      </c>
      <c r="B25" s="18">
        <f>B24/5</f>
        <v>0.18062000000000003</v>
      </c>
      <c r="C25" s="19">
        <f>C24/5</f>
        <v>0.16518000000000002</v>
      </c>
      <c r="D25" s="19">
        <f t="shared" ref="D25:K25" si="5">D24/5</f>
        <v>8.0351999999999993E-2</v>
      </c>
      <c r="E25" s="19">
        <f t="shared" si="5"/>
        <v>0.159938</v>
      </c>
      <c r="F25" s="19">
        <f t="shared" si="5"/>
        <v>140.06134800000001</v>
      </c>
      <c r="G25" s="19">
        <f t="shared" si="5"/>
        <v>0.12457599999999999</v>
      </c>
      <c r="H25" s="19">
        <f t="shared" si="5"/>
        <v>7.7757999999999994E-2</v>
      </c>
      <c r="I25" s="19">
        <f t="shared" si="5"/>
        <v>0.12492</v>
      </c>
      <c r="J25" s="19">
        <f t="shared" si="5"/>
        <v>10.434456000000001</v>
      </c>
      <c r="K25" s="19">
        <f t="shared" si="5"/>
        <v>9.235800000000001E-2</v>
      </c>
    </row>
    <row r="26" spans="1:11" ht="15.75" thickTop="1" x14ac:dyDescent="0.25">
      <c r="A26" s="8">
        <v>40595</v>
      </c>
      <c r="B26" s="9">
        <v>0.17895</v>
      </c>
      <c r="C26" s="10">
        <v>0.1608</v>
      </c>
      <c r="D26" s="9">
        <v>8.029E-2</v>
      </c>
      <c r="E26" s="10">
        <v>0.15939999999999999</v>
      </c>
      <c r="F26" s="9">
        <v>139.1456</v>
      </c>
      <c r="G26" s="10">
        <v>0.12352</v>
      </c>
      <c r="H26" s="9">
        <v>7.7079999999999996E-2</v>
      </c>
      <c r="I26" s="10">
        <v>0.12509999999999999</v>
      </c>
      <c r="J26" s="10">
        <v>10.412699999999999</v>
      </c>
      <c r="K26" s="53">
        <v>9.1499999999999998E-2</v>
      </c>
    </row>
    <row r="27" spans="1:11" x14ac:dyDescent="0.25">
      <c r="A27" s="8">
        <v>40596</v>
      </c>
      <c r="B27" s="9">
        <v>0.1789</v>
      </c>
      <c r="C27" s="10">
        <v>0.16411000000000001</v>
      </c>
      <c r="D27" s="9">
        <v>7.9990000000000006E-2</v>
      </c>
      <c r="E27" s="10">
        <v>0.15955</v>
      </c>
      <c r="F27" s="9">
        <v>139.80862999999999</v>
      </c>
      <c r="G27" s="10">
        <v>0.12382</v>
      </c>
      <c r="H27" s="9">
        <v>7.7100000000000002E-2</v>
      </c>
      <c r="I27" s="10">
        <v>0.12509999999999999</v>
      </c>
      <c r="J27" s="10">
        <v>10.403</v>
      </c>
      <c r="K27" s="53">
        <v>9.1469999999999996E-2</v>
      </c>
    </row>
    <row r="28" spans="1:11" x14ac:dyDescent="0.25">
      <c r="A28" s="8">
        <v>40597</v>
      </c>
      <c r="B28" s="9">
        <v>0.17918999999999999</v>
      </c>
      <c r="C28" s="10">
        <v>0.16619</v>
      </c>
      <c r="D28" s="9">
        <v>8.0019999999999994E-2</v>
      </c>
      <c r="E28" s="10">
        <v>0.15992999999999999</v>
      </c>
      <c r="F28" s="9">
        <v>140.72811999999999</v>
      </c>
      <c r="G28" s="10">
        <v>0.12472999999999999</v>
      </c>
      <c r="H28" s="9">
        <v>7.7359999999999998E-2</v>
      </c>
      <c r="I28" s="10">
        <v>0.12509999999999999</v>
      </c>
      <c r="J28" s="10">
        <v>10.38205</v>
      </c>
      <c r="K28" s="53">
        <v>9.1619999999999993E-2</v>
      </c>
    </row>
    <row r="29" spans="1:11" x14ac:dyDescent="0.25">
      <c r="A29" s="8">
        <v>40598</v>
      </c>
      <c r="B29" s="9">
        <v>0.17806</v>
      </c>
      <c r="C29" s="10">
        <v>0.16758000000000001</v>
      </c>
      <c r="D29" s="9">
        <v>7.9810000000000006E-2</v>
      </c>
      <c r="E29" s="10">
        <v>0.15984999999999999</v>
      </c>
      <c r="F29" s="9">
        <v>140.94078999999999</v>
      </c>
      <c r="G29" s="10">
        <v>0.12489</v>
      </c>
      <c r="H29" s="9">
        <v>7.7130000000000004E-2</v>
      </c>
      <c r="I29" s="10">
        <v>0.12509999999999999</v>
      </c>
      <c r="J29" s="10">
        <v>10.3317</v>
      </c>
      <c r="K29" s="53">
        <v>9.1039999999999996E-2</v>
      </c>
    </row>
    <row r="30" spans="1:11" ht="15.75" thickBot="1" x14ac:dyDescent="0.3">
      <c r="A30" s="11">
        <v>40599</v>
      </c>
      <c r="B30" s="12">
        <v>0.17774000000000001</v>
      </c>
      <c r="C30" s="13">
        <v>0.16752</v>
      </c>
      <c r="D30" s="12">
        <v>7.979E-2</v>
      </c>
      <c r="E30" s="13">
        <v>0.15995999999999999</v>
      </c>
      <c r="F30" s="12">
        <v>141.71232000000001</v>
      </c>
      <c r="G30" s="13">
        <v>0.12426</v>
      </c>
      <c r="H30" s="12">
        <v>7.757E-2</v>
      </c>
      <c r="I30" s="13">
        <v>0.12520000000000001</v>
      </c>
      <c r="J30" s="13">
        <v>10.25576</v>
      </c>
      <c r="K30" s="54">
        <v>9.0880000000000002E-2</v>
      </c>
    </row>
    <row r="31" spans="1:11" ht="15.75" thickTop="1" x14ac:dyDescent="0.25">
      <c r="A31" s="14" t="s">
        <v>9</v>
      </c>
      <c r="B31" s="15">
        <f t="shared" ref="B31:K31" si="6">SUM(B26:B30)</f>
        <v>0.89283999999999997</v>
      </c>
      <c r="C31" s="16">
        <f t="shared" si="6"/>
        <v>0.82620000000000005</v>
      </c>
      <c r="D31" s="15">
        <f t="shared" si="6"/>
        <v>0.39990000000000003</v>
      </c>
      <c r="E31" s="16">
        <f t="shared" si="6"/>
        <v>0.79869000000000001</v>
      </c>
      <c r="F31" s="15">
        <f t="shared" si="6"/>
        <v>702.3354599999999</v>
      </c>
      <c r="G31" s="16">
        <f t="shared" si="6"/>
        <v>0.62121999999999999</v>
      </c>
      <c r="H31" s="15">
        <f t="shared" si="6"/>
        <v>0.38624000000000003</v>
      </c>
      <c r="I31" s="16">
        <f t="shared" si="6"/>
        <v>0.62559999999999993</v>
      </c>
      <c r="J31" s="16">
        <f t="shared" si="6"/>
        <v>51.785209999999999</v>
      </c>
      <c r="K31" s="55">
        <f t="shared" si="6"/>
        <v>0.45651000000000003</v>
      </c>
    </row>
    <row r="32" spans="1:11" ht="15.75" thickBot="1" x14ac:dyDescent="0.3">
      <c r="A32" s="17" t="s">
        <v>10</v>
      </c>
      <c r="B32" s="18">
        <f>B31/5</f>
        <v>0.178568</v>
      </c>
      <c r="C32" s="19">
        <f>C31/5</f>
        <v>0.16524</v>
      </c>
      <c r="D32" s="19">
        <f t="shared" ref="D32:K32" si="7">D31/5</f>
        <v>7.9980000000000009E-2</v>
      </c>
      <c r="E32" s="19">
        <f t="shared" si="7"/>
        <v>0.15973799999999999</v>
      </c>
      <c r="F32" s="19">
        <f t="shared" si="7"/>
        <v>140.46709199999998</v>
      </c>
      <c r="G32" s="19">
        <f t="shared" si="7"/>
        <v>0.12424399999999999</v>
      </c>
      <c r="H32" s="19">
        <f t="shared" si="7"/>
        <v>7.7248000000000011E-2</v>
      </c>
      <c r="I32" s="19">
        <f t="shared" si="7"/>
        <v>0.12511999999999998</v>
      </c>
      <c r="J32" s="19">
        <f t="shared" si="7"/>
        <v>10.357042</v>
      </c>
      <c r="K32" s="19">
        <f t="shared" si="7"/>
        <v>9.1302000000000008E-2</v>
      </c>
    </row>
    <row r="33" spans="1:11" ht="15.75" thickTop="1" x14ac:dyDescent="0.25">
      <c r="A33" s="8">
        <v>40602</v>
      </c>
      <c r="B33" s="9">
        <v>0.17765</v>
      </c>
      <c r="C33" s="10">
        <v>0.16661999999999999</v>
      </c>
      <c r="D33" s="9">
        <v>7.9769999999999994E-2</v>
      </c>
      <c r="E33" s="10">
        <v>0.15947</v>
      </c>
      <c r="F33" s="9">
        <v>141.03154000000001</v>
      </c>
      <c r="G33" s="10">
        <v>0.12317</v>
      </c>
      <c r="H33" s="9">
        <v>7.7789999999999998E-2</v>
      </c>
      <c r="I33" s="10">
        <v>0.12520000000000001</v>
      </c>
      <c r="J33" s="10">
        <v>10.234159999999999</v>
      </c>
      <c r="K33" s="53">
        <v>9.0829999999999994E-2</v>
      </c>
    </row>
    <row r="34" spans="1:11" x14ac:dyDescent="0.25">
      <c r="A34" s="20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ht="20.25" x14ac:dyDescent="0.3">
      <c r="A35" s="20"/>
      <c r="B35" s="9"/>
      <c r="C35" s="58"/>
      <c r="D35" s="9"/>
      <c r="E35" s="22" t="s">
        <v>11</v>
      </c>
      <c r="F35" s="9"/>
      <c r="G35" s="10"/>
      <c r="H35" s="9"/>
      <c r="I35" s="10"/>
      <c r="J35" s="10"/>
      <c r="K35" s="53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7"/>
    </row>
    <row r="37" spans="1:11" x14ac:dyDescent="0.25">
      <c r="A37" s="26" t="s">
        <v>12</v>
      </c>
      <c r="B37" s="27">
        <f>SUM(B6:B9,B12:B16,B19:B23,B26:B30,B33)</f>
        <v>3.5746600000000002</v>
      </c>
      <c r="C37" s="28">
        <f>SUM(C6:C9,C12:C16,C19:C23,C26:C30,C33)</f>
        <v>3.2663399999999996</v>
      </c>
      <c r="D37" s="28">
        <f t="shared" ref="D37:K37" si="8">SUM(D6:D9,D12:D16,D19:D23,D26:D30,D33)</f>
        <v>1.5965499999999999</v>
      </c>
      <c r="E37" s="28">
        <f t="shared" si="8"/>
        <v>3.1847399999999997</v>
      </c>
      <c r="F37" s="28">
        <f t="shared" si="8"/>
        <v>2788.4808299999995</v>
      </c>
      <c r="G37" s="28">
        <f t="shared" si="8"/>
        <v>2.4760200000000001</v>
      </c>
      <c r="H37" s="28">
        <f t="shared" si="8"/>
        <v>1.5476299999999998</v>
      </c>
      <c r="I37" s="28">
        <f t="shared" si="8"/>
        <v>2.4943999999999997</v>
      </c>
      <c r="J37" s="28">
        <f t="shared" si="8"/>
        <v>206.16462000000001</v>
      </c>
      <c r="K37" s="28">
        <f t="shared" si="8"/>
        <v>1.8277499999999998</v>
      </c>
    </row>
    <row r="38" spans="1:11" x14ac:dyDescent="0.25">
      <c r="A38" s="26" t="s">
        <v>13</v>
      </c>
      <c r="B38" s="27">
        <f>B37/20</f>
        <v>0.178733</v>
      </c>
      <c r="C38" s="28">
        <f>C37/20</f>
        <v>0.16331699999999999</v>
      </c>
      <c r="D38" s="28">
        <f t="shared" ref="D38:K38" si="9">D37/20</f>
        <v>7.9827499999999996E-2</v>
      </c>
      <c r="E38" s="28">
        <f t="shared" si="9"/>
        <v>0.15923699999999999</v>
      </c>
      <c r="F38" s="28">
        <f t="shared" si="9"/>
        <v>139.42404149999999</v>
      </c>
      <c r="G38" s="28">
        <f t="shared" si="9"/>
        <v>0.12380100000000001</v>
      </c>
      <c r="H38" s="28">
        <f t="shared" si="9"/>
        <v>7.7381499999999992E-2</v>
      </c>
      <c r="I38" s="28">
        <f t="shared" si="9"/>
        <v>0.12471999999999998</v>
      </c>
      <c r="J38" s="28">
        <f t="shared" si="9"/>
        <v>10.308231000000001</v>
      </c>
      <c r="K38" s="28">
        <f t="shared" si="9"/>
        <v>9.1387499999999983E-2</v>
      </c>
    </row>
    <row r="39" spans="1:11" x14ac:dyDescent="0.25">
      <c r="A39" s="26" t="s">
        <v>14</v>
      </c>
      <c r="B39" s="27">
        <f>1/B38</f>
        <v>5.594937700368706</v>
      </c>
      <c r="C39" s="28">
        <f>1/C38</f>
        <v>6.123061285720409</v>
      </c>
      <c r="D39" s="28">
        <f t="shared" ref="D39:K39" si="10">1/D38</f>
        <v>12.527011368262817</v>
      </c>
      <c r="E39" s="28">
        <f t="shared" si="10"/>
        <v>6.2799474996389035</v>
      </c>
      <c r="F39" s="28">
        <f>1000/F38</f>
        <v>7.1723641722148761</v>
      </c>
      <c r="G39" s="28">
        <f t="shared" si="10"/>
        <v>8.0774791802974129</v>
      </c>
      <c r="H39" s="28">
        <f t="shared" si="10"/>
        <v>12.922985468102842</v>
      </c>
      <c r="I39" s="28">
        <f t="shared" si="10"/>
        <v>8.0179602309172555</v>
      </c>
      <c r="J39" s="28">
        <f>100/J38</f>
        <v>9.7009855522252071</v>
      </c>
      <c r="K39" s="28">
        <f t="shared" si="10"/>
        <v>10.942415538230067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8">
        <v>40603</v>
      </c>
      <c r="B6" s="9">
        <v>0.17746999999999999</v>
      </c>
      <c r="C6" s="10">
        <v>0.16649</v>
      </c>
      <c r="D6" s="9">
        <v>7.9589999999999994E-2</v>
      </c>
      <c r="E6" s="10">
        <v>0.15926000000000001</v>
      </c>
      <c r="F6" s="9">
        <v>140.99397999999999</v>
      </c>
      <c r="G6" s="10">
        <v>0.12311</v>
      </c>
      <c r="H6" s="9">
        <v>7.7189999999999995E-2</v>
      </c>
      <c r="I6" s="10">
        <v>0.12520000000000001</v>
      </c>
      <c r="J6" s="10">
        <v>10.249499999999999</v>
      </c>
      <c r="K6" s="53">
        <v>9.0740000000000001E-2</v>
      </c>
    </row>
    <row r="7" spans="1:11" x14ac:dyDescent="0.25">
      <c r="A7" s="8">
        <v>40604</v>
      </c>
      <c r="B7" s="9">
        <v>0.17810000000000001</v>
      </c>
      <c r="C7" s="10">
        <v>0.16675000000000001</v>
      </c>
      <c r="D7" s="9">
        <v>7.9600000000000004E-2</v>
      </c>
      <c r="E7" s="10">
        <v>0.15916</v>
      </c>
      <c r="F7" s="9">
        <v>140.58552</v>
      </c>
      <c r="G7" s="10">
        <v>0.12315</v>
      </c>
      <c r="H7" s="9">
        <v>7.6810000000000003E-2</v>
      </c>
      <c r="I7" s="10">
        <v>0.12520000000000001</v>
      </c>
      <c r="J7" s="10">
        <v>10.26859</v>
      </c>
      <c r="K7" s="53">
        <v>9.06E-2</v>
      </c>
    </row>
    <row r="8" spans="1:11" x14ac:dyDescent="0.25">
      <c r="A8" s="8">
        <v>40605</v>
      </c>
      <c r="B8" s="9">
        <v>0.17696999999999999</v>
      </c>
      <c r="C8" s="10">
        <v>0.1686</v>
      </c>
      <c r="D8" s="9">
        <v>7.9630000000000006E-2</v>
      </c>
      <c r="E8" s="10">
        <v>0.15917999999999999</v>
      </c>
      <c r="F8" s="9">
        <v>141.11913000000001</v>
      </c>
      <c r="G8" s="10">
        <v>0.12341000000000001</v>
      </c>
      <c r="H8" s="9">
        <v>7.6859999999999998E-2</v>
      </c>
      <c r="I8" s="10">
        <v>0.12529999999999999</v>
      </c>
      <c r="J8" s="10">
        <v>10.244210000000001</v>
      </c>
      <c r="K8" s="53">
        <v>9.0480000000000005E-2</v>
      </c>
    </row>
    <row r="9" spans="1:11" ht="15.75" thickBot="1" x14ac:dyDescent="0.3">
      <c r="A9" s="11">
        <v>40606</v>
      </c>
      <c r="B9" s="12">
        <v>0.17604</v>
      </c>
      <c r="C9" s="13">
        <v>0.16866</v>
      </c>
      <c r="D9" s="12">
        <v>7.954E-2</v>
      </c>
      <c r="E9" s="13">
        <v>0.15897</v>
      </c>
      <c r="F9" s="12">
        <v>140.24516</v>
      </c>
      <c r="G9" s="13">
        <v>0.12346</v>
      </c>
      <c r="H9" s="12">
        <v>7.6929999999999998E-2</v>
      </c>
      <c r="I9" s="13">
        <v>0.12529999999999999</v>
      </c>
      <c r="J9" s="13">
        <v>10.30561</v>
      </c>
      <c r="K9" s="54">
        <v>9.0010000000000007E-2</v>
      </c>
    </row>
    <row r="10" spans="1:11" ht="15.75" thickTop="1" x14ac:dyDescent="0.25">
      <c r="A10" s="14" t="s">
        <v>9</v>
      </c>
      <c r="B10" s="15">
        <f t="shared" ref="B10:K10" si="0">SUM(B6:B9)</f>
        <v>0.70857999999999999</v>
      </c>
      <c r="C10" s="16">
        <f t="shared" si="0"/>
        <v>0.67049999999999998</v>
      </c>
      <c r="D10" s="15">
        <f t="shared" si="0"/>
        <v>0.31835999999999998</v>
      </c>
      <c r="E10" s="16">
        <f t="shared" si="0"/>
        <v>0.63657000000000008</v>
      </c>
      <c r="F10" s="15">
        <f t="shared" si="0"/>
        <v>562.94379000000004</v>
      </c>
      <c r="G10" s="16">
        <f t="shared" si="0"/>
        <v>0.49313000000000001</v>
      </c>
      <c r="H10" s="15">
        <f t="shared" si="0"/>
        <v>0.30779000000000001</v>
      </c>
      <c r="I10" s="16">
        <f t="shared" si="0"/>
        <v>0.501</v>
      </c>
      <c r="J10" s="16">
        <f t="shared" si="0"/>
        <v>41.067910000000005</v>
      </c>
      <c r="K10" s="55">
        <f t="shared" si="0"/>
        <v>0.36182999999999998</v>
      </c>
    </row>
    <row r="11" spans="1:11" ht="15.75" thickBot="1" x14ac:dyDescent="0.3">
      <c r="A11" s="17" t="s">
        <v>10</v>
      </c>
      <c r="B11" s="18">
        <f>B10/4</f>
        <v>0.177145</v>
      </c>
      <c r="C11" s="19">
        <f>C10/4</f>
        <v>0.167625</v>
      </c>
      <c r="D11" s="19">
        <f t="shared" ref="D11:K11" si="1">D10/4</f>
        <v>7.9589999999999994E-2</v>
      </c>
      <c r="E11" s="19">
        <f t="shared" si="1"/>
        <v>0.15914250000000002</v>
      </c>
      <c r="F11" s="19">
        <f t="shared" si="1"/>
        <v>140.73594750000001</v>
      </c>
      <c r="G11" s="19">
        <f t="shared" si="1"/>
        <v>0.1232825</v>
      </c>
      <c r="H11" s="19">
        <f t="shared" si="1"/>
        <v>7.6947500000000002E-2</v>
      </c>
      <c r="I11" s="19">
        <f t="shared" si="1"/>
        <v>0.12525</v>
      </c>
      <c r="J11" s="19">
        <f t="shared" si="1"/>
        <v>10.266977500000001</v>
      </c>
      <c r="K11" s="19">
        <f t="shared" si="1"/>
        <v>9.0457499999999996E-2</v>
      </c>
    </row>
    <row r="12" spans="1:11" ht="15.75" thickTop="1" x14ac:dyDescent="0.25">
      <c r="A12" s="8">
        <v>40609</v>
      </c>
      <c r="B12" s="9">
        <v>0.17518</v>
      </c>
      <c r="C12" s="10">
        <v>0.17007</v>
      </c>
      <c r="D12" s="9">
        <v>7.9390000000000002E-2</v>
      </c>
      <c r="E12" s="10">
        <v>0.15873999999999999</v>
      </c>
      <c r="F12" s="9">
        <v>139.94130000000001</v>
      </c>
      <c r="G12" s="10">
        <v>0.12375</v>
      </c>
      <c r="H12" s="9">
        <v>7.7009999999999995E-2</v>
      </c>
      <c r="I12" s="10">
        <v>0.12529999999999999</v>
      </c>
      <c r="J12" s="10">
        <v>10.31752</v>
      </c>
      <c r="K12" s="53">
        <v>8.9569999999999997E-2</v>
      </c>
    </row>
    <row r="13" spans="1:11" x14ac:dyDescent="0.25">
      <c r="A13" s="8">
        <v>40610</v>
      </c>
      <c r="B13" s="9">
        <v>0.17499000000000001</v>
      </c>
      <c r="C13" s="10">
        <v>0.16991999999999999</v>
      </c>
      <c r="D13" s="9">
        <v>7.9200000000000007E-2</v>
      </c>
      <c r="E13" s="10">
        <v>0.15855</v>
      </c>
      <c r="F13" s="9">
        <v>140.02588</v>
      </c>
      <c r="G13" s="10">
        <v>0.12348000000000001</v>
      </c>
      <c r="H13" s="9">
        <v>7.7119999999999994E-2</v>
      </c>
      <c r="I13" s="10">
        <v>0.12529999999999999</v>
      </c>
      <c r="J13" s="10">
        <v>10.28776</v>
      </c>
      <c r="K13" s="53">
        <v>8.9469999999999994E-2</v>
      </c>
    </row>
    <row r="14" spans="1:11" x14ac:dyDescent="0.25">
      <c r="A14" s="8">
        <v>40611</v>
      </c>
      <c r="B14" s="9">
        <v>0.17613999999999999</v>
      </c>
      <c r="C14" s="10">
        <v>0.16938</v>
      </c>
      <c r="D14" s="9">
        <v>7.9530000000000003E-2</v>
      </c>
      <c r="E14" s="10">
        <v>0.15890000000000001</v>
      </c>
      <c r="F14" s="9">
        <v>140.03215</v>
      </c>
      <c r="G14" s="10">
        <v>0.12414</v>
      </c>
      <c r="H14" s="9">
        <v>7.7530000000000002E-2</v>
      </c>
      <c r="I14" s="10">
        <v>0.12529999999999999</v>
      </c>
      <c r="J14" s="10">
        <v>10.35135</v>
      </c>
      <c r="K14" s="53">
        <v>9.0060000000000001E-2</v>
      </c>
    </row>
    <row r="15" spans="1:11" x14ac:dyDescent="0.25">
      <c r="A15" s="8">
        <v>40612</v>
      </c>
      <c r="B15" s="9">
        <v>0.17618</v>
      </c>
      <c r="C15" s="10">
        <v>0.16954</v>
      </c>
      <c r="D15" s="9">
        <v>7.9519999999999993E-2</v>
      </c>
      <c r="E15" s="10">
        <v>0.15886</v>
      </c>
      <c r="F15" s="9">
        <v>139.65625</v>
      </c>
      <c r="G15" s="10">
        <v>0.12404</v>
      </c>
      <c r="H15" s="9">
        <v>7.7329999999999996E-2</v>
      </c>
      <c r="I15" s="10">
        <v>0.12529999999999999</v>
      </c>
      <c r="J15" s="10">
        <v>10.366070000000001</v>
      </c>
      <c r="K15" s="53">
        <v>9.0079999999999993E-2</v>
      </c>
    </row>
    <row r="16" spans="1:11" ht="15.75" thickBot="1" x14ac:dyDescent="0.3">
      <c r="A16" s="11">
        <v>40613</v>
      </c>
      <c r="B16" s="12">
        <v>0.17741000000000001</v>
      </c>
      <c r="C16" s="13">
        <v>0.17075000000000001</v>
      </c>
      <c r="D16" s="80">
        <v>7.9839999999999994E-2</v>
      </c>
      <c r="E16" s="13">
        <v>0.15947</v>
      </c>
      <c r="F16" s="12">
        <v>140.68782999999999</v>
      </c>
      <c r="G16" s="13">
        <v>0.12509000000000001</v>
      </c>
      <c r="H16" s="12">
        <v>7.7960000000000002E-2</v>
      </c>
      <c r="I16" s="13">
        <v>0.12540000000000001</v>
      </c>
      <c r="J16" s="13">
        <v>10.40757</v>
      </c>
      <c r="K16" s="54">
        <v>9.0709999999999999E-2</v>
      </c>
    </row>
    <row r="17" spans="1:11" ht="15.75" thickTop="1" x14ac:dyDescent="0.25">
      <c r="A17" s="14" t="s">
        <v>9</v>
      </c>
      <c r="B17" s="15">
        <f t="shared" ref="B17:K17" si="2">SUM(B12:B16)</f>
        <v>0.8798999999999999</v>
      </c>
      <c r="C17" s="16">
        <f t="shared" si="2"/>
        <v>0.84966000000000008</v>
      </c>
      <c r="D17" s="15">
        <f t="shared" si="2"/>
        <v>0.39747999999999994</v>
      </c>
      <c r="E17" s="16">
        <f t="shared" si="2"/>
        <v>0.79452</v>
      </c>
      <c r="F17" s="15">
        <f t="shared" si="2"/>
        <v>700.34340999999995</v>
      </c>
      <c r="G17" s="16">
        <f t="shared" si="2"/>
        <v>0.62049999999999994</v>
      </c>
      <c r="H17" s="15">
        <f t="shared" si="2"/>
        <v>0.38695000000000002</v>
      </c>
      <c r="I17" s="16">
        <f t="shared" si="2"/>
        <v>0.62660000000000005</v>
      </c>
      <c r="J17" s="16">
        <f t="shared" si="2"/>
        <v>51.730269999999997</v>
      </c>
      <c r="K17" s="55">
        <f t="shared" si="2"/>
        <v>0.44989000000000001</v>
      </c>
    </row>
    <row r="18" spans="1:11" ht="15.75" thickBot="1" x14ac:dyDescent="0.3">
      <c r="A18" s="17" t="s">
        <v>10</v>
      </c>
      <c r="B18" s="18">
        <f>B17/5</f>
        <v>0.17597999999999997</v>
      </c>
      <c r="C18" s="19">
        <f>C17/5</f>
        <v>0.16993200000000003</v>
      </c>
      <c r="D18" s="19">
        <f t="shared" ref="D18:K18" si="3">D17/5</f>
        <v>7.9495999999999983E-2</v>
      </c>
      <c r="E18" s="19">
        <f t="shared" si="3"/>
        <v>0.15890399999999999</v>
      </c>
      <c r="F18" s="19">
        <f t="shared" si="3"/>
        <v>140.068682</v>
      </c>
      <c r="G18" s="19">
        <f t="shared" si="3"/>
        <v>0.12409999999999999</v>
      </c>
      <c r="H18" s="19">
        <f t="shared" si="3"/>
        <v>7.739E-2</v>
      </c>
      <c r="I18" s="19">
        <f t="shared" si="3"/>
        <v>0.12532000000000001</v>
      </c>
      <c r="J18" s="19">
        <f t="shared" si="3"/>
        <v>10.346053999999999</v>
      </c>
      <c r="K18" s="19">
        <f t="shared" si="3"/>
        <v>8.9978000000000002E-2</v>
      </c>
    </row>
    <row r="19" spans="1:11" ht="15.75" thickTop="1" x14ac:dyDescent="0.25">
      <c r="A19" s="8">
        <v>40616</v>
      </c>
      <c r="B19" s="9">
        <v>0.17657999999999999</v>
      </c>
      <c r="C19" s="10">
        <v>0.16913</v>
      </c>
      <c r="D19" s="9">
        <v>0.08</v>
      </c>
      <c r="E19" s="10">
        <v>0.15911</v>
      </c>
      <c r="F19" s="9">
        <v>141.09694999999999</v>
      </c>
      <c r="G19" s="10">
        <v>0.12416000000000001</v>
      </c>
      <c r="H19" s="9">
        <v>7.8119999999999995E-2</v>
      </c>
      <c r="I19" s="10">
        <v>0.12540000000000001</v>
      </c>
      <c r="J19" s="10">
        <v>10.259600000000001</v>
      </c>
      <c r="K19" s="53">
        <v>9.0289999999999995E-2</v>
      </c>
    </row>
    <row r="20" spans="1:11" x14ac:dyDescent="0.25">
      <c r="A20" s="8">
        <v>40617</v>
      </c>
      <c r="B20" s="9">
        <v>0.17577999999999999</v>
      </c>
      <c r="C20" s="10">
        <v>0.17</v>
      </c>
      <c r="D20" s="9">
        <v>7.9579999999999998E-2</v>
      </c>
      <c r="E20" s="10">
        <v>0.15923000000000001</v>
      </c>
      <c r="F20" s="9">
        <v>141.63615999999999</v>
      </c>
      <c r="G20" s="10">
        <v>0.1245</v>
      </c>
      <c r="H20" s="9">
        <v>7.7660000000000007E-2</v>
      </c>
      <c r="I20" s="10">
        <v>0.1255</v>
      </c>
      <c r="J20" s="10">
        <v>10.22292</v>
      </c>
      <c r="K20" s="53">
        <v>8.9870000000000005E-2</v>
      </c>
    </row>
    <row r="21" spans="1:11" x14ac:dyDescent="0.25">
      <c r="A21" s="8">
        <v>40618</v>
      </c>
      <c r="B21" s="9">
        <v>0.17595</v>
      </c>
      <c r="C21" s="10">
        <v>0.17149</v>
      </c>
      <c r="D21" s="9">
        <v>7.9740000000000005E-2</v>
      </c>
      <c r="E21" s="10">
        <v>0.1605</v>
      </c>
      <c r="F21" s="9">
        <v>142.2166</v>
      </c>
      <c r="G21" s="10">
        <v>0.12639</v>
      </c>
      <c r="H21" s="9">
        <v>7.8079999999999997E-2</v>
      </c>
      <c r="I21" s="10">
        <v>0.1255</v>
      </c>
      <c r="J21" s="10">
        <v>10.175230000000001</v>
      </c>
      <c r="K21" s="53">
        <v>8.9959999999999998E-2</v>
      </c>
    </row>
    <row r="22" spans="1:11" x14ac:dyDescent="0.25">
      <c r="A22" s="8">
        <v>40619</v>
      </c>
      <c r="B22" s="9">
        <v>0.17623</v>
      </c>
      <c r="C22" s="10">
        <v>0.17193</v>
      </c>
      <c r="D22" s="9">
        <v>7.9509999999999997E-2</v>
      </c>
      <c r="E22" s="10">
        <v>0.16077</v>
      </c>
      <c r="F22" s="9">
        <v>142.26209</v>
      </c>
      <c r="G22" s="10">
        <v>0.12740000000000001</v>
      </c>
      <c r="H22" s="9">
        <v>7.8229999999999994E-2</v>
      </c>
      <c r="I22" s="10">
        <v>0.1255</v>
      </c>
      <c r="J22" s="10">
        <v>10.08047</v>
      </c>
      <c r="K22" s="53">
        <v>9.0109999999999996E-2</v>
      </c>
    </row>
    <row r="23" spans="1:11" ht="15.75" thickBot="1" x14ac:dyDescent="0.3">
      <c r="A23" s="11">
        <v>40620</v>
      </c>
      <c r="B23" s="12">
        <v>0.17544999999999999</v>
      </c>
      <c r="C23" s="13">
        <v>0.1744</v>
      </c>
      <c r="D23" s="12">
        <v>7.9119999999999996E-2</v>
      </c>
      <c r="E23" s="13">
        <v>0.16067000000000001</v>
      </c>
      <c r="F23" s="12">
        <v>142.56800000000001</v>
      </c>
      <c r="G23" s="13">
        <v>0.12797</v>
      </c>
      <c r="H23" s="12">
        <v>7.7899999999999997E-2</v>
      </c>
      <c r="I23" s="13">
        <v>0.1255</v>
      </c>
      <c r="J23" s="13">
        <v>9.8655600000000003</v>
      </c>
      <c r="K23" s="54">
        <v>8.9709999999999998E-2</v>
      </c>
    </row>
    <row r="24" spans="1:11" ht="15.75" thickTop="1" x14ac:dyDescent="0.25">
      <c r="A24" s="14" t="s">
        <v>9</v>
      </c>
      <c r="B24" s="15">
        <f t="shared" ref="B24:K24" si="4">SUM(B19:B23)</f>
        <v>0.87999000000000005</v>
      </c>
      <c r="C24" s="16">
        <f t="shared" si="4"/>
        <v>0.8569500000000001</v>
      </c>
      <c r="D24" s="15">
        <f t="shared" si="4"/>
        <v>0.39795000000000003</v>
      </c>
      <c r="E24" s="16">
        <f t="shared" si="4"/>
        <v>0.80027999999999999</v>
      </c>
      <c r="F24" s="15">
        <f t="shared" si="4"/>
        <v>709.77980000000002</v>
      </c>
      <c r="G24" s="16">
        <f t="shared" si="4"/>
        <v>0.63042000000000009</v>
      </c>
      <c r="H24" s="15">
        <f t="shared" si="4"/>
        <v>0.38998999999999995</v>
      </c>
      <c r="I24" s="16">
        <f t="shared" si="4"/>
        <v>0.62739999999999996</v>
      </c>
      <c r="J24" s="16">
        <f t="shared" si="4"/>
        <v>50.60378</v>
      </c>
      <c r="K24" s="55">
        <f t="shared" si="4"/>
        <v>0.44993999999999995</v>
      </c>
    </row>
    <row r="25" spans="1:11" ht="15.75" thickBot="1" x14ac:dyDescent="0.3">
      <c r="A25" s="17" t="s">
        <v>10</v>
      </c>
      <c r="B25" s="18">
        <f>B24/5</f>
        <v>0.17599800000000002</v>
      </c>
      <c r="C25" s="19">
        <f>C24/5</f>
        <v>0.17139000000000001</v>
      </c>
      <c r="D25" s="19">
        <f t="shared" ref="D25:K25" si="5">D24/5</f>
        <v>7.9590000000000008E-2</v>
      </c>
      <c r="E25" s="19">
        <f t="shared" si="5"/>
        <v>0.160056</v>
      </c>
      <c r="F25" s="19">
        <f t="shared" si="5"/>
        <v>141.95596</v>
      </c>
      <c r="G25" s="19">
        <f t="shared" si="5"/>
        <v>0.12608400000000003</v>
      </c>
      <c r="H25" s="19">
        <f t="shared" si="5"/>
        <v>7.7997999999999984E-2</v>
      </c>
      <c r="I25" s="19">
        <f t="shared" si="5"/>
        <v>0.12547999999999998</v>
      </c>
      <c r="J25" s="19">
        <f t="shared" si="5"/>
        <v>10.120756</v>
      </c>
      <c r="K25" s="19">
        <f t="shared" si="5"/>
        <v>8.9987999999999985E-2</v>
      </c>
    </row>
    <row r="26" spans="1:11" ht="15.75" thickTop="1" x14ac:dyDescent="0.25">
      <c r="A26" s="8">
        <v>40623</v>
      </c>
      <c r="B26" s="9">
        <v>0.17329</v>
      </c>
      <c r="C26" s="10">
        <v>0.17191999999999999</v>
      </c>
      <c r="D26" s="9">
        <v>7.9140000000000002E-2</v>
      </c>
      <c r="E26" s="10">
        <v>0.15991</v>
      </c>
      <c r="F26" s="9">
        <v>141.30672000000001</v>
      </c>
      <c r="G26" s="10">
        <v>0.12614</v>
      </c>
      <c r="H26" s="9">
        <v>7.7399999999999997E-2</v>
      </c>
      <c r="I26" s="10">
        <v>0.1255</v>
      </c>
      <c r="J26" s="10">
        <v>10.159230000000001</v>
      </c>
      <c r="K26" s="53">
        <v>8.8599999999999998E-2</v>
      </c>
    </row>
    <row r="27" spans="1:11" x14ac:dyDescent="0.25">
      <c r="A27" s="8">
        <v>40624</v>
      </c>
      <c r="B27" s="9">
        <v>0.17302000000000001</v>
      </c>
      <c r="C27" s="10">
        <v>0.17127000000000001</v>
      </c>
      <c r="D27" s="9">
        <v>7.8990000000000005E-2</v>
      </c>
      <c r="E27" s="10">
        <v>0.15922</v>
      </c>
      <c r="F27" s="9">
        <v>140.98356000000001</v>
      </c>
      <c r="G27" s="10">
        <v>0.12515000000000001</v>
      </c>
      <c r="H27" s="9">
        <v>7.714E-2</v>
      </c>
      <c r="I27" s="10">
        <v>0.1255</v>
      </c>
      <c r="J27" s="10">
        <v>10.174910000000001</v>
      </c>
      <c r="K27" s="53">
        <v>8.8459999999999997E-2</v>
      </c>
    </row>
    <row r="28" spans="1:11" x14ac:dyDescent="0.25">
      <c r="A28" s="8">
        <v>40625</v>
      </c>
      <c r="B28" s="9">
        <v>0.17271</v>
      </c>
      <c r="C28" s="10">
        <v>0.16950999999999999</v>
      </c>
      <c r="D28" s="9">
        <v>7.8750000000000001E-2</v>
      </c>
      <c r="E28" s="10">
        <v>0.15864</v>
      </c>
      <c r="F28" s="9">
        <v>140.72001</v>
      </c>
      <c r="G28" s="10">
        <v>0.12425</v>
      </c>
      <c r="H28" s="9">
        <v>7.6679999999999998E-2</v>
      </c>
      <c r="I28" s="10">
        <v>0.1255</v>
      </c>
      <c r="J28" s="10">
        <v>10.17052</v>
      </c>
      <c r="K28" s="53">
        <v>8.831E-2</v>
      </c>
    </row>
    <row r="29" spans="1:11" x14ac:dyDescent="0.25">
      <c r="A29" s="8">
        <v>40626</v>
      </c>
      <c r="B29" s="9">
        <v>0.1736</v>
      </c>
      <c r="C29" s="10">
        <v>0.16958000000000001</v>
      </c>
      <c r="D29" s="9">
        <v>7.9009999999999997E-2</v>
      </c>
      <c r="E29" s="10">
        <v>0.1588</v>
      </c>
      <c r="F29" s="9">
        <v>141.01179999999999</v>
      </c>
      <c r="G29" s="10">
        <v>0.12416000000000001</v>
      </c>
      <c r="H29" s="9">
        <v>7.7119999999999994E-2</v>
      </c>
      <c r="I29" s="10">
        <v>0.1255</v>
      </c>
      <c r="J29" s="10">
        <v>10.15483</v>
      </c>
      <c r="K29" s="53">
        <v>8.8760000000000006E-2</v>
      </c>
    </row>
    <row r="30" spans="1:11" ht="15.75" thickBot="1" x14ac:dyDescent="0.3">
      <c r="A30" s="11">
        <v>40627</v>
      </c>
      <c r="B30" s="80">
        <v>0.17324999999999999</v>
      </c>
      <c r="C30" s="66">
        <v>0.16749</v>
      </c>
      <c r="D30" s="80">
        <v>7.9079999999999998E-2</v>
      </c>
      <c r="E30" s="66">
        <v>0.15834000000000001</v>
      </c>
      <c r="F30" s="80">
        <v>140.56941</v>
      </c>
      <c r="G30" s="66">
        <v>0.12311999999999999</v>
      </c>
      <c r="H30" s="80">
        <v>7.7609999999999998E-2</v>
      </c>
      <c r="I30" s="66">
        <v>0.1255</v>
      </c>
      <c r="J30" s="66">
        <v>10.149190000000001</v>
      </c>
      <c r="K30" s="83">
        <v>8.8580000000000006E-2</v>
      </c>
    </row>
    <row r="31" spans="1:11" ht="15.75" thickTop="1" x14ac:dyDescent="0.25">
      <c r="A31" s="14" t="s">
        <v>9</v>
      </c>
      <c r="B31" s="15">
        <f t="shared" ref="B31:K31" si="6">SUM(B26:B30)</f>
        <v>0.86587000000000003</v>
      </c>
      <c r="C31" s="16">
        <f t="shared" si="6"/>
        <v>0.84977000000000003</v>
      </c>
      <c r="D31" s="15">
        <f t="shared" si="6"/>
        <v>0.39496999999999999</v>
      </c>
      <c r="E31" s="16">
        <f t="shared" si="6"/>
        <v>0.79491000000000012</v>
      </c>
      <c r="F31" s="15">
        <f t="shared" si="6"/>
        <v>704.5915</v>
      </c>
      <c r="G31" s="16">
        <f t="shared" si="6"/>
        <v>0.62281999999999993</v>
      </c>
      <c r="H31" s="15">
        <f t="shared" si="6"/>
        <v>0.38595000000000002</v>
      </c>
      <c r="I31" s="16">
        <f t="shared" si="6"/>
        <v>0.62749999999999995</v>
      </c>
      <c r="J31" s="16">
        <f t="shared" si="6"/>
        <v>50.80868000000001</v>
      </c>
      <c r="K31" s="55">
        <f t="shared" si="6"/>
        <v>0.44270999999999999</v>
      </c>
    </row>
    <row r="32" spans="1:11" ht="15.75" thickBot="1" x14ac:dyDescent="0.3">
      <c r="A32" s="17" t="s">
        <v>10</v>
      </c>
      <c r="B32" s="15">
        <f>B31/5</f>
        <v>0.17317399999999999</v>
      </c>
      <c r="C32" s="19">
        <f>C31/5</f>
        <v>0.16995399999999999</v>
      </c>
      <c r="D32" s="19">
        <f t="shared" ref="D32:K32" si="7">D31/5</f>
        <v>7.8993999999999995E-2</v>
      </c>
      <c r="E32" s="19">
        <f t="shared" si="7"/>
        <v>0.15898200000000001</v>
      </c>
      <c r="F32" s="19">
        <f t="shared" si="7"/>
        <v>140.91829999999999</v>
      </c>
      <c r="G32" s="19">
        <f t="shared" si="7"/>
        <v>0.12456399999999998</v>
      </c>
      <c r="H32" s="19">
        <f t="shared" si="7"/>
        <v>7.7190000000000009E-2</v>
      </c>
      <c r="I32" s="19">
        <f t="shared" si="7"/>
        <v>0.1255</v>
      </c>
      <c r="J32" s="19">
        <f t="shared" si="7"/>
        <v>10.161736000000001</v>
      </c>
      <c r="K32" s="19">
        <f t="shared" si="7"/>
        <v>8.8541999999999996E-2</v>
      </c>
    </row>
    <row r="33" spans="1:12" ht="15.75" thickTop="1" x14ac:dyDescent="0.25">
      <c r="A33" s="8">
        <v>40630</v>
      </c>
      <c r="B33" s="88">
        <v>0.17377000000000001</v>
      </c>
      <c r="C33" s="73">
        <v>0.16686999999999999</v>
      </c>
      <c r="D33" s="88">
        <v>7.9079999999999998E-2</v>
      </c>
      <c r="E33" s="77">
        <v>0.15826000000000001</v>
      </c>
      <c r="F33" s="73">
        <v>139.9325</v>
      </c>
      <c r="G33" s="77">
        <v>0.12262000000000001</v>
      </c>
      <c r="H33" s="73">
        <v>7.7990000000000004E-2</v>
      </c>
      <c r="I33" s="77">
        <v>0.1255</v>
      </c>
      <c r="J33" s="77">
        <v>10.18056</v>
      </c>
      <c r="K33" s="81">
        <v>8.8849999999999998E-2</v>
      </c>
    </row>
    <row r="34" spans="1:12" x14ac:dyDescent="0.25">
      <c r="A34" s="8">
        <v>40631</v>
      </c>
      <c r="B34" s="10">
        <v>0.17438000000000001</v>
      </c>
      <c r="C34" s="9">
        <v>0.16697000000000001</v>
      </c>
      <c r="D34" s="10">
        <v>7.9500000000000001E-2</v>
      </c>
      <c r="E34" s="10">
        <v>0.15845999999999999</v>
      </c>
      <c r="F34" s="9">
        <v>139.80536000000001</v>
      </c>
      <c r="G34" s="10">
        <v>0.12225</v>
      </c>
      <c r="H34" s="9">
        <v>7.8509999999999996E-2</v>
      </c>
      <c r="I34" s="10">
        <v>0.12559999999999999</v>
      </c>
      <c r="J34" s="10">
        <v>10.256180000000001</v>
      </c>
      <c r="K34" s="53">
        <v>8.9160000000000003E-2</v>
      </c>
    </row>
    <row r="35" spans="1:12" x14ac:dyDescent="0.25">
      <c r="A35" s="8">
        <v>40632</v>
      </c>
      <c r="B35" s="10">
        <v>0.17458000000000001</v>
      </c>
      <c r="C35" s="9">
        <v>0.16669999999999999</v>
      </c>
      <c r="D35" s="10">
        <v>7.9519999999999993E-2</v>
      </c>
      <c r="E35" s="10">
        <v>0.15867999999999999</v>
      </c>
      <c r="F35" s="9">
        <v>139.92609999999999</v>
      </c>
      <c r="G35" s="10">
        <v>0.12267</v>
      </c>
      <c r="H35" s="9">
        <v>7.8649999999999998E-2</v>
      </c>
      <c r="I35" s="10">
        <v>0.12570000000000001</v>
      </c>
      <c r="J35" s="10">
        <v>10.332229999999999</v>
      </c>
      <c r="K35" s="53">
        <v>8.9260000000000006E-2</v>
      </c>
    </row>
    <row r="36" spans="1:12" ht="15.75" thickBot="1" x14ac:dyDescent="0.3">
      <c r="A36" s="17">
        <v>40633</v>
      </c>
      <c r="B36" s="66">
        <v>0.17438999999999999</v>
      </c>
      <c r="C36" s="80">
        <v>0.16528999999999999</v>
      </c>
      <c r="D36" s="66">
        <v>7.9570000000000002E-2</v>
      </c>
      <c r="E36" s="66">
        <v>0.15865000000000001</v>
      </c>
      <c r="F36" s="80">
        <v>138.70994999999999</v>
      </c>
      <c r="G36" s="66">
        <v>0.12196</v>
      </c>
      <c r="H36" s="80">
        <v>7.8329999999999997E-2</v>
      </c>
      <c r="I36" s="66">
        <v>0.12570000000000001</v>
      </c>
      <c r="J36" s="66">
        <v>10.42273</v>
      </c>
      <c r="K36" s="83">
        <v>8.9160000000000003E-2</v>
      </c>
      <c r="L36" s="82"/>
    </row>
    <row r="37" spans="1:12" ht="15.75" thickTop="1" x14ac:dyDescent="0.25">
      <c r="A37" s="14" t="s">
        <v>9</v>
      </c>
      <c r="B37" s="15">
        <f t="shared" ref="B37:K37" si="8">SUM(B33:B36)</f>
        <v>0.69711999999999996</v>
      </c>
      <c r="C37" s="16">
        <f t="shared" si="8"/>
        <v>0.66582999999999992</v>
      </c>
      <c r="D37" s="15">
        <f t="shared" si="8"/>
        <v>0.31767000000000001</v>
      </c>
      <c r="E37" s="16">
        <f t="shared" si="8"/>
        <v>0.63405</v>
      </c>
      <c r="F37" s="15">
        <f t="shared" si="8"/>
        <v>558.37391000000002</v>
      </c>
      <c r="G37" s="16">
        <f t="shared" si="8"/>
        <v>0.48949999999999999</v>
      </c>
      <c r="H37" s="15">
        <f t="shared" si="8"/>
        <v>0.31347999999999998</v>
      </c>
      <c r="I37" s="16">
        <f t="shared" si="8"/>
        <v>0.50250000000000006</v>
      </c>
      <c r="J37" s="16">
        <f t="shared" si="8"/>
        <v>41.191699999999997</v>
      </c>
      <c r="K37" s="55">
        <f t="shared" si="8"/>
        <v>0.35643000000000002</v>
      </c>
      <c r="L37" s="82"/>
    </row>
    <row r="38" spans="1:12" ht="15.75" thickBot="1" x14ac:dyDescent="0.3">
      <c r="A38" s="17" t="s">
        <v>10</v>
      </c>
      <c r="B38" s="19">
        <f>B37/4</f>
        <v>0.17427999999999999</v>
      </c>
      <c r="C38" s="19">
        <f>C37/4</f>
        <v>0.16645749999999998</v>
      </c>
      <c r="D38" s="19">
        <f t="shared" ref="D38:K38" si="9">D37/4</f>
        <v>7.9417500000000002E-2</v>
      </c>
      <c r="E38" s="19">
        <f t="shared" si="9"/>
        <v>0.1585125</v>
      </c>
      <c r="F38" s="19">
        <f t="shared" si="9"/>
        <v>139.59347750000001</v>
      </c>
      <c r="G38" s="19">
        <f t="shared" si="9"/>
        <v>0.122375</v>
      </c>
      <c r="H38" s="19">
        <f t="shared" si="9"/>
        <v>7.8369999999999995E-2</v>
      </c>
      <c r="I38" s="19">
        <f t="shared" si="9"/>
        <v>0.12562500000000001</v>
      </c>
      <c r="J38" s="19">
        <f t="shared" si="9"/>
        <v>10.297924999999999</v>
      </c>
      <c r="K38" s="19">
        <f t="shared" si="9"/>
        <v>8.9107500000000006E-2</v>
      </c>
      <c r="L38" s="82"/>
    </row>
    <row r="39" spans="1:12" ht="21" thickTop="1" x14ac:dyDescent="0.3">
      <c r="A39" s="20"/>
      <c r="B39" s="10"/>
      <c r="C39" s="58"/>
      <c r="D39" s="10"/>
      <c r="E39" s="22" t="s">
        <v>11</v>
      </c>
      <c r="F39" s="9"/>
      <c r="G39" s="10"/>
      <c r="H39" s="9"/>
      <c r="I39" s="10"/>
      <c r="J39" s="10"/>
      <c r="K39" s="53"/>
    </row>
    <row r="40" spans="1:12" ht="15.75" thickBot="1" x14ac:dyDescent="0.3">
      <c r="A40" s="23"/>
      <c r="B40" s="25"/>
      <c r="C40" s="24"/>
      <c r="D40" s="25"/>
      <c r="E40" s="25"/>
      <c r="F40" s="24"/>
      <c r="G40" s="25"/>
      <c r="H40" s="24"/>
      <c r="I40" s="25"/>
      <c r="J40" s="25"/>
      <c r="K40" s="57"/>
    </row>
    <row r="41" spans="1:12" x14ac:dyDescent="0.25">
      <c r="A41" s="26" t="s">
        <v>12</v>
      </c>
      <c r="B41" s="27">
        <f>SUM(B6:B9,B12:B16,B19:B23,B26:B30,B33:B36)</f>
        <v>4.0314600000000009</v>
      </c>
      <c r="C41" s="36">
        <f>SUM(C6:C9,C12:C16,C19:C23,C26:C30,C33:C36)</f>
        <v>3.8927099999999997</v>
      </c>
      <c r="D41" s="36">
        <f t="shared" ref="D41:K41" si="10">SUM(D6:D9,D12:D16,D19:D23,D26:D30,D33:D36)</f>
        <v>1.8264300000000002</v>
      </c>
      <c r="E41" s="36">
        <f t="shared" si="10"/>
        <v>3.6603299999999996</v>
      </c>
      <c r="F41" s="36">
        <f t="shared" si="10"/>
        <v>3236.0324099999993</v>
      </c>
      <c r="G41" s="36">
        <f t="shared" si="10"/>
        <v>2.8563700000000001</v>
      </c>
      <c r="H41" s="36">
        <f t="shared" si="10"/>
        <v>1.7841600000000002</v>
      </c>
      <c r="I41" s="36">
        <f t="shared" si="10"/>
        <v>2.8850000000000007</v>
      </c>
      <c r="J41" s="36">
        <f t="shared" si="10"/>
        <v>235.40234000000004</v>
      </c>
      <c r="K41" s="36">
        <f t="shared" si="10"/>
        <v>2.0608</v>
      </c>
    </row>
    <row r="42" spans="1:12" x14ac:dyDescent="0.25">
      <c r="A42" s="26" t="s">
        <v>13</v>
      </c>
      <c r="B42" s="27">
        <f>B41/23</f>
        <v>0.17528086956521743</v>
      </c>
      <c r="C42" s="28">
        <f>C41/23</f>
        <v>0.16924826086956521</v>
      </c>
      <c r="D42" s="28">
        <f t="shared" ref="D42:K42" si="11">D41/23</f>
        <v>7.9410000000000008E-2</v>
      </c>
      <c r="E42" s="28">
        <f t="shared" si="11"/>
        <v>0.15914478260869563</v>
      </c>
      <c r="F42" s="28">
        <f t="shared" si="11"/>
        <v>140.69706130434778</v>
      </c>
      <c r="G42" s="28">
        <f t="shared" si="11"/>
        <v>0.12419000000000001</v>
      </c>
      <c r="H42" s="28">
        <f t="shared" si="11"/>
        <v>7.7572173913043482E-2</v>
      </c>
      <c r="I42" s="28">
        <f t="shared" si="11"/>
        <v>0.12543478260869567</v>
      </c>
      <c r="J42" s="28">
        <f t="shared" si="11"/>
        <v>10.234884347826089</v>
      </c>
      <c r="K42" s="28">
        <f t="shared" si="11"/>
        <v>8.9599999999999999E-2</v>
      </c>
    </row>
    <row r="43" spans="1:12" x14ac:dyDescent="0.25">
      <c r="A43" s="26" t="s">
        <v>14</v>
      </c>
      <c r="B43" s="27">
        <f>1/B42</f>
        <v>5.7051291591631799</v>
      </c>
      <c r="C43" s="28">
        <f>1/C42</f>
        <v>5.9084802104446519</v>
      </c>
      <c r="D43" s="28">
        <f t="shared" ref="D43:K43" si="12">1/D42</f>
        <v>12.59287243420224</v>
      </c>
      <c r="E43" s="28">
        <f t="shared" si="12"/>
        <v>6.2835864525876088</v>
      </c>
      <c r="F43" s="28">
        <f>1000/F42</f>
        <v>7.107468988544527</v>
      </c>
      <c r="G43" s="28">
        <f t="shared" si="12"/>
        <v>8.0521781141798847</v>
      </c>
      <c r="H43" s="28">
        <f t="shared" si="12"/>
        <v>12.891220518339162</v>
      </c>
      <c r="I43" s="28">
        <f t="shared" si="12"/>
        <v>7.9722703639514716</v>
      </c>
      <c r="J43" s="28">
        <f>100/J42</f>
        <v>9.7705061045697317</v>
      </c>
      <c r="K43" s="28">
        <f t="shared" si="12"/>
        <v>11.160714285714286</v>
      </c>
    </row>
    <row r="44" spans="1:12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0"/>
      <c r="K44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D26" sqref="D26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20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15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7</v>
      </c>
      <c r="I4" s="6" t="s">
        <v>8</v>
      </c>
      <c r="J4" s="6" t="s">
        <v>16</v>
      </c>
      <c r="K4" s="52" t="s">
        <v>2</v>
      </c>
    </row>
    <row r="5" spans="1:11" x14ac:dyDescent="0.25">
      <c r="A5" s="8">
        <v>40634</v>
      </c>
      <c r="B5" s="9">
        <v>0.17335</v>
      </c>
      <c r="C5" s="10">
        <v>0.16491</v>
      </c>
      <c r="D5" s="9">
        <v>7.9280000000000003E-2</v>
      </c>
      <c r="E5" s="40">
        <v>0.15847</v>
      </c>
      <c r="F5" s="9">
        <v>138.01545999999999</v>
      </c>
      <c r="G5" s="10">
        <v>0.12155000000000001</v>
      </c>
      <c r="H5" s="9">
        <v>7.8280000000000002E-2</v>
      </c>
      <c r="I5" s="10">
        <v>0.12570000000000001</v>
      </c>
      <c r="J5" s="32">
        <v>10.418329999999999</v>
      </c>
      <c r="K5" s="53">
        <v>8.863E-2</v>
      </c>
    </row>
    <row r="6" spans="1:11" ht="15.75" thickBot="1" x14ac:dyDescent="0.3">
      <c r="A6" s="11"/>
      <c r="B6" s="12"/>
      <c r="C6" s="13"/>
      <c r="D6" s="12"/>
      <c r="E6" s="13"/>
      <c r="F6" s="12"/>
      <c r="G6" s="13"/>
      <c r="H6" s="12"/>
      <c r="I6" s="13"/>
      <c r="J6" s="33"/>
      <c r="K6" s="54"/>
    </row>
    <row r="7" spans="1:11" ht="15.75" thickTop="1" x14ac:dyDescent="0.25">
      <c r="A7" s="14" t="s">
        <v>9</v>
      </c>
      <c r="B7" s="15">
        <f t="shared" ref="B7:K7" si="0">SUM(B5:B6)</f>
        <v>0.17335</v>
      </c>
      <c r="C7" s="16">
        <f t="shared" si="0"/>
        <v>0.16491</v>
      </c>
      <c r="D7" s="15">
        <f t="shared" si="0"/>
        <v>7.9280000000000003E-2</v>
      </c>
      <c r="E7" s="16">
        <f t="shared" si="0"/>
        <v>0.15847</v>
      </c>
      <c r="F7" s="15">
        <f t="shared" si="0"/>
        <v>138.01545999999999</v>
      </c>
      <c r="G7" s="16">
        <f t="shared" si="0"/>
        <v>0.12155000000000001</v>
      </c>
      <c r="H7" s="15">
        <f t="shared" si="0"/>
        <v>7.8280000000000002E-2</v>
      </c>
      <c r="I7" s="16">
        <f t="shared" si="0"/>
        <v>0.12570000000000001</v>
      </c>
      <c r="J7" s="16">
        <f t="shared" si="0"/>
        <v>10.418329999999999</v>
      </c>
      <c r="K7" s="55">
        <f t="shared" si="0"/>
        <v>8.863E-2</v>
      </c>
    </row>
    <row r="8" spans="1:11" ht="15.75" thickBot="1" x14ac:dyDescent="0.3">
      <c r="A8" s="17" t="s">
        <v>10</v>
      </c>
      <c r="B8" s="18">
        <f>B7/1</f>
        <v>0.17335</v>
      </c>
      <c r="C8" s="19">
        <f>C7/1</f>
        <v>0.16491</v>
      </c>
      <c r="D8" s="19">
        <f t="shared" ref="D8:K8" si="1">D7/1</f>
        <v>7.9280000000000003E-2</v>
      </c>
      <c r="E8" s="19">
        <f t="shared" si="1"/>
        <v>0.15847</v>
      </c>
      <c r="F8" s="19">
        <f t="shared" si="1"/>
        <v>138.01545999999999</v>
      </c>
      <c r="G8" s="19">
        <f t="shared" si="1"/>
        <v>0.12155000000000001</v>
      </c>
      <c r="H8" s="19">
        <f t="shared" si="1"/>
        <v>7.8280000000000002E-2</v>
      </c>
      <c r="I8" s="19">
        <f t="shared" si="1"/>
        <v>0.12570000000000001</v>
      </c>
      <c r="J8" s="19">
        <f t="shared" si="1"/>
        <v>10.418329999999999</v>
      </c>
      <c r="K8" s="19">
        <f t="shared" si="1"/>
        <v>8.863E-2</v>
      </c>
    </row>
    <row r="9" spans="1:11" ht="15.75" thickTop="1" x14ac:dyDescent="0.25">
      <c r="A9" s="8">
        <v>40637</v>
      </c>
      <c r="B9" s="9">
        <v>0.17324000000000001</v>
      </c>
      <c r="C9" s="10">
        <v>0.16378999999999999</v>
      </c>
      <c r="D9" s="9">
        <v>7.9500000000000001E-2</v>
      </c>
      <c r="E9" s="10">
        <v>0.15853999999999999</v>
      </c>
      <c r="F9" s="9">
        <v>136.73645999999999</v>
      </c>
      <c r="G9" s="10">
        <v>0.12105</v>
      </c>
      <c r="H9" s="9">
        <v>7.8210000000000002E-2</v>
      </c>
      <c r="I9" s="10">
        <v>0.12570000000000001</v>
      </c>
      <c r="J9" s="32">
        <v>10.59117</v>
      </c>
      <c r="K9" s="53">
        <v>8.8580000000000006E-2</v>
      </c>
    </row>
    <row r="10" spans="1:11" x14ac:dyDescent="0.25">
      <c r="A10" s="8">
        <v>40638</v>
      </c>
      <c r="B10" s="9">
        <v>0.17287</v>
      </c>
      <c r="C10" s="10">
        <v>0.16381999999999999</v>
      </c>
      <c r="D10" s="9">
        <v>7.9390000000000002E-2</v>
      </c>
      <c r="E10" s="10">
        <v>0.15853999999999999</v>
      </c>
      <c r="F10" s="9">
        <v>136.71943999999999</v>
      </c>
      <c r="G10" s="10">
        <v>0.12139999999999999</v>
      </c>
      <c r="H10" s="9">
        <v>7.7929999999999999E-2</v>
      </c>
      <c r="I10" s="10">
        <v>0.1258</v>
      </c>
      <c r="J10" s="32">
        <v>10.56814</v>
      </c>
      <c r="K10" s="53">
        <v>8.8459999999999997E-2</v>
      </c>
    </row>
    <row r="11" spans="1:11" x14ac:dyDescent="0.25">
      <c r="A11" s="8">
        <v>40639</v>
      </c>
      <c r="B11" s="9">
        <v>0.17326</v>
      </c>
      <c r="C11" s="10">
        <v>0.16336000000000001</v>
      </c>
      <c r="D11" s="9">
        <v>7.9469999999999999E-2</v>
      </c>
      <c r="E11" s="10">
        <v>0.15861</v>
      </c>
      <c r="F11" s="9">
        <v>136.96789999999999</v>
      </c>
      <c r="G11" s="10">
        <v>0.1217</v>
      </c>
      <c r="H11" s="9">
        <v>7.7490000000000003E-2</v>
      </c>
      <c r="I11" s="10">
        <v>0.1258</v>
      </c>
      <c r="J11" s="32">
        <v>10.63104</v>
      </c>
      <c r="K11" s="53">
        <v>8.8580000000000006E-2</v>
      </c>
    </row>
    <row r="12" spans="1:11" x14ac:dyDescent="0.25">
      <c r="A12" s="8">
        <v>40640</v>
      </c>
      <c r="B12" s="9">
        <v>0.1719</v>
      </c>
      <c r="C12" s="10">
        <v>0.16195999999999999</v>
      </c>
      <c r="D12" s="9">
        <v>7.9210000000000003E-2</v>
      </c>
      <c r="E12" s="10">
        <v>0.15855</v>
      </c>
      <c r="F12" s="9">
        <v>136.54961</v>
      </c>
      <c r="G12" s="10">
        <v>0.12084</v>
      </c>
      <c r="H12" s="9">
        <v>7.7109999999999998E-2</v>
      </c>
      <c r="I12" s="10">
        <v>0.1258</v>
      </c>
      <c r="J12" s="32">
        <v>10.73577</v>
      </c>
      <c r="K12" s="53">
        <v>8.7889999999999996E-2</v>
      </c>
    </row>
    <row r="13" spans="1:11" ht="15.75" thickBot="1" x14ac:dyDescent="0.3">
      <c r="A13" s="11">
        <v>40641</v>
      </c>
      <c r="B13" s="12">
        <v>0.17230000000000001</v>
      </c>
      <c r="C13" s="13">
        <v>0.16194</v>
      </c>
      <c r="D13" s="80">
        <v>7.9310000000000005E-2</v>
      </c>
      <c r="E13" s="13">
        <v>0.15876000000000001</v>
      </c>
      <c r="F13" s="12">
        <v>136.99494000000001</v>
      </c>
      <c r="G13" s="13">
        <v>0.1203</v>
      </c>
      <c r="H13" s="12">
        <v>7.7210000000000001E-2</v>
      </c>
      <c r="I13" s="13">
        <v>0.12590000000000001</v>
      </c>
      <c r="J13" s="33">
        <v>10.71913</v>
      </c>
      <c r="K13" s="54">
        <v>8.8090000000000002E-2</v>
      </c>
    </row>
    <row r="14" spans="1:11" ht="15.75" thickTop="1" x14ac:dyDescent="0.25">
      <c r="A14" s="14" t="s">
        <v>9</v>
      </c>
      <c r="B14" s="15">
        <f t="shared" ref="B14:K14" si="2">SUM(B9:B13)</f>
        <v>0.86357000000000006</v>
      </c>
      <c r="C14" s="16">
        <f t="shared" si="2"/>
        <v>0.81486999999999998</v>
      </c>
      <c r="D14" s="15">
        <f t="shared" si="2"/>
        <v>0.39688000000000001</v>
      </c>
      <c r="E14" s="16">
        <f t="shared" si="2"/>
        <v>0.79299999999999993</v>
      </c>
      <c r="F14" s="15">
        <f t="shared" si="2"/>
        <v>683.96834999999999</v>
      </c>
      <c r="G14" s="16">
        <f t="shared" si="2"/>
        <v>0.60528999999999999</v>
      </c>
      <c r="H14" s="15">
        <f t="shared" si="2"/>
        <v>0.38795000000000002</v>
      </c>
      <c r="I14" s="16">
        <f t="shared" si="2"/>
        <v>0.629</v>
      </c>
      <c r="J14" s="16">
        <f t="shared" si="2"/>
        <v>53.245249999999999</v>
      </c>
      <c r="K14" s="55">
        <f t="shared" si="2"/>
        <v>0.44159999999999999</v>
      </c>
    </row>
    <row r="15" spans="1:11" ht="15.75" thickBot="1" x14ac:dyDescent="0.3">
      <c r="A15" s="17" t="s">
        <v>10</v>
      </c>
      <c r="B15" s="18">
        <f>B14/5</f>
        <v>0.17271400000000001</v>
      </c>
      <c r="C15" s="19">
        <f>C14/5</f>
        <v>0.16297400000000001</v>
      </c>
      <c r="D15" s="19">
        <f t="shared" ref="D15:K15" si="3">D14/5</f>
        <v>7.9376000000000002E-2</v>
      </c>
      <c r="E15" s="19">
        <f t="shared" si="3"/>
        <v>0.15859999999999999</v>
      </c>
      <c r="F15" s="19">
        <f t="shared" si="3"/>
        <v>136.79366999999999</v>
      </c>
      <c r="G15" s="19">
        <f t="shared" si="3"/>
        <v>0.121058</v>
      </c>
      <c r="H15" s="19">
        <f t="shared" si="3"/>
        <v>7.7590000000000006E-2</v>
      </c>
      <c r="I15" s="19">
        <f t="shared" si="3"/>
        <v>0.1258</v>
      </c>
      <c r="J15" s="19">
        <f t="shared" si="3"/>
        <v>10.649049999999999</v>
      </c>
      <c r="K15" s="19">
        <f t="shared" si="3"/>
        <v>8.8319999999999996E-2</v>
      </c>
    </row>
    <row r="16" spans="1:11" ht="15.75" thickTop="1" x14ac:dyDescent="0.25">
      <c r="A16" s="8">
        <v>40644</v>
      </c>
      <c r="B16" s="9">
        <v>0.1704</v>
      </c>
      <c r="C16" s="10">
        <v>0.16087000000000001</v>
      </c>
      <c r="D16" s="73">
        <v>7.9500000000000001E-2</v>
      </c>
      <c r="E16" s="77">
        <v>0.15826000000000001</v>
      </c>
      <c r="F16" s="9">
        <v>136.28675000000001</v>
      </c>
      <c r="G16" s="10">
        <v>0.11935</v>
      </c>
      <c r="H16" s="9">
        <v>7.6850000000000002E-2</v>
      </c>
      <c r="I16" s="10">
        <v>0.12590000000000001</v>
      </c>
      <c r="J16" s="32">
        <v>10.70119</v>
      </c>
      <c r="K16" s="53">
        <v>8.7120000000000003E-2</v>
      </c>
    </row>
    <row r="17" spans="1:11" x14ac:dyDescent="0.25">
      <c r="A17" s="8">
        <v>40645</v>
      </c>
      <c r="B17" s="9">
        <v>0.17038</v>
      </c>
      <c r="C17" s="10">
        <v>0.16103000000000001</v>
      </c>
      <c r="D17" s="9">
        <v>7.8880000000000006E-2</v>
      </c>
      <c r="E17" s="10">
        <v>0.15812999999999999</v>
      </c>
      <c r="F17" s="9">
        <v>136.69120000000001</v>
      </c>
      <c r="G17" s="10">
        <v>0.11949</v>
      </c>
      <c r="H17" s="9">
        <v>7.6810000000000003E-2</v>
      </c>
      <c r="I17" s="10">
        <v>0.12590000000000001</v>
      </c>
      <c r="J17" s="32">
        <v>10.671279999999999</v>
      </c>
      <c r="K17" s="53">
        <v>8.7110000000000007E-2</v>
      </c>
    </row>
    <row r="18" spans="1:11" x14ac:dyDescent="0.25">
      <c r="A18" s="8">
        <v>40646</v>
      </c>
      <c r="B18" s="9">
        <v>0.17002999999999999</v>
      </c>
      <c r="C18" s="10">
        <v>0.16088</v>
      </c>
      <c r="D18" s="9">
        <v>7.8950000000000006E-2</v>
      </c>
      <c r="E18" s="10">
        <v>0.15861</v>
      </c>
      <c r="F18" s="9">
        <v>137.62350000000001</v>
      </c>
      <c r="G18" s="10">
        <v>0.12044000000000001</v>
      </c>
      <c r="H18" s="9">
        <v>7.7410000000000007E-2</v>
      </c>
      <c r="I18" s="10">
        <v>0.126</v>
      </c>
      <c r="J18" s="32">
        <v>10.5349</v>
      </c>
      <c r="K18" s="53">
        <v>8.7069999999999995E-2</v>
      </c>
    </row>
    <row r="19" spans="1:11" x14ac:dyDescent="0.25">
      <c r="A19" s="8">
        <v>40647</v>
      </c>
      <c r="B19" s="9">
        <v>0.17014000000000001</v>
      </c>
      <c r="C19" s="10">
        <v>0.15958</v>
      </c>
      <c r="D19" s="9">
        <v>7.8839999999999993E-2</v>
      </c>
      <c r="E19" s="10">
        <v>0.15831999999999999</v>
      </c>
      <c r="F19" s="9">
        <v>137.12895</v>
      </c>
      <c r="G19" s="10">
        <v>0.11994</v>
      </c>
      <c r="H19" s="9">
        <v>7.739E-2</v>
      </c>
      <c r="I19" s="10">
        <v>0.126</v>
      </c>
      <c r="J19" s="32">
        <v>10.570460000000001</v>
      </c>
      <c r="K19" s="53">
        <v>8.6989999999999998E-2</v>
      </c>
    </row>
    <row r="20" spans="1:11" ht="15.75" thickBot="1" x14ac:dyDescent="0.3">
      <c r="A20" s="11">
        <v>40648</v>
      </c>
      <c r="B20" s="12">
        <v>0.17068</v>
      </c>
      <c r="C20" s="13">
        <v>0.15928999999999999</v>
      </c>
      <c r="D20" s="12">
        <v>7.9060000000000005E-2</v>
      </c>
      <c r="E20" s="66">
        <v>0.15756999999999999</v>
      </c>
      <c r="F20" s="12">
        <v>137.30398</v>
      </c>
      <c r="G20" s="13">
        <v>0.11989</v>
      </c>
      <c r="H20" s="12">
        <v>7.7179999999999999E-2</v>
      </c>
      <c r="I20" s="13">
        <v>0.12609999999999999</v>
      </c>
      <c r="J20" s="33">
        <v>10.50508</v>
      </c>
      <c r="K20" s="54">
        <v>8.727E-2</v>
      </c>
    </row>
    <row r="21" spans="1:11" ht="15.75" thickTop="1" x14ac:dyDescent="0.25">
      <c r="A21" s="14" t="s">
        <v>9</v>
      </c>
      <c r="B21" s="15">
        <f t="shared" ref="B21:K21" si="4">SUM(B16:B20)</f>
        <v>0.85162999999999989</v>
      </c>
      <c r="C21" s="16">
        <f t="shared" si="4"/>
        <v>0.80164999999999997</v>
      </c>
      <c r="D21" s="15">
        <f t="shared" si="4"/>
        <v>0.39523000000000008</v>
      </c>
      <c r="E21" s="16">
        <f t="shared" si="4"/>
        <v>0.79088999999999998</v>
      </c>
      <c r="F21" s="15">
        <f t="shared" si="4"/>
        <v>685.03438000000006</v>
      </c>
      <c r="G21" s="16">
        <f t="shared" si="4"/>
        <v>0.59911000000000003</v>
      </c>
      <c r="H21" s="15">
        <f t="shared" si="4"/>
        <v>0.38563999999999998</v>
      </c>
      <c r="I21" s="16">
        <f t="shared" si="4"/>
        <v>0.62990000000000002</v>
      </c>
      <c r="J21" s="16">
        <f t="shared" si="4"/>
        <v>52.982909999999997</v>
      </c>
      <c r="K21" s="55">
        <f t="shared" si="4"/>
        <v>0.43556</v>
      </c>
    </row>
    <row r="22" spans="1:11" ht="15.75" thickBot="1" x14ac:dyDescent="0.3">
      <c r="A22" s="17" t="s">
        <v>10</v>
      </c>
      <c r="B22" s="18">
        <f>B21/5</f>
        <v>0.17032599999999998</v>
      </c>
      <c r="C22" s="19">
        <f>C21/5</f>
        <v>0.16033</v>
      </c>
      <c r="D22" s="19">
        <f t="shared" ref="D22:K22" si="5">D21/5</f>
        <v>7.9046000000000019E-2</v>
      </c>
      <c r="E22" s="19">
        <f t="shared" si="5"/>
        <v>0.15817799999999999</v>
      </c>
      <c r="F22" s="19">
        <f t="shared" si="5"/>
        <v>137.00687600000001</v>
      </c>
      <c r="G22" s="19">
        <f t="shared" si="5"/>
        <v>0.11982200000000001</v>
      </c>
      <c r="H22" s="19">
        <f t="shared" si="5"/>
        <v>7.7128000000000002E-2</v>
      </c>
      <c r="I22" s="19">
        <f t="shared" si="5"/>
        <v>0.12598000000000001</v>
      </c>
      <c r="J22" s="19">
        <f t="shared" si="5"/>
        <v>10.596582</v>
      </c>
      <c r="K22" s="19">
        <f t="shared" si="5"/>
        <v>8.7111999999999995E-2</v>
      </c>
    </row>
    <row r="23" spans="1:11" ht="15.75" thickTop="1" x14ac:dyDescent="0.25">
      <c r="A23" s="8">
        <v>40651</v>
      </c>
      <c r="B23" s="9">
        <v>0.17102999999999999</v>
      </c>
      <c r="C23" s="10">
        <v>0.158</v>
      </c>
      <c r="D23" s="9">
        <v>7.8909999999999994E-2</v>
      </c>
      <c r="E23" s="77">
        <v>0.15681</v>
      </c>
      <c r="F23" s="9">
        <v>137.19995</v>
      </c>
      <c r="G23" s="10">
        <v>0.11953</v>
      </c>
      <c r="H23" s="9">
        <v>7.7310000000000004E-2</v>
      </c>
      <c r="I23" s="10">
        <v>0.12609999999999999</v>
      </c>
      <c r="J23" s="32">
        <v>10.49089</v>
      </c>
      <c r="K23" s="53">
        <v>8.745E-2</v>
      </c>
    </row>
    <row r="24" spans="1:11" x14ac:dyDescent="0.25">
      <c r="A24" s="8">
        <v>40652</v>
      </c>
      <c r="B24" s="9">
        <v>0.17312</v>
      </c>
      <c r="C24" s="10">
        <v>0.15984000000000001</v>
      </c>
      <c r="D24" s="9">
        <v>7.9229999999999995E-2</v>
      </c>
      <c r="E24" s="10">
        <v>0.15740999999999999</v>
      </c>
      <c r="F24" s="9">
        <v>137.53727000000001</v>
      </c>
      <c r="G24" s="10">
        <v>0.12019000000000001</v>
      </c>
      <c r="H24" s="9">
        <v>7.7719999999999997E-2</v>
      </c>
      <c r="I24" s="10">
        <v>0.12609999999999999</v>
      </c>
      <c r="J24" s="32">
        <v>10.399150000000001</v>
      </c>
      <c r="K24" s="53">
        <v>8.8510000000000005E-2</v>
      </c>
    </row>
    <row r="25" spans="1:11" x14ac:dyDescent="0.25">
      <c r="A25" s="8">
        <v>40653</v>
      </c>
      <c r="B25" s="9">
        <v>0.17266000000000001</v>
      </c>
      <c r="C25" s="10">
        <v>0.16034000000000001</v>
      </c>
      <c r="D25" s="9">
        <v>7.9299999999999995E-2</v>
      </c>
      <c r="E25" s="10">
        <v>0.15723999999999999</v>
      </c>
      <c r="F25" s="9">
        <v>137.30717999999999</v>
      </c>
      <c r="G25" s="10">
        <v>0.12021999999999999</v>
      </c>
      <c r="H25" s="9">
        <v>7.7420000000000003E-2</v>
      </c>
      <c r="I25" s="10">
        <v>0.12620000000000001</v>
      </c>
      <c r="J25" s="32">
        <v>10.411820000000001</v>
      </c>
      <c r="K25" s="53">
        <v>8.8279999999999997E-2</v>
      </c>
    </row>
    <row r="26" spans="1:11" x14ac:dyDescent="0.25">
      <c r="A26" s="8">
        <v>40654</v>
      </c>
      <c r="B26" s="9">
        <v>0.17054</v>
      </c>
      <c r="C26" s="10">
        <v>0.15859999999999999</v>
      </c>
      <c r="D26" s="9">
        <v>7.8750000000000001E-2</v>
      </c>
      <c r="E26" s="10">
        <v>0.15645999999999999</v>
      </c>
      <c r="F26" s="9">
        <v>136.28654</v>
      </c>
      <c r="G26" s="10">
        <v>0.11853</v>
      </c>
      <c r="H26" s="9">
        <v>7.7009999999999995E-2</v>
      </c>
      <c r="I26" s="10">
        <v>0.12620000000000001</v>
      </c>
      <c r="J26" s="32">
        <v>10.41939</v>
      </c>
      <c r="K26" s="53">
        <v>8.72E-2</v>
      </c>
    </row>
    <row r="27" spans="1:11" ht="16.5" thickBot="1" x14ac:dyDescent="0.3">
      <c r="A27" s="11">
        <v>40655</v>
      </c>
      <c r="B27" s="12"/>
      <c r="C27" s="13"/>
      <c r="D27" s="12"/>
      <c r="E27" s="71" t="s">
        <v>21</v>
      </c>
      <c r="F27" s="12"/>
      <c r="G27" s="13"/>
      <c r="H27" s="12"/>
      <c r="I27" s="13"/>
      <c r="J27" s="33"/>
      <c r="K27" s="54"/>
    </row>
    <row r="28" spans="1:11" ht="15.75" thickTop="1" x14ac:dyDescent="0.25">
      <c r="A28" s="14" t="s">
        <v>9</v>
      </c>
      <c r="B28" s="15">
        <f t="shared" ref="B28:K28" si="6">SUM(B23:B27)</f>
        <v>0.68735000000000002</v>
      </c>
      <c r="C28" s="16">
        <f t="shared" si="6"/>
        <v>0.63678000000000001</v>
      </c>
      <c r="D28" s="15">
        <f t="shared" si="6"/>
        <v>0.31618999999999997</v>
      </c>
      <c r="E28" s="16">
        <f t="shared" si="6"/>
        <v>0.62792000000000003</v>
      </c>
      <c r="F28" s="15">
        <f t="shared" si="6"/>
        <v>548.33094000000006</v>
      </c>
      <c r="G28" s="16">
        <f t="shared" si="6"/>
        <v>0.47846999999999995</v>
      </c>
      <c r="H28" s="15">
        <f t="shared" si="6"/>
        <v>0.30945999999999996</v>
      </c>
      <c r="I28" s="16">
        <f t="shared" si="6"/>
        <v>0.50459999999999994</v>
      </c>
      <c r="J28" s="16">
        <f t="shared" si="6"/>
        <v>41.721249999999998</v>
      </c>
      <c r="K28" s="55">
        <f t="shared" si="6"/>
        <v>0.35144000000000003</v>
      </c>
    </row>
    <row r="29" spans="1:11" ht="15.75" thickBot="1" x14ac:dyDescent="0.3">
      <c r="A29" s="17" t="s">
        <v>10</v>
      </c>
      <c r="B29" s="18">
        <f>B28/4</f>
        <v>0.1718375</v>
      </c>
      <c r="C29" s="19">
        <f>C28/4</f>
        <v>0.159195</v>
      </c>
      <c r="D29" s="19">
        <f t="shared" ref="D29:K29" si="7">D28/4</f>
        <v>7.9047499999999993E-2</v>
      </c>
      <c r="E29" s="19">
        <f t="shared" si="7"/>
        <v>0.15698000000000001</v>
      </c>
      <c r="F29" s="19">
        <f t="shared" si="7"/>
        <v>137.08273500000001</v>
      </c>
      <c r="G29" s="19">
        <f t="shared" si="7"/>
        <v>0.11961749999999999</v>
      </c>
      <c r="H29" s="19">
        <f t="shared" si="7"/>
        <v>7.7364999999999989E-2</v>
      </c>
      <c r="I29" s="19">
        <f t="shared" si="7"/>
        <v>0.12614999999999998</v>
      </c>
      <c r="J29" s="19">
        <f t="shared" si="7"/>
        <v>10.430312499999999</v>
      </c>
      <c r="K29" s="19">
        <f t="shared" si="7"/>
        <v>8.7860000000000008E-2</v>
      </c>
    </row>
    <row r="30" spans="1:11" ht="16.5" thickTop="1" x14ac:dyDescent="0.25">
      <c r="A30" s="8">
        <v>40658</v>
      </c>
      <c r="B30" s="9"/>
      <c r="C30" s="10"/>
      <c r="D30" s="9"/>
      <c r="E30" s="79" t="s">
        <v>22</v>
      </c>
      <c r="F30" s="9"/>
      <c r="G30" s="10"/>
      <c r="H30" s="9"/>
      <c r="I30" s="10"/>
      <c r="J30" s="32"/>
      <c r="K30" s="53"/>
    </row>
    <row r="31" spans="1:11" x14ac:dyDescent="0.25">
      <c r="A31" s="8">
        <v>40659</v>
      </c>
      <c r="B31" s="9">
        <v>0.16950999999999999</v>
      </c>
      <c r="C31" s="10">
        <v>0.15778</v>
      </c>
      <c r="D31" s="9">
        <v>7.8479999999999994E-2</v>
      </c>
      <c r="E31" s="10">
        <v>0.15587000000000001</v>
      </c>
      <c r="F31" s="9">
        <v>136.60607999999999</v>
      </c>
      <c r="G31" s="10">
        <v>0.11763999999999999</v>
      </c>
      <c r="H31" s="9">
        <v>7.6359999999999997E-2</v>
      </c>
      <c r="I31" s="10">
        <v>0.1263</v>
      </c>
      <c r="J31" s="32">
        <v>10.343019999999999</v>
      </c>
      <c r="K31" s="53">
        <v>8.6669999999999997E-2</v>
      </c>
    </row>
    <row r="32" spans="1:11" x14ac:dyDescent="0.25">
      <c r="A32" s="8">
        <v>40660</v>
      </c>
      <c r="B32" s="9">
        <v>0.16919999999999999</v>
      </c>
      <c r="C32" s="10">
        <v>0.15720000000000001</v>
      </c>
      <c r="D32" s="9">
        <v>7.8469999999999998E-2</v>
      </c>
      <c r="E32" s="10">
        <v>0.15586</v>
      </c>
      <c r="F32" s="9">
        <v>136.98498000000001</v>
      </c>
      <c r="G32" s="10">
        <v>0.11749</v>
      </c>
      <c r="H32" s="9">
        <v>7.671E-2</v>
      </c>
      <c r="I32" s="10">
        <v>0.1263</v>
      </c>
      <c r="J32" s="32">
        <v>10.320600000000001</v>
      </c>
      <c r="K32" s="53">
        <v>8.6510000000000004E-2</v>
      </c>
    </row>
    <row r="33" spans="1:11" x14ac:dyDescent="0.25">
      <c r="A33" s="8">
        <v>40661</v>
      </c>
      <c r="B33" s="9">
        <v>0.16830000000000001</v>
      </c>
      <c r="C33" s="10">
        <v>0.15722</v>
      </c>
      <c r="D33" s="9">
        <v>7.8359999999999999E-2</v>
      </c>
      <c r="E33" s="10">
        <v>0.15570000000000001</v>
      </c>
      <c r="F33" s="9">
        <v>136.37084999999999</v>
      </c>
      <c r="G33" s="10">
        <v>0.11697</v>
      </c>
      <c r="H33" s="9">
        <v>7.6410000000000006E-2</v>
      </c>
      <c r="I33" s="10">
        <v>0.1263</v>
      </c>
      <c r="J33" s="32">
        <v>10.40396</v>
      </c>
      <c r="K33" s="53">
        <v>8.6050000000000001E-2</v>
      </c>
    </row>
    <row r="34" spans="1:11" ht="15.75" thickBot="1" x14ac:dyDescent="0.3">
      <c r="A34" s="11">
        <v>40662</v>
      </c>
      <c r="B34" s="12">
        <v>0.16663</v>
      </c>
      <c r="C34" s="13">
        <v>0.15755</v>
      </c>
      <c r="D34" s="12">
        <v>7.7979999999999994E-2</v>
      </c>
      <c r="E34" s="13">
        <v>0.15509999999999999</v>
      </c>
      <c r="F34" s="12">
        <v>135.63041000000001</v>
      </c>
      <c r="G34" s="13">
        <v>0.11579</v>
      </c>
      <c r="H34" s="12">
        <v>7.578E-2</v>
      </c>
      <c r="I34" s="13">
        <v>0.1263</v>
      </c>
      <c r="J34" s="33">
        <v>10.310499999999999</v>
      </c>
      <c r="K34" s="54">
        <v>8.5199999999999998E-2</v>
      </c>
    </row>
    <row r="35" spans="1:11" ht="15.75" thickTop="1" x14ac:dyDescent="0.25">
      <c r="A35" s="14" t="s">
        <v>9</v>
      </c>
      <c r="B35" s="15">
        <f t="shared" ref="B35:K35" si="8">SUM(B30:B34)</f>
        <v>0.67364000000000002</v>
      </c>
      <c r="C35" s="16">
        <f t="shared" si="8"/>
        <v>0.62975000000000003</v>
      </c>
      <c r="D35" s="15">
        <f t="shared" si="8"/>
        <v>0.31328999999999996</v>
      </c>
      <c r="E35" s="16">
        <f t="shared" si="8"/>
        <v>0.62253000000000003</v>
      </c>
      <c r="F35" s="15">
        <f t="shared" si="8"/>
        <v>545.59231999999997</v>
      </c>
      <c r="G35" s="16">
        <f t="shared" si="8"/>
        <v>0.46789000000000003</v>
      </c>
      <c r="H35" s="15">
        <f t="shared" si="8"/>
        <v>0.30525999999999998</v>
      </c>
      <c r="I35" s="16">
        <f t="shared" si="8"/>
        <v>0.50519999999999998</v>
      </c>
      <c r="J35" s="16">
        <f t="shared" si="8"/>
        <v>41.378079999999997</v>
      </c>
      <c r="K35" s="55">
        <f t="shared" si="8"/>
        <v>0.34443000000000001</v>
      </c>
    </row>
    <row r="36" spans="1:11" ht="15.75" thickBot="1" x14ac:dyDescent="0.3">
      <c r="A36" s="17" t="s">
        <v>10</v>
      </c>
      <c r="B36" s="18">
        <f>B35/4</f>
        <v>0.16841</v>
      </c>
      <c r="C36" s="19">
        <f>C35/4</f>
        <v>0.15743750000000001</v>
      </c>
      <c r="D36" s="19">
        <f t="shared" ref="D36:K36" si="9">D35/4</f>
        <v>7.8322499999999989E-2</v>
      </c>
      <c r="E36" s="19">
        <f t="shared" si="9"/>
        <v>0.15563250000000001</v>
      </c>
      <c r="F36" s="19">
        <f t="shared" si="9"/>
        <v>136.39807999999999</v>
      </c>
      <c r="G36" s="19">
        <f t="shared" si="9"/>
        <v>0.11697250000000001</v>
      </c>
      <c r="H36" s="19">
        <f t="shared" si="9"/>
        <v>7.6314999999999994E-2</v>
      </c>
      <c r="I36" s="19">
        <f t="shared" si="9"/>
        <v>0.1263</v>
      </c>
      <c r="J36" s="19">
        <f t="shared" si="9"/>
        <v>10.344519999999999</v>
      </c>
      <c r="K36" s="19">
        <f t="shared" si="9"/>
        <v>8.6107500000000003E-2</v>
      </c>
    </row>
    <row r="37" spans="1:11" ht="21" thickTop="1" x14ac:dyDescent="0.3">
      <c r="A37" s="20"/>
      <c r="B37" s="9"/>
      <c r="C37" s="50"/>
      <c r="D37" s="9"/>
      <c r="E37" s="22" t="s">
        <v>11</v>
      </c>
      <c r="F37" s="9"/>
      <c r="G37" s="10"/>
      <c r="H37" s="9"/>
      <c r="I37" s="10"/>
      <c r="J37" s="32"/>
      <c r="K37" s="53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35"/>
      <c r="K38" s="57"/>
    </row>
    <row r="39" spans="1:11" x14ac:dyDescent="0.25">
      <c r="A39" s="26" t="s">
        <v>12</v>
      </c>
      <c r="B39" s="27">
        <f>SUM(B5,B9:B13,B16:B20,B23:B26,B31:B34)</f>
        <v>3.2495399999999992</v>
      </c>
      <c r="C39" s="36">
        <f>SUM(C5,C9:C13,C16:C20,C23:C26,C31:C34)</f>
        <v>3.0479599999999998</v>
      </c>
      <c r="D39" s="36">
        <f t="shared" ref="D39:K39" si="10">SUM(D5,D9:D13,D16:D20,D23:D26,D31:D34)</f>
        <v>1.5008699999999999</v>
      </c>
      <c r="E39" s="36">
        <f t="shared" si="10"/>
        <v>2.9928100000000004</v>
      </c>
      <c r="F39" s="36">
        <f t="shared" si="10"/>
        <v>2600.9414500000003</v>
      </c>
      <c r="G39" s="36">
        <f t="shared" si="10"/>
        <v>2.2723099999999996</v>
      </c>
      <c r="H39" s="36">
        <f t="shared" si="10"/>
        <v>1.4665900000000001</v>
      </c>
      <c r="I39" s="36">
        <f t="shared" si="10"/>
        <v>2.3944000000000005</v>
      </c>
      <c r="J39" s="36">
        <f t="shared" si="10"/>
        <v>199.74582000000001</v>
      </c>
      <c r="K39" s="36">
        <f t="shared" si="10"/>
        <v>1.6616599999999999</v>
      </c>
    </row>
    <row r="40" spans="1:11" x14ac:dyDescent="0.25">
      <c r="A40" s="26" t="s">
        <v>13</v>
      </c>
      <c r="B40" s="27">
        <f>B39/19</f>
        <v>0.17102842105263152</v>
      </c>
      <c r="C40" s="28">
        <f>C39/19</f>
        <v>0.16041894736842105</v>
      </c>
      <c r="D40" s="28">
        <f t="shared" ref="D40:K40" si="11">D39/19</f>
        <v>7.8993157894736835E-2</v>
      </c>
      <c r="E40" s="28">
        <f t="shared" si="11"/>
        <v>0.1575163157894737</v>
      </c>
      <c r="F40" s="28">
        <f t="shared" si="11"/>
        <v>136.8916552631579</v>
      </c>
      <c r="G40" s="28">
        <f t="shared" si="11"/>
        <v>0.11959526315789472</v>
      </c>
      <c r="H40" s="28">
        <f t="shared" si="11"/>
        <v>7.7188947368421051E-2</v>
      </c>
      <c r="I40" s="28">
        <f t="shared" si="11"/>
        <v>0.12602105263157898</v>
      </c>
      <c r="J40" s="28">
        <f t="shared" si="11"/>
        <v>10.512937894736842</v>
      </c>
      <c r="K40" s="28">
        <f t="shared" si="11"/>
        <v>8.7455789473684209E-2</v>
      </c>
    </row>
    <row r="41" spans="1:11" x14ac:dyDescent="0.25">
      <c r="A41" s="26" t="s">
        <v>14</v>
      </c>
      <c r="B41" s="27">
        <f>1/B40</f>
        <v>5.8469814189085243</v>
      </c>
      <c r="C41" s="28">
        <f>1/C40</f>
        <v>6.2336776073176816</v>
      </c>
      <c r="D41" s="28">
        <f t="shared" ref="D41:K41" si="12">1/D40</f>
        <v>12.659324258596682</v>
      </c>
      <c r="E41" s="28">
        <f t="shared" si="12"/>
        <v>6.348548688356427</v>
      </c>
      <c r="F41" s="28">
        <f>1000/F40</f>
        <v>7.305047178205414</v>
      </c>
      <c r="G41" s="28">
        <f t="shared" si="12"/>
        <v>8.3615351778586557</v>
      </c>
      <c r="H41" s="28">
        <f t="shared" si="12"/>
        <v>12.955222659366285</v>
      </c>
      <c r="I41" s="28">
        <f t="shared" si="12"/>
        <v>7.9351820915469409</v>
      </c>
      <c r="J41" s="28">
        <f>100/J40</f>
        <v>9.5120889138005484</v>
      </c>
      <c r="K41" s="28">
        <f t="shared" si="12"/>
        <v>11.434348783746374</v>
      </c>
    </row>
    <row r="42" spans="1:11" ht="15.75" thickBot="1" x14ac:dyDescent="0.3">
      <c r="A42" s="29"/>
      <c r="B42" s="30"/>
      <c r="C42" s="31"/>
      <c r="D42" s="30"/>
      <c r="E42" s="31"/>
      <c r="F42" s="49"/>
      <c r="G42" s="30"/>
      <c r="H42" s="31"/>
      <c r="I42" s="30"/>
      <c r="J42" s="31"/>
      <c r="K42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>
      <selection activeCell="E33" sqref="E3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8">
        <v>40665</v>
      </c>
      <c r="B6" s="9">
        <v>0.16682</v>
      </c>
      <c r="C6" s="10">
        <v>0.15709000000000001</v>
      </c>
      <c r="D6" s="9">
        <v>7.8039999999999998E-2</v>
      </c>
      <c r="E6" s="10">
        <v>0.15495999999999999</v>
      </c>
      <c r="F6" s="9">
        <v>135.40600000000001</v>
      </c>
      <c r="G6" s="10">
        <v>0.11552</v>
      </c>
      <c r="H6" s="9">
        <v>7.5759999999999994E-2</v>
      </c>
      <c r="I6" s="10">
        <v>0.12640000000000001</v>
      </c>
      <c r="J6" s="10">
        <v>10.276</v>
      </c>
      <c r="K6" s="53">
        <v>8.5300000000000001E-2</v>
      </c>
    </row>
    <row r="7" spans="1:11" x14ac:dyDescent="0.25">
      <c r="A7" s="8">
        <v>40666</v>
      </c>
      <c r="B7" s="9">
        <v>0.16672000000000001</v>
      </c>
      <c r="C7" s="10">
        <v>0.15717999999999999</v>
      </c>
      <c r="D7" s="9">
        <v>7.8039999999999998E-2</v>
      </c>
      <c r="E7" s="10">
        <v>0.15493000000000001</v>
      </c>
      <c r="F7" s="9">
        <v>135.31909999999999</v>
      </c>
      <c r="G7" s="10">
        <v>0.11552999999999999</v>
      </c>
      <c r="H7" s="9">
        <v>7.5840000000000005E-2</v>
      </c>
      <c r="I7" s="10">
        <v>0.12640000000000001</v>
      </c>
      <c r="J7" s="10">
        <v>10.28833</v>
      </c>
      <c r="K7" s="53">
        <v>8.5239999999999996E-2</v>
      </c>
    </row>
    <row r="8" spans="1:11" x14ac:dyDescent="0.25">
      <c r="A8" s="8">
        <v>40667</v>
      </c>
      <c r="B8" s="9">
        <v>0.16682</v>
      </c>
      <c r="C8" s="10">
        <v>0.15770000000000001</v>
      </c>
      <c r="D8" s="9">
        <v>7.8219999999999998E-2</v>
      </c>
      <c r="E8" s="10">
        <v>0.15508</v>
      </c>
      <c r="F8" s="9">
        <v>135.50996000000001</v>
      </c>
      <c r="G8" s="10">
        <v>0.11607000000000001</v>
      </c>
      <c r="H8" s="9">
        <v>7.6550000000000007E-2</v>
      </c>
      <c r="I8" s="10">
        <v>0.1265</v>
      </c>
      <c r="J8" s="10">
        <v>10.23448</v>
      </c>
      <c r="K8" s="53">
        <v>8.5290000000000005E-2</v>
      </c>
    </row>
    <row r="9" spans="1:11" x14ac:dyDescent="0.25">
      <c r="A9" s="8">
        <v>40668</v>
      </c>
      <c r="B9" s="9">
        <v>0.16639999999999999</v>
      </c>
      <c r="C9" s="10">
        <v>0.1598</v>
      </c>
      <c r="D9" s="9">
        <v>7.8049999999999994E-2</v>
      </c>
      <c r="E9" s="10">
        <v>0.15553</v>
      </c>
      <c r="F9" s="9">
        <v>136.07289</v>
      </c>
      <c r="G9" s="10">
        <v>0.11716</v>
      </c>
      <c r="H9" s="9">
        <v>7.6539999999999997E-2</v>
      </c>
      <c r="I9" s="10">
        <v>0.1265</v>
      </c>
      <c r="J9" s="10">
        <v>10.21298</v>
      </c>
      <c r="K9" s="53">
        <v>8.5070000000000007E-2</v>
      </c>
    </row>
    <row r="10" spans="1:11" ht="15.75" thickBot="1" x14ac:dyDescent="0.3">
      <c r="A10" s="11">
        <v>40669</v>
      </c>
      <c r="B10" s="12">
        <v>0.16891999999999999</v>
      </c>
      <c r="C10" s="13">
        <v>0.16081000000000001</v>
      </c>
      <c r="D10" s="12">
        <v>7.8039999999999998E-2</v>
      </c>
      <c r="E10" s="13">
        <v>0.15654999999999999</v>
      </c>
      <c r="F10" s="12">
        <v>136.88624999999999</v>
      </c>
      <c r="G10" s="13">
        <v>0.11885999999999999</v>
      </c>
      <c r="H10" s="12">
        <v>7.6980000000000007E-2</v>
      </c>
      <c r="I10" s="13">
        <v>0.12659999999999999</v>
      </c>
      <c r="J10" s="13">
        <v>10.135910000000001</v>
      </c>
      <c r="K10" s="54">
        <v>8.6370000000000002E-2</v>
      </c>
    </row>
    <row r="11" spans="1:11" ht="15.75" thickTop="1" x14ac:dyDescent="0.25">
      <c r="A11" s="14" t="s">
        <v>9</v>
      </c>
      <c r="B11" s="15">
        <f t="shared" ref="B11:K11" si="0">SUM(B6:B10)</f>
        <v>0.83567999999999998</v>
      </c>
      <c r="C11" s="16">
        <f t="shared" si="0"/>
        <v>0.79257999999999995</v>
      </c>
      <c r="D11" s="15">
        <f t="shared" si="0"/>
        <v>0.39039000000000001</v>
      </c>
      <c r="E11" s="16">
        <f t="shared" si="0"/>
        <v>0.77705000000000002</v>
      </c>
      <c r="F11" s="15">
        <f t="shared" si="0"/>
        <v>679.19420000000002</v>
      </c>
      <c r="G11" s="16">
        <f t="shared" si="0"/>
        <v>0.58313999999999999</v>
      </c>
      <c r="H11" s="15">
        <f t="shared" si="0"/>
        <v>0.38167000000000001</v>
      </c>
      <c r="I11" s="16">
        <f t="shared" si="0"/>
        <v>0.63240000000000007</v>
      </c>
      <c r="J11" s="16">
        <f t="shared" si="0"/>
        <v>51.1477</v>
      </c>
      <c r="K11" s="55">
        <f t="shared" si="0"/>
        <v>0.42726999999999998</v>
      </c>
    </row>
    <row r="12" spans="1:11" ht="15.75" thickBot="1" x14ac:dyDescent="0.3">
      <c r="A12" s="17" t="s">
        <v>10</v>
      </c>
      <c r="B12" s="18">
        <f>B11/5</f>
        <v>0.16713600000000001</v>
      </c>
      <c r="C12" s="19">
        <f>C11/5</f>
        <v>0.15851599999999999</v>
      </c>
      <c r="D12" s="19">
        <f t="shared" ref="D12:K12" si="1">D11/5</f>
        <v>7.8078000000000009E-2</v>
      </c>
      <c r="E12" s="19">
        <f t="shared" si="1"/>
        <v>0.15540999999999999</v>
      </c>
      <c r="F12" s="19">
        <f t="shared" si="1"/>
        <v>135.83884</v>
      </c>
      <c r="G12" s="19">
        <f t="shared" si="1"/>
        <v>0.116628</v>
      </c>
      <c r="H12" s="19">
        <f t="shared" si="1"/>
        <v>7.6333999999999999E-2</v>
      </c>
      <c r="I12" s="19">
        <f t="shared" si="1"/>
        <v>0.12648000000000001</v>
      </c>
      <c r="J12" s="19">
        <f t="shared" si="1"/>
        <v>10.22954</v>
      </c>
      <c r="K12" s="19">
        <f t="shared" si="1"/>
        <v>8.5454000000000002E-2</v>
      </c>
    </row>
    <row r="13" spans="1:11" ht="15.75" thickTop="1" x14ac:dyDescent="0.25">
      <c r="A13" s="8">
        <v>40672</v>
      </c>
      <c r="B13" s="9">
        <v>0.1716</v>
      </c>
      <c r="C13" s="10">
        <v>0.15953999999999999</v>
      </c>
      <c r="D13" s="9">
        <v>7.8729999999999994E-2</v>
      </c>
      <c r="E13" s="10">
        <v>0.15645999999999999</v>
      </c>
      <c r="F13" s="9">
        <v>137.43063000000001</v>
      </c>
      <c r="G13" s="10">
        <v>0.11785</v>
      </c>
      <c r="H13" s="9">
        <v>7.7210000000000001E-2</v>
      </c>
      <c r="I13" s="10">
        <v>0.12659999999999999</v>
      </c>
      <c r="J13" s="10">
        <v>10.205859999999999</v>
      </c>
      <c r="K13" s="53">
        <v>8.7739999999999999E-2</v>
      </c>
    </row>
    <row r="14" spans="1:11" x14ac:dyDescent="0.25">
      <c r="A14" s="8">
        <v>40673</v>
      </c>
      <c r="B14" s="9">
        <v>0.17335999999999999</v>
      </c>
      <c r="C14" s="10">
        <v>0.16028000000000001</v>
      </c>
      <c r="D14" s="9">
        <v>7.9240000000000005E-2</v>
      </c>
      <c r="E14" s="10">
        <v>0.15659000000000001</v>
      </c>
      <c r="F14" s="9">
        <v>137.27368000000001</v>
      </c>
      <c r="G14" s="10">
        <v>0.11803</v>
      </c>
      <c r="H14" s="9">
        <v>7.7700000000000005E-2</v>
      </c>
      <c r="I14" s="10">
        <v>0.1268</v>
      </c>
      <c r="J14" s="10">
        <v>10.222300000000001</v>
      </c>
      <c r="K14" s="53">
        <v>8.8639999999999997E-2</v>
      </c>
    </row>
    <row r="15" spans="1:11" x14ac:dyDescent="0.25">
      <c r="A15" s="8">
        <v>40674</v>
      </c>
      <c r="B15" s="9">
        <v>0.17280000000000001</v>
      </c>
      <c r="C15" s="10">
        <v>0.15984999999999999</v>
      </c>
      <c r="D15" s="9">
        <v>7.936E-2</v>
      </c>
      <c r="E15" s="10">
        <v>0.15644</v>
      </c>
      <c r="F15" s="9">
        <v>137.08348000000001</v>
      </c>
      <c r="G15" s="10">
        <v>0.11754000000000001</v>
      </c>
      <c r="H15" s="9">
        <v>7.7579999999999996E-2</v>
      </c>
      <c r="I15" s="10">
        <v>0.1268</v>
      </c>
      <c r="J15" s="10">
        <v>10.218500000000001</v>
      </c>
      <c r="K15" s="53">
        <v>8.8349999999999998E-2</v>
      </c>
    </row>
    <row r="16" spans="1:11" x14ac:dyDescent="0.25">
      <c r="A16" s="8">
        <v>40675</v>
      </c>
      <c r="B16" s="9">
        <v>0.17360999999999999</v>
      </c>
      <c r="C16" s="10">
        <v>0.16023000000000001</v>
      </c>
      <c r="D16" s="9">
        <v>7.9299999999999995E-2</v>
      </c>
      <c r="E16" s="10">
        <v>0.15648000000000001</v>
      </c>
      <c r="F16" s="9">
        <v>136.45240000000001</v>
      </c>
      <c r="G16" s="10">
        <v>0.11781</v>
      </c>
      <c r="H16" s="9">
        <v>7.7200000000000005E-2</v>
      </c>
      <c r="I16" s="10">
        <v>0.12690000000000001</v>
      </c>
      <c r="J16" s="10">
        <v>10.283659999999999</v>
      </c>
      <c r="K16" s="53">
        <v>8.8760000000000006E-2</v>
      </c>
    </row>
    <row r="17" spans="1:11" ht="15.75" thickBot="1" x14ac:dyDescent="0.3">
      <c r="A17" s="11">
        <v>40676</v>
      </c>
      <c r="B17" s="12">
        <v>0.1749</v>
      </c>
      <c r="C17" s="13">
        <v>0.1603</v>
      </c>
      <c r="D17" s="12">
        <v>7.9899999999999999E-2</v>
      </c>
      <c r="E17" s="13">
        <v>0.157</v>
      </c>
      <c r="F17" s="12">
        <v>137.09960000000001</v>
      </c>
      <c r="G17" s="13">
        <v>0.1186</v>
      </c>
      <c r="H17" s="12">
        <v>7.7649999999999997E-2</v>
      </c>
      <c r="I17" s="13">
        <v>0.12690000000000001</v>
      </c>
      <c r="J17" s="13">
        <v>10.2615</v>
      </c>
      <c r="K17" s="54">
        <v>8.9080000000000006E-2</v>
      </c>
    </row>
    <row r="18" spans="1:11" ht="15.75" thickTop="1" x14ac:dyDescent="0.25">
      <c r="A18" s="14" t="s">
        <v>9</v>
      </c>
      <c r="B18" s="15">
        <f t="shared" ref="B18:K18" si="2">SUM(B13:B17)</f>
        <v>0.8662700000000001</v>
      </c>
      <c r="C18" s="16">
        <f t="shared" si="2"/>
        <v>0.80020000000000002</v>
      </c>
      <c r="D18" s="15">
        <f t="shared" si="2"/>
        <v>0.39652999999999994</v>
      </c>
      <c r="E18" s="16">
        <f t="shared" si="2"/>
        <v>0.78296999999999994</v>
      </c>
      <c r="F18" s="15">
        <f t="shared" si="2"/>
        <v>685.33978999999999</v>
      </c>
      <c r="G18" s="16">
        <f t="shared" si="2"/>
        <v>0.58982999999999997</v>
      </c>
      <c r="H18" s="15">
        <f t="shared" si="2"/>
        <v>0.38733999999999996</v>
      </c>
      <c r="I18" s="16">
        <f t="shared" si="2"/>
        <v>0.63400000000000001</v>
      </c>
      <c r="J18" s="16">
        <f t="shared" si="2"/>
        <v>51.191819999999993</v>
      </c>
      <c r="K18" s="55">
        <f t="shared" si="2"/>
        <v>0.44256999999999996</v>
      </c>
    </row>
    <row r="19" spans="1:11" ht="15.75" thickBot="1" x14ac:dyDescent="0.3">
      <c r="A19" s="17" t="s">
        <v>10</v>
      </c>
      <c r="B19" s="18">
        <f>B18/5</f>
        <v>0.17325400000000002</v>
      </c>
      <c r="C19" s="19">
        <f>C18/5</f>
        <v>0.16004000000000002</v>
      </c>
      <c r="D19" s="19">
        <f t="shared" ref="D19:K19" si="3">D18/5</f>
        <v>7.9305999999999988E-2</v>
      </c>
      <c r="E19" s="19">
        <f t="shared" si="3"/>
        <v>0.15659399999999998</v>
      </c>
      <c r="F19" s="19">
        <f t="shared" si="3"/>
        <v>137.067958</v>
      </c>
      <c r="G19" s="19">
        <f t="shared" si="3"/>
        <v>0.11796599999999999</v>
      </c>
      <c r="H19" s="19">
        <f t="shared" si="3"/>
        <v>7.7467999999999995E-2</v>
      </c>
      <c r="I19" s="19">
        <f t="shared" si="3"/>
        <v>0.1268</v>
      </c>
      <c r="J19" s="19">
        <f t="shared" si="3"/>
        <v>10.238363999999999</v>
      </c>
      <c r="K19" s="19">
        <f t="shared" si="3"/>
        <v>8.8513999999999995E-2</v>
      </c>
    </row>
    <row r="20" spans="1:11" ht="15.75" thickTop="1" x14ac:dyDescent="0.25">
      <c r="A20" s="8">
        <v>40679</v>
      </c>
      <c r="B20" s="9">
        <v>0.17569000000000001</v>
      </c>
      <c r="C20" s="10">
        <v>0.16166</v>
      </c>
      <c r="D20" s="9">
        <v>7.9699999999999993E-2</v>
      </c>
      <c r="E20" s="77">
        <v>0.15828999999999999</v>
      </c>
      <c r="F20" s="9">
        <v>138.15134</v>
      </c>
      <c r="G20" s="10">
        <v>0.1201</v>
      </c>
      <c r="H20" s="9">
        <v>7.843E-2</v>
      </c>
      <c r="I20" s="10">
        <v>0.12709999999999999</v>
      </c>
      <c r="J20" s="10">
        <v>10.27032</v>
      </c>
      <c r="K20" s="53">
        <v>8.9829999999999993E-2</v>
      </c>
    </row>
    <row r="21" spans="1:11" x14ac:dyDescent="0.25">
      <c r="A21" s="8">
        <v>40680</v>
      </c>
      <c r="B21" s="9">
        <v>0.17516999999999999</v>
      </c>
      <c r="C21" s="10">
        <v>0.16242999999999999</v>
      </c>
      <c r="D21" s="9">
        <v>8.0130000000000007E-2</v>
      </c>
      <c r="E21" s="10">
        <v>0.15867000000000001</v>
      </c>
      <c r="F21" s="9">
        <v>138.81544</v>
      </c>
      <c r="G21" s="10">
        <v>0.11989</v>
      </c>
      <c r="H21" s="9">
        <v>7.8359999999999999E-2</v>
      </c>
      <c r="I21" s="10">
        <v>0.12709999999999999</v>
      </c>
      <c r="J21" s="10">
        <v>10.276350000000001</v>
      </c>
      <c r="K21" s="53">
        <v>8.9560000000000001E-2</v>
      </c>
    </row>
    <row r="22" spans="1:11" x14ac:dyDescent="0.25">
      <c r="A22" s="8">
        <v>40681</v>
      </c>
      <c r="B22" s="9">
        <v>0.17544000000000001</v>
      </c>
      <c r="C22" s="10">
        <v>0.16286</v>
      </c>
      <c r="D22" s="9">
        <v>7.9969999999999999E-2</v>
      </c>
      <c r="E22" s="10">
        <v>0.15870999999999999</v>
      </c>
      <c r="F22" s="9">
        <v>138.49134000000001</v>
      </c>
      <c r="G22" s="10">
        <v>0.12035</v>
      </c>
      <c r="H22" s="9">
        <v>7.8329999999999997E-2</v>
      </c>
      <c r="I22" s="10">
        <v>0.12709999999999999</v>
      </c>
      <c r="J22" s="10">
        <v>10.338950000000001</v>
      </c>
      <c r="K22" s="53">
        <v>8.967E-2</v>
      </c>
    </row>
    <row r="23" spans="1:11" x14ac:dyDescent="0.25">
      <c r="A23" s="8">
        <v>40682</v>
      </c>
      <c r="B23" s="9">
        <v>0.17448</v>
      </c>
      <c r="C23" s="10">
        <v>0.16133</v>
      </c>
      <c r="D23" s="9">
        <v>7.9869999999999997E-2</v>
      </c>
      <c r="E23" s="10">
        <v>0.15773999999999999</v>
      </c>
      <c r="F23" s="9">
        <v>138.20218</v>
      </c>
      <c r="G23" s="10">
        <v>0.11976000000000001</v>
      </c>
      <c r="H23" s="9">
        <v>7.8589999999999993E-2</v>
      </c>
      <c r="I23" s="10">
        <v>0.12709999999999999</v>
      </c>
      <c r="J23" s="10">
        <v>10.340540000000001</v>
      </c>
      <c r="K23" s="53">
        <v>8.9209999999999998E-2</v>
      </c>
    </row>
    <row r="24" spans="1:11" ht="15.75" thickBot="1" x14ac:dyDescent="0.3">
      <c r="A24" s="11">
        <v>40683</v>
      </c>
      <c r="B24" s="12">
        <v>0.17433000000000001</v>
      </c>
      <c r="C24" s="13">
        <v>0.16120999999999999</v>
      </c>
      <c r="D24" s="12">
        <v>7.9880000000000007E-2</v>
      </c>
      <c r="E24" s="13">
        <v>0.15751000000000001</v>
      </c>
      <c r="F24" s="12">
        <v>137.96069</v>
      </c>
      <c r="G24" s="13">
        <v>0.1196</v>
      </c>
      <c r="H24" s="12">
        <v>7.8570000000000001E-2</v>
      </c>
      <c r="I24" s="13">
        <v>0.12709999999999999</v>
      </c>
      <c r="J24" s="13">
        <v>10.40282</v>
      </c>
      <c r="K24" s="54">
        <v>8.9130000000000001E-2</v>
      </c>
    </row>
    <row r="25" spans="1:11" ht="15.75" thickTop="1" x14ac:dyDescent="0.25">
      <c r="A25" s="14" t="s">
        <v>9</v>
      </c>
      <c r="B25" s="15">
        <f t="shared" ref="B25:K25" si="4">SUM(B20:B24)</f>
        <v>0.87510999999999994</v>
      </c>
      <c r="C25" s="16">
        <f t="shared" si="4"/>
        <v>0.80948999999999993</v>
      </c>
      <c r="D25" s="15">
        <f t="shared" si="4"/>
        <v>0.39955000000000002</v>
      </c>
      <c r="E25" s="16">
        <f t="shared" si="4"/>
        <v>0.79092000000000007</v>
      </c>
      <c r="F25" s="15">
        <f t="shared" si="4"/>
        <v>691.62099000000001</v>
      </c>
      <c r="G25" s="16">
        <f t="shared" si="4"/>
        <v>0.59970000000000001</v>
      </c>
      <c r="H25" s="15">
        <f t="shared" si="4"/>
        <v>0.39227999999999996</v>
      </c>
      <c r="I25" s="16">
        <f t="shared" si="4"/>
        <v>0.63549999999999995</v>
      </c>
      <c r="J25" s="16">
        <f t="shared" si="4"/>
        <v>51.628979999999999</v>
      </c>
      <c r="K25" s="55">
        <f t="shared" si="4"/>
        <v>0.44739999999999996</v>
      </c>
    </row>
    <row r="26" spans="1:11" ht="15.75" thickBot="1" x14ac:dyDescent="0.3">
      <c r="A26" s="17" t="s">
        <v>10</v>
      </c>
      <c r="B26" s="18">
        <f>B25/5</f>
        <v>0.17502199999999998</v>
      </c>
      <c r="C26" s="19">
        <f>C25/5</f>
        <v>0.16189799999999999</v>
      </c>
      <c r="D26" s="19">
        <f t="shared" ref="D26:K26" si="5">D25/5</f>
        <v>7.9910000000000009E-2</v>
      </c>
      <c r="E26" s="19">
        <f t="shared" si="5"/>
        <v>0.15818400000000002</v>
      </c>
      <c r="F26" s="19">
        <f t="shared" si="5"/>
        <v>138.324198</v>
      </c>
      <c r="G26" s="19">
        <f t="shared" si="5"/>
        <v>0.11994</v>
      </c>
      <c r="H26" s="19">
        <f t="shared" si="5"/>
        <v>7.8455999999999998E-2</v>
      </c>
      <c r="I26" s="19">
        <f t="shared" si="5"/>
        <v>0.12709999999999999</v>
      </c>
      <c r="J26" s="19">
        <f t="shared" si="5"/>
        <v>10.325796</v>
      </c>
      <c r="K26" s="19">
        <f t="shared" si="5"/>
        <v>8.947999999999999E-2</v>
      </c>
    </row>
    <row r="27" spans="1:11" ht="15.75" thickTop="1" x14ac:dyDescent="0.25">
      <c r="A27" s="8">
        <v>40686</v>
      </c>
      <c r="B27" s="9">
        <v>0.17577000000000001</v>
      </c>
      <c r="C27" s="10">
        <v>0.16023999999999999</v>
      </c>
      <c r="D27" s="9">
        <v>7.9880000000000007E-2</v>
      </c>
      <c r="E27" s="10">
        <v>0.15754000000000001</v>
      </c>
      <c r="F27" s="9">
        <v>137.62388000000001</v>
      </c>
      <c r="G27" s="10">
        <v>0.11951000000000001</v>
      </c>
      <c r="H27" s="9">
        <v>7.8399999999999997E-2</v>
      </c>
      <c r="I27" s="10">
        <v>0.12709999999999999</v>
      </c>
      <c r="J27" s="10">
        <v>10.385020000000001</v>
      </c>
      <c r="K27" s="53">
        <v>8.9859999999999995E-2</v>
      </c>
    </row>
    <row r="28" spans="1:11" x14ac:dyDescent="0.25">
      <c r="A28" s="8">
        <v>40687</v>
      </c>
      <c r="B28" s="9">
        <v>0.1772</v>
      </c>
      <c r="C28" s="10">
        <v>0.16120999999999999</v>
      </c>
      <c r="D28" s="9">
        <v>8.0549999999999997E-2</v>
      </c>
      <c r="E28" s="10">
        <v>0.15855</v>
      </c>
      <c r="F28" s="9">
        <v>139.29671999999999</v>
      </c>
      <c r="G28" s="10">
        <v>0.12073</v>
      </c>
      <c r="H28" s="9">
        <v>7.8810000000000005E-2</v>
      </c>
      <c r="I28" s="10">
        <v>0.12720000000000001</v>
      </c>
      <c r="J28" s="10">
        <v>10.39828</v>
      </c>
      <c r="K28" s="53">
        <v>9.0609999999999996E-2</v>
      </c>
    </row>
    <row r="29" spans="1:11" x14ac:dyDescent="0.25">
      <c r="A29" s="8">
        <v>40688</v>
      </c>
      <c r="B29" s="9">
        <v>0.17662</v>
      </c>
      <c r="C29" s="10">
        <v>0.15981999999999999</v>
      </c>
      <c r="D29" s="9">
        <v>8.0310000000000006E-2</v>
      </c>
      <c r="E29" s="10">
        <v>0.15858</v>
      </c>
      <c r="F29" s="9">
        <v>139.25219999999999</v>
      </c>
      <c r="G29" s="10">
        <v>0.12064</v>
      </c>
      <c r="H29" s="9">
        <v>7.8719999999999998E-2</v>
      </c>
      <c r="I29" s="10">
        <v>0.12720000000000001</v>
      </c>
      <c r="J29" s="10">
        <v>10.435169999999999</v>
      </c>
      <c r="K29" s="53">
        <v>9.0310000000000001E-2</v>
      </c>
    </row>
    <row r="30" spans="1:11" x14ac:dyDescent="0.25">
      <c r="A30" s="8">
        <v>40689</v>
      </c>
      <c r="B30" s="9">
        <v>0.17698</v>
      </c>
      <c r="C30" s="10">
        <v>0.15973000000000001</v>
      </c>
      <c r="D30" s="9">
        <v>8.0439999999999998E-2</v>
      </c>
      <c r="E30" s="10">
        <v>0.15895000000000001</v>
      </c>
      <c r="F30" s="9">
        <v>139.92815999999999</v>
      </c>
      <c r="G30" s="10">
        <v>0.12117</v>
      </c>
      <c r="H30" s="9">
        <v>7.8380000000000005E-2</v>
      </c>
      <c r="I30" s="10">
        <v>0.1273</v>
      </c>
      <c r="J30" s="10">
        <v>10.43669</v>
      </c>
      <c r="K30" s="53">
        <v>9.0490000000000001E-2</v>
      </c>
    </row>
    <row r="31" spans="1:11" ht="15.75" thickBot="1" x14ac:dyDescent="0.3">
      <c r="A31" s="11">
        <v>40690</v>
      </c>
      <c r="B31" s="12">
        <v>0.17635999999999999</v>
      </c>
      <c r="C31" s="13">
        <v>0.15731999999999999</v>
      </c>
      <c r="D31" s="12">
        <v>8.0149999999999999E-2</v>
      </c>
      <c r="E31" s="13">
        <v>0.15842999999999999</v>
      </c>
      <c r="F31" s="12">
        <v>138.69335000000001</v>
      </c>
      <c r="G31" s="13">
        <v>0.11999</v>
      </c>
      <c r="H31" s="12">
        <v>7.7770000000000006E-2</v>
      </c>
      <c r="I31" s="13">
        <v>0.1273</v>
      </c>
      <c r="J31" s="13">
        <v>10.35713</v>
      </c>
      <c r="K31" s="54">
        <v>9.017E-2</v>
      </c>
    </row>
    <row r="32" spans="1:11" ht="15.75" thickTop="1" x14ac:dyDescent="0.25">
      <c r="A32" s="14" t="s">
        <v>9</v>
      </c>
      <c r="B32" s="15">
        <f t="shared" ref="B32:K32" si="6">SUM(B27:B31)</f>
        <v>0.88292999999999999</v>
      </c>
      <c r="C32" s="16">
        <f t="shared" si="6"/>
        <v>0.79832000000000003</v>
      </c>
      <c r="D32" s="15">
        <f t="shared" si="6"/>
        <v>0.40133000000000002</v>
      </c>
      <c r="E32" s="16">
        <f t="shared" si="6"/>
        <v>0.79204999999999992</v>
      </c>
      <c r="F32" s="15">
        <f t="shared" si="6"/>
        <v>694.79431</v>
      </c>
      <c r="G32" s="16">
        <f t="shared" si="6"/>
        <v>0.60204000000000002</v>
      </c>
      <c r="H32" s="15">
        <f t="shared" si="6"/>
        <v>0.39208000000000004</v>
      </c>
      <c r="I32" s="16">
        <f t="shared" si="6"/>
        <v>0.63609999999999989</v>
      </c>
      <c r="J32" s="16">
        <f t="shared" si="6"/>
        <v>52.01229</v>
      </c>
      <c r="K32" s="55">
        <f t="shared" si="6"/>
        <v>0.45144000000000006</v>
      </c>
    </row>
    <row r="33" spans="1:11" ht="15.75" thickBot="1" x14ac:dyDescent="0.3">
      <c r="A33" s="17" t="s">
        <v>10</v>
      </c>
      <c r="B33" s="18">
        <f>B32/5</f>
        <v>0.17658599999999999</v>
      </c>
      <c r="C33" s="19">
        <f>C32/5</f>
        <v>0.159664</v>
      </c>
      <c r="D33" s="19">
        <f t="shared" ref="D33:K33" si="7">D32/5</f>
        <v>8.0266000000000004E-2</v>
      </c>
      <c r="E33" s="19">
        <f t="shared" si="7"/>
        <v>0.15841</v>
      </c>
      <c r="F33" s="19">
        <f t="shared" si="7"/>
        <v>138.95886200000001</v>
      </c>
      <c r="G33" s="19">
        <f t="shared" si="7"/>
        <v>0.120408</v>
      </c>
      <c r="H33" s="19">
        <f t="shared" si="7"/>
        <v>7.8416000000000013E-2</v>
      </c>
      <c r="I33" s="19">
        <f t="shared" si="7"/>
        <v>0.12721999999999997</v>
      </c>
      <c r="J33" s="19">
        <f t="shared" si="7"/>
        <v>10.402457999999999</v>
      </c>
      <c r="K33" s="19">
        <f t="shared" si="7"/>
        <v>9.0288000000000007E-2</v>
      </c>
    </row>
    <row r="34" spans="1:11" ht="15.75" thickTop="1" x14ac:dyDescent="0.25">
      <c r="A34" s="8">
        <v>40693</v>
      </c>
      <c r="B34" s="73">
        <v>0.17419000000000001</v>
      </c>
      <c r="C34" s="77">
        <v>0.15576999999999999</v>
      </c>
      <c r="D34" s="73">
        <v>7.9909999999999995E-2</v>
      </c>
      <c r="E34" s="77">
        <v>0.15740000000000001</v>
      </c>
      <c r="F34" s="73">
        <v>137.78952000000001</v>
      </c>
      <c r="G34" s="77">
        <v>0.11894</v>
      </c>
      <c r="H34" s="73">
        <v>7.7229999999999993E-2</v>
      </c>
      <c r="I34" s="77">
        <v>0.1273</v>
      </c>
      <c r="J34" s="77">
        <v>10.29411</v>
      </c>
      <c r="K34" s="81">
        <v>8.906E-2</v>
      </c>
    </row>
    <row r="35" spans="1:11" x14ac:dyDescent="0.25">
      <c r="A35" s="8">
        <v>40694</v>
      </c>
      <c r="B35" s="9">
        <v>0.17473</v>
      </c>
      <c r="C35" s="10">
        <v>0.15601000000000001</v>
      </c>
      <c r="D35" s="9">
        <v>8.004E-2</v>
      </c>
      <c r="E35" s="10">
        <v>0.15753</v>
      </c>
      <c r="F35" s="9">
        <v>137.86256</v>
      </c>
      <c r="G35" s="10">
        <v>0.11926</v>
      </c>
      <c r="H35" s="9">
        <v>7.7410000000000007E-2</v>
      </c>
      <c r="I35" s="10">
        <v>0.1275</v>
      </c>
      <c r="J35" s="10">
        <v>10.31634</v>
      </c>
      <c r="K35" s="53">
        <v>8.9340000000000003E-2</v>
      </c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SUM(B6:B10,B13:B17,B20:B24,B27:B31,B34:B35)</f>
        <v>3.8089099999999996</v>
      </c>
      <c r="C38" s="36">
        <f>SUM(C6:C10,C13:C17,C20:C24,C27:C31,C34:C35)</f>
        <v>3.5123700000000007</v>
      </c>
      <c r="D38" s="36">
        <f t="shared" ref="D38:K38" si="8">SUM(D6:D10,D13:D17,D20:D24,D27:D31,D34:D35)</f>
        <v>1.7477499999999999</v>
      </c>
      <c r="E38" s="36">
        <f t="shared" si="8"/>
        <v>3.4579200000000001</v>
      </c>
      <c r="F38" s="36">
        <f t="shared" si="8"/>
        <v>3026.6013699999994</v>
      </c>
      <c r="G38" s="36">
        <f t="shared" si="8"/>
        <v>2.6129099999999998</v>
      </c>
      <c r="H38" s="36">
        <f t="shared" si="8"/>
        <v>1.70801</v>
      </c>
      <c r="I38" s="36">
        <f t="shared" si="8"/>
        <v>2.7928000000000002</v>
      </c>
      <c r="J38" s="36">
        <f t="shared" si="8"/>
        <v>226.59124</v>
      </c>
      <c r="K38" s="36">
        <f t="shared" si="8"/>
        <v>1.9470800000000001</v>
      </c>
    </row>
    <row r="39" spans="1:11" x14ac:dyDescent="0.25">
      <c r="A39" s="26" t="s">
        <v>13</v>
      </c>
      <c r="B39" s="27">
        <f>B38/22</f>
        <v>0.17313227272727272</v>
      </c>
      <c r="C39" s="28">
        <f>C38/22</f>
        <v>0.15965318181818186</v>
      </c>
      <c r="D39" s="28">
        <f t="shared" ref="D39:K39" si="9">D38/22</f>
        <v>7.9443181818181816E-2</v>
      </c>
      <c r="E39" s="28">
        <f t="shared" si="9"/>
        <v>0.15717818181818183</v>
      </c>
      <c r="F39" s="28">
        <f t="shared" si="9"/>
        <v>137.57278954545453</v>
      </c>
      <c r="G39" s="28">
        <f t="shared" si="9"/>
        <v>0.11876863636363635</v>
      </c>
      <c r="H39" s="28">
        <f t="shared" si="9"/>
        <v>7.7636818181818182E-2</v>
      </c>
      <c r="I39" s="28">
        <f t="shared" si="9"/>
        <v>0.12694545454545456</v>
      </c>
      <c r="J39" s="28">
        <f t="shared" si="9"/>
        <v>10.299601818181818</v>
      </c>
      <c r="K39" s="28">
        <f t="shared" si="9"/>
        <v>8.8503636363636368E-2</v>
      </c>
    </row>
    <row r="40" spans="1:11" x14ac:dyDescent="0.25">
      <c r="A40" s="26" t="s">
        <v>14</v>
      </c>
      <c r="B40" s="27">
        <f>1/B39</f>
        <v>5.7759306468254703</v>
      </c>
      <c r="C40" s="28">
        <f>1/C39</f>
        <v>6.2635770149500178</v>
      </c>
      <c r="D40" s="28">
        <f t="shared" ref="D40:K40" si="10">1/D39</f>
        <v>12.587612644829067</v>
      </c>
      <c r="E40" s="28">
        <f t="shared" si="10"/>
        <v>6.3622061817508788</v>
      </c>
      <c r="F40" s="28">
        <f>1000/F39</f>
        <v>7.2688792842249992</v>
      </c>
      <c r="G40" s="28">
        <f t="shared" si="10"/>
        <v>8.4197312574868644</v>
      </c>
      <c r="H40" s="28">
        <f t="shared" si="10"/>
        <v>12.880486648204636</v>
      </c>
      <c r="I40" s="28">
        <f t="shared" si="10"/>
        <v>7.877399026067029</v>
      </c>
      <c r="J40" s="28">
        <f>100/J39</f>
        <v>9.709113203140598</v>
      </c>
      <c r="K40" s="28">
        <f t="shared" si="10"/>
        <v>11.298970766481089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topLeftCell="A4" workbookViewId="0">
      <selection activeCell="B41" sqref="B4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70">
        <v>40695</v>
      </c>
      <c r="B6" s="40">
        <v>0.17385999999999999</v>
      </c>
      <c r="C6" s="39">
        <v>0.15536</v>
      </c>
      <c r="D6" s="40">
        <v>7.9769999999999994E-2</v>
      </c>
      <c r="E6" s="39">
        <v>0.15756999999999999</v>
      </c>
      <c r="F6" s="40">
        <v>137.67337000000001</v>
      </c>
      <c r="G6" s="40">
        <v>0.1196</v>
      </c>
      <c r="H6" s="39">
        <v>7.7520000000000006E-2</v>
      </c>
      <c r="I6" s="40">
        <v>0.12770000000000001</v>
      </c>
      <c r="J6" s="39">
        <v>10.37467</v>
      </c>
      <c r="K6" s="40">
        <v>8.8889999999999997E-2</v>
      </c>
    </row>
    <row r="7" spans="1:11" x14ac:dyDescent="0.25">
      <c r="A7" s="69">
        <v>40696</v>
      </c>
      <c r="B7" s="10">
        <v>0.17349000000000001</v>
      </c>
      <c r="C7" s="9">
        <v>0.15564</v>
      </c>
      <c r="D7" s="10">
        <v>7.9890000000000003E-2</v>
      </c>
      <c r="E7" s="9">
        <v>0.15761</v>
      </c>
      <c r="F7" s="10">
        <v>137.60865000000001</v>
      </c>
      <c r="G7" s="10">
        <v>0.11953</v>
      </c>
      <c r="H7" s="9">
        <v>7.7890000000000001E-2</v>
      </c>
      <c r="I7" s="10">
        <v>0.1278</v>
      </c>
      <c r="J7" s="9">
        <v>10.34892</v>
      </c>
      <c r="K7" s="10">
        <v>8.8700000000000001E-2</v>
      </c>
    </row>
    <row r="8" spans="1:11" ht="15.75" thickBot="1" x14ac:dyDescent="0.3">
      <c r="A8" s="72">
        <v>40697</v>
      </c>
      <c r="B8" s="13">
        <v>0.17351</v>
      </c>
      <c r="C8" s="12">
        <v>0.15712000000000001</v>
      </c>
      <c r="D8" s="13">
        <v>7.9810000000000006E-2</v>
      </c>
      <c r="E8" s="12">
        <v>0.15809999999999999</v>
      </c>
      <c r="F8" s="13">
        <v>138.16</v>
      </c>
      <c r="G8" s="13">
        <v>0.1203</v>
      </c>
      <c r="H8" s="12">
        <v>7.8299999999999995E-2</v>
      </c>
      <c r="I8" s="13">
        <v>0.128</v>
      </c>
      <c r="J8" s="12">
        <v>10.358079999999999</v>
      </c>
      <c r="K8" s="13">
        <v>8.8709999999999997E-2</v>
      </c>
    </row>
    <row r="9" spans="1:11" ht="15.75" thickTop="1" x14ac:dyDescent="0.25">
      <c r="A9" s="14" t="s">
        <v>9</v>
      </c>
      <c r="B9" s="15">
        <f t="shared" ref="B9:K9" si="0">SUM(B6:B8)</f>
        <v>0.52085999999999999</v>
      </c>
      <c r="C9" s="16">
        <f t="shared" si="0"/>
        <v>0.46811999999999998</v>
      </c>
      <c r="D9" s="15">
        <f t="shared" si="0"/>
        <v>0.23947000000000002</v>
      </c>
      <c r="E9" s="16">
        <f t="shared" si="0"/>
        <v>0.47328000000000003</v>
      </c>
      <c r="F9" s="15">
        <f t="shared" si="0"/>
        <v>413.44201999999996</v>
      </c>
      <c r="G9" s="16">
        <f t="shared" si="0"/>
        <v>0.35943000000000003</v>
      </c>
      <c r="H9" s="15">
        <f t="shared" si="0"/>
        <v>0.23370999999999997</v>
      </c>
      <c r="I9" s="16">
        <f t="shared" si="0"/>
        <v>0.38350000000000001</v>
      </c>
      <c r="J9" s="16">
        <f t="shared" si="0"/>
        <v>31.081670000000003</v>
      </c>
      <c r="K9" s="55">
        <f t="shared" si="0"/>
        <v>0.26629999999999998</v>
      </c>
    </row>
    <row r="10" spans="1:11" ht="15.75" thickBot="1" x14ac:dyDescent="0.3">
      <c r="A10" s="17" t="s">
        <v>10</v>
      </c>
      <c r="B10" s="18">
        <f>B9/3</f>
        <v>0.17362</v>
      </c>
      <c r="C10" s="19">
        <f>C9/3</f>
        <v>0.15603999999999998</v>
      </c>
      <c r="D10" s="19">
        <f t="shared" ref="D10:K10" si="1">D9/3</f>
        <v>7.9823333333333343E-2</v>
      </c>
      <c r="E10" s="19">
        <f t="shared" si="1"/>
        <v>0.15776000000000001</v>
      </c>
      <c r="F10" s="19">
        <f t="shared" si="1"/>
        <v>137.81400666666664</v>
      </c>
      <c r="G10" s="19">
        <f t="shared" si="1"/>
        <v>0.11981000000000001</v>
      </c>
      <c r="H10" s="19">
        <f t="shared" si="1"/>
        <v>7.7903333333333324E-2</v>
      </c>
      <c r="I10" s="19">
        <f t="shared" si="1"/>
        <v>0.12783333333333333</v>
      </c>
      <c r="J10" s="19">
        <f t="shared" si="1"/>
        <v>10.360556666666668</v>
      </c>
      <c r="K10" s="19">
        <f t="shared" si="1"/>
        <v>8.876666666666666E-2</v>
      </c>
    </row>
    <row r="11" spans="1:11" ht="15.75" thickTop="1" x14ac:dyDescent="0.25">
      <c r="A11" s="8">
        <v>40700</v>
      </c>
      <c r="B11" s="73">
        <v>0.17157</v>
      </c>
      <c r="C11" s="77">
        <v>0.15723000000000001</v>
      </c>
      <c r="D11" s="73">
        <v>7.979E-2</v>
      </c>
      <c r="E11" s="77">
        <v>0.15748999999999999</v>
      </c>
      <c r="F11" s="73">
        <v>138.00640000000001</v>
      </c>
      <c r="G11" s="77">
        <v>0.11958000000000001</v>
      </c>
      <c r="H11" s="73">
        <v>7.8100000000000003E-2</v>
      </c>
      <c r="I11" s="77">
        <v>0.128</v>
      </c>
      <c r="J11" s="77">
        <v>10.288</v>
      </c>
      <c r="K11" s="81">
        <v>8.7720000000000006E-2</v>
      </c>
    </row>
    <row r="12" spans="1:11" x14ac:dyDescent="0.25">
      <c r="A12" s="8">
        <v>40701</v>
      </c>
      <c r="B12" s="9">
        <v>0.17152999999999999</v>
      </c>
      <c r="C12" s="10">
        <v>0.15709000000000001</v>
      </c>
      <c r="D12" s="9">
        <v>7.9519999999999993E-2</v>
      </c>
      <c r="E12" s="10">
        <v>0.15751000000000001</v>
      </c>
      <c r="F12" s="9">
        <v>138.20708999999999</v>
      </c>
      <c r="G12" s="10">
        <v>0.11941</v>
      </c>
      <c r="H12" s="9">
        <v>7.8229999999999994E-2</v>
      </c>
      <c r="I12" s="10">
        <v>0.12809999999999999</v>
      </c>
      <c r="J12" s="10">
        <v>10.27074</v>
      </c>
      <c r="K12" s="53">
        <v>8.77E-2</v>
      </c>
    </row>
    <row r="13" spans="1:11" x14ac:dyDescent="0.25">
      <c r="A13" s="8">
        <v>40702</v>
      </c>
      <c r="B13" s="9">
        <v>0.17121</v>
      </c>
      <c r="C13" s="10">
        <v>0.15654000000000001</v>
      </c>
      <c r="D13" s="9">
        <v>7.9509999999999997E-2</v>
      </c>
      <c r="E13" s="10">
        <v>0.15762000000000001</v>
      </c>
      <c r="F13" s="9">
        <v>138.67304999999999</v>
      </c>
      <c r="G13" s="10">
        <v>0.11971999999999999</v>
      </c>
      <c r="H13" s="9">
        <v>7.8109999999999999E-2</v>
      </c>
      <c r="I13" s="10">
        <v>0.1283</v>
      </c>
      <c r="J13" s="10">
        <v>10.28998</v>
      </c>
      <c r="K13" s="53">
        <v>8.7540000000000007E-2</v>
      </c>
    </row>
    <row r="14" spans="1:11" x14ac:dyDescent="0.25">
      <c r="A14" s="8">
        <v>40703</v>
      </c>
      <c r="B14" s="9">
        <v>0.17166000000000001</v>
      </c>
      <c r="C14" s="10">
        <v>0.15703</v>
      </c>
      <c r="D14" s="9">
        <v>7.9600000000000004E-2</v>
      </c>
      <c r="E14" s="10">
        <v>0.15790000000000001</v>
      </c>
      <c r="F14" s="9">
        <v>138.63457</v>
      </c>
      <c r="G14" s="10">
        <v>0.12058000000000001</v>
      </c>
      <c r="H14" s="9">
        <v>7.8299999999999995E-2</v>
      </c>
      <c r="I14" s="10">
        <v>0.1283</v>
      </c>
      <c r="J14" s="10">
        <v>10.25502</v>
      </c>
      <c r="K14" s="53">
        <v>8.7770000000000001E-2</v>
      </c>
    </row>
    <row r="15" spans="1:11" ht="15.75" thickBot="1" x14ac:dyDescent="0.3">
      <c r="A15" s="11"/>
      <c r="B15" s="80"/>
      <c r="C15" s="66"/>
      <c r="D15" s="80"/>
      <c r="E15" s="66"/>
      <c r="F15" s="80"/>
      <c r="G15" s="66"/>
      <c r="H15" s="80"/>
      <c r="I15" s="66"/>
      <c r="J15" s="66"/>
      <c r="K15" s="83"/>
    </row>
    <row r="16" spans="1:11" ht="15.75" thickTop="1" x14ac:dyDescent="0.25">
      <c r="A16" s="14" t="s">
        <v>9</v>
      </c>
      <c r="B16" s="15">
        <f t="shared" ref="B16:K16" si="2">SUM(B11:B15)</f>
        <v>0.68596999999999997</v>
      </c>
      <c r="C16" s="16">
        <f t="shared" si="2"/>
        <v>0.62789000000000006</v>
      </c>
      <c r="D16" s="15">
        <f t="shared" si="2"/>
        <v>0.31842000000000004</v>
      </c>
      <c r="E16" s="16">
        <f t="shared" si="2"/>
        <v>0.63052000000000008</v>
      </c>
      <c r="F16" s="15">
        <f t="shared" si="2"/>
        <v>553.52110999999991</v>
      </c>
      <c r="G16" s="16">
        <f t="shared" si="2"/>
        <v>0.47928999999999999</v>
      </c>
      <c r="H16" s="15">
        <f t="shared" si="2"/>
        <v>0.31273999999999996</v>
      </c>
      <c r="I16" s="16">
        <f t="shared" si="2"/>
        <v>0.51269999999999993</v>
      </c>
      <c r="J16" s="16">
        <f t="shared" si="2"/>
        <v>41.103740000000002</v>
      </c>
      <c r="K16" s="55">
        <f t="shared" si="2"/>
        <v>0.35073000000000004</v>
      </c>
    </row>
    <row r="17" spans="1:12" ht="15.75" thickBot="1" x14ac:dyDescent="0.3">
      <c r="A17" s="17" t="s">
        <v>10</v>
      </c>
      <c r="B17" s="18">
        <f>B16/4</f>
        <v>0.17149249999999999</v>
      </c>
      <c r="C17" s="19">
        <f>C16/4</f>
        <v>0.15697250000000001</v>
      </c>
      <c r="D17" s="19">
        <f t="shared" ref="D17:K17" si="3">D16/4</f>
        <v>7.9605000000000009E-2</v>
      </c>
      <c r="E17" s="19">
        <f t="shared" si="3"/>
        <v>0.15763000000000002</v>
      </c>
      <c r="F17" s="19">
        <f t="shared" si="3"/>
        <v>138.38027749999998</v>
      </c>
      <c r="G17" s="19">
        <f t="shared" si="3"/>
        <v>0.1198225</v>
      </c>
      <c r="H17" s="19">
        <f t="shared" si="3"/>
        <v>7.8184999999999991E-2</v>
      </c>
      <c r="I17" s="19">
        <f t="shared" si="3"/>
        <v>0.12817499999999998</v>
      </c>
      <c r="J17" s="19">
        <f t="shared" si="3"/>
        <v>10.275935</v>
      </c>
      <c r="K17" s="19">
        <f t="shared" si="3"/>
        <v>8.768250000000001E-2</v>
      </c>
    </row>
    <row r="18" spans="1:12" ht="15.75" thickTop="1" x14ac:dyDescent="0.25">
      <c r="A18" s="89">
        <v>40708</v>
      </c>
      <c r="B18" s="90">
        <v>0.18337000000000001</v>
      </c>
      <c r="C18" s="91">
        <v>0.16428000000000001</v>
      </c>
      <c r="D18" s="90">
        <v>8.4000000000000005E-2</v>
      </c>
      <c r="E18" s="91">
        <v>0.16653000000000001</v>
      </c>
      <c r="F18" s="90">
        <v>146.17644000000001</v>
      </c>
      <c r="G18" s="91">
        <v>0.12748000000000001</v>
      </c>
      <c r="H18" s="90">
        <v>8.2809999999999995E-2</v>
      </c>
      <c r="I18" s="91">
        <v>0.13469999999999999</v>
      </c>
      <c r="J18" s="91">
        <v>10.81742</v>
      </c>
      <c r="K18" s="92">
        <v>9.3759999999999996E-2</v>
      </c>
      <c r="L18" s="93" t="s">
        <v>25</v>
      </c>
    </row>
    <row r="19" spans="1:12" x14ac:dyDescent="0.25">
      <c r="A19" s="8">
        <v>40709</v>
      </c>
      <c r="B19" s="9">
        <v>0.18221000000000001</v>
      </c>
      <c r="C19" s="10">
        <v>0.16450999999999999</v>
      </c>
      <c r="D19" s="9">
        <v>8.4000000000000005E-2</v>
      </c>
      <c r="E19" s="77">
        <v>0.16594</v>
      </c>
      <c r="F19" s="9">
        <v>145.89694</v>
      </c>
      <c r="G19" s="10">
        <v>0.12626999999999999</v>
      </c>
      <c r="H19" s="9">
        <v>8.2159999999999997E-2</v>
      </c>
      <c r="I19" s="10">
        <v>0.13469999999999999</v>
      </c>
      <c r="J19" s="10">
        <v>10.83291</v>
      </c>
      <c r="K19" s="53">
        <v>9.3160000000000007E-2</v>
      </c>
    </row>
    <row r="20" spans="1:12" x14ac:dyDescent="0.25">
      <c r="A20" s="8">
        <v>40710</v>
      </c>
      <c r="B20" s="9">
        <v>0.18426999999999999</v>
      </c>
      <c r="C20" s="10">
        <v>0.16596</v>
      </c>
      <c r="D20" s="9">
        <v>8.4449999999999997E-2</v>
      </c>
      <c r="E20" s="10">
        <v>0.16622999999999999</v>
      </c>
      <c r="F20" s="9">
        <v>145.99965</v>
      </c>
      <c r="G20" s="10">
        <v>0.12651999999999999</v>
      </c>
      <c r="H20" s="9">
        <v>8.2809999999999995E-2</v>
      </c>
      <c r="I20" s="10">
        <v>0.13469999999999999</v>
      </c>
      <c r="J20" s="10">
        <v>10.86726</v>
      </c>
      <c r="K20" s="53">
        <v>9.4219999999999998E-2</v>
      </c>
    </row>
    <row r="21" spans="1:12" x14ac:dyDescent="0.25">
      <c r="A21" s="8">
        <v>40711</v>
      </c>
      <c r="B21" s="9">
        <v>0.18529999999999999</v>
      </c>
      <c r="C21" s="10">
        <v>0.16694999999999999</v>
      </c>
      <c r="D21" s="9">
        <v>8.4449999999999997E-2</v>
      </c>
      <c r="E21" s="10">
        <v>0.16664999999999999</v>
      </c>
      <c r="F21" s="9">
        <v>146.30440999999999</v>
      </c>
      <c r="G21" s="10">
        <v>0.12706000000000001</v>
      </c>
      <c r="H21" s="9">
        <v>8.3129999999999996E-2</v>
      </c>
      <c r="I21" s="10">
        <v>0.13469999999999999</v>
      </c>
      <c r="J21" s="10">
        <v>10.869619999999999</v>
      </c>
      <c r="K21" s="53">
        <v>9.4740000000000005E-2</v>
      </c>
    </row>
    <row r="22" spans="1:12" ht="15.75" thickBot="1" x14ac:dyDescent="0.3">
      <c r="A22" s="11"/>
      <c r="B22" s="12"/>
      <c r="C22" s="13"/>
      <c r="D22" s="12"/>
      <c r="E22" s="13"/>
      <c r="F22" s="12"/>
      <c r="G22" s="13"/>
      <c r="H22" s="12"/>
      <c r="I22" s="13"/>
      <c r="J22" s="13"/>
      <c r="K22" s="54"/>
    </row>
    <row r="23" spans="1:12" ht="15.75" thickTop="1" x14ac:dyDescent="0.25">
      <c r="A23" s="14" t="s">
        <v>9</v>
      </c>
      <c r="B23" s="15">
        <f t="shared" ref="B23:K23" si="4">SUM(B18:B22)</f>
        <v>0.73514999999999997</v>
      </c>
      <c r="C23" s="16">
        <f t="shared" si="4"/>
        <v>0.66169999999999995</v>
      </c>
      <c r="D23" s="15">
        <f t="shared" si="4"/>
        <v>0.33689999999999998</v>
      </c>
      <c r="E23" s="16">
        <f t="shared" si="4"/>
        <v>0.66535</v>
      </c>
      <c r="F23" s="15">
        <f t="shared" si="4"/>
        <v>584.37743999999998</v>
      </c>
      <c r="G23" s="16">
        <f t="shared" si="4"/>
        <v>0.50733000000000006</v>
      </c>
      <c r="H23" s="15">
        <f t="shared" si="4"/>
        <v>0.33090999999999998</v>
      </c>
      <c r="I23" s="16">
        <f t="shared" si="4"/>
        <v>0.53879999999999995</v>
      </c>
      <c r="J23" s="16">
        <f t="shared" si="4"/>
        <v>43.387209999999996</v>
      </c>
      <c r="K23" s="55">
        <f t="shared" si="4"/>
        <v>0.37587999999999999</v>
      </c>
    </row>
    <row r="24" spans="1:12" ht="15.75" thickBot="1" x14ac:dyDescent="0.3">
      <c r="A24" s="17" t="s">
        <v>10</v>
      </c>
      <c r="B24" s="18">
        <f>B23/4</f>
        <v>0.18378749999999999</v>
      </c>
      <c r="C24" s="19">
        <f>C23/4</f>
        <v>0.16542499999999999</v>
      </c>
      <c r="D24" s="19">
        <f t="shared" ref="D24:K24" si="5">D23/4</f>
        <v>8.4224999999999994E-2</v>
      </c>
      <c r="E24" s="19">
        <f t="shared" si="5"/>
        <v>0.1663375</v>
      </c>
      <c r="F24" s="19">
        <f t="shared" si="5"/>
        <v>146.09435999999999</v>
      </c>
      <c r="G24" s="19">
        <f t="shared" si="5"/>
        <v>0.12683250000000001</v>
      </c>
      <c r="H24" s="19">
        <f t="shared" si="5"/>
        <v>8.2727499999999995E-2</v>
      </c>
      <c r="I24" s="19">
        <f t="shared" si="5"/>
        <v>0.13469999999999999</v>
      </c>
      <c r="J24" s="19">
        <f t="shared" si="5"/>
        <v>10.846802499999999</v>
      </c>
      <c r="K24" s="19">
        <f t="shared" si="5"/>
        <v>9.3969999999999998E-2</v>
      </c>
    </row>
    <row r="25" spans="1:12" ht="15.75" thickTop="1" x14ac:dyDescent="0.25">
      <c r="A25" s="8">
        <v>40714</v>
      </c>
      <c r="B25" s="9">
        <v>0.18426999999999999</v>
      </c>
      <c r="C25" s="10">
        <v>0.1663</v>
      </c>
      <c r="D25" s="9">
        <v>8.4459999999999993E-2</v>
      </c>
      <c r="E25" s="10">
        <v>0.16624</v>
      </c>
      <c r="F25" s="9">
        <v>146.28756999999999</v>
      </c>
      <c r="G25" s="10">
        <v>0.12694</v>
      </c>
      <c r="H25" s="9">
        <v>8.3299999999999999E-2</v>
      </c>
      <c r="I25" s="10">
        <v>0.13469999999999999</v>
      </c>
      <c r="J25" s="10">
        <v>10.790139999999999</v>
      </c>
      <c r="K25" s="53">
        <v>9.4210000000000002E-2</v>
      </c>
    </row>
    <row r="26" spans="1:12" x14ac:dyDescent="0.25">
      <c r="A26" s="8">
        <v>40715</v>
      </c>
      <c r="B26" s="9">
        <v>0.18407999999999999</v>
      </c>
      <c r="C26" s="10">
        <v>0.16619999999999999</v>
      </c>
      <c r="D26" s="9">
        <v>8.4599999999999995E-2</v>
      </c>
      <c r="E26" s="10">
        <v>0.16646</v>
      </c>
      <c r="F26" s="9">
        <v>146.10571999999999</v>
      </c>
      <c r="G26" s="10">
        <v>0.12734000000000001</v>
      </c>
      <c r="H26" s="9">
        <v>8.3110000000000003E-2</v>
      </c>
      <c r="I26" s="10">
        <v>0.13469999999999999</v>
      </c>
      <c r="J26" s="10">
        <v>10.81001</v>
      </c>
      <c r="K26" s="53">
        <v>9.4130000000000005E-2</v>
      </c>
    </row>
    <row r="27" spans="1:12" x14ac:dyDescent="0.25">
      <c r="A27" s="8">
        <v>40716</v>
      </c>
      <c r="B27" s="9">
        <v>0.18371999999999999</v>
      </c>
      <c r="C27" s="10">
        <v>0.16592000000000001</v>
      </c>
      <c r="D27" s="9">
        <v>8.4279999999999994E-2</v>
      </c>
      <c r="E27" s="10">
        <v>0.1661</v>
      </c>
      <c r="F27" s="9">
        <v>145.39349999999999</v>
      </c>
      <c r="G27" s="10">
        <v>0.12717999999999999</v>
      </c>
      <c r="H27" s="9">
        <v>8.3080000000000001E-2</v>
      </c>
      <c r="I27" s="10">
        <v>0.13469999999999999</v>
      </c>
      <c r="J27" s="10">
        <v>10.80025</v>
      </c>
      <c r="K27" s="53">
        <v>9.375E-2</v>
      </c>
    </row>
    <row r="28" spans="1:12" x14ac:dyDescent="0.25">
      <c r="A28" s="8">
        <v>40717</v>
      </c>
      <c r="B28" s="9">
        <v>0.18262999999999999</v>
      </c>
      <c r="C28" s="10">
        <v>0.16495000000000001</v>
      </c>
      <c r="D28" s="9">
        <v>8.4309999999999996E-2</v>
      </c>
      <c r="E28" s="10">
        <v>0.16588</v>
      </c>
      <c r="F28" s="9">
        <v>144.75199000000001</v>
      </c>
      <c r="G28" s="10">
        <v>0.12683</v>
      </c>
      <c r="H28" s="9">
        <v>8.3419999999999994E-2</v>
      </c>
      <c r="I28" s="10">
        <v>0.13469999999999999</v>
      </c>
      <c r="J28" s="10">
        <v>10.79486</v>
      </c>
      <c r="K28" s="53">
        <v>9.3460000000000001E-2</v>
      </c>
    </row>
    <row r="29" spans="1:12" ht="15.75" thickBot="1" x14ac:dyDescent="0.3">
      <c r="A29" s="11">
        <v>40718</v>
      </c>
      <c r="B29" s="12">
        <v>0.18565999999999999</v>
      </c>
      <c r="C29" s="13">
        <v>0.16596</v>
      </c>
      <c r="D29" s="12">
        <v>8.4760000000000002E-2</v>
      </c>
      <c r="E29" s="13">
        <v>0.16675000000000001</v>
      </c>
      <c r="F29" s="12">
        <v>145.21839</v>
      </c>
      <c r="G29" s="13">
        <v>0.12836</v>
      </c>
      <c r="H29" s="12">
        <v>8.4239999999999995E-2</v>
      </c>
      <c r="I29" s="13">
        <v>0.13469999999999999</v>
      </c>
      <c r="J29" s="13">
        <v>10.850759999999999</v>
      </c>
      <c r="K29" s="54">
        <v>9.493E-2</v>
      </c>
    </row>
    <row r="30" spans="1:12" ht="15.75" thickTop="1" x14ac:dyDescent="0.25">
      <c r="A30" s="14" t="s">
        <v>9</v>
      </c>
      <c r="B30" s="15">
        <f t="shared" ref="B30:K30" si="6">SUM(B25:B29)</f>
        <v>0.92035999999999984</v>
      </c>
      <c r="C30" s="16">
        <f t="shared" si="6"/>
        <v>0.82933000000000001</v>
      </c>
      <c r="D30" s="15">
        <f t="shared" si="6"/>
        <v>0.42241000000000001</v>
      </c>
      <c r="E30" s="16">
        <f t="shared" si="6"/>
        <v>0.83143000000000011</v>
      </c>
      <c r="F30" s="15">
        <f t="shared" si="6"/>
        <v>727.75716999999997</v>
      </c>
      <c r="G30" s="16">
        <f t="shared" si="6"/>
        <v>0.63665000000000005</v>
      </c>
      <c r="H30" s="15">
        <f t="shared" si="6"/>
        <v>0.41714999999999997</v>
      </c>
      <c r="I30" s="16">
        <f t="shared" si="6"/>
        <v>0.67349999999999999</v>
      </c>
      <c r="J30" s="16">
        <f t="shared" si="6"/>
        <v>54.046019999999999</v>
      </c>
      <c r="K30" s="55">
        <f t="shared" si="6"/>
        <v>0.47048000000000001</v>
      </c>
    </row>
    <row r="31" spans="1:12" ht="15.75" thickBot="1" x14ac:dyDescent="0.3">
      <c r="A31" s="17" t="s">
        <v>10</v>
      </c>
      <c r="B31" s="18">
        <f>B30/5</f>
        <v>0.18407199999999996</v>
      </c>
      <c r="C31" s="19">
        <f>C30/5</f>
        <v>0.16586600000000001</v>
      </c>
      <c r="D31" s="19">
        <f t="shared" ref="D31:K31" si="7">D30/5</f>
        <v>8.4482000000000002E-2</v>
      </c>
      <c r="E31" s="19">
        <f t="shared" si="7"/>
        <v>0.16628600000000002</v>
      </c>
      <c r="F31" s="19">
        <f t="shared" si="7"/>
        <v>145.551434</v>
      </c>
      <c r="G31" s="19">
        <f t="shared" si="7"/>
        <v>0.12733</v>
      </c>
      <c r="H31" s="19">
        <f t="shared" si="7"/>
        <v>8.342999999999999E-2</v>
      </c>
      <c r="I31" s="19">
        <f t="shared" si="7"/>
        <v>0.13469999999999999</v>
      </c>
      <c r="J31" s="19">
        <f t="shared" si="7"/>
        <v>10.809203999999999</v>
      </c>
      <c r="K31" s="19">
        <f t="shared" si="7"/>
        <v>9.4095999999999999E-2</v>
      </c>
    </row>
    <row r="32" spans="1:12" ht="15.75" thickTop="1" x14ac:dyDescent="0.25">
      <c r="A32" s="14">
        <v>40721</v>
      </c>
      <c r="B32" s="37">
        <v>0.18579000000000001</v>
      </c>
      <c r="C32" s="34">
        <v>0.16638</v>
      </c>
      <c r="D32" s="37">
        <v>8.4750000000000006E-2</v>
      </c>
      <c r="E32" s="34">
        <v>0.16675000000000001</v>
      </c>
      <c r="F32" s="37">
        <v>145.31099</v>
      </c>
      <c r="G32" s="34">
        <v>0.12826000000000001</v>
      </c>
      <c r="H32" s="37">
        <v>8.4370000000000001E-2</v>
      </c>
      <c r="I32" s="34">
        <v>0.13469999999999999</v>
      </c>
      <c r="J32" s="34">
        <v>10.82921</v>
      </c>
      <c r="K32" s="59">
        <v>9.4990000000000005E-2</v>
      </c>
    </row>
    <row r="33" spans="1:11" x14ac:dyDescent="0.25">
      <c r="A33" s="14">
        <v>40722</v>
      </c>
      <c r="B33" s="37">
        <v>0.18473999999999999</v>
      </c>
      <c r="C33" s="34">
        <v>0.16735</v>
      </c>
      <c r="D33" s="37">
        <v>8.4790000000000004E-2</v>
      </c>
      <c r="E33" s="34">
        <v>0.16728000000000001</v>
      </c>
      <c r="F33" s="37">
        <v>146.26399000000001</v>
      </c>
      <c r="G33" s="34">
        <v>0.12917999999999999</v>
      </c>
      <c r="H33" s="37">
        <v>8.4279999999999994E-2</v>
      </c>
      <c r="I33" s="34">
        <v>0.13469999999999999</v>
      </c>
      <c r="J33" s="34">
        <v>10.881740000000001</v>
      </c>
      <c r="K33" s="59">
        <v>9.4589999999999994E-2</v>
      </c>
    </row>
    <row r="34" spans="1:11" x14ac:dyDescent="0.25">
      <c r="A34" s="14">
        <v>40723</v>
      </c>
      <c r="B34" s="37">
        <v>0.1837</v>
      </c>
      <c r="C34" s="34">
        <v>0.16671</v>
      </c>
      <c r="D34" s="37">
        <v>8.4229999999999999E-2</v>
      </c>
      <c r="E34" s="34">
        <v>0.16705</v>
      </c>
      <c r="F34" s="37">
        <v>145.83968999999999</v>
      </c>
      <c r="G34" s="34">
        <v>0.12823999999999999</v>
      </c>
      <c r="H34" s="37">
        <v>8.4699999999999998E-2</v>
      </c>
      <c r="I34" s="34">
        <v>0.13469999999999999</v>
      </c>
      <c r="J34" s="34">
        <v>10.8942</v>
      </c>
      <c r="K34" s="59">
        <v>9.393E-2</v>
      </c>
    </row>
    <row r="35" spans="1:11" ht="15.75" thickBot="1" x14ac:dyDescent="0.3">
      <c r="A35" s="17">
        <v>40724</v>
      </c>
      <c r="B35" s="85">
        <v>0.18306</v>
      </c>
      <c r="C35" s="86">
        <v>0.16449</v>
      </c>
      <c r="D35" s="85">
        <v>8.4070000000000006E-2</v>
      </c>
      <c r="E35" s="86">
        <v>0.16635</v>
      </c>
      <c r="F35" s="85">
        <v>145.04832999999999</v>
      </c>
      <c r="G35" s="86">
        <v>0.12679000000000001</v>
      </c>
      <c r="H35" s="85">
        <v>8.4330000000000002E-2</v>
      </c>
      <c r="I35" s="86">
        <v>0.13469999999999999</v>
      </c>
      <c r="J35" s="86">
        <v>10.894539999999999</v>
      </c>
      <c r="K35" s="87">
        <v>9.3600000000000003E-2</v>
      </c>
    </row>
    <row r="36" spans="1:11" ht="15.75" thickTop="1" x14ac:dyDescent="0.25">
      <c r="A36" s="14" t="s">
        <v>9</v>
      </c>
      <c r="B36" s="15">
        <f t="shared" ref="B36:K36" si="8">SUM(B32:B35)</f>
        <v>0.73729</v>
      </c>
      <c r="C36" s="16">
        <f t="shared" si="8"/>
        <v>0.66493000000000002</v>
      </c>
      <c r="D36" s="15">
        <f t="shared" si="8"/>
        <v>0.33784000000000003</v>
      </c>
      <c r="E36" s="16">
        <f t="shared" si="8"/>
        <v>0.66743000000000008</v>
      </c>
      <c r="F36" s="15">
        <f t="shared" si="8"/>
        <v>582.46299999999997</v>
      </c>
      <c r="G36" s="16">
        <f t="shared" si="8"/>
        <v>0.51246999999999998</v>
      </c>
      <c r="H36" s="15">
        <f t="shared" si="8"/>
        <v>0.33767999999999998</v>
      </c>
      <c r="I36" s="16">
        <f t="shared" si="8"/>
        <v>0.53879999999999995</v>
      </c>
      <c r="J36" s="16">
        <f t="shared" si="8"/>
        <v>43.499690000000001</v>
      </c>
      <c r="K36" s="55">
        <f t="shared" si="8"/>
        <v>0.37711</v>
      </c>
    </row>
    <row r="37" spans="1:11" ht="15.75" thickBot="1" x14ac:dyDescent="0.3">
      <c r="A37" s="17" t="s">
        <v>10</v>
      </c>
      <c r="B37" s="18">
        <f>B36/4</f>
        <v>0.1843225</v>
      </c>
      <c r="C37" s="19">
        <f>C36/4</f>
        <v>0.16623250000000001</v>
      </c>
      <c r="D37" s="19">
        <f t="shared" ref="D37:K37" si="9">D36/4</f>
        <v>8.4460000000000007E-2</v>
      </c>
      <c r="E37" s="19">
        <f t="shared" si="9"/>
        <v>0.16685750000000002</v>
      </c>
      <c r="F37" s="19">
        <f t="shared" si="9"/>
        <v>145.61574999999999</v>
      </c>
      <c r="G37" s="19">
        <f t="shared" si="9"/>
        <v>0.1281175</v>
      </c>
      <c r="H37" s="19">
        <f t="shared" si="9"/>
        <v>8.4419999999999995E-2</v>
      </c>
      <c r="I37" s="19">
        <f t="shared" si="9"/>
        <v>0.13469999999999999</v>
      </c>
      <c r="J37" s="19">
        <f t="shared" si="9"/>
        <v>10.8749225</v>
      </c>
      <c r="K37" s="19">
        <f t="shared" si="9"/>
        <v>9.42775E-2</v>
      </c>
    </row>
    <row r="38" spans="1:11" ht="21" thickTop="1" x14ac:dyDescent="0.3">
      <c r="A38" s="20"/>
      <c r="B38" s="9"/>
      <c r="C38" s="50"/>
      <c r="D38" s="9"/>
      <c r="E38" s="22" t="s">
        <v>11</v>
      </c>
      <c r="F38" s="9"/>
      <c r="G38" s="10"/>
      <c r="H38" s="9"/>
      <c r="I38" s="10"/>
      <c r="J38" s="10"/>
      <c r="K38" s="53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57"/>
    </row>
    <row r="40" spans="1:11" x14ac:dyDescent="0.25">
      <c r="A40" s="26" t="s">
        <v>12</v>
      </c>
      <c r="B40" s="27">
        <f>SUM(B6:B8,B11:B14,B18:B21,B25:B29,B32:B35)</f>
        <v>3.5996299999999994</v>
      </c>
      <c r="C40" s="36">
        <f>SUM(C6:C8,C11:C14,C18:C21,C25:C29,C32:C35)</f>
        <v>3.25197</v>
      </c>
      <c r="D40" s="36">
        <f t="shared" ref="D40:K40" si="10">SUM(D6:D8,D11:D14,D18:D21,D25:D29,D32:D35)</f>
        <v>1.6550400000000001</v>
      </c>
      <c r="E40" s="36">
        <f t="shared" si="10"/>
        <v>3.2680099999999999</v>
      </c>
      <c r="F40" s="36">
        <f t="shared" si="10"/>
        <v>2861.5607399999994</v>
      </c>
      <c r="G40" s="36">
        <f t="shared" si="10"/>
        <v>2.4951699999999999</v>
      </c>
      <c r="H40" s="36">
        <f t="shared" si="10"/>
        <v>1.6321900000000003</v>
      </c>
      <c r="I40" s="36">
        <f t="shared" si="10"/>
        <v>2.6473000000000004</v>
      </c>
      <c r="J40" s="36">
        <f t="shared" si="10"/>
        <v>213.11833000000001</v>
      </c>
      <c r="K40" s="36">
        <f t="shared" si="10"/>
        <v>1.8405</v>
      </c>
    </row>
    <row r="41" spans="1:11" x14ac:dyDescent="0.25">
      <c r="A41" s="26" t="s">
        <v>13</v>
      </c>
      <c r="B41" s="27">
        <f>B40/20</f>
        <v>0.17998149999999996</v>
      </c>
      <c r="C41" s="28">
        <f>C40/20</f>
        <v>0.16259850000000001</v>
      </c>
      <c r="D41" s="28">
        <f t="shared" ref="D41:K41" si="11">D40/20</f>
        <v>8.2752000000000006E-2</v>
      </c>
      <c r="E41" s="28">
        <f t="shared" si="11"/>
        <v>0.1634005</v>
      </c>
      <c r="F41" s="28">
        <f t="shared" si="11"/>
        <v>143.07803699999997</v>
      </c>
      <c r="G41" s="28">
        <f t="shared" si="11"/>
        <v>0.12475849999999999</v>
      </c>
      <c r="H41" s="28">
        <f t="shared" si="11"/>
        <v>8.1609500000000015E-2</v>
      </c>
      <c r="I41" s="28">
        <f t="shared" si="11"/>
        <v>0.13236500000000001</v>
      </c>
      <c r="J41" s="28">
        <f t="shared" si="11"/>
        <v>10.6559165</v>
      </c>
      <c r="K41" s="28">
        <f t="shared" si="11"/>
        <v>9.2024999999999996E-2</v>
      </c>
    </row>
    <row r="42" spans="1:11" x14ac:dyDescent="0.25">
      <c r="A42" s="26" t="s">
        <v>14</v>
      </c>
      <c r="B42" s="27">
        <f>1/B41</f>
        <v>5.5561266019007522</v>
      </c>
      <c r="C42" s="28">
        <f>1/C41</f>
        <v>6.1501182360230873</v>
      </c>
      <c r="D42" s="28">
        <f t="shared" ref="D42:K42" si="12">1/D41</f>
        <v>12.08430007733952</v>
      </c>
      <c r="E42" s="28">
        <f t="shared" si="12"/>
        <v>6.1199323135486123</v>
      </c>
      <c r="F42" s="28">
        <f>1000/F41</f>
        <v>6.9891928975793833</v>
      </c>
      <c r="G42" s="28">
        <f t="shared" si="12"/>
        <v>8.0154859187951129</v>
      </c>
      <c r="H42" s="28">
        <f t="shared" si="12"/>
        <v>12.253475391958041</v>
      </c>
      <c r="I42" s="28">
        <f t="shared" si="12"/>
        <v>7.5548672232085519</v>
      </c>
      <c r="J42" s="28">
        <f>100/J41</f>
        <v>9.3844579206302896</v>
      </c>
      <c r="K42" s="28">
        <f t="shared" si="12"/>
        <v>10.866612333605</v>
      </c>
    </row>
    <row r="43" spans="1:11" ht="15.75" thickBot="1" x14ac:dyDescent="0.3">
      <c r="A43" s="29"/>
      <c r="B43" s="30"/>
      <c r="C43" s="31"/>
      <c r="D43" s="31"/>
      <c r="E43" s="30"/>
      <c r="F43" s="31"/>
      <c r="G43" s="30"/>
      <c r="H43" s="31"/>
      <c r="I43" s="30"/>
      <c r="J43" s="31"/>
      <c r="K43" s="3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5" workbookViewId="0">
      <selection activeCell="E14" sqref="E14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8">
        <v>40725</v>
      </c>
      <c r="B6" s="9">
        <v>0.18179999999999999</v>
      </c>
      <c r="C6" s="10">
        <v>0.16286</v>
      </c>
      <c r="D6" s="9">
        <v>8.4159999999999999E-2</v>
      </c>
      <c r="E6" s="10">
        <v>0.16555</v>
      </c>
      <c r="F6" s="9">
        <v>143.94716</v>
      </c>
      <c r="G6" s="10">
        <v>0.12579000000000001</v>
      </c>
      <c r="H6" s="9">
        <v>8.3919999999999995E-2</v>
      </c>
      <c r="I6" s="10">
        <v>0.13469999999999999</v>
      </c>
      <c r="J6" s="10">
        <v>10.866250000000001</v>
      </c>
      <c r="K6" s="53">
        <v>9.2950000000000005E-2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4"/>
    </row>
    <row r="8" spans="1:11" ht="15.75" thickTop="1" x14ac:dyDescent="0.25">
      <c r="A8" s="14" t="s">
        <v>9</v>
      </c>
      <c r="B8" s="15">
        <f t="shared" ref="B8:K8" si="0">SUM(B6:B7)</f>
        <v>0.18179999999999999</v>
      </c>
      <c r="C8" s="16">
        <f t="shared" si="0"/>
        <v>0.16286</v>
      </c>
      <c r="D8" s="15">
        <f t="shared" si="0"/>
        <v>8.4159999999999999E-2</v>
      </c>
      <c r="E8" s="16">
        <f t="shared" si="0"/>
        <v>0.16555</v>
      </c>
      <c r="F8" s="15">
        <f t="shared" si="0"/>
        <v>143.94716</v>
      </c>
      <c r="G8" s="16">
        <f t="shared" si="0"/>
        <v>0.12579000000000001</v>
      </c>
      <c r="H8" s="15">
        <f t="shared" si="0"/>
        <v>8.3919999999999995E-2</v>
      </c>
      <c r="I8" s="16">
        <f t="shared" si="0"/>
        <v>0.13469999999999999</v>
      </c>
      <c r="J8" s="16">
        <f t="shared" si="0"/>
        <v>10.866250000000001</v>
      </c>
      <c r="K8" s="55">
        <f t="shared" si="0"/>
        <v>9.2950000000000005E-2</v>
      </c>
    </row>
    <row r="9" spans="1:11" ht="15.75" thickBot="1" x14ac:dyDescent="0.3">
      <c r="A9" s="17" t="s">
        <v>10</v>
      </c>
      <c r="B9" s="18">
        <f>B8/2</f>
        <v>9.0899999999999995E-2</v>
      </c>
      <c r="C9" s="19">
        <f>C8/2</f>
        <v>8.1430000000000002E-2</v>
      </c>
      <c r="D9" s="19">
        <f t="shared" ref="D9:K9" si="1">D8/2</f>
        <v>4.2079999999999999E-2</v>
      </c>
      <c r="E9" s="19">
        <f t="shared" si="1"/>
        <v>8.2775000000000001E-2</v>
      </c>
      <c r="F9" s="19">
        <f t="shared" si="1"/>
        <v>71.973579999999998</v>
      </c>
      <c r="G9" s="19">
        <f t="shared" si="1"/>
        <v>6.2895000000000006E-2</v>
      </c>
      <c r="H9" s="19">
        <f t="shared" si="1"/>
        <v>4.1959999999999997E-2</v>
      </c>
      <c r="I9" s="19">
        <f t="shared" si="1"/>
        <v>6.7349999999999993E-2</v>
      </c>
      <c r="J9" s="19">
        <f t="shared" si="1"/>
        <v>5.4331250000000004</v>
      </c>
      <c r="K9" s="19">
        <f t="shared" si="1"/>
        <v>4.6475000000000002E-2</v>
      </c>
    </row>
    <row r="10" spans="1:11" ht="15.75" thickTop="1" x14ac:dyDescent="0.25">
      <c r="A10" s="8">
        <v>40728</v>
      </c>
      <c r="B10" s="73">
        <v>0.18162</v>
      </c>
      <c r="C10" s="10">
        <v>0.16281000000000001</v>
      </c>
      <c r="D10" s="9">
        <v>8.4169999999999995E-2</v>
      </c>
      <c r="E10" s="77">
        <v>0.1653</v>
      </c>
      <c r="F10" s="9">
        <v>143.57673</v>
      </c>
      <c r="G10" s="10">
        <v>0.12523000000000001</v>
      </c>
      <c r="H10" s="9">
        <v>8.3890000000000006E-2</v>
      </c>
      <c r="I10" s="10">
        <v>0.13469999999999999</v>
      </c>
      <c r="J10" s="10">
        <v>10.892519999999999</v>
      </c>
      <c r="K10" s="53">
        <v>9.2859999999999998E-2</v>
      </c>
    </row>
    <row r="11" spans="1:11" x14ac:dyDescent="0.25">
      <c r="A11" s="8">
        <v>40729</v>
      </c>
      <c r="B11" s="9">
        <v>0.18140000000000001</v>
      </c>
      <c r="C11" s="10">
        <v>0.16253999999999999</v>
      </c>
      <c r="D11" s="9">
        <v>8.4029999999999994E-2</v>
      </c>
      <c r="E11" s="10">
        <v>0.16511000000000001</v>
      </c>
      <c r="F11" s="9">
        <v>143.28711999999999</v>
      </c>
      <c r="G11" s="10">
        <v>0.12540000000000001</v>
      </c>
      <c r="H11" s="9">
        <v>8.3769999999999997E-2</v>
      </c>
      <c r="I11" s="10">
        <v>0.13469999999999999</v>
      </c>
      <c r="J11" s="10">
        <v>10.879049999999999</v>
      </c>
      <c r="K11" s="53">
        <v>9.2749999999999999E-2</v>
      </c>
    </row>
    <row r="12" spans="1:11" x14ac:dyDescent="0.25">
      <c r="A12" s="8">
        <v>40730</v>
      </c>
      <c r="B12" s="9">
        <v>0.18207999999999999</v>
      </c>
      <c r="C12" s="10">
        <v>0.16256999999999999</v>
      </c>
      <c r="D12" s="77">
        <v>8.4159999999999999E-2</v>
      </c>
      <c r="E12" s="77">
        <v>0.16533999999999999</v>
      </c>
      <c r="F12" s="9">
        <v>143.56663</v>
      </c>
      <c r="G12" s="10">
        <v>0.12587000000000001</v>
      </c>
      <c r="H12" s="9">
        <v>8.3769999999999997E-2</v>
      </c>
      <c r="I12" s="10">
        <v>0.13469999999999999</v>
      </c>
      <c r="J12" s="10">
        <v>10.9107</v>
      </c>
      <c r="K12" s="53">
        <v>9.3100000000000002E-2</v>
      </c>
    </row>
    <row r="13" spans="1:11" ht="15.75" x14ac:dyDescent="0.25">
      <c r="A13" s="8">
        <v>40731</v>
      </c>
      <c r="B13" s="9"/>
      <c r="C13" s="10"/>
      <c r="D13" s="9"/>
      <c r="E13" s="79" t="s">
        <v>27</v>
      </c>
      <c r="F13" s="9"/>
      <c r="G13" s="10"/>
      <c r="H13" s="9"/>
      <c r="I13" s="10"/>
      <c r="J13" s="10"/>
      <c r="K13" s="53"/>
    </row>
    <row r="14" spans="1:11" ht="15.75" thickBot="1" x14ac:dyDescent="0.3">
      <c r="A14" s="11">
        <v>40732</v>
      </c>
      <c r="B14" s="12">
        <v>0.183282</v>
      </c>
      <c r="C14" s="13">
        <v>0.16223000000000001</v>
      </c>
      <c r="D14" s="12">
        <v>8.4650000000000003E-2</v>
      </c>
      <c r="E14" s="13">
        <v>0.16491</v>
      </c>
      <c r="F14" s="12">
        <v>143.35446999999999</v>
      </c>
      <c r="G14" s="13">
        <v>0.12529999999999999</v>
      </c>
      <c r="H14" s="12">
        <v>8.4279999999999994E-2</v>
      </c>
      <c r="I14" s="13">
        <v>0.13469999999999999</v>
      </c>
      <c r="J14" s="13">
        <v>10.92787</v>
      </c>
      <c r="K14" s="54">
        <v>9.3990000000000004E-2</v>
      </c>
    </row>
    <row r="15" spans="1:11" ht="15.75" thickTop="1" x14ac:dyDescent="0.25">
      <c r="A15" s="14" t="s">
        <v>9</v>
      </c>
      <c r="B15" s="15">
        <f t="shared" ref="B15:K15" si="2">SUM(B10:B14)</f>
        <v>0.72838200000000008</v>
      </c>
      <c r="C15" s="16">
        <f t="shared" si="2"/>
        <v>0.65015000000000001</v>
      </c>
      <c r="D15" s="15">
        <f t="shared" si="2"/>
        <v>0.33700999999999998</v>
      </c>
      <c r="E15" s="16">
        <f t="shared" si="2"/>
        <v>0.66066000000000003</v>
      </c>
      <c r="F15" s="15">
        <f t="shared" si="2"/>
        <v>573.78494999999998</v>
      </c>
      <c r="G15" s="16">
        <f t="shared" si="2"/>
        <v>0.50180000000000002</v>
      </c>
      <c r="H15" s="15">
        <f t="shared" si="2"/>
        <v>0.33570999999999995</v>
      </c>
      <c r="I15" s="16">
        <f t="shared" si="2"/>
        <v>0.53879999999999995</v>
      </c>
      <c r="J15" s="16">
        <f t="shared" si="2"/>
        <v>43.610139999999994</v>
      </c>
      <c r="K15" s="55">
        <f t="shared" si="2"/>
        <v>0.37270000000000003</v>
      </c>
    </row>
    <row r="16" spans="1:11" ht="15.75" thickBot="1" x14ac:dyDescent="0.3">
      <c r="A16" s="17" t="s">
        <v>10</v>
      </c>
      <c r="B16" s="18">
        <f>B15/4</f>
        <v>0.18209550000000002</v>
      </c>
      <c r="C16" s="19">
        <f>C15/4</f>
        <v>0.1625375</v>
      </c>
      <c r="D16" s="19">
        <f t="shared" ref="D16:K16" si="3">D15/4</f>
        <v>8.4252499999999994E-2</v>
      </c>
      <c r="E16" s="19">
        <f t="shared" si="3"/>
        <v>0.16516500000000001</v>
      </c>
      <c r="F16" s="19">
        <f t="shared" si="3"/>
        <v>143.4462375</v>
      </c>
      <c r="G16" s="19">
        <f t="shared" si="3"/>
        <v>0.12545000000000001</v>
      </c>
      <c r="H16" s="19">
        <f t="shared" si="3"/>
        <v>8.3927499999999988E-2</v>
      </c>
      <c r="I16" s="19">
        <f t="shared" si="3"/>
        <v>0.13469999999999999</v>
      </c>
      <c r="J16" s="19">
        <f t="shared" si="3"/>
        <v>10.902534999999999</v>
      </c>
      <c r="K16" s="19">
        <f t="shared" si="3"/>
        <v>9.3175000000000008E-2</v>
      </c>
    </row>
    <row r="17" spans="1:11" ht="15" customHeight="1" thickTop="1" x14ac:dyDescent="0.25">
      <c r="A17" s="8">
        <v>40735</v>
      </c>
      <c r="B17" s="9">
        <v>0.18482999999999999</v>
      </c>
      <c r="C17" s="10">
        <v>0.16131000000000001</v>
      </c>
      <c r="D17" s="9">
        <v>8.4739999999999996E-2</v>
      </c>
      <c r="E17" s="10">
        <v>0.16450000000000001</v>
      </c>
      <c r="F17" s="9">
        <v>142.37116</v>
      </c>
      <c r="G17" s="10">
        <v>0.12553</v>
      </c>
      <c r="H17" s="9">
        <v>8.3949999999999997E-2</v>
      </c>
      <c r="I17" s="10">
        <v>0.13469999999999999</v>
      </c>
      <c r="J17" s="10">
        <v>10.8612</v>
      </c>
      <c r="K17" s="53">
        <v>9.4500000000000001E-2</v>
      </c>
    </row>
    <row r="18" spans="1:11" x14ac:dyDescent="0.25">
      <c r="A18" s="8">
        <v>40736</v>
      </c>
      <c r="B18" s="9">
        <v>0.18578</v>
      </c>
      <c r="C18" s="10">
        <v>0.16166</v>
      </c>
      <c r="D18" s="9">
        <v>8.4739999999999996E-2</v>
      </c>
      <c r="E18" s="10">
        <v>0.16478000000000001</v>
      </c>
      <c r="F18" s="9">
        <v>142.57658000000001</v>
      </c>
      <c r="G18" s="10">
        <v>0.12583</v>
      </c>
      <c r="H18" s="9">
        <v>8.4150000000000003E-2</v>
      </c>
      <c r="I18" s="10">
        <v>0.13469999999999999</v>
      </c>
      <c r="J18" s="10">
        <v>10.85244</v>
      </c>
      <c r="K18" s="53">
        <v>9.4990000000000005E-2</v>
      </c>
    </row>
    <row r="19" spans="1:11" x14ac:dyDescent="0.25">
      <c r="A19" s="8">
        <v>40737</v>
      </c>
      <c r="B19" s="9">
        <v>0.18861</v>
      </c>
      <c r="C19" s="10">
        <v>0.16435</v>
      </c>
      <c r="D19" s="9">
        <v>8.5449999999999998E-2</v>
      </c>
      <c r="E19" s="10">
        <v>0.16527</v>
      </c>
      <c r="F19" s="9">
        <v>143.64240000000001</v>
      </c>
      <c r="G19" s="10">
        <v>0.12712000000000001</v>
      </c>
      <c r="H19" s="9">
        <v>8.4839999999999999E-2</v>
      </c>
      <c r="I19" s="10">
        <v>0.13469999999999999</v>
      </c>
      <c r="J19" s="10">
        <v>10.7265</v>
      </c>
      <c r="K19" s="53">
        <v>9.6430000000000002E-2</v>
      </c>
    </row>
    <row r="20" spans="1:11" x14ac:dyDescent="0.25">
      <c r="A20" s="8">
        <v>40738</v>
      </c>
      <c r="B20" s="9">
        <v>0.18601000000000001</v>
      </c>
      <c r="C20" s="10">
        <v>0.16175</v>
      </c>
      <c r="D20" s="9">
        <v>8.5000000000000006E-2</v>
      </c>
      <c r="E20" s="10">
        <v>0.16439999999999999</v>
      </c>
      <c r="F20" s="9">
        <v>142.86955</v>
      </c>
      <c r="G20" s="10">
        <v>0.12559999999999999</v>
      </c>
      <c r="H20" s="9">
        <v>8.3900000000000002E-2</v>
      </c>
      <c r="I20" s="10">
        <v>0.13469999999999999</v>
      </c>
      <c r="J20" s="10">
        <v>10.65241</v>
      </c>
      <c r="K20" s="53">
        <v>9.5390000000000003E-2</v>
      </c>
    </row>
    <row r="21" spans="1:11" ht="15.75" thickBot="1" x14ac:dyDescent="0.3">
      <c r="A21" s="11">
        <v>40739</v>
      </c>
      <c r="B21" s="12">
        <v>0.18584000000000001</v>
      </c>
      <c r="C21" s="13">
        <v>0.15955</v>
      </c>
      <c r="D21" s="12">
        <v>8.4599999999999995E-2</v>
      </c>
      <c r="E21" s="13">
        <v>0.16402</v>
      </c>
      <c r="F21" s="12">
        <v>142.43514999999999</v>
      </c>
      <c r="G21" s="13">
        <v>0.12547</v>
      </c>
      <c r="H21" s="12">
        <v>8.3500000000000005E-2</v>
      </c>
      <c r="I21" s="13">
        <v>0.13469999999999999</v>
      </c>
      <c r="J21" s="13">
        <v>10.65746</v>
      </c>
      <c r="K21" s="54">
        <v>9.5019999999999993E-2</v>
      </c>
    </row>
    <row r="22" spans="1:11" ht="15.75" thickTop="1" x14ac:dyDescent="0.25">
      <c r="A22" s="14" t="s">
        <v>9</v>
      </c>
      <c r="B22" s="15">
        <f t="shared" ref="B22:K22" si="4">SUM(B17:B21)</f>
        <v>0.93107000000000006</v>
      </c>
      <c r="C22" s="16">
        <f t="shared" si="4"/>
        <v>0.80862000000000001</v>
      </c>
      <c r="D22" s="15">
        <f t="shared" si="4"/>
        <v>0.42453000000000002</v>
      </c>
      <c r="E22" s="16">
        <f t="shared" si="4"/>
        <v>0.82296999999999998</v>
      </c>
      <c r="F22" s="15">
        <f t="shared" si="4"/>
        <v>713.89484000000004</v>
      </c>
      <c r="G22" s="16">
        <f t="shared" si="4"/>
        <v>0.62955000000000005</v>
      </c>
      <c r="H22" s="15">
        <f t="shared" si="4"/>
        <v>0.42034000000000005</v>
      </c>
      <c r="I22" s="16">
        <f t="shared" si="4"/>
        <v>0.67349999999999999</v>
      </c>
      <c r="J22" s="16">
        <f t="shared" si="4"/>
        <v>53.750010000000003</v>
      </c>
      <c r="K22" s="55">
        <f t="shared" si="4"/>
        <v>0.47633000000000003</v>
      </c>
    </row>
    <row r="23" spans="1:11" ht="15.75" thickBot="1" x14ac:dyDescent="0.3">
      <c r="A23" s="17" t="s">
        <v>10</v>
      </c>
      <c r="B23" s="18">
        <f>B22/5</f>
        <v>0.18621400000000002</v>
      </c>
      <c r="C23" s="19">
        <f>C22/5</f>
        <v>0.16172400000000001</v>
      </c>
      <c r="D23" s="19">
        <f t="shared" ref="D23:K23" si="5">D22/5</f>
        <v>8.4906000000000009E-2</v>
      </c>
      <c r="E23" s="19">
        <f t="shared" si="5"/>
        <v>0.16459399999999999</v>
      </c>
      <c r="F23" s="19">
        <f t="shared" si="5"/>
        <v>142.77896800000002</v>
      </c>
      <c r="G23" s="19">
        <f t="shared" si="5"/>
        <v>0.12591000000000002</v>
      </c>
      <c r="H23" s="19">
        <f t="shared" si="5"/>
        <v>8.4068000000000004E-2</v>
      </c>
      <c r="I23" s="19">
        <f t="shared" si="5"/>
        <v>0.13469999999999999</v>
      </c>
      <c r="J23" s="19">
        <f t="shared" si="5"/>
        <v>10.750002</v>
      </c>
      <c r="K23" s="19">
        <f t="shared" si="5"/>
        <v>9.5266000000000003E-2</v>
      </c>
    </row>
    <row r="24" spans="1:11" ht="15.75" thickTop="1" x14ac:dyDescent="0.25">
      <c r="A24" s="8">
        <v>40742</v>
      </c>
      <c r="B24" s="9">
        <v>0.18648999999999999</v>
      </c>
      <c r="C24" s="10">
        <v>0.15959000000000001</v>
      </c>
      <c r="D24" s="9">
        <v>8.4699999999999998E-2</v>
      </c>
      <c r="E24" s="10">
        <v>0.16417999999999999</v>
      </c>
      <c r="F24" s="9">
        <v>142.55637999999999</v>
      </c>
      <c r="G24" s="10">
        <v>0.12659000000000001</v>
      </c>
      <c r="H24" s="9">
        <v>8.3559999999999995E-2</v>
      </c>
      <c r="I24" s="10">
        <v>0.13469999999999999</v>
      </c>
      <c r="J24" s="10">
        <v>10.651070000000001</v>
      </c>
      <c r="K24" s="53">
        <v>9.5350000000000004E-2</v>
      </c>
    </row>
    <row r="25" spans="1:11" x14ac:dyDescent="0.25">
      <c r="A25" s="8">
        <v>40743</v>
      </c>
      <c r="B25" s="9">
        <v>0.18751999999999999</v>
      </c>
      <c r="C25" s="10">
        <v>0.15958</v>
      </c>
      <c r="D25" s="9">
        <v>8.4989999999999996E-2</v>
      </c>
      <c r="E25" s="10">
        <v>0.16420000000000001</v>
      </c>
      <c r="F25" s="9">
        <v>142.91333</v>
      </c>
      <c r="G25" s="10">
        <v>0.12720999999999999</v>
      </c>
      <c r="H25" s="9">
        <v>8.3960000000000007E-2</v>
      </c>
      <c r="I25" s="10">
        <v>0.13469999999999999</v>
      </c>
      <c r="J25" s="10">
        <v>10.65241</v>
      </c>
      <c r="K25" s="53">
        <v>9.5880000000000007E-2</v>
      </c>
    </row>
    <row r="26" spans="1:11" x14ac:dyDescent="0.25">
      <c r="A26" s="8">
        <v>40744</v>
      </c>
      <c r="B26" s="9">
        <v>0.18595999999999999</v>
      </c>
      <c r="C26" s="10">
        <v>0.15784999999999999</v>
      </c>
      <c r="D26" s="9">
        <v>8.4620000000000001E-2</v>
      </c>
      <c r="E26" s="10">
        <v>0.16374</v>
      </c>
      <c r="F26" s="9">
        <v>142.71633</v>
      </c>
      <c r="G26" s="10">
        <v>0.12601999999999999</v>
      </c>
      <c r="H26" s="9">
        <v>8.3470000000000003E-2</v>
      </c>
      <c r="I26" s="10">
        <v>0.13469999999999999</v>
      </c>
      <c r="J26" s="10">
        <v>10.64029</v>
      </c>
      <c r="K26" s="53">
        <v>9.5079999999999998E-2</v>
      </c>
    </row>
    <row r="27" spans="1:11" x14ac:dyDescent="0.25">
      <c r="A27" s="8">
        <v>40745</v>
      </c>
      <c r="B27" s="9">
        <v>0.18562999999999999</v>
      </c>
      <c r="C27" s="10">
        <v>0.15762999999999999</v>
      </c>
      <c r="D27" s="9">
        <v>8.4489999999999996E-2</v>
      </c>
      <c r="E27" s="10">
        <v>0.16353000000000001</v>
      </c>
      <c r="F27" s="9">
        <v>142.12871000000001</v>
      </c>
      <c r="G27" s="10">
        <v>0.12543000000000001</v>
      </c>
      <c r="H27" s="9">
        <v>8.3510000000000001E-2</v>
      </c>
      <c r="I27" s="10">
        <v>0.13469999999999999</v>
      </c>
      <c r="J27" s="10">
        <v>10.632540000000001</v>
      </c>
      <c r="K27" s="53">
        <v>9.4909999999999994E-2</v>
      </c>
    </row>
    <row r="28" spans="1:11" ht="15.75" thickBot="1" x14ac:dyDescent="0.3">
      <c r="A28" s="11">
        <v>40746</v>
      </c>
      <c r="B28" s="12">
        <v>0.18379999999999999</v>
      </c>
      <c r="C28" s="13">
        <v>0.15647</v>
      </c>
      <c r="D28" s="12">
        <v>8.4589999999999999E-2</v>
      </c>
      <c r="E28" s="13">
        <v>0.16319</v>
      </c>
      <c r="F28" s="12">
        <v>142.01253</v>
      </c>
      <c r="G28" s="13">
        <v>0.12463</v>
      </c>
      <c r="H28" s="12">
        <v>8.2809999999999995E-2</v>
      </c>
      <c r="I28" s="13">
        <v>0.13469999999999999</v>
      </c>
      <c r="J28" s="13">
        <v>10.603249999999999</v>
      </c>
      <c r="K28" s="54">
        <v>9.3979999999999994E-2</v>
      </c>
    </row>
    <row r="29" spans="1:11" ht="15.75" thickTop="1" x14ac:dyDescent="0.25">
      <c r="A29" s="14" t="s">
        <v>9</v>
      </c>
      <c r="B29" s="15">
        <f t="shared" ref="B29:K29" si="6">SUM(B24:B28)</f>
        <v>0.92939999999999989</v>
      </c>
      <c r="C29" s="16">
        <f t="shared" si="6"/>
        <v>0.79111999999999993</v>
      </c>
      <c r="D29" s="15">
        <f t="shared" si="6"/>
        <v>0.42339000000000004</v>
      </c>
      <c r="E29" s="16">
        <f t="shared" si="6"/>
        <v>0.81884000000000001</v>
      </c>
      <c r="F29" s="15">
        <f t="shared" si="6"/>
        <v>712.32727999999997</v>
      </c>
      <c r="G29" s="16">
        <f t="shared" si="6"/>
        <v>0.62988000000000011</v>
      </c>
      <c r="H29" s="15">
        <f t="shared" si="6"/>
        <v>0.41731000000000001</v>
      </c>
      <c r="I29" s="16">
        <f t="shared" si="6"/>
        <v>0.67349999999999999</v>
      </c>
      <c r="J29" s="16">
        <f t="shared" si="6"/>
        <v>53.179559999999995</v>
      </c>
      <c r="K29" s="55">
        <f t="shared" si="6"/>
        <v>0.47520000000000001</v>
      </c>
    </row>
    <row r="30" spans="1:11" ht="15.75" thickBot="1" x14ac:dyDescent="0.3">
      <c r="A30" s="17" t="s">
        <v>10</v>
      </c>
      <c r="B30" s="18">
        <f>B29/5</f>
        <v>0.18587999999999999</v>
      </c>
      <c r="C30" s="19">
        <f>C29/5</f>
        <v>0.15822399999999998</v>
      </c>
      <c r="D30" s="19">
        <f t="shared" ref="D30:K30" si="7">D29/5</f>
        <v>8.4678000000000003E-2</v>
      </c>
      <c r="E30" s="19">
        <f t="shared" si="7"/>
        <v>0.163768</v>
      </c>
      <c r="F30" s="19">
        <f t="shared" si="7"/>
        <v>142.46545599999999</v>
      </c>
      <c r="G30" s="19">
        <f t="shared" si="7"/>
        <v>0.12597600000000003</v>
      </c>
      <c r="H30" s="19">
        <f t="shared" si="7"/>
        <v>8.3462000000000008E-2</v>
      </c>
      <c r="I30" s="19">
        <f t="shared" si="7"/>
        <v>0.13469999999999999</v>
      </c>
      <c r="J30" s="19">
        <f t="shared" si="7"/>
        <v>10.635911999999999</v>
      </c>
      <c r="K30" s="19">
        <f t="shared" si="7"/>
        <v>9.5039999999999999E-2</v>
      </c>
    </row>
    <row r="31" spans="1:11" ht="15.75" thickTop="1" x14ac:dyDescent="0.25">
      <c r="A31" s="8">
        <v>40749</v>
      </c>
      <c r="B31" s="9">
        <v>0.18315999999999999</v>
      </c>
      <c r="C31" s="10">
        <v>0.15597</v>
      </c>
      <c r="D31" s="9">
        <v>8.4589999999999999E-2</v>
      </c>
      <c r="E31" s="10">
        <v>0.16295000000000001</v>
      </c>
      <c r="F31" s="9">
        <v>141.81048000000001</v>
      </c>
      <c r="G31" s="10">
        <v>0.12422</v>
      </c>
      <c r="H31" s="9">
        <v>8.2570000000000005E-2</v>
      </c>
      <c r="I31" s="10">
        <v>0.13469999999999999</v>
      </c>
      <c r="J31" s="10">
        <v>10.55846</v>
      </c>
      <c r="K31" s="53">
        <v>9.3649999999999997E-2</v>
      </c>
    </row>
    <row r="32" spans="1:11" x14ac:dyDescent="0.25">
      <c r="A32" s="8">
        <v>40750</v>
      </c>
      <c r="B32" s="9">
        <v>0.18357000000000001</v>
      </c>
      <c r="C32" s="10">
        <v>0.15587000000000001</v>
      </c>
      <c r="D32" s="9">
        <v>8.4019999999999997E-2</v>
      </c>
      <c r="E32" s="10">
        <v>0.16267999999999999</v>
      </c>
      <c r="F32" s="9">
        <v>142.14891</v>
      </c>
      <c r="G32" s="10">
        <v>0.12427000000000001</v>
      </c>
      <c r="H32" s="9">
        <v>8.269E-2</v>
      </c>
      <c r="I32" s="10">
        <v>0.13469999999999999</v>
      </c>
      <c r="J32" s="10">
        <v>10.55273</v>
      </c>
      <c r="K32" s="53">
        <v>9.3859999999999999E-2</v>
      </c>
    </row>
    <row r="33" spans="1:11" x14ac:dyDescent="0.25">
      <c r="A33" s="8">
        <v>40751</v>
      </c>
      <c r="B33" s="9">
        <v>0.18215000000000001</v>
      </c>
      <c r="C33" s="10">
        <v>0.15503</v>
      </c>
      <c r="D33" s="9">
        <v>8.3690000000000001E-2</v>
      </c>
      <c r="E33" s="10">
        <v>0.16220000000000001</v>
      </c>
      <c r="F33" s="9">
        <v>141.69597999999999</v>
      </c>
      <c r="G33" s="10">
        <v>0.12336999999999999</v>
      </c>
      <c r="H33" s="9">
        <v>8.2299999999999998E-2</v>
      </c>
      <c r="I33" s="10">
        <v>0.13469999999999999</v>
      </c>
      <c r="J33" s="10">
        <v>10.525790000000001</v>
      </c>
      <c r="K33" s="53">
        <v>9.3130000000000004E-2</v>
      </c>
    </row>
    <row r="34" spans="1:11" x14ac:dyDescent="0.25">
      <c r="A34" s="8">
        <v>40752</v>
      </c>
      <c r="B34" s="9">
        <v>0.18282000000000001</v>
      </c>
      <c r="C34" s="10">
        <v>0.15456</v>
      </c>
      <c r="D34" s="9">
        <v>8.3699999999999997E-2</v>
      </c>
      <c r="E34" s="10">
        <v>0.16202</v>
      </c>
      <c r="F34" s="9">
        <v>141.51750000000001</v>
      </c>
      <c r="G34" s="10">
        <v>0.12222</v>
      </c>
      <c r="H34" s="9">
        <v>8.2350000000000007E-2</v>
      </c>
      <c r="I34" s="10">
        <v>0.13469999999999999</v>
      </c>
      <c r="J34" s="10">
        <v>10.49549</v>
      </c>
      <c r="K34" s="53">
        <v>9.3469999999999998E-2</v>
      </c>
    </row>
    <row r="35" spans="1:11" ht="15.75" thickBot="1" x14ac:dyDescent="0.3">
      <c r="A35" s="11">
        <v>40753</v>
      </c>
      <c r="B35" s="12">
        <v>0.18404999999999999</v>
      </c>
      <c r="C35" s="13">
        <v>0.15443000000000001</v>
      </c>
      <c r="D35" s="12">
        <v>8.4110000000000004E-2</v>
      </c>
      <c r="E35" s="13">
        <v>0.16198000000000001</v>
      </c>
      <c r="F35" s="12">
        <v>141.74481</v>
      </c>
      <c r="G35" s="13">
        <v>0.12218999999999999</v>
      </c>
      <c r="H35" s="12">
        <v>8.2479999999999998E-2</v>
      </c>
      <c r="I35" s="13">
        <v>0.13469999999999999</v>
      </c>
      <c r="J35" s="13">
        <v>10.48235</v>
      </c>
      <c r="K35" s="54">
        <v>9.4100000000000003E-2</v>
      </c>
    </row>
    <row r="36" spans="1:11" ht="15.75" thickTop="1" x14ac:dyDescent="0.25">
      <c r="A36" s="14" t="s">
        <v>9</v>
      </c>
      <c r="B36" s="15">
        <f t="shared" ref="B36:K36" si="8">SUM(B31:B35)</f>
        <v>0.91575000000000006</v>
      </c>
      <c r="C36" s="16">
        <f t="shared" si="8"/>
        <v>0.77585999999999999</v>
      </c>
      <c r="D36" s="15">
        <f t="shared" si="8"/>
        <v>0.42010999999999998</v>
      </c>
      <c r="E36" s="16">
        <f t="shared" si="8"/>
        <v>0.81183000000000005</v>
      </c>
      <c r="F36" s="15">
        <f t="shared" si="8"/>
        <v>708.91768000000002</v>
      </c>
      <c r="G36" s="16">
        <f t="shared" si="8"/>
        <v>0.61626999999999998</v>
      </c>
      <c r="H36" s="15">
        <f t="shared" si="8"/>
        <v>0.41239000000000003</v>
      </c>
      <c r="I36" s="16">
        <f t="shared" si="8"/>
        <v>0.67349999999999999</v>
      </c>
      <c r="J36" s="16">
        <f t="shared" si="8"/>
        <v>52.614819999999995</v>
      </c>
      <c r="K36" s="55">
        <f t="shared" si="8"/>
        <v>0.46821000000000002</v>
      </c>
    </row>
    <row r="37" spans="1:11" ht="15.75" thickBot="1" x14ac:dyDescent="0.3">
      <c r="A37" s="17" t="s">
        <v>10</v>
      </c>
      <c r="B37" s="18">
        <f>B36/5</f>
        <v>0.18315000000000001</v>
      </c>
      <c r="C37" s="19">
        <f>C36/5</f>
        <v>0.155172</v>
      </c>
      <c r="D37" s="19">
        <f t="shared" ref="D37:K37" si="9">D36/5</f>
        <v>8.4021999999999999E-2</v>
      </c>
      <c r="E37" s="19">
        <f t="shared" si="9"/>
        <v>0.16236600000000001</v>
      </c>
      <c r="F37" s="19">
        <f t="shared" si="9"/>
        <v>141.783536</v>
      </c>
      <c r="G37" s="19">
        <f t="shared" si="9"/>
        <v>0.123254</v>
      </c>
      <c r="H37" s="19">
        <f t="shared" si="9"/>
        <v>8.247800000000001E-2</v>
      </c>
      <c r="I37" s="19">
        <f t="shared" si="9"/>
        <v>0.13469999999999999</v>
      </c>
      <c r="J37" s="19">
        <f t="shared" si="9"/>
        <v>10.522963999999998</v>
      </c>
      <c r="K37" s="19">
        <f t="shared" si="9"/>
        <v>9.3642000000000003E-2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SUM(B6,B10:B12,B14,B17:B21,B24:B28,B31:B35)</f>
        <v>3.6864020000000006</v>
      </c>
      <c r="C41" s="36">
        <f>SUM(C6,C10:C12,C14,C17:C21,C24:C28,C31:C35)</f>
        <v>3.1886100000000006</v>
      </c>
      <c r="D41" s="36">
        <f t="shared" ref="D41:K41" si="10">SUM(D6,D10:D12,D14,D17:D21,D24:D28,D31:D35)</f>
        <v>1.6891999999999996</v>
      </c>
      <c r="E41" s="36">
        <f t="shared" si="10"/>
        <v>3.2798500000000006</v>
      </c>
      <c r="F41" s="36">
        <f t="shared" si="10"/>
        <v>2852.8719100000003</v>
      </c>
      <c r="G41" s="36">
        <f t="shared" si="10"/>
        <v>2.5032899999999998</v>
      </c>
      <c r="H41" s="36">
        <f t="shared" si="10"/>
        <v>1.66967</v>
      </c>
      <c r="I41" s="36">
        <f t="shared" si="10"/>
        <v>2.6940000000000004</v>
      </c>
      <c r="J41" s="36">
        <f t="shared" si="10"/>
        <v>214.02077999999997</v>
      </c>
      <c r="K41" s="36">
        <f t="shared" si="10"/>
        <v>1.8853900000000001</v>
      </c>
    </row>
    <row r="42" spans="1:11" x14ac:dyDescent="0.25">
      <c r="A42" s="26" t="s">
        <v>13</v>
      </c>
      <c r="B42" s="27">
        <f>B41/20</f>
        <v>0.18432010000000004</v>
      </c>
      <c r="C42" s="28">
        <f>C41/20</f>
        <v>0.15943050000000003</v>
      </c>
      <c r="D42" s="28">
        <f t="shared" ref="D42:K42" si="11">D41/20</f>
        <v>8.445999999999998E-2</v>
      </c>
      <c r="E42" s="28">
        <f t="shared" si="11"/>
        <v>0.16399250000000004</v>
      </c>
      <c r="F42" s="28">
        <f t="shared" si="11"/>
        <v>142.6435955</v>
      </c>
      <c r="G42" s="28">
        <f t="shared" si="11"/>
        <v>0.12516449999999998</v>
      </c>
      <c r="H42" s="28">
        <f t="shared" si="11"/>
        <v>8.3483500000000002E-2</v>
      </c>
      <c r="I42" s="28">
        <f t="shared" si="11"/>
        <v>0.13470000000000001</v>
      </c>
      <c r="J42" s="28">
        <f t="shared" si="11"/>
        <v>10.701038999999998</v>
      </c>
      <c r="K42" s="28">
        <f t="shared" si="11"/>
        <v>9.4269500000000006E-2</v>
      </c>
    </row>
    <row r="43" spans="1:11" x14ac:dyDescent="0.25">
      <c r="A43" s="26" t="s">
        <v>14</v>
      </c>
      <c r="B43" s="27">
        <f>1/B42</f>
        <v>5.4253442787845696</v>
      </c>
      <c r="C43" s="28">
        <f>1/C42</f>
        <v>6.272325558785802</v>
      </c>
      <c r="D43" s="28">
        <f t="shared" ref="D43:K43" si="12">1/D42</f>
        <v>11.839924224484966</v>
      </c>
      <c r="E43" s="28">
        <f t="shared" si="12"/>
        <v>6.0978398402365945</v>
      </c>
      <c r="F43" s="28">
        <f>1000/F42</f>
        <v>7.010479485565126</v>
      </c>
      <c r="G43" s="28">
        <f t="shared" si="12"/>
        <v>7.989485836638984</v>
      </c>
      <c r="H43" s="28">
        <f t="shared" si="12"/>
        <v>11.978414896356766</v>
      </c>
      <c r="I43" s="28">
        <f t="shared" si="12"/>
        <v>7.4239049740163319</v>
      </c>
      <c r="J43" s="28">
        <f>100/J42</f>
        <v>9.3448869777972039</v>
      </c>
      <c r="K43" s="28">
        <f t="shared" si="12"/>
        <v>10.607884840802168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0" workbookViewId="0">
      <selection activeCell="K8" sqref="K8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38">
        <v>40756</v>
      </c>
      <c r="B6" s="39">
        <v>0.18323999999999999</v>
      </c>
      <c r="C6" s="40">
        <v>0.15361</v>
      </c>
      <c r="D6" s="39">
        <v>8.4239999999999995E-2</v>
      </c>
      <c r="E6" s="40">
        <v>0.16211999999999999</v>
      </c>
      <c r="F6" s="39">
        <v>142.01420999999999</v>
      </c>
      <c r="G6" s="40">
        <v>0.12248000000000001</v>
      </c>
      <c r="H6" s="39">
        <v>8.2059999999999994E-2</v>
      </c>
      <c r="I6" s="40">
        <v>0.13469999999999999</v>
      </c>
      <c r="J6" s="40">
        <v>10.399509999999999</v>
      </c>
      <c r="K6" s="60">
        <v>9.3689999999999996E-2</v>
      </c>
    </row>
    <row r="7" spans="1:11" x14ac:dyDescent="0.25">
      <c r="A7" s="8">
        <v>40757</v>
      </c>
      <c r="B7" s="9">
        <v>0.18476999999999999</v>
      </c>
      <c r="C7" s="10">
        <v>0.15362999999999999</v>
      </c>
      <c r="D7" s="9">
        <v>8.3680000000000004E-2</v>
      </c>
      <c r="E7" s="10">
        <v>0.16209999999999999</v>
      </c>
      <c r="F7" s="9">
        <v>141.32556</v>
      </c>
      <c r="G7" s="10">
        <v>0.12268</v>
      </c>
      <c r="H7" s="9">
        <v>8.2600000000000007E-2</v>
      </c>
      <c r="I7" s="10">
        <v>0.13469999999999999</v>
      </c>
      <c r="J7" s="10">
        <v>10.35641</v>
      </c>
      <c r="K7" s="53">
        <v>9.4469999999999998E-2</v>
      </c>
    </row>
    <row r="8" spans="1:11" x14ac:dyDescent="0.25">
      <c r="A8" s="8">
        <v>40758</v>
      </c>
      <c r="B8" s="9">
        <v>0.18548000000000001</v>
      </c>
      <c r="C8" s="10">
        <v>0.15518999999999999</v>
      </c>
      <c r="D8" s="9">
        <v>8.4330000000000002E-2</v>
      </c>
      <c r="E8" s="10">
        <v>0.16239000000000001</v>
      </c>
      <c r="F8" s="9">
        <v>141.70103</v>
      </c>
      <c r="G8" s="10">
        <v>0.12461</v>
      </c>
      <c r="H8" s="9">
        <v>8.2680000000000003E-2</v>
      </c>
      <c r="I8" s="10">
        <v>0.13469999999999999</v>
      </c>
      <c r="J8" s="10">
        <v>10.403219999999999</v>
      </c>
      <c r="K8" s="53">
        <v>9.4839999999999994E-2</v>
      </c>
    </row>
    <row r="9" spans="1:11" x14ac:dyDescent="0.25">
      <c r="A9" s="8">
        <v>40759</v>
      </c>
      <c r="B9" s="9">
        <v>0.18432000000000001</v>
      </c>
      <c r="C9" s="10">
        <v>0.15623000000000001</v>
      </c>
      <c r="D9" s="9">
        <v>8.3930000000000005E-2</v>
      </c>
      <c r="E9" s="10">
        <v>0.16270000000000001</v>
      </c>
      <c r="F9" s="9">
        <v>142.71802</v>
      </c>
      <c r="G9" s="10">
        <v>0.12570000000000001</v>
      </c>
      <c r="H9" s="9">
        <v>8.226E-2</v>
      </c>
      <c r="I9" s="10">
        <v>0.13469999999999999</v>
      </c>
      <c r="J9" s="10">
        <v>10.37022</v>
      </c>
      <c r="K9" s="53">
        <v>9.4409999999999994E-2</v>
      </c>
    </row>
    <row r="10" spans="1:11" ht="15.75" thickBot="1" x14ac:dyDescent="0.3">
      <c r="A10" s="11">
        <v>40760</v>
      </c>
      <c r="B10" s="12">
        <v>0.18562000000000001</v>
      </c>
      <c r="C10" s="13">
        <v>0.15825</v>
      </c>
      <c r="D10" s="12">
        <v>8.4409999999999999E-2</v>
      </c>
      <c r="E10" s="13">
        <v>0.16377</v>
      </c>
      <c r="F10" s="12">
        <v>142.82240999999999</v>
      </c>
      <c r="G10" s="13">
        <v>0.12717999999999999</v>
      </c>
      <c r="H10" s="12">
        <v>8.2470000000000002E-2</v>
      </c>
      <c r="I10" s="13">
        <v>0.13469999999999999</v>
      </c>
      <c r="J10" s="13">
        <v>10.61773</v>
      </c>
      <c r="K10" s="54">
        <v>9.4909999999999994E-2</v>
      </c>
    </row>
    <row r="11" spans="1:11" ht="15.75" thickTop="1" x14ac:dyDescent="0.25">
      <c r="A11" s="14" t="s">
        <v>9</v>
      </c>
      <c r="B11" s="15">
        <f t="shared" ref="B11:K11" si="0">SUM(B6:B10)</f>
        <v>0.92342999999999997</v>
      </c>
      <c r="C11" s="16">
        <f t="shared" si="0"/>
        <v>0.77690999999999999</v>
      </c>
      <c r="D11" s="15">
        <f t="shared" si="0"/>
        <v>0.42059000000000002</v>
      </c>
      <c r="E11" s="16">
        <f t="shared" si="0"/>
        <v>0.81308000000000002</v>
      </c>
      <c r="F11" s="15">
        <f t="shared" si="0"/>
        <v>710.58123000000001</v>
      </c>
      <c r="G11" s="16">
        <f t="shared" si="0"/>
        <v>0.62264999999999993</v>
      </c>
      <c r="H11" s="15">
        <f t="shared" si="0"/>
        <v>0.41206999999999999</v>
      </c>
      <c r="I11" s="16">
        <f t="shared" si="0"/>
        <v>0.67349999999999999</v>
      </c>
      <c r="J11" s="16">
        <f t="shared" si="0"/>
        <v>52.147089999999999</v>
      </c>
      <c r="K11" s="55">
        <f t="shared" si="0"/>
        <v>0.47231999999999996</v>
      </c>
    </row>
    <row r="12" spans="1:11" ht="15.75" thickBot="1" x14ac:dyDescent="0.3">
      <c r="A12" s="17" t="s">
        <v>10</v>
      </c>
      <c r="B12" s="18">
        <f>B11/5</f>
        <v>0.18468599999999999</v>
      </c>
      <c r="C12" s="19">
        <f>C11/5</f>
        <v>0.15538199999999999</v>
      </c>
      <c r="D12" s="19">
        <f t="shared" ref="D12:K12" si="1">D11/5</f>
        <v>8.4117999999999998E-2</v>
      </c>
      <c r="E12" s="19">
        <f t="shared" si="1"/>
        <v>0.16261600000000001</v>
      </c>
      <c r="F12" s="19">
        <f t="shared" si="1"/>
        <v>142.11624599999999</v>
      </c>
      <c r="G12" s="19">
        <f t="shared" si="1"/>
        <v>0.12452999999999999</v>
      </c>
      <c r="H12" s="19">
        <f t="shared" si="1"/>
        <v>8.2414000000000001E-2</v>
      </c>
      <c r="I12" s="19">
        <f t="shared" si="1"/>
        <v>0.13469999999999999</v>
      </c>
      <c r="J12" s="19">
        <f t="shared" si="1"/>
        <v>10.429418</v>
      </c>
      <c r="K12" s="19">
        <f t="shared" si="1"/>
        <v>9.4463999999999992E-2</v>
      </c>
    </row>
    <row r="13" spans="1:11" ht="15.75" thickTop="1" x14ac:dyDescent="0.25">
      <c r="A13" s="8">
        <v>40763</v>
      </c>
      <c r="B13" s="9">
        <v>0.18462000000000001</v>
      </c>
      <c r="C13" s="10">
        <v>0.16031999999999999</v>
      </c>
      <c r="D13" s="9">
        <v>8.4500000000000006E-2</v>
      </c>
      <c r="E13" s="10">
        <v>0.16389000000000001</v>
      </c>
      <c r="F13" s="9">
        <v>143.77878000000001</v>
      </c>
      <c r="G13" s="10">
        <v>0.12920999999999999</v>
      </c>
      <c r="H13" s="9">
        <v>8.2040000000000002E-2</v>
      </c>
      <c r="I13" s="10">
        <v>0.13469999999999999</v>
      </c>
      <c r="J13" s="10">
        <v>10.540609999999999</v>
      </c>
      <c r="K13" s="53">
        <v>9.4390000000000002E-2</v>
      </c>
    </row>
    <row r="14" spans="1:11" x14ac:dyDescent="0.25">
      <c r="A14" s="8">
        <v>40764</v>
      </c>
      <c r="B14" s="9">
        <v>0.18532999999999999</v>
      </c>
      <c r="C14" s="10">
        <v>0.16253000000000001</v>
      </c>
      <c r="D14" s="9">
        <v>8.4169999999999995E-2</v>
      </c>
      <c r="E14" s="10">
        <v>0.16417999999999999</v>
      </c>
      <c r="F14" s="9">
        <v>145.70026999999999</v>
      </c>
      <c r="G14" s="10">
        <v>0.13077</v>
      </c>
      <c r="H14" s="9">
        <v>8.2460000000000006E-2</v>
      </c>
      <c r="I14" s="10">
        <v>0.1348</v>
      </c>
      <c r="J14" s="10">
        <v>10.489459999999999</v>
      </c>
      <c r="K14" s="53">
        <v>9.4759999999999997E-2</v>
      </c>
    </row>
    <row r="15" spans="1:11" x14ac:dyDescent="0.25">
      <c r="A15" s="8">
        <v>40765</v>
      </c>
      <c r="B15" s="9">
        <v>0.18522</v>
      </c>
      <c r="C15" s="10">
        <v>0.16481999999999999</v>
      </c>
      <c r="D15" s="9">
        <v>8.4199999999999997E-2</v>
      </c>
      <c r="E15" s="10">
        <v>0.16411000000000001</v>
      </c>
      <c r="F15" s="9">
        <v>146.82685000000001</v>
      </c>
      <c r="G15" s="10">
        <v>0.13278999999999999</v>
      </c>
      <c r="H15" s="9">
        <v>8.2989999999999994E-2</v>
      </c>
      <c r="I15" s="10">
        <v>0.13489999999999999</v>
      </c>
      <c r="J15" s="10">
        <v>10.42642</v>
      </c>
      <c r="K15" s="53">
        <v>9.4700000000000006E-2</v>
      </c>
    </row>
    <row r="16" spans="1:11" x14ac:dyDescent="0.25">
      <c r="A16" s="8">
        <v>40766</v>
      </c>
      <c r="B16" s="9">
        <v>0.18554000000000001</v>
      </c>
      <c r="C16" s="10">
        <v>0.16475999999999999</v>
      </c>
      <c r="D16" s="9">
        <v>8.4010000000000001E-2</v>
      </c>
      <c r="E16" s="10">
        <v>0.16414999999999999</v>
      </c>
      <c r="F16" s="9">
        <v>145.73587000000001</v>
      </c>
      <c r="G16" s="10">
        <v>0.13169</v>
      </c>
      <c r="H16" s="9">
        <v>8.3419999999999994E-2</v>
      </c>
      <c r="I16" s="10">
        <v>0.13500000000000001</v>
      </c>
      <c r="J16" s="10">
        <v>10.349769999999999</v>
      </c>
      <c r="K16" s="53">
        <v>9.486E-2</v>
      </c>
    </row>
    <row r="17" spans="1:11" ht="15.75" thickBot="1" x14ac:dyDescent="0.3">
      <c r="A17" s="11">
        <v>40767</v>
      </c>
      <c r="B17" s="12">
        <v>0.18551999999999999</v>
      </c>
      <c r="C17" s="13">
        <v>0.16467000000000001</v>
      </c>
      <c r="D17" s="12">
        <v>8.4449999999999997E-2</v>
      </c>
      <c r="E17" s="13">
        <v>0.16389000000000001</v>
      </c>
      <c r="F17" s="12">
        <v>145.99912</v>
      </c>
      <c r="G17" s="13">
        <v>0.13169</v>
      </c>
      <c r="H17" s="12">
        <v>8.3349999999999994E-2</v>
      </c>
      <c r="I17" s="13">
        <v>0.13500000000000001</v>
      </c>
      <c r="J17" s="13">
        <v>10.36463</v>
      </c>
      <c r="K17" s="54">
        <v>9.4850000000000004E-2</v>
      </c>
    </row>
    <row r="18" spans="1:11" ht="15.75" thickTop="1" x14ac:dyDescent="0.25">
      <c r="A18" s="14" t="s">
        <v>9</v>
      </c>
      <c r="B18" s="15">
        <f t="shared" ref="B18:K18" si="2">SUM(B13:B17)</f>
        <v>0.92623</v>
      </c>
      <c r="C18" s="16">
        <f t="shared" si="2"/>
        <v>0.81709999999999994</v>
      </c>
      <c r="D18" s="15">
        <f t="shared" si="2"/>
        <v>0.42132999999999998</v>
      </c>
      <c r="E18" s="16">
        <f t="shared" si="2"/>
        <v>0.82021999999999995</v>
      </c>
      <c r="F18" s="15">
        <f t="shared" si="2"/>
        <v>728.04088999999999</v>
      </c>
      <c r="G18" s="16">
        <f t="shared" si="2"/>
        <v>0.6561499999999999</v>
      </c>
      <c r="H18" s="15">
        <f t="shared" si="2"/>
        <v>0.41425999999999996</v>
      </c>
      <c r="I18" s="16">
        <f t="shared" si="2"/>
        <v>0.6744</v>
      </c>
      <c r="J18" s="16">
        <f t="shared" si="2"/>
        <v>52.170889999999993</v>
      </c>
      <c r="K18" s="55">
        <f t="shared" si="2"/>
        <v>0.47355999999999998</v>
      </c>
    </row>
    <row r="19" spans="1:11" ht="15.75" thickBot="1" x14ac:dyDescent="0.3">
      <c r="A19" s="17" t="s">
        <v>10</v>
      </c>
      <c r="B19" s="18">
        <f>B18/5</f>
        <v>0.18524599999999999</v>
      </c>
      <c r="C19" s="19">
        <f>C18/5</f>
        <v>0.16341999999999998</v>
      </c>
      <c r="D19" s="19">
        <f t="shared" ref="D19:K19" si="3">D18/5</f>
        <v>8.4265999999999994E-2</v>
      </c>
      <c r="E19" s="19">
        <f t="shared" si="3"/>
        <v>0.164044</v>
      </c>
      <c r="F19" s="19">
        <f t="shared" si="3"/>
        <v>145.60817800000001</v>
      </c>
      <c r="G19" s="19">
        <f t="shared" si="3"/>
        <v>0.13122999999999999</v>
      </c>
      <c r="H19" s="19">
        <f t="shared" si="3"/>
        <v>8.2851999999999995E-2</v>
      </c>
      <c r="I19" s="19">
        <f t="shared" si="3"/>
        <v>0.13488</v>
      </c>
      <c r="J19" s="19">
        <f t="shared" si="3"/>
        <v>10.434177999999999</v>
      </c>
      <c r="K19" s="19">
        <f t="shared" si="3"/>
        <v>9.4711999999999991E-2</v>
      </c>
    </row>
    <row r="20" spans="1:11" ht="15" customHeight="1" thickTop="1" x14ac:dyDescent="0.25">
      <c r="A20" s="8">
        <v>40770</v>
      </c>
      <c r="B20" s="9">
        <v>0.18547</v>
      </c>
      <c r="C20" s="10">
        <v>0.16261999999999999</v>
      </c>
      <c r="D20" s="9">
        <v>8.4339999999999998E-2</v>
      </c>
      <c r="E20" s="10">
        <v>0.16377</v>
      </c>
      <c r="F20" s="9">
        <v>145.67175</v>
      </c>
      <c r="G20" s="10">
        <v>0.13053000000000001</v>
      </c>
      <c r="H20" s="9">
        <v>8.2930000000000004E-2</v>
      </c>
      <c r="I20" s="10">
        <v>0.13500000000000001</v>
      </c>
      <c r="J20" s="10">
        <v>10.368679999999999</v>
      </c>
      <c r="K20" s="53">
        <v>9.4829999999999998E-2</v>
      </c>
    </row>
    <row r="21" spans="1:11" x14ac:dyDescent="0.25">
      <c r="A21" s="8">
        <v>40771</v>
      </c>
      <c r="B21" s="9">
        <v>0.18398</v>
      </c>
      <c r="C21" s="10">
        <v>0.16241</v>
      </c>
      <c r="D21" s="9">
        <v>8.4199999999999997E-2</v>
      </c>
      <c r="E21" s="10">
        <v>0.16308</v>
      </c>
      <c r="F21" s="9">
        <v>145.67175</v>
      </c>
      <c r="G21" s="10">
        <v>0.12963</v>
      </c>
      <c r="H21" s="9">
        <v>8.2600000000000007E-2</v>
      </c>
      <c r="I21" s="10">
        <v>0.13500000000000001</v>
      </c>
      <c r="J21" s="10">
        <v>10.363950000000001</v>
      </c>
      <c r="K21" s="53">
        <v>9.4070000000000001E-2</v>
      </c>
    </row>
    <row r="22" spans="1:11" x14ac:dyDescent="0.25">
      <c r="A22" s="8">
        <v>40772</v>
      </c>
      <c r="B22" s="9">
        <v>0.18334</v>
      </c>
      <c r="C22" s="10">
        <v>0.16159000000000001</v>
      </c>
      <c r="D22" s="9">
        <v>8.4010000000000001E-2</v>
      </c>
      <c r="E22" s="10">
        <v>0.16225000000000001</v>
      </c>
      <c r="F22" s="9">
        <v>144.53774999999999</v>
      </c>
      <c r="G22" s="10">
        <v>0.12878999999999999</v>
      </c>
      <c r="H22" s="9">
        <v>8.2140000000000005E-2</v>
      </c>
      <c r="I22" s="10">
        <v>0.13500000000000001</v>
      </c>
      <c r="J22" s="10">
        <v>10.36294</v>
      </c>
      <c r="K22" s="53">
        <v>9.3740000000000004E-2</v>
      </c>
    </row>
    <row r="23" spans="1:11" x14ac:dyDescent="0.25">
      <c r="A23" s="8">
        <v>40773</v>
      </c>
      <c r="B23" s="9">
        <v>0.18289</v>
      </c>
      <c r="C23" s="10">
        <v>0.16095999999999999</v>
      </c>
      <c r="D23" s="9">
        <v>8.3739999999999995E-2</v>
      </c>
      <c r="E23" s="10">
        <v>0.16222</v>
      </c>
      <c r="F23" s="9">
        <v>144.50230999999999</v>
      </c>
      <c r="G23" s="10">
        <v>0.12794</v>
      </c>
      <c r="H23" s="9">
        <v>8.1729999999999997E-2</v>
      </c>
      <c r="I23" s="10">
        <v>0.13500000000000001</v>
      </c>
      <c r="J23" s="10">
        <v>10.339650000000001</v>
      </c>
      <c r="K23" s="53">
        <v>9.3509999999999996E-2</v>
      </c>
    </row>
    <row r="24" spans="1:11" ht="15.75" thickBot="1" x14ac:dyDescent="0.3">
      <c r="A24" s="11">
        <v>40774</v>
      </c>
      <c r="B24" s="12">
        <v>0.18386</v>
      </c>
      <c r="C24" s="13">
        <v>0.16305</v>
      </c>
      <c r="D24" s="12">
        <v>8.3900000000000002E-2</v>
      </c>
      <c r="E24" s="13">
        <v>0.16370999999999999</v>
      </c>
      <c r="F24" s="12">
        <v>145.31738000000001</v>
      </c>
      <c r="G24" s="13">
        <v>0.12948000000000001</v>
      </c>
      <c r="H24" s="12">
        <v>8.1939999999999999E-2</v>
      </c>
      <c r="I24" s="13">
        <v>0.1351</v>
      </c>
      <c r="J24" s="13">
        <v>10.337289999999999</v>
      </c>
      <c r="K24" s="54">
        <v>9.4149999999999998E-2</v>
      </c>
    </row>
    <row r="25" spans="1:11" ht="15.75" thickTop="1" x14ac:dyDescent="0.25">
      <c r="A25" s="14" t="s">
        <v>9</v>
      </c>
      <c r="B25" s="15">
        <f t="shared" ref="B25:K25" si="4">SUM(B20:B24)</f>
        <v>0.91954000000000002</v>
      </c>
      <c r="C25" s="16">
        <f t="shared" si="4"/>
        <v>0.81063000000000007</v>
      </c>
      <c r="D25" s="15">
        <f t="shared" si="4"/>
        <v>0.42018999999999995</v>
      </c>
      <c r="E25" s="16">
        <f t="shared" si="4"/>
        <v>0.81503000000000003</v>
      </c>
      <c r="F25" s="15">
        <f t="shared" si="4"/>
        <v>725.70093999999995</v>
      </c>
      <c r="G25" s="16">
        <f t="shared" si="4"/>
        <v>0.64637000000000011</v>
      </c>
      <c r="H25" s="15">
        <f t="shared" si="4"/>
        <v>0.41134000000000004</v>
      </c>
      <c r="I25" s="16">
        <f t="shared" si="4"/>
        <v>0.67510000000000003</v>
      </c>
      <c r="J25" s="16">
        <f t="shared" si="4"/>
        <v>51.772509999999997</v>
      </c>
      <c r="K25" s="55">
        <f t="shared" si="4"/>
        <v>0.4703</v>
      </c>
    </row>
    <row r="26" spans="1:11" ht="15.75" thickBot="1" x14ac:dyDescent="0.3">
      <c r="A26" s="17" t="s">
        <v>10</v>
      </c>
      <c r="B26" s="18">
        <f>B25/5</f>
        <v>0.18390800000000002</v>
      </c>
      <c r="C26" s="19">
        <f>C25/5</f>
        <v>0.16212600000000002</v>
      </c>
      <c r="D26" s="19">
        <f t="shared" ref="D26:K26" si="5">D25/5</f>
        <v>8.4037999999999988E-2</v>
      </c>
      <c r="E26" s="19">
        <f t="shared" si="5"/>
        <v>0.16300600000000001</v>
      </c>
      <c r="F26" s="19">
        <f t="shared" si="5"/>
        <v>145.14018799999999</v>
      </c>
      <c r="G26" s="19">
        <f t="shared" si="5"/>
        <v>0.12927400000000003</v>
      </c>
      <c r="H26" s="19">
        <f t="shared" si="5"/>
        <v>8.2268000000000008E-2</v>
      </c>
      <c r="I26" s="19">
        <f t="shared" si="5"/>
        <v>0.13502</v>
      </c>
      <c r="J26" s="19">
        <f t="shared" si="5"/>
        <v>10.354502</v>
      </c>
      <c r="K26" s="19">
        <f t="shared" si="5"/>
        <v>9.4060000000000005E-2</v>
      </c>
    </row>
    <row r="27" spans="1:11" ht="15.75" thickTop="1" x14ac:dyDescent="0.25">
      <c r="A27" s="8">
        <v>40777</v>
      </c>
      <c r="B27" s="9">
        <v>0.18340999999999999</v>
      </c>
      <c r="C27" s="10">
        <v>0.16422999999999999</v>
      </c>
      <c r="D27" s="9">
        <v>8.4000000000000005E-2</v>
      </c>
      <c r="E27" s="10">
        <v>0.16303999999999999</v>
      </c>
      <c r="F27" s="9">
        <v>146.79225</v>
      </c>
      <c r="G27" s="10">
        <v>0.12964000000000001</v>
      </c>
      <c r="H27" s="9">
        <v>8.1699999999999995E-2</v>
      </c>
      <c r="I27" s="10">
        <v>0.1351</v>
      </c>
      <c r="J27" s="10">
        <v>10.330539999999999</v>
      </c>
      <c r="K27" s="53">
        <v>9.3780000000000002E-2</v>
      </c>
    </row>
    <row r="28" spans="1:11" x14ac:dyDescent="0.25">
      <c r="A28" s="8">
        <v>40778</v>
      </c>
      <c r="B28" s="9">
        <v>0.18387999999999999</v>
      </c>
      <c r="C28" s="10">
        <v>0.16386999999999999</v>
      </c>
      <c r="D28" s="9">
        <v>8.387E-2</v>
      </c>
      <c r="E28" s="10">
        <v>0.16331000000000001</v>
      </c>
      <c r="F28" s="9">
        <v>146.28290000000001</v>
      </c>
      <c r="G28" s="10">
        <v>0.12977</v>
      </c>
      <c r="H28" s="9">
        <v>8.2119999999999999E-2</v>
      </c>
      <c r="I28" s="10">
        <v>0.1351</v>
      </c>
      <c r="J28" s="10">
        <v>10.379060000000001</v>
      </c>
      <c r="K28" s="53">
        <v>9.4020000000000006E-2</v>
      </c>
    </row>
    <row r="29" spans="1:11" x14ac:dyDescent="0.25">
      <c r="A29" s="8">
        <v>40779</v>
      </c>
      <c r="B29" s="9">
        <v>0.18346999999999999</v>
      </c>
      <c r="C29" s="10">
        <v>0.16225999999999999</v>
      </c>
      <c r="D29" s="9">
        <v>8.3799999999999999E-2</v>
      </c>
      <c r="E29" s="10">
        <v>0.1628</v>
      </c>
      <c r="F29" s="9">
        <v>145.65772000000001</v>
      </c>
      <c r="G29" s="10">
        <v>0.12873999999999999</v>
      </c>
      <c r="H29" s="9">
        <v>8.1970000000000001E-2</v>
      </c>
      <c r="I29" s="10">
        <v>0.13519999999999999</v>
      </c>
      <c r="J29" s="10">
        <v>10.357329999999999</v>
      </c>
      <c r="K29" s="53">
        <v>9.3810000000000004E-2</v>
      </c>
    </row>
    <row r="30" spans="1:11" x14ac:dyDescent="0.25">
      <c r="A30" s="8">
        <v>40780</v>
      </c>
      <c r="B30" s="9">
        <v>0.18337000000000001</v>
      </c>
      <c r="C30" s="10">
        <v>0.16273000000000001</v>
      </c>
      <c r="D30" s="9">
        <v>8.3839999999999998E-2</v>
      </c>
      <c r="E30" s="10">
        <v>0.16295000000000001</v>
      </c>
      <c r="F30" s="9">
        <v>146.11232999999999</v>
      </c>
      <c r="G30" s="10">
        <v>0.12887999999999999</v>
      </c>
      <c r="H30" s="9">
        <v>8.2309999999999994E-2</v>
      </c>
      <c r="I30" s="10">
        <v>0.13519999999999999</v>
      </c>
      <c r="J30" s="10">
        <v>10.375920000000001</v>
      </c>
      <c r="K30" s="53">
        <v>9.375E-2</v>
      </c>
    </row>
    <row r="31" spans="1:11" ht="15.75" thickBot="1" x14ac:dyDescent="0.3">
      <c r="A31" s="11">
        <v>40781</v>
      </c>
      <c r="B31" s="12">
        <v>0.18337000000000001</v>
      </c>
      <c r="C31" s="13">
        <v>0.16306999999999999</v>
      </c>
      <c r="D31" s="12">
        <v>8.4010000000000001E-2</v>
      </c>
      <c r="E31" s="13">
        <v>0.16356000000000001</v>
      </c>
      <c r="F31" s="12">
        <v>146.94888</v>
      </c>
      <c r="G31" s="13">
        <v>0.12926000000000001</v>
      </c>
      <c r="H31" s="12">
        <v>8.3059999999999995E-2</v>
      </c>
      <c r="I31" s="13">
        <v>0.13519999999999999</v>
      </c>
      <c r="J31" s="13">
        <v>10.46786</v>
      </c>
      <c r="K31" s="54">
        <v>9.4070000000000001E-2</v>
      </c>
    </row>
    <row r="32" spans="1:11" ht="15.75" thickTop="1" x14ac:dyDescent="0.25">
      <c r="A32" s="14" t="s">
        <v>9</v>
      </c>
      <c r="B32" s="15">
        <f t="shared" ref="B32:K32" si="6">SUM(B27:B31)</f>
        <v>0.91750000000000009</v>
      </c>
      <c r="C32" s="16">
        <f t="shared" si="6"/>
        <v>0.81616</v>
      </c>
      <c r="D32" s="15">
        <f t="shared" si="6"/>
        <v>0.41952</v>
      </c>
      <c r="E32" s="16">
        <f t="shared" si="6"/>
        <v>0.81566000000000005</v>
      </c>
      <c r="F32" s="15">
        <f t="shared" si="6"/>
        <v>731.79408000000001</v>
      </c>
      <c r="G32" s="16">
        <f t="shared" si="6"/>
        <v>0.64629000000000003</v>
      </c>
      <c r="H32" s="15">
        <f t="shared" si="6"/>
        <v>0.41115999999999997</v>
      </c>
      <c r="I32" s="16">
        <f t="shared" si="6"/>
        <v>0.67579999999999996</v>
      </c>
      <c r="J32" s="16">
        <f t="shared" si="6"/>
        <v>51.910710000000002</v>
      </c>
      <c r="K32" s="55">
        <f t="shared" si="6"/>
        <v>0.46943000000000001</v>
      </c>
    </row>
    <row r="33" spans="1:11" ht="15.75" thickBot="1" x14ac:dyDescent="0.3">
      <c r="A33" s="17" t="s">
        <v>10</v>
      </c>
      <c r="B33" s="18">
        <f>B32/5</f>
        <v>0.18350000000000002</v>
      </c>
      <c r="C33" s="19">
        <f>C32/5</f>
        <v>0.16323199999999999</v>
      </c>
      <c r="D33" s="19">
        <f t="shared" ref="D33:K33" si="7">D32/5</f>
        <v>8.3904000000000006E-2</v>
      </c>
      <c r="E33" s="19">
        <f t="shared" si="7"/>
        <v>0.163132</v>
      </c>
      <c r="F33" s="19">
        <f t="shared" si="7"/>
        <v>146.35881599999999</v>
      </c>
      <c r="G33" s="19">
        <f t="shared" si="7"/>
        <v>0.12925800000000001</v>
      </c>
      <c r="H33" s="19">
        <f t="shared" si="7"/>
        <v>8.2232E-2</v>
      </c>
      <c r="I33" s="19">
        <f t="shared" si="7"/>
        <v>0.13516</v>
      </c>
      <c r="J33" s="19">
        <f t="shared" si="7"/>
        <v>10.382142</v>
      </c>
      <c r="K33" s="19">
        <f t="shared" si="7"/>
        <v>9.3885999999999997E-2</v>
      </c>
    </row>
    <row r="34" spans="1:11" ht="15.75" thickTop="1" x14ac:dyDescent="0.25">
      <c r="A34" s="8">
        <v>40784</v>
      </c>
      <c r="B34" s="9">
        <v>0.18325</v>
      </c>
      <c r="C34" s="10">
        <v>0.16159000000000001</v>
      </c>
      <c r="D34" s="9">
        <v>8.4019999999999997E-2</v>
      </c>
      <c r="E34" s="10">
        <v>0.1628</v>
      </c>
      <c r="F34" s="9">
        <v>146.12754000000001</v>
      </c>
      <c r="G34" s="10">
        <v>0.12809000000000001</v>
      </c>
      <c r="H34" s="9">
        <v>8.2949999999999996E-2</v>
      </c>
      <c r="I34" s="10">
        <v>0.13519999999999999</v>
      </c>
      <c r="J34" s="10">
        <v>10.385730000000001</v>
      </c>
      <c r="K34" s="53">
        <v>9.3689999999999996E-2</v>
      </c>
    </row>
    <row r="35" spans="1:11" x14ac:dyDescent="0.25">
      <c r="A35" s="8">
        <v>40785</v>
      </c>
      <c r="B35" s="9">
        <v>0.18334</v>
      </c>
      <c r="C35" s="10">
        <v>0.16134999999999999</v>
      </c>
      <c r="D35" s="9">
        <v>8.4089999999999998E-2</v>
      </c>
      <c r="E35" s="10">
        <v>0.16308</v>
      </c>
      <c r="F35" s="9">
        <v>145.96502000000001</v>
      </c>
      <c r="G35" s="10">
        <v>0.12798000000000001</v>
      </c>
      <c r="H35" s="9">
        <v>8.2960000000000006E-2</v>
      </c>
      <c r="I35" s="10">
        <v>0.1353</v>
      </c>
      <c r="J35" s="10">
        <v>10.393409999999999</v>
      </c>
      <c r="K35" s="53">
        <v>9.3740000000000004E-2</v>
      </c>
    </row>
    <row r="36" spans="1:11" ht="15.75" thickBot="1" x14ac:dyDescent="0.3">
      <c r="A36" s="11">
        <v>40786</v>
      </c>
      <c r="B36" s="12">
        <v>0.18317</v>
      </c>
      <c r="C36" s="13">
        <v>0.15883</v>
      </c>
      <c r="D36" s="12">
        <v>8.412E-2</v>
      </c>
      <c r="E36" s="13">
        <v>0.16322999999999999</v>
      </c>
      <c r="F36" s="12">
        <v>145.12278000000001</v>
      </c>
      <c r="G36" s="13">
        <v>0.12679000000000001</v>
      </c>
      <c r="H36" s="12">
        <v>8.2970000000000002E-2</v>
      </c>
      <c r="I36" s="13">
        <v>0.1353</v>
      </c>
      <c r="J36" s="13">
        <v>10.38664</v>
      </c>
      <c r="K36" s="54">
        <v>9.3659999999999993E-2</v>
      </c>
    </row>
    <row r="37" spans="1:11" ht="15.75" thickTop="1" x14ac:dyDescent="0.25">
      <c r="A37" s="14" t="s">
        <v>9</v>
      </c>
      <c r="B37" s="15">
        <f t="shared" ref="B37:K37" si="8">SUM(B34:B36)</f>
        <v>0.54976000000000003</v>
      </c>
      <c r="C37" s="16">
        <f t="shared" si="8"/>
        <v>0.48177000000000003</v>
      </c>
      <c r="D37" s="15">
        <f t="shared" si="8"/>
        <v>0.25222999999999995</v>
      </c>
      <c r="E37" s="16">
        <f t="shared" si="8"/>
        <v>0.48910999999999999</v>
      </c>
      <c r="F37" s="15">
        <f t="shared" si="8"/>
        <v>437.21534000000008</v>
      </c>
      <c r="G37" s="16">
        <f t="shared" si="8"/>
        <v>0.38286000000000003</v>
      </c>
      <c r="H37" s="15">
        <f t="shared" si="8"/>
        <v>0.24887999999999999</v>
      </c>
      <c r="I37" s="16">
        <f t="shared" si="8"/>
        <v>0.40579999999999994</v>
      </c>
      <c r="J37" s="16">
        <f t="shared" si="8"/>
        <v>31.165779999999998</v>
      </c>
      <c r="K37" s="55">
        <f t="shared" si="8"/>
        <v>0.28108999999999995</v>
      </c>
    </row>
    <row r="38" spans="1:11" ht="15.75" thickBot="1" x14ac:dyDescent="0.3">
      <c r="A38" s="17" t="s">
        <v>10</v>
      </c>
      <c r="B38" s="18">
        <f>B37/3</f>
        <v>0.18325333333333335</v>
      </c>
      <c r="C38" s="19">
        <f>C37/3</f>
        <v>0.16059000000000001</v>
      </c>
      <c r="D38" s="19">
        <f t="shared" ref="D38:K38" si="9">D37/3</f>
        <v>8.4076666666666647E-2</v>
      </c>
      <c r="E38" s="19">
        <f t="shared" si="9"/>
        <v>0.16303666666666666</v>
      </c>
      <c r="F38" s="19">
        <f t="shared" si="9"/>
        <v>145.7384466666667</v>
      </c>
      <c r="G38" s="19">
        <f t="shared" si="9"/>
        <v>0.12762000000000001</v>
      </c>
      <c r="H38" s="19">
        <f t="shared" si="9"/>
        <v>8.2959999999999992E-2</v>
      </c>
      <c r="I38" s="19">
        <f t="shared" si="9"/>
        <v>0.13526666666666665</v>
      </c>
      <c r="J38" s="19">
        <f t="shared" si="9"/>
        <v>10.388593333333333</v>
      </c>
      <c r="K38" s="19">
        <f t="shared" si="9"/>
        <v>9.369666666666665E-2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3"/>
    </row>
    <row r="40" spans="1:11" ht="20.25" x14ac:dyDescent="0.3">
      <c r="A40" s="20"/>
      <c r="B40" s="9"/>
      <c r="C40" s="58"/>
      <c r="D40" s="9"/>
      <c r="E40" s="22" t="s">
        <v>11</v>
      </c>
      <c r="F40" s="9"/>
      <c r="G40" s="10"/>
      <c r="H40" s="9"/>
      <c r="I40" s="10"/>
      <c r="J40" s="10"/>
      <c r="K40" s="53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7"/>
    </row>
    <row r="42" spans="1:11" x14ac:dyDescent="0.25">
      <c r="A42" s="26" t="s">
        <v>12</v>
      </c>
      <c r="B42" s="27">
        <f>SUM(B34:B36,B27:B31,B20:B24,B13:B17,B6:B10)</f>
        <v>4.2364600000000001</v>
      </c>
      <c r="C42" s="36">
        <f>SUM(C6:C10,C13:C17,C20:C24,C27:C31,C34:C36)</f>
        <v>3.7025700000000001</v>
      </c>
      <c r="D42" s="36">
        <f t="shared" ref="D42:K42" si="10">SUM(D6:D10,D13:D17,D20:D24,D27:D31,D34:D36)</f>
        <v>1.9338599999999999</v>
      </c>
      <c r="E42" s="36">
        <f t="shared" si="10"/>
        <v>3.7530999999999994</v>
      </c>
      <c r="F42" s="36">
        <f t="shared" si="10"/>
        <v>3333.33248</v>
      </c>
      <c r="G42" s="36">
        <f t="shared" si="10"/>
        <v>2.9543200000000005</v>
      </c>
      <c r="H42" s="36">
        <f t="shared" si="10"/>
        <v>1.89771</v>
      </c>
      <c r="I42" s="36">
        <f t="shared" si="10"/>
        <v>3.1046000000000005</v>
      </c>
      <c r="J42" s="36">
        <f t="shared" si="10"/>
        <v>239.16698000000002</v>
      </c>
      <c r="K42" s="36">
        <f t="shared" si="10"/>
        <v>2.1667000000000001</v>
      </c>
    </row>
    <row r="43" spans="1:11" x14ac:dyDescent="0.25">
      <c r="A43" s="26" t="s">
        <v>13</v>
      </c>
      <c r="B43" s="27">
        <f>B42/23</f>
        <v>0.18419391304347826</v>
      </c>
      <c r="C43" s="28">
        <f>C42/23</f>
        <v>0.16098130434782609</v>
      </c>
      <c r="D43" s="28">
        <f t="shared" ref="D43:K43" si="11">D42/23</f>
        <v>8.4080869565217389E-2</v>
      </c>
      <c r="E43" s="28">
        <f t="shared" si="11"/>
        <v>0.16317826086956519</v>
      </c>
      <c r="F43" s="28">
        <f t="shared" si="11"/>
        <v>144.9274991304348</v>
      </c>
      <c r="G43" s="28">
        <f t="shared" si="11"/>
        <v>0.12844869565217393</v>
      </c>
      <c r="H43" s="28">
        <f t="shared" si="11"/>
        <v>8.2509130434782613E-2</v>
      </c>
      <c r="I43" s="28">
        <f t="shared" si="11"/>
        <v>0.13498260869565221</v>
      </c>
      <c r="J43" s="28">
        <f t="shared" si="11"/>
        <v>10.398564347826088</v>
      </c>
      <c r="K43" s="28">
        <f t="shared" si="11"/>
        <v>9.4204347826086957E-2</v>
      </c>
    </row>
    <row r="44" spans="1:11" x14ac:dyDescent="0.25">
      <c r="A44" s="26" t="s">
        <v>14</v>
      </c>
      <c r="B44" s="27">
        <f>1/B43</f>
        <v>5.4290610556927241</v>
      </c>
      <c r="C44" s="28">
        <f>1/C43</f>
        <v>6.2119014630378357</v>
      </c>
      <c r="D44" s="28">
        <f t="shared" ref="D44:K44" si="12">1/D43</f>
        <v>11.893311821951951</v>
      </c>
      <c r="E44" s="28">
        <f t="shared" si="12"/>
        <v>6.1282672990328004</v>
      </c>
      <c r="F44" s="28">
        <f>1000/F43</f>
        <v>6.9000017664004512</v>
      </c>
      <c r="G44" s="28">
        <f t="shared" si="12"/>
        <v>7.785209455983102</v>
      </c>
      <c r="H44" s="28">
        <f t="shared" si="12"/>
        <v>12.119870791638343</v>
      </c>
      <c r="I44" s="28">
        <f t="shared" si="12"/>
        <v>7.4083617857372914</v>
      </c>
      <c r="J44" s="28">
        <f>100/J43</f>
        <v>9.6167121397778228</v>
      </c>
      <c r="K44" s="28">
        <f t="shared" si="12"/>
        <v>10.615221304287626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8">
        <v>40787</v>
      </c>
      <c r="B6" s="64">
        <v>0.18368999999999999</v>
      </c>
      <c r="C6" s="65">
        <v>0.15845999999999999</v>
      </c>
      <c r="D6" s="64">
        <v>8.4070000000000006E-2</v>
      </c>
      <c r="E6" s="65">
        <v>0.16284999999999999</v>
      </c>
      <c r="F6" s="64">
        <v>144.28054</v>
      </c>
      <c r="G6" s="65">
        <v>0.12648000000000001</v>
      </c>
      <c r="H6" s="64">
        <v>8.3099999999999993E-2</v>
      </c>
      <c r="I6" s="65">
        <v>0.1353</v>
      </c>
      <c r="J6" s="64">
        <v>10.356540000000001</v>
      </c>
      <c r="K6" s="64">
        <v>9.3920000000000003E-2</v>
      </c>
    </row>
    <row r="7" spans="1:11" x14ac:dyDescent="0.25">
      <c r="A7" s="8">
        <v>40788</v>
      </c>
      <c r="B7" s="20">
        <v>0.18548000000000001</v>
      </c>
      <c r="C7" s="78">
        <v>0.15917999999999999</v>
      </c>
      <c r="D7" s="20">
        <v>8.4570000000000006E-2</v>
      </c>
      <c r="E7" s="65">
        <v>0.16302</v>
      </c>
      <c r="F7" s="20">
        <v>143.85741999999999</v>
      </c>
      <c r="G7" s="65">
        <v>0.12622</v>
      </c>
      <c r="H7" s="20">
        <v>8.3699999999999997E-2</v>
      </c>
      <c r="I7" s="65">
        <v>0.13539999999999999</v>
      </c>
      <c r="J7" s="20">
        <v>10.420719999999999</v>
      </c>
      <c r="K7" s="20">
        <v>9.4839999999999994E-2</v>
      </c>
    </row>
    <row r="8" spans="1:11" ht="15.75" thickBot="1" x14ac:dyDescent="0.3">
      <c r="A8" s="11"/>
      <c r="B8" s="74"/>
      <c r="C8" s="75"/>
      <c r="D8" s="74"/>
      <c r="E8" s="75"/>
      <c r="F8" s="74"/>
      <c r="G8" s="75"/>
      <c r="H8" s="74"/>
      <c r="I8" s="75"/>
      <c r="J8" s="74"/>
      <c r="K8" s="74"/>
    </row>
    <row r="9" spans="1:11" ht="15.75" thickTop="1" x14ac:dyDescent="0.25">
      <c r="A9" s="14" t="s">
        <v>9</v>
      </c>
      <c r="B9" s="15">
        <f t="shared" ref="B9:K9" si="0">SUM(B6:B8)</f>
        <v>0.36917</v>
      </c>
      <c r="C9" s="16">
        <f t="shared" si="0"/>
        <v>0.31763999999999998</v>
      </c>
      <c r="D9" s="15">
        <f t="shared" si="0"/>
        <v>0.16864000000000001</v>
      </c>
      <c r="E9" s="16">
        <f t="shared" si="0"/>
        <v>0.32586999999999999</v>
      </c>
      <c r="F9" s="15">
        <f t="shared" si="0"/>
        <v>288.13796000000002</v>
      </c>
      <c r="G9" s="16">
        <f t="shared" si="0"/>
        <v>0.25270000000000004</v>
      </c>
      <c r="H9" s="15">
        <f t="shared" si="0"/>
        <v>0.1668</v>
      </c>
      <c r="I9" s="16">
        <f t="shared" si="0"/>
        <v>0.2707</v>
      </c>
      <c r="J9" s="16">
        <f t="shared" si="0"/>
        <v>20.777259999999998</v>
      </c>
      <c r="K9" s="55">
        <f t="shared" si="0"/>
        <v>0.18875999999999998</v>
      </c>
    </row>
    <row r="10" spans="1:11" ht="15.75" thickBot="1" x14ac:dyDescent="0.3">
      <c r="A10" s="17" t="s">
        <v>10</v>
      </c>
      <c r="B10" s="18">
        <f>B9/2</f>
        <v>0.184585</v>
      </c>
      <c r="C10" s="19">
        <f>C9/2</f>
        <v>0.15881999999999999</v>
      </c>
      <c r="D10" s="19">
        <f t="shared" ref="D10:K10" si="1">D9/2</f>
        <v>8.4320000000000006E-2</v>
      </c>
      <c r="E10" s="19">
        <f t="shared" si="1"/>
        <v>0.162935</v>
      </c>
      <c r="F10" s="19">
        <f t="shared" si="1"/>
        <v>144.06898000000001</v>
      </c>
      <c r="G10" s="19">
        <f t="shared" si="1"/>
        <v>0.12635000000000002</v>
      </c>
      <c r="H10" s="19">
        <f t="shared" si="1"/>
        <v>8.3400000000000002E-2</v>
      </c>
      <c r="I10" s="19">
        <f t="shared" si="1"/>
        <v>0.13535</v>
      </c>
      <c r="J10" s="19">
        <f t="shared" si="1"/>
        <v>10.388629999999999</v>
      </c>
      <c r="K10" s="19">
        <f t="shared" si="1"/>
        <v>9.4379999999999992E-2</v>
      </c>
    </row>
    <row r="11" spans="1:11" ht="15.75" thickTop="1" x14ac:dyDescent="0.25">
      <c r="A11" s="8">
        <v>40791</v>
      </c>
      <c r="B11" s="9">
        <v>0.18657000000000001</v>
      </c>
      <c r="C11" s="10">
        <v>0.15964</v>
      </c>
      <c r="D11" s="9">
        <v>8.4599999999999995E-2</v>
      </c>
      <c r="E11" s="10">
        <v>0.16306000000000001</v>
      </c>
      <c r="F11" s="9">
        <v>144.10622000000001</v>
      </c>
      <c r="G11" s="10">
        <v>0.12720000000000001</v>
      </c>
      <c r="H11" s="9">
        <v>8.3589999999999998E-2</v>
      </c>
      <c r="I11" s="10">
        <v>0.13539999999999999</v>
      </c>
      <c r="J11" s="10">
        <v>10.39974</v>
      </c>
      <c r="K11" s="53">
        <v>9.5390000000000003E-2</v>
      </c>
    </row>
    <row r="12" spans="1:11" x14ac:dyDescent="0.25">
      <c r="A12" s="8">
        <v>40792</v>
      </c>
      <c r="B12" s="9">
        <v>0.18698999999999999</v>
      </c>
      <c r="C12" s="10">
        <v>0.16045000000000001</v>
      </c>
      <c r="D12" s="9">
        <v>8.4599999999999995E-2</v>
      </c>
      <c r="E12" s="10">
        <v>0.16325000000000001</v>
      </c>
      <c r="F12" s="9">
        <v>144.29409000000001</v>
      </c>
      <c r="G12" s="10">
        <v>0.12756999999999999</v>
      </c>
      <c r="H12" s="9">
        <v>8.3760000000000001E-2</v>
      </c>
      <c r="I12" s="10">
        <v>0.13539999999999999</v>
      </c>
      <c r="J12" s="10">
        <v>10.398720000000001</v>
      </c>
      <c r="K12" s="53">
        <v>9.5610000000000001E-2</v>
      </c>
    </row>
    <row r="13" spans="1:11" x14ac:dyDescent="0.25">
      <c r="A13" s="8">
        <v>40793</v>
      </c>
      <c r="B13" s="9">
        <v>0.18808</v>
      </c>
      <c r="C13" s="10">
        <v>0.16377</v>
      </c>
      <c r="D13" s="9">
        <v>8.4870000000000001E-2</v>
      </c>
      <c r="E13" s="10">
        <v>0.16377</v>
      </c>
      <c r="F13" s="9">
        <v>145.39251999999999</v>
      </c>
      <c r="G13" s="10">
        <v>0.12852</v>
      </c>
      <c r="H13" s="9">
        <v>8.448E-2</v>
      </c>
      <c r="I13" s="10">
        <v>0.13539999999999999</v>
      </c>
      <c r="J13" s="10">
        <v>10.447800000000001</v>
      </c>
      <c r="K13" s="53">
        <v>9.6159999999999995E-2</v>
      </c>
    </row>
    <row r="14" spans="1:11" x14ac:dyDescent="0.25">
      <c r="A14" s="8">
        <v>40794</v>
      </c>
      <c r="B14" s="9">
        <v>0.18858</v>
      </c>
      <c r="C14" s="10">
        <v>0.16364999999999999</v>
      </c>
      <c r="D14" s="9">
        <v>8.5300000000000001E-2</v>
      </c>
      <c r="E14" s="10">
        <v>0.16386999999999999</v>
      </c>
      <c r="F14" s="9">
        <v>145.1747</v>
      </c>
      <c r="G14" s="10">
        <v>0.12803</v>
      </c>
      <c r="H14" s="9">
        <v>8.4889999999999993E-2</v>
      </c>
      <c r="I14" s="10">
        <v>0.13550000000000001</v>
      </c>
      <c r="J14" s="10">
        <v>10.482620000000001</v>
      </c>
      <c r="K14" s="53">
        <v>9.6420000000000006E-2</v>
      </c>
    </row>
    <row r="15" spans="1:11" ht="15.75" thickBot="1" x14ac:dyDescent="0.3">
      <c r="A15" s="11">
        <v>40795</v>
      </c>
      <c r="B15" s="12">
        <v>0.18914</v>
      </c>
      <c r="C15" s="13">
        <v>0.16341</v>
      </c>
      <c r="D15" s="12">
        <v>8.4940000000000002E-2</v>
      </c>
      <c r="E15" s="13">
        <v>0.16411999999999999</v>
      </c>
      <c r="F15" s="12">
        <v>145.44400999999999</v>
      </c>
      <c r="G15" s="13">
        <v>0.12826000000000001</v>
      </c>
      <c r="H15" s="12">
        <v>8.4680000000000005E-2</v>
      </c>
      <c r="I15" s="13">
        <v>0.13550000000000001</v>
      </c>
      <c r="J15" s="13">
        <v>10.46602</v>
      </c>
      <c r="K15" s="54">
        <v>9.6710000000000004E-2</v>
      </c>
    </row>
    <row r="16" spans="1:11" ht="15.75" thickTop="1" x14ac:dyDescent="0.25">
      <c r="A16" s="14" t="s">
        <v>9</v>
      </c>
      <c r="B16" s="15">
        <f t="shared" ref="B16:K16" si="2">SUM(B11:B15)</f>
        <v>0.93935999999999997</v>
      </c>
      <c r="C16" s="16">
        <f t="shared" si="2"/>
        <v>0.81091999999999986</v>
      </c>
      <c r="D16" s="15">
        <f t="shared" si="2"/>
        <v>0.42431000000000002</v>
      </c>
      <c r="E16" s="16">
        <f t="shared" si="2"/>
        <v>0.81806999999999985</v>
      </c>
      <c r="F16" s="15">
        <f t="shared" si="2"/>
        <v>724.41154000000006</v>
      </c>
      <c r="G16" s="16">
        <f t="shared" si="2"/>
        <v>0.63958000000000004</v>
      </c>
      <c r="H16" s="15">
        <f t="shared" si="2"/>
        <v>0.4214</v>
      </c>
      <c r="I16" s="16">
        <f t="shared" si="2"/>
        <v>0.67720000000000002</v>
      </c>
      <c r="J16" s="16">
        <f t="shared" si="2"/>
        <v>52.194900000000004</v>
      </c>
      <c r="K16" s="55">
        <f t="shared" si="2"/>
        <v>0.48028999999999999</v>
      </c>
    </row>
    <row r="17" spans="1:11" ht="15.75" thickBot="1" x14ac:dyDescent="0.3">
      <c r="A17" s="17" t="s">
        <v>10</v>
      </c>
      <c r="B17" s="18">
        <f>B16/5</f>
        <v>0.18787199999999998</v>
      </c>
      <c r="C17" s="19">
        <f>C16/5</f>
        <v>0.16218399999999997</v>
      </c>
      <c r="D17" s="19">
        <f t="shared" ref="D17:K17" si="3">D16/5</f>
        <v>8.4862000000000007E-2</v>
      </c>
      <c r="E17" s="19">
        <f t="shared" si="3"/>
        <v>0.16361399999999998</v>
      </c>
      <c r="F17" s="19">
        <f t="shared" si="3"/>
        <v>144.88230800000002</v>
      </c>
      <c r="G17" s="19">
        <f t="shared" si="3"/>
        <v>0.127916</v>
      </c>
      <c r="H17" s="19">
        <f t="shared" si="3"/>
        <v>8.4279999999999994E-2</v>
      </c>
      <c r="I17" s="19">
        <f t="shared" si="3"/>
        <v>0.13544</v>
      </c>
      <c r="J17" s="19">
        <f t="shared" si="3"/>
        <v>10.438980000000001</v>
      </c>
      <c r="K17" s="19">
        <f t="shared" si="3"/>
        <v>9.6058000000000004E-2</v>
      </c>
    </row>
    <row r="18" spans="1:11" ht="15" customHeight="1" thickTop="1" x14ac:dyDescent="0.25">
      <c r="A18" s="8">
        <v>40798</v>
      </c>
      <c r="B18" s="9">
        <v>0.19395000000000001</v>
      </c>
      <c r="C18" s="10">
        <v>0.16481999999999999</v>
      </c>
      <c r="D18" s="9">
        <v>8.5940000000000003E-2</v>
      </c>
      <c r="E18" s="10">
        <v>0.16631000000000001</v>
      </c>
      <c r="F18" s="9">
        <v>145.98430999999999</v>
      </c>
      <c r="G18" s="10">
        <v>0.12953999999999999</v>
      </c>
      <c r="H18" s="9">
        <v>8.5349999999999995E-2</v>
      </c>
      <c r="I18" s="10">
        <v>0.13550000000000001</v>
      </c>
      <c r="J18" s="10">
        <v>10.51107</v>
      </c>
      <c r="K18" s="53">
        <v>9.9159999999999998E-2</v>
      </c>
    </row>
    <row r="19" spans="1:11" x14ac:dyDescent="0.25">
      <c r="A19" s="8">
        <v>40799</v>
      </c>
      <c r="B19" s="9">
        <v>0.19483</v>
      </c>
      <c r="C19" s="10">
        <v>0.16524</v>
      </c>
      <c r="D19" s="9">
        <v>8.6379999999999998E-2</v>
      </c>
      <c r="E19" s="10">
        <v>0.16736999999999999</v>
      </c>
      <c r="F19" s="9">
        <v>145.98430999999999</v>
      </c>
      <c r="G19" s="10">
        <v>0.13106999999999999</v>
      </c>
      <c r="H19" s="9">
        <v>8.5669999999999996E-2</v>
      </c>
      <c r="I19" s="10">
        <v>0.13550000000000001</v>
      </c>
      <c r="J19" s="10">
        <v>10.445360000000001</v>
      </c>
      <c r="K19" s="53">
        <v>9.9610000000000004E-2</v>
      </c>
    </row>
    <row r="20" spans="1:11" x14ac:dyDescent="0.25">
      <c r="A20" s="8">
        <v>40800</v>
      </c>
      <c r="B20" s="9">
        <v>0.19375999999999999</v>
      </c>
      <c r="C20" s="10">
        <v>0.16467999999999999</v>
      </c>
      <c r="D20" s="9">
        <v>8.6319999999999994E-2</v>
      </c>
      <c r="E20" s="10">
        <v>0.16816</v>
      </c>
      <c r="F20" s="9">
        <v>145.96906999999999</v>
      </c>
      <c r="G20" s="10">
        <v>0.13138</v>
      </c>
      <c r="H20" s="9">
        <v>8.584E-2</v>
      </c>
      <c r="I20" s="10">
        <v>0.13550000000000001</v>
      </c>
      <c r="J20" s="10">
        <v>10.42029</v>
      </c>
      <c r="K20" s="53">
        <v>9.9070000000000005E-2</v>
      </c>
    </row>
    <row r="21" spans="1:11" x14ac:dyDescent="0.25">
      <c r="A21" s="8">
        <v>40801</v>
      </c>
      <c r="B21" s="9">
        <v>0.1938</v>
      </c>
      <c r="C21" s="10">
        <v>0.16514000000000001</v>
      </c>
      <c r="D21" s="9">
        <v>8.6139999999999994E-2</v>
      </c>
      <c r="E21" s="10">
        <v>0.16879</v>
      </c>
      <c r="F21" s="9">
        <v>149.74951999999999</v>
      </c>
      <c r="G21" s="10">
        <v>0.13239999999999999</v>
      </c>
      <c r="H21" s="9">
        <v>8.6040000000000005E-2</v>
      </c>
      <c r="I21" s="10">
        <v>0.13550000000000001</v>
      </c>
      <c r="J21" s="10">
        <v>10.40335</v>
      </c>
      <c r="K21" s="53">
        <v>9.9049999999999999E-2</v>
      </c>
    </row>
    <row r="22" spans="1:11" ht="15.75" thickBot="1" x14ac:dyDescent="0.3">
      <c r="A22" s="11">
        <v>40802</v>
      </c>
      <c r="B22" s="12">
        <v>0.19156000000000001</v>
      </c>
      <c r="C22" s="13">
        <v>0.16483999999999999</v>
      </c>
      <c r="D22" s="12">
        <v>8.5860000000000006E-2</v>
      </c>
      <c r="E22" s="13">
        <v>0.16850000000000001</v>
      </c>
      <c r="F22" s="12">
        <v>150.60825</v>
      </c>
      <c r="G22" s="13">
        <v>0.13186</v>
      </c>
      <c r="H22" s="12">
        <v>8.5739999999999997E-2</v>
      </c>
      <c r="I22" s="13">
        <v>0.13550000000000001</v>
      </c>
      <c r="J22" s="13">
        <v>10.406739999999999</v>
      </c>
      <c r="K22" s="54">
        <v>9.7939999999999999E-2</v>
      </c>
    </row>
    <row r="23" spans="1:11" ht="15.75" thickTop="1" x14ac:dyDescent="0.25">
      <c r="A23" s="14" t="s">
        <v>9</v>
      </c>
      <c r="B23" s="15">
        <f t="shared" ref="B23:K23" si="4">SUM(B18:B22)</f>
        <v>0.96789999999999998</v>
      </c>
      <c r="C23" s="16">
        <f t="shared" si="4"/>
        <v>0.82472000000000001</v>
      </c>
      <c r="D23" s="15">
        <f t="shared" si="4"/>
        <v>0.43063999999999997</v>
      </c>
      <c r="E23" s="16">
        <f t="shared" si="4"/>
        <v>0.83912999999999993</v>
      </c>
      <c r="F23" s="15">
        <f t="shared" si="4"/>
        <v>738.29545999999993</v>
      </c>
      <c r="G23" s="16">
        <f t="shared" si="4"/>
        <v>0.65625</v>
      </c>
      <c r="H23" s="15">
        <f t="shared" si="4"/>
        <v>0.42863999999999997</v>
      </c>
      <c r="I23" s="16">
        <f t="shared" si="4"/>
        <v>0.67749999999999999</v>
      </c>
      <c r="J23" s="16">
        <f t="shared" si="4"/>
        <v>52.186809999999994</v>
      </c>
      <c r="K23" s="55">
        <f t="shared" si="4"/>
        <v>0.49482999999999999</v>
      </c>
    </row>
    <row r="24" spans="1:11" ht="15.75" thickBot="1" x14ac:dyDescent="0.3">
      <c r="A24" s="17" t="s">
        <v>10</v>
      </c>
      <c r="B24" s="18">
        <f>B23/5</f>
        <v>0.19358</v>
      </c>
      <c r="C24" s="19">
        <f>C23/5</f>
        <v>0.16494400000000001</v>
      </c>
      <c r="D24" s="19">
        <f t="shared" ref="D24:K24" si="5">D23/5</f>
        <v>8.6127999999999996E-2</v>
      </c>
      <c r="E24" s="19">
        <f t="shared" si="5"/>
        <v>0.16782599999999998</v>
      </c>
      <c r="F24" s="19">
        <f t="shared" si="5"/>
        <v>147.65909199999999</v>
      </c>
      <c r="G24" s="19">
        <f t="shared" si="5"/>
        <v>0.13125000000000001</v>
      </c>
      <c r="H24" s="19">
        <f t="shared" si="5"/>
        <v>8.5727999999999999E-2</v>
      </c>
      <c r="I24" s="19">
        <f t="shared" si="5"/>
        <v>0.13550000000000001</v>
      </c>
      <c r="J24" s="19">
        <f t="shared" si="5"/>
        <v>10.437361999999998</v>
      </c>
      <c r="K24" s="19">
        <f t="shared" si="5"/>
        <v>9.8965999999999998E-2</v>
      </c>
    </row>
    <row r="25" spans="1:11" ht="15.75" thickTop="1" x14ac:dyDescent="0.25">
      <c r="A25" s="8">
        <v>40805</v>
      </c>
      <c r="B25" s="9">
        <v>0.19308</v>
      </c>
      <c r="C25" s="10">
        <v>0.16378000000000001</v>
      </c>
      <c r="D25" s="9">
        <v>8.5900000000000004E-2</v>
      </c>
      <c r="E25" s="10">
        <v>0.16836000000000001</v>
      </c>
      <c r="F25" s="9">
        <v>150.74375000000001</v>
      </c>
      <c r="G25" s="10">
        <v>0.13113</v>
      </c>
      <c r="H25" s="9">
        <v>8.5980000000000001E-2</v>
      </c>
      <c r="I25" s="10">
        <v>0.13550000000000001</v>
      </c>
      <c r="J25" s="10">
        <v>10.42029</v>
      </c>
      <c r="K25" s="53">
        <v>9.8659999999999998E-2</v>
      </c>
    </row>
    <row r="26" spans="1:11" x14ac:dyDescent="0.25">
      <c r="A26" s="8">
        <v>40806</v>
      </c>
      <c r="B26" s="9">
        <v>0.19439000000000001</v>
      </c>
      <c r="C26" s="10">
        <v>0.16503999999999999</v>
      </c>
      <c r="D26" s="9">
        <v>8.6290000000000006E-2</v>
      </c>
      <c r="E26" s="10">
        <v>0.17071</v>
      </c>
      <c r="F26" s="9">
        <v>153.64006000000001</v>
      </c>
      <c r="G26" s="10">
        <v>0.13266</v>
      </c>
      <c r="H26" s="9">
        <v>8.6480000000000001E-2</v>
      </c>
      <c r="I26" s="10">
        <v>0.13550000000000001</v>
      </c>
      <c r="J26" s="10">
        <v>10.369479999999999</v>
      </c>
      <c r="K26" s="53">
        <v>9.9390000000000006E-2</v>
      </c>
    </row>
    <row r="27" spans="1:11" x14ac:dyDescent="0.25">
      <c r="A27" s="8">
        <v>40807</v>
      </c>
      <c r="B27" s="9">
        <v>0.19358</v>
      </c>
      <c r="C27" s="10">
        <v>0.16464000000000001</v>
      </c>
      <c r="D27" s="9">
        <v>8.6220000000000005E-2</v>
      </c>
      <c r="E27" s="10">
        <v>0.17088999999999999</v>
      </c>
      <c r="F27" s="9">
        <v>155.25928999999999</v>
      </c>
      <c r="G27" s="10">
        <v>0.13200000000000001</v>
      </c>
      <c r="H27" s="9">
        <v>8.6230000000000001E-2</v>
      </c>
      <c r="I27" s="10">
        <v>0.13550000000000001</v>
      </c>
      <c r="J27" s="10">
        <v>10.366429999999999</v>
      </c>
      <c r="K27" s="53">
        <v>9.8979999999999999E-2</v>
      </c>
    </row>
    <row r="28" spans="1:11" x14ac:dyDescent="0.25">
      <c r="A28" s="8">
        <v>40808</v>
      </c>
      <c r="B28" s="9">
        <v>0.19436</v>
      </c>
      <c r="C28" s="10">
        <v>0.16778000000000001</v>
      </c>
      <c r="D28" s="9">
        <v>8.6290000000000006E-2</v>
      </c>
      <c r="E28" s="10">
        <v>0.17377999999999999</v>
      </c>
      <c r="F28" s="9">
        <v>157.71184</v>
      </c>
      <c r="G28" s="10">
        <v>0.13381999999999999</v>
      </c>
      <c r="H28" s="9">
        <v>8.7129999999999999E-2</v>
      </c>
      <c r="I28" s="10">
        <v>0.13550000000000001</v>
      </c>
      <c r="J28" s="10">
        <v>10.36609</v>
      </c>
      <c r="K28" s="53">
        <v>9.9379999999999996E-2</v>
      </c>
    </row>
    <row r="29" spans="1:11" ht="15.75" thickBot="1" x14ac:dyDescent="0.3">
      <c r="A29" s="11">
        <v>40809</v>
      </c>
      <c r="B29" s="12">
        <v>0.19661000000000001</v>
      </c>
      <c r="C29" s="13">
        <v>0.17258999999999999</v>
      </c>
      <c r="D29" s="12">
        <v>8.6980000000000002E-2</v>
      </c>
      <c r="E29" s="13">
        <v>0.17635000000000001</v>
      </c>
      <c r="F29" s="12">
        <v>159.57496</v>
      </c>
      <c r="G29" s="13">
        <v>0.13775000000000001</v>
      </c>
      <c r="H29" s="12">
        <v>8.8099999999999998E-2</v>
      </c>
      <c r="I29" s="13">
        <v>0.13550000000000001</v>
      </c>
      <c r="J29" s="13">
        <v>10.3566</v>
      </c>
      <c r="K29" s="54">
        <v>0.10052999999999999</v>
      </c>
    </row>
    <row r="30" spans="1:11" ht="15.75" thickTop="1" x14ac:dyDescent="0.25">
      <c r="A30" s="14" t="s">
        <v>9</v>
      </c>
      <c r="B30" s="15">
        <f t="shared" ref="B30:K30" si="6">SUM(B25:B29)</f>
        <v>0.97201999999999988</v>
      </c>
      <c r="C30" s="16">
        <f t="shared" si="6"/>
        <v>0.83383000000000007</v>
      </c>
      <c r="D30" s="15">
        <f t="shared" si="6"/>
        <v>0.43168000000000001</v>
      </c>
      <c r="E30" s="16">
        <f t="shared" si="6"/>
        <v>0.86009000000000002</v>
      </c>
      <c r="F30" s="15">
        <f t="shared" si="6"/>
        <v>776.92989999999998</v>
      </c>
      <c r="G30" s="16">
        <f t="shared" si="6"/>
        <v>0.66735999999999995</v>
      </c>
      <c r="H30" s="15">
        <f t="shared" si="6"/>
        <v>0.43391999999999997</v>
      </c>
      <c r="I30" s="16">
        <f t="shared" si="6"/>
        <v>0.67749999999999999</v>
      </c>
      <c r="J30" s="16">
        <f t="shared" si="6"/>
        <v>51.878889999999998</v>
      </c>
      <c r="K30" s="55">
        <f t="shared" si="6"/>
        <v>0.49694000000000005</v>
      </c>
    </row>
    <row r="31" spans="1:11" ht="15.75" thickBot="1" x14ac:dyDescent="0.3">
      <c r="A31" s="17" t="s">
        <v>10</v>
      </c>
      <c r="B31" s="18">
        <f>B30/5</f>
        <v>0.19440399999999997</v>
      </c>
      <c r="C31" s="19">
        <f>C30/5</f>
        <v>0.16676600000000003</v>
      </c>
      <c r="D31" s="19">
        <f t="shared" ref="D31:K31" si="7">D30/5</f>
        <v>8.6335999999999996E-2</v>
      </c>
      <c r="E31" s="19">
        <f t="shared" si="7"/>
        <v>0.172018</v>
      </c>
      <c r="F31" s="19">
        <f t="shared" si="7"/>
        <v>155.38597999999999</v>
      </c>
      <c r="G31" s="19">
        <f t="shared" si="7"/>
        <v>0.13347199999999998</v>
      </c>
      <c r="H31" s="19">
        <f t="shared" si="7"/>
        <v>8.6784E-2</v>
      </c>
      <c r="I31" s="19">
        <f t="shared" si="7"/>
        <v>0.13550000000000001</v>
      </c>
      <c r="J31" s="19">
        <f t="shared" si="7"/>
        <v>10.375778</v>
      </c>
      <c r="K31" s="19">
        <f t="shared" si="7"/>
        <v>9.9388000000000004E-2</v>
      </c>
    </row>
    <row r="32" spans="1:11" ht="15.75" thickTop="1" x14ac:dyDescent="0.25">
      <c r="A32" s="8">
        <v>40812</v>
      </c>
      <c r="B32" s="9">
        <v>0.19586000000000001</v>
      </c>
      <c r="C32" s="10">
        <v>0.17388999999999999</v>
      </c>
      <c r="D32" s="9">
        <v>8.6900000000000005E-2</v>
      </c>
      <c r="E32" s="10">
        <v>0.17551</v>
      </c>
      <c r="F32" s="9">
        <v>157.92525000000001</v>
      </c>
      <c r="G32" s="10">
        <v>0.13804</v>
      </c>
      <c r="H32" s="9">
        <v>8.7620000000000003E-2</v>
      </c>
      <c r="I32" s="10">
        <v>0.13550000000000001</v>
      </c>
      <c r="J32" s="10">
        <v>10.351179999999999</v>
      </c>
      <c r="K32" s="53">
        <v>0.10014000000000001</v>
      </c>
    </row>
    <row r="33" spans="1:11" x14ac:dyDescent="0.25">
      <c r="A33" s="8">
        <v>40813</v>
      </c>
      <c r="B33" s="9">
        <v>0.19697000000000001</v>
      </c>
      <c r="C33" s="10">
        <v>0.17596999999999999</v>
      </c>
      <c r="D33" s="9">
        <v>8.6860000000000007E-2</v>
      </c>
      <c r="E33" s="10">
        <v>0.17648</v>
      </c>
      <c r="F33" s="9">
        <v>160.47243</v>
      </c>
      <c r="G33" s="10">
        <v>0.13949</v>
      </c>
      <c r="H33" s="9">
        <v>8.7349999999999997E-2</v>
      </c>
      <c r="I33" s="10">
        <v>0.1356</v>
      </c>
      <c r="J33" s="10">
        <v>10.36459</v>
      </c>
      <c r="K33" s="53">
        <v>0.1007</v>
      </c>
    </row>
    <row r="34" spans="1:11" x14ac:dyDescent="0.25">
      <c r="A34" s="8">
        <v>40814</v>
      </c>
      <c r="B34" s="9">
        <v>0.19494</v>
      </c>
      <c r="C34" s="10">
        <v>0.17174</v>
      </c>
      <c r="D34" s="9">
        <v>8.6720000000000005E-2</v>
      </c>
      <c r="E34" s="10">
        <v>0.17391000000000001</v>
      </c>
      <c r="F34" s="9">
        <v>158.57064</v>
      </c>
      <c r="G34" s="10">
        <v>0.1366</v>
      </c>
      <c r="H34" s="9">
        <v>8.6599999999999996E-2</v>
      </c>
      <c r="I34" s="10">
        <v>0.1356</v>
      </c>
      <c r="J34" s="10">
        <v>10.39035</v>
      </c>
      <c r="K34" s="53">
        <v>9.9669999999999995E-2</v>
      </c>
    </row>
    <row r="35" spans="1:11" x14ac:dyDescent="0.25">
      <c r="A35" s="8">
        <v>40815</v>
      </c>
      <c r="B35" s="9">
        <v>0.19492000000000001</v>
      </c>
      <c r="C35" s="10">
        <v>0.17305000000000001</v>
      </c>
      <c r="D35" s="9">
        <v>8.6330000000000004E-2</v>
      </c>
      <c r="E35" s="10">
        <v>0.17469999999999999</v>
      </c>
      <c r="F35" s="9">
        <v>158.45199</v>
      </c>
      <c r="G35" s="10">
        <v>0.13725999999999999</v>
      </c>
      <c r="H35" s="9">
        <v>8.6709999999999995E-2</v>
      </c>
      <c r="I35" s="10">
        <v>0.1356</v>
      </c>
      <c r="J35" s="10">
        <v>10.37374</v>
      </c>
      <c r="K35" s="53">
        <v>9.9659999999999999E-2</v>
      </c>
    </row>
    <row r="36" spans="1:11" ht="15.75" thickBot="1" x14ac:dyDescent="0.3">
      <c r="A36" s="11">
        <v>40816</v>
      </c>
      <c r="B36" s="12">
        <v>0.19466</v>
      </c>
      <c r="C36" s="13">
        <v>0.17477999999999999</v>
      </c>
      <c r="D36" s="12">
        <v>8.652E-2</v>
      </c>
      <c r="E36" s="13">
        <v>0.17546</v>
      </c>
      <c r="F36" s="12">
        <v>159.49271999999999</v>
      </c>
      <c r="G36" s="13">
        <v>0.13830999999999999</v>
      </c>
      <c r="H36" s="12">
        <v>8.6620000000000003E-2</v>
      </c>
      <c r="I36" s="13">
        <v>0.1356</v>
      </c>
      <c r="J36" s="13">
        <v>10.41137</v>
      </c>
      <c r="K36" s="54">
        <v>9.9529999999999993E-2</v>
      </c>
    </row>
    <row r="37" spans="1:11" ht="15.75" thickTop="1" x14ac:dyDescent="0.25">
      <c r="A37" s="14" t="s">
        <v>9</v>
      </c>
      <c r="B37" s="15">
        <f t="shared" ref="B37:K37" si="8">SUM(B32:B36)</f>
        <v>0.97734999999999994</v>
      </c>
      <c r="C37" s="16">
        <f t="shared" si="8"/>
        <v>0.86942999999999993</v>
      </c>
      <c r="D37" s="15">
        <f t="shared" si="8"/>
        <v>0.43333000000000005</v>
      </c>
      <c r="E37" s="16">
        <f t="shared" si="8"/>
        <v>0.87606000000000006</v>
      </c>
      <c r="F37" s="15">
        <f t="shared" si="8"/>
        <v>794.91303000000005</v>
      </c>
      <c r="G37" s="16">
        <f t="shared" si="8"/>
        <v>0.68969999999999998</v>
      </c>
      <c r="H37" s="15">
        <f t="shared" si="8"/>
        <v>0.43490000000000006</v>
      </c>
      <c r="I37" s="16">
        <f t="shared" si="8"/>
        <v>0.67789999999999995</v>
      </c>
      <c r="J37" s="16">
        <f t="shared" si="8"/>
        <v>51.891229999999993</v>
      </c>
      <c r="K37" s="55">
        <f t="shared" si="8"/>
        <v>0.49970000000000003</v>
      </c>
    </row>
    <row r="38" spans="1:11" ht="15.75" thickBot="1" x14ac:dyDescent="0.3">
      <c r="A38" s="17" t="s">
        <v>10</v>
      </c>
      <c r="B38" s="18">
        <f>B37/5</f>
        <v>0.19546999999999998</v>
      </c>
      <c r="C38" s="19">
        <f>C37/5</f>
        <v>0.17388599999999999</v>
      </c>
      <c r="D38" s="19">
        <f t="shared" ref="D38:K38" si="9">D37/5</f>
        <v>8.6666000000000007E-2</v>
      </c>
      <c r="E38" s="19">
        <f t="shared" si="9"/>
        <v>0.17521200000000001</v>
      </c>
      <c r="F38" s="19">
        <f t="shared" si="9"/>
        <v>158.982606</v>
      </c>
      <c r="G38" s="19">
        <f t="shared" si="9"/>
        <v>0.13794000000000001</v>
      </c>
      <c r="H38" s="19">
        <f t="shared" si="9"/>
        <v>8.6980000000000016E-2</v>
      </c>
      <c r="I38" s="19">
        <f t="shared" si="9"/>
        <v>0.13557999999999998</v>
      </c>
      <c r="J38" s="19">
        <f t="shared" si="9"/>
        <v>10.378245999999999</v>
      </c>
      <c r="K38" s="19">
        <f t="shared" si="9"/>
        <v>9.9940000000000001E-2</v>
      </c>
    </row>
    <row r="39" spans="1:11" ht="21" thickTop="1" x14ac:dyDescent="0.3">
      <c r="A39" s="20"/>
      <c r="B39" s="9"/>
      <c r="C39" s="50"/>
      <c r="D39" s="10"/>
      <c r="E39" s="22" t="s">
        <v>11</v>
      </c>
      <c r="F39" s="10"/>
      <c r="G39" s="10"/>
      <c r="H39" s="10"/>
      <c r="I39" s="10"/>
      <c r="J39" s="10"/>
      <c r="K39" s="53"/>
    </row>
    <row r="40" spans="1:11" ht="15.75" thickBot="1" x14ac:dyDescent="0.3">
      <c r="A40" s="23"/>
      <c r="B40" s="24"/>
      <c r="C40" s="25"/>
      <c r="D40" s="25"/>
      <c r="E40" s="25"/>
      <c r="F40" s="25"/>
      <c r="G40" s="25"/>
      <c r="H40" s="25"/>
      <c r="I40" s="25"/>
      <c r="J40" s="25"/>
      <c r="K40" s="57"/>
    </row>
    <row r="41" spans="1:11" x14ac:dyDescent="0.25">
      <c r="A41" s="26" t="s">
        <v>12</v>
      </c>
      <c r="B41" s="27">
        <f>SUM(B6:B7,B11:B15,B18:B22,B25:B29,B32:B36)</f>
        <v>4.2258000000000004</v>
      </c>
      <c r="C41" s="36">
        <f>SUM(C6:C7,C11:C15,C18:C22,C25:C29,C32:C36)</f>
        <v>3.6565399999999997</v>
      </c>
      <c r="D41" s="36">
        <f t="shared" ref="D41:K41" si="10">SUM(D6:D7,D11:D15,D18:D22,D25:D29,D32:D36)</f>
        <v>1.8885999999999998</v>
      </c>
      <c r="E41" s="36">
        <f t="shared" si="10"/>
        <v>3.7192200000000004</v>
      </c>
      <c r="F41" s="36">
        <f t="shared" si="10"/>
        <v>3322.6878900000006</v>
      </c>
      <c r="G41" s="36">
        <f t="shared" si="10"/>
        <v>2.9055900000000006</v>
      </c>
      <c r="H41" s="36">
        <f t="shared" si="10"/>
        <v>1.8856599999999999</v>
      </c>
      <c r="I41" s="36">
        <f t="shared" si="10"/>
        <v>2.9808000000000003</v>
      </c>
      <c r="J41" s="36">
        <f t="shared" si="10"/>
        <v>228.92909000000003</v>
      </c>
      <c r="K41" s="36">
        <f t="shared" si="10"/>
        <v>2.1605200000000004</v>
      </c>
    </row>
    <row r="42" spans="1:11" x14ac:dyDescent="0.25">
      <c r="A42" s="26" t="s">
        <v>13</v>
      </c>
      <c r="B42" s="27">
        <f>B41/22</f>
        <v>0.19208181818181821</v>
      </c>
      <c r="C42" s="28">
        <f>C41/22</f>
        <v>0.16620636363636362</v>
      </c>
      <c r="D42" s="28">
        <f t="shared" ref="D42:K42" si="11">D41/22</f>
        <v>8.5845454545454544E-2</v>
      </c>
      <c r="E42" s="28">
        <f t="shared" si="11"/>
        <v>0.16905545454545456</v>
      </c>
      <c r="F42" s="28">
        <f t="shared" si="11"/>
        <v>151.03126772727276</v>
      </c>
      <c r="G42" s="28">
        <f t="shared" si="11"/>
        <v>0.13207227272727276</v>
      </c>
      <c r="H42" s="28">
        <f t="shared" si="11"/>
        <v>8.5711818181818181E-2</v>
      </c>
      <c r="I42" s="28">
        <f t="shared" si="11"/>
        <v>0.13549090909090911</v>
      </c>
      <c r="J42" s="28">
        <f t="shared" si="11"/>
        <v>10.405867727272728</v>
      </c>
      <c r="K42" s="28">
        <f t="shared" si="11"/>
        <v>9.8205454545454568E-2</v>
      </c>
    </row>
    <row r="43" spans="1:11" x14ac:dyDescent="0.25">
      <c r="A43" s="26" t="s">
        <v>14</v>
      </c>
      <c r="B43" s="27">
        <f>1/B42</f>
        <v>5.2061148184959052</v>
      </c>
      <c r="C43" s="28">
        <f t="shared" ref="C43:K43" si="12">1/C42</f>
        <v>6.0166168016759016</v>
      </c>
      <c r="D43" s="28">
        <f t="shared" si="12"/>
        <v>11.648840410886372</v>
      </c>
      <c r="E43" s="28">
        <f t="shared" si="12"/>
        <v>5.9152187824328752</v>
      </c>
      <c r="F43" s="28">
        <f>1000/F42</f>
        <v>6.6211455087946867</v>
      </c>
      <c r="G43" s="28">
        <f t="shared" si="12"/>
        <v>7.5716119617702411</v>
      </c>
      <c r="H43" s="28">
        <f t="shared" si="12"/>
        <v>11.66700253492146</v>
      </c>
      <c r="I43" s="28">
        <f t="shared" si="12"/>
        <v>7.3805689747718723</v>
      </c>
      <c r="J43" s="28">
        <f>100/J42</f>
        <v>9.6099626307866757</v>
      </c>
      <c r="K43" s="28">
        <f t="shared" si="12"/>
        <v>10.182733786310701</v>
      </c>
    </row>
    <row r="44" spans="1:11" ht="15.75" thickBot="1" x14ac:dyDescent="0.3">
      <c r="A44" s="29"/>
      <c r="B44" s="30"/>
      <c r="C44" s="31"/>
      <c r="D44" s="30"/>
      <c r="E44" s="31"/>
      <c r="F44" s="30"/>
      <c r="G44" s="31"/>
      <c r="H44" s="30"/>
      <c r="I44" s="31"/>
      <c r="J44" s="30"/>
      <c r="K44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5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15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16</v>
      </c>
      <c r="K5" s="52" t="s">
        <v>2</v>
      </c>
    </row>
    <row r="6" spans="1:11" x14ac:dyDescent="0.25">
      <c r="A6" s="38">
        <v>40819</v>
      </c>
      <c r="B6" s="39">
        <v>0.19813</v>
      </c>
      <c r="C6" s="40">
        <v>0.17776</v>
      </c>
      <c r="D6" s="39">
        <v>8.6830000000000004E-2</v>
      </c>
      <c r="E6" s="40">
        <v>0.17702000000000001</v>
      </c>
      <c r="F6" s="39">
        <v>160.15716</v>
      </c>
      <c r="G6" s="40">
        <v>0.13991999999999999</v>
      </c>
      <c r="H6" s="39">
        <v>8.7069999999999995E-2</v>
      </c>
      <c r="I6" s="40">
        <v>0.1356</v>
      </c>
      <c r="J6" s="40">
        <v>10.454079999999999</v>
      </c>
      <c r="K6" s="60">
        <v>0.1013</v>
      </c>
    </row>
    <row r="7" spans="1:11" x14ac:dyDescent="0.25">
      <c r="A7" s="8">
        <v>40820</v>
      </c>
      <c r="B7" s="9">
        <v>0.19988</v>
      </c>
      <c r="C7" s="10">
        <v>0.17891000000000001</v>
      </c>
      <c r="D7" s="9">
        <v>8.727E-2</v>
      </c>
      <c r="E7" s="10">
        <v>0.17807000000000001</v>
      </c>
      <c r="F7" s="9">
        <v>160.19385</v>
      </c>
      <c r="G7" s="10">
        <v>0.14119999999999999</v>
      </c>
      <c r="H7" s="9">
        <v>8.7569999999999995E-2</v>
      </c>
      <c r="I7" s="10">
        <v>0.13569999999999999</v>
      </c>
      <c r="J7" s="10">
        <v>10.418369999999999</v>
      </c>
      <c r="K7" s="53">
        <v>0.1022</v>
      </c>
    </row>
    <row r="8" spans="1:11" x14ac:dyDescent="0.25">
      <c r="A8" s="8">
        <v>40821</v>
      </c>
      <c r="B8" s="9">
        <v>0.20019999999999999</v>
      </c>
      <c r="C8" s="10">
        <v>0.18028</v>
      </c>
      <c r="D8" s="9">
        <v>8.7830000000000005E-2</v>
      </c>
      <c r="E8" s="10">
        <v>0.17842</v>
      </c>
      <c r="F8" s="9">
        <v>162.78515999999999</v>
      </c>
      <c r="G8" s="10">
        <v>0.14349000000000001</v>
      </c>
      <c r="H8" s="9">
        <v>8.8109999999999994E-2</v>
      </c>
      <c r="I8" s="10">
        <v>0.1358</v>
      </c>
      <c r="J8" s="10">
        <v>10.420949999999999</v>
      </c>
      <c r="K8" s="53">
        <v>0.10236000000000001</v>
      </c>
    </row>
    <row r="9" spans="1:11" x14ac:dyDescent="0.25">
      <c r="A9" s="8">
        <v>40822</v>
      </c>
      <c r="B9" s="9">
        <v>0.19946</v>
      </c>
      <c r="C9" s="10">
        <v>0.17841000000000001</v>
      </c>
      <c r="D9" s="9">
        <v>8.7359999999999993E-2</v>
      </c>
      <c r="E9" s="10">
        <v>0.17732999999999999</v>
      </c>
      <c r="F9" s="9">
        <v>161.36994000000001</v>
      </c>
      <c r="G9" s="10">
        <v>0.14158000000000001</v>
      </c>
      <c r="H9" s="9">
        <v>8.7989999999999999E-2</v>
      </c>
      <c r="I9" s="10">
        <v>0.1358</v>
      </c>
      <c r="J9" s="10">
        <v>10.443020000000001</v>
      </c>
      <c r="K9" s="53">
        <v>0.10198</v>
      </c>
    </row>
    <row r="10" spans="1:11" ht="15.75" thickBot="1" x14ac:dyDescent="0.3">
      <c r="A10" s="11">
        <v>40823</v>
      </c>
      <c r="B10" s="12">
        <v>0.19858000000000001</v>
      </c>
      <c r="C10" s="13">
        <v>0.17696999999999999</v>
      </c>
      <c r="D10" s="12">
        <v>8.7370000000000003E-2</v>
      </c>
      <c r="E10" s="13">
        <v>0.17691999999999999</v>
      </c>
      <c r="F10" s="12">
        <v>160.99769000000001</v>
      </c>
      <c r="G10" s="13">
        <v>0.14013999999999999</v>
      </c>
      <c r="H10" s="12">
        <v>8.8270000000000001E-2</v>
      </c>
      <c r="I10" s="13">
        <v>0.1358</v>
      </c>
      <c r="J10" s="13">
        <v>10.41586</v>
      </c>
      <c r="K10" s="54">
        <v>0.10154000000000001</v>
      </c>
    </row>
    <row r="11" spans="1:11" ht="15.75" thickTop="1" x14ac:dyDescent="0.25">
      <c r="A11" s="14" t="s">
        <v>9</v>
      </c>
      <c r="B11" s="15">
        <f t="shared" ref="B11:K11" si="0">SUM(B6:B10)</f>
        <v>0.99624999999999986</v>
      </c>
      <c r="C11" s="16">
        <f t="shared" si="0"/>
        <v>0.89232999999999996</v>
      </c>
      <c r="D11" s="15">
        <f t="shared" si="0"/>
        <v>0.43665999999999999</v>
      </c>
      <c r="E11" s="16">
        <f t="shared" si="0"/>
        <v>0.88775999999999999</v>
      </c>
      <c r="F11" s="15">
        <f t="shared" si="0"/>
        <v>805.50380000000007</v>
      </c>
      <c r="G11" s="16">
        <f t="shared" si="0"/>
        <v>0.7063299999999999</v>
      </c>
      <c r="H11" s="15">
        <f t="shared" si="0"/>
        <v>0.43901000000000001</v>
      </c>
      <c r="I11" s="16">
        <f t="shared" si="0"/>
        <v>0.67870000000000008</v>
      </c>
      <c r="J11" s="16">
        <f t="shared" si="0"/>
        <v>52.152279999999998</v>
      </c>
      <c r="K11" s="55">
        <f t="shared" si="0"/>
        <v>0.50938000000000005</v>
      </c>
    </row>
    <row r="12" spans="1:11" ht="15.75" thickBot="1" x14ac:dyDescent="0.3">
      <c r="A12" s="17" t="s">
        <v>10</v>
      </c>
      <c r="B12" s="18">
        <f>B11/5</f>
        <v>0.19924999999999998</v>
      </c>
      <c r="C12" s="19">
        <f>C11/5</f>
        <v>0.17846599999999999</v>
      </c>
      <c r="D12" s="19">
        <f t="shared" ref="D12:K12" si="1">D11/5</f>
        <v>8.7331999999999993E-2</v>
      </c>
      <c r="E12" s="19">
        <f t="shared" si="1"/>
        <v>0.17755199999999999</v>
      </c>
      <c r="F12" s="19">
        <f t="shared" si="1"/>
        <v>161.10076000000001</v>
      </c>
      <c r="G12" s="19">
        <f t="shared" si="1"/>
        <v>0.14126599999999997</v>
      </c>
      <c r="H12" s="19">
        <f t="shared" si="1"/>
        <v>8.7802000000000005E-2</v>
      </c>
      <c r="I12" s="19">
        <f t="shared" si="1"/>
        <v>0.13574000000000003</v>
      </c>
      <c r="J12" s="19">
        <f t="shared" si="1"/>
        <v>10.430456</v>
      </c>
      <c r="K12" s="19">
        <f t="shared" si="1"/>
        <v>0.10187600000000001</v>
      </c>
    </row>
    <row r="13" spans="1:11" ht="15.75" thickTop="1" x14ac:dyDescent="0.25">
      <c r="A13" s="8">
        <v>40826</v>
      </c>
      <c r="B13" s="9">
        <v>0.19782</v>
      </c>
      <c r="C13" s="10">
        <v>0.17582999999999999</v>
      </c>
      <c r="D13" s="9">
        <v>8.7129999999999999E-2</v>
      </c>
      <c r="E13" s="10">
        <v>0.17585000000000001</v>
      </c>
      <c r="F13" s="9">
        <v>159.3647</v>
      </c>
      <c r="G13" s="10">
        <v>0.13861000000000001</v>
      </c>
      <c r="H13" s="9">
        <v>8.7160000000000001E-2</v>
      </c>
      <c r="I13" s="10">
        <v>0.1358</v>
      </c>
      <c r="J13" s="10">
        <v>10.425369999999999</v>
      </c>
      <c r="K13" s="53">
        <v>0.10113999999999999</v>
      </c>
    </row>
    <row r="14" spans="1:11" x14ac:dyDescent="0.25">
      <c r="A14" s="8">
        <v>40827</v>
      </c>
      <c r="B14" s="9">
        <v>0.19535</v>
      </c>
      <c r="C14" s="10">
        <v>0.17402999999999999</v>
      </c>
      <c r="D14" s="9">
        <v>8.6699999999999999E-2</v>
      </c>
      <c r="E14" s="10">
        <v>0.17405999999999999</v>
      </c>
      <c r="F14" s="9">
        <v>158.92843999999999</v>
      </c>
      <c r="G14" s="10">
        <v>0.13671</v>
      </c>
      <c r="H14" s="9">
        <v>8.6830000000000004E-2</v>
      </c>
      <c r="I14" s="10">
        <v>0.1358</v>
      </c>
      <c r="J14" s="10">
        <v>10.418240000000001</v>
      </c>
      <c r="K14" s="53">
        <v>9.9879999999999997E-2</v>
      </c>
    </row>
    <row r="15" spans="1:11" x14ac:dyDescent="0.25">
      <c r="A15" s="8">
        <v>40828</v>
      </c>
      <c r="B15" s="9">
        <v>0.19486000000000001</v>
      </c>
      <c r="C15" s="10">
        <v>0.17413999999999999</v>
      </c>
      <c r="D15" s="9">
        <v>8.6679999999999993E-2</v>
      </c>
      <c r="E15" s="10">
        <v>0.17413000000000001</v>
      </c>
      <c r="F15" s="9">
        <v>158.75190000000001</v>
      </c>
      <c r="G15" s="10">
        <v>0.13639999999999999</v>
      </c>
      <c r="H15" s="9">
        <v>8.695E-2</v>
      </c>
      <c r="I15" s="10">
        <v>0.1358</v>
      </c>
      <c r="J15" s="10">
        <v>10.41484</v>
      </c>
      <c r="K15" s="53">
        <v>9.9629999999999996E-2</v>
      </c>
    </row>
    <row r="16" spans="1:11" x14ac:dyDescent="0.25">
      <c r="A16" s="8">
        <v>40829</v>
      </c>
      <c r="B16" s="9">
        <v>0.19314999999999999</v>
      </c>
      <c r="C16" s="10">
        <v>0.17141000000000001</v>
      </c>
      <c r="D16" s="9">
        <v>8.6209999999999995E-2</v>
      </c>
      <c r="E16" s="10">
        <v>0.17358000000000001</v>
      </c>
      <c r="F16" s="9">
        <v>158.64834999999999</v>
      </c>
      <c r="G16" s="10">
        <v>0.13439000000000001</v>
      </c>
      <c r="H16" s="9">
        <v>8.6370000000000002E-2</v>
      </c>
      <c r="I16" s="10">
        <v>0.1358</v>
      </c>
      <c r="J16" s="10">
        <v>10.47358</v>
      </c>
      <c r="K16" s="53">
        <v>9.8760000000000001E-2</v>
      </c>
    </row>
    <row r="17" spans="1:11" ht="15.75" thickBot="1" x14ac:dyDescent="0.3">
      <c r="A17" s="11">
        <v>40830</v>
      </c>
      <c r="B17" s="12">
        <v>0.19344</v>
      </c>
      <c r="C17" s="13">
        <v>0.17150000000000001</v>
      </c>
      <c r="D17" s="12">
        <v>8.634E-2</v>
      </c>
      <c r="E17" s="13">
        <v>0.17371</v>
      </c>
      <c r="F17" s="12">
        <v>157.32769999999999</v>
      </c>
      <c r="G17" s="13">
        <v>0.13386000000000001</v>
      </c>
      <c r="H17" s="12">
        <v>8.6349999999999996E-2</v>
      </c>
      <c r="I17" s="13">
        <v>0.1358</v>
      </c>
      <c r="J17" s="13">
        <v>10.444039999999999</v>
      </c>
      <c r="K17" s="54">
        <v>9.8900000000000002E-2</v>
      </c>
    </row>
    <row r="18" spans="1:11" ht="15.75" thickTop="1" x14ac:dyDescent="0.25">
      <c r="A18" s="14" t="s">
        <v>9</v>
      </c>
      <c r="B18" s="15">
        <f t="shared" ref="B18:K18" si="2">SUM(B13:B17)</f>
        <v>0.97462000000000004</v>
      </c>
      <c r="C18" s="16">
        <f t="shared" si="2"/>
        <v>0.86690999999999985</v>
      </c>
      <c r="D18" s="15">
        <f t="shared" si="2"/>
        <v>0.43306</v>
      </c>
      <c r="E18" s="16">
        <f t="shared" si="2"/>
        <v>0.87133000000000016</v>
      </c>
      <c r="F18" s="15">
        <f t="shared" si="2"/>
        <v>793.02108999999996</v>
      </c>
      <c r="G18" s="16">
        <f t="shared" si="2"/>
        <v>0.67996999999999996</v>
      </c>
      <c r="H18" s="15">
        <f t="shared" si="2"/>
        <v>0.43365999999999999</v>
      </c>
      <c r="I18" s="16">
        <f t="shared" si="2"/>
        <v>0.67900000000000005</v>
      </c>
      <c r="J18" s="16">
        <f t="shared" si="2"/>
        <v>52.176069999999996</v>
      </c>
      <c r="K18" s="55">
        <f t="shared" si="2"/>
        <v>0.49830999999999998</v>
      </c>
    </row>
    <row r="19" spans="1:11" ht="15.75" thickBot="1" x14ac:dyDescent="0.3">
      <c r="A19" s="17" t="s">
        <v>10</v>
      </c>
      <c r="B19" s="18">
        <f>B18/5</f>
        <v>0.19492400000000001</v>
      </c>
      <c r="C19" s="19">
        <f>C18/5</f>
        <v>0.17338199999999998</v>
      </c>
      <c r="D19" s="19">
        <f t="shared" ref="D19:K19" si="3">D18/5</f>
        <v>8.6611999999999995E-2</v>
      </c>
      <c r="E19" s="19">
        <f t="shared" si="3"/>
        <v>0.17426600000000003</v>
      </c>
      <c r="F19" s="19">
        <f t="shared" si="3"/>
        <v>158.604218</v>
      </c>
      <c r="G19" s="19">
        <f t="shared" si="3"/>
        <v>0.135994</v>
      </c>
      <c r="H19" s="19">
        <f t="shared" si="3"/>
        <v>8.6732000000000004E-2</v>
      </c>
      <c r="I19" s="19">
        <f t="shared" si="3"/>
        <v>0.1358</v>
      </c>
      <c r="J19" s="19">
        <f t="shared" si="3"/>
        <v>10.435213999999998</v>
      </c>
      <c r="K19" s="19">
        <f t="shared" si="3"/>
        <v>9.9662000000000001E-2</v>
      </c>
    </row>
    <row r="20" spans="1:11" ht="15" customHeight="1" thickTop="1" x14ac:dyDescent="0.25">
      <c r="A20" s="8">
        <v>40833</v>
      </c>
      <c r="B20" s="9">
        <v>0.1915</v>
      </c>
      <c r="C20" s="10">
        <v>0.16911000000000001</v>
      </c>
      <c r="D20" s="9">
        <v>8.6190000000000003E-2</v>
      </c>
      <c r="E20" s="10">
        <v>0.17186999999999999</v>
      </c>
      <c r="F20" s="9">
        <v>156.99838</v>
      </c>
      <c r="G20" s="10">
        <v>0.13153000000000001</v>
      </c>
      <c r="H20" s="9">
        <v>8.5900000000000004E-2</v>
      </c>
      <c r="I20" s="10">
        <v>0.1358</v>
      </c>
      <c r="J20" s="10">
        <v>10.489190000000001</v>
      </c>
      <c r="K20" s="53">
        <v>9.7909999999999997E-2</v>
      </c>
    </row>
    <row r="21" spans="1:11" x14ac:dyDescent="0.25">
      <c r="A21" s="8">
        <v>40834</v>
      </c>
      <c r="B21" s="9">
        <v>0.19187000000000001</v>
      </c>
      <c r="C21" s="10">
        <v>0.16958000000000001</v>
      </c>
      <c r="D21" s="9">
        <v>8.6190000000000003E-2</v>
      </c>
      <c r="E21" s="10">
        <v>0.17186999999999999</v>
      </c>
      <c r="F21" s="9">
        <v>156.21753000000001</v>
      </c>
      <c r="G21" s="10">
        <v>0.13194</v>
      </c>
      <c r="H21" s="9">
        <v>8.5980000000000001E-2</v>
      </c>
      <c r="I21" s="10">
        <v>0.1358</v>
      </c>
      <c r="J21" s="10">
        <v>10.48274</v>
      </c>
      <c r="K21" s="53">
        <v>9.8100000000000007E-2</v>
      </c>
    </row>
    <row r="22" spans="1:11" x14ac:dyDescent="0.25">
      <c r="A22" s="8">
        <v>40835</v>
      </c>
      <c r="B22" s="9">
        <v>0.19374</v>
      </c>
      <c r="C22" s="10">
        <v>0.17130000000000001</v>
      </c>
      <c r="D22" s="9">
        <v>8.6389999999999995E-2</v>
      </c>
      <c r="E22" s="10">
        <v>0.17254</v>
      </c>
      <c r="F22" s="9">
        <v>155.93914000000001</v>
      </c>
      <c r="G22" s="10">
        <v>0.13306000000000001</v>
      </c>
      <c r="H22" s="9">
        <v>8.659E-2</v>
      </c>
      <c r="I22" s="10">
        <v>0.1358</v>
      </c>
      <c r="J22" s="10">
        <v>10.424010000000001</v>
      </c>
      <c r="K22" s="53">
        <v>9.9059999999999995E-2</v>
      </c>
    </row>
    <row r="23" spans="1:11" x14ac:dyDescent="0.25">
      <c r="A23" s="8">
        <v>40836</v>
      </c>
      <c r="B23" s="9">
        <v>0.19261</v>
      </c>
      <c r="C23" s="10">
        <v>0.17058000000000001</v>
      </c>
      <c r="D23" s="9">
        <v>8.609E-2</v>
      </c>
      <c r="E23" s="10">
        <v>0.17177999999999999</v>
      </c>
      <c r="F23" s="9">
        <v>154.36881</v>
      </c>
      <c r="G23" s="10">
        <v>0.13203999999999999</v>
      </c>
      <c r="H23" s="9">
        <v>8.5999999999999993E-2</v>
      </c>
      <c r="I23" s="10">
        <v>0.13589999999999999</v>
      </c>
      <c r="J23" s="10">
        <v>10.432359999999999</v>
      </c>
      <c r="K23" s="53">
        <v>9.8479999999999998E-2</v>
      </c>
    </row>
    <row r="24" spans="1:11" ht="15.75" thickBot="1" x14ac:dyDescent="0.3">
      <c r="A24" s="11">
        <v>40837</v>
      </c>
      <c r="B24" s="12">
        <v>0.19369</v>
      </c>
      <c r="C24" s="13">
        <v>0.17161000000000001</v>
      </c>
      <c r="D24" s="12">
        <v>8.6309999999999998E-2</v>
      </c>
      <c r="E24" s="13">
        <v>0.17266999999999999</v>
      </c>
      <c r="F24" s="12">
        <v>155.38976</v>
      </c>
      <c r="G24" s="13">
        <v>0.13314999999999999</v>
      </c>
      <c r="H24" s="12">
        <v>8.6489999999999997E-2</v>
      </c>
      <c r="I24" s="13">
        <v>0.13589999999999999</v>
      </c>
      <c r="J24" s="13">
        <v>10.447990000000001</v>
      </c>
      <c r="K24" s="54">
        <v>9.9030000000000007E-2</v>
      </c>
    </row>
    <row r="25" spans="1:11" ht="15.75" thickTop="1" x14ac:dyDescent="0.25">
      <c r="A25" s="14" t="s">
        <v>9</v>
      </c>
      <c r="B25" s="15">
        <f t="shared" ref="B25:K25" si="4">SUM(B20:B24)</f>
        <v>0.96340999999999999</v>
      </c>
      <c r="C25" s="16">
        <f t="shared" si="4"/>
        <v>0.85218000000000016</v>
      </c>
      <c r="D25" s="15">
        <f t="shared" si="4"/>
        <v>0.43117</v>
      </c>
      <c r="E25" s="16">
        <f t="shared" si="4"/>
        <v>0.86072999999999988</v>
      </c>
      <c r="F25" s="15">
        <f t="shared" si="4"/>
        <v>778.91362000000004</v>
      </c>
      <c r="G25" s="16">
        <f t="shared" si="4"/>
        <v>0.66171999999999997</v>
      </c>
      <c r="H25" s="15">
        <f t="shared" si="4"/>
        <v>0.43095999999999995</v>
      </c>
      <c r="I25" s="16">
        <f t="shared" si="4"/>
        <v>0.67920000000000003</v>
      </c>
      <c r="J25" s="16">
        <f t="shared" si="4"/>
        <v>52.276290000000003</v>
      </c>
      <c r="K25" s="55">
        <f t="shared" si="4"/>
        <v>0.49258000000000002</v>
      </c>
    </row>
    <row r="26" spans="1:11" ht="15.75" thickBot="1" x14ac:dyDescent="0.3">
      <c r="A26" s="17" t="s">
        <v>10</v>
      </c>
      <c r="B26" s="18">
        <f>B25/5</f>
        <v>0.19268199999999999</v>
      </c>
      <c r="C26" s="19">
        <f>C25/5</f>
        <v>0.17043600000000003</v>
      </c>
      <c r="D26" s="19">
        <f t="shared" ref="D26:K26" si="5">D25/5</f>
        <v>8.6234000000000005E-2</v>
      </c>
      <c r="E26" s="19">
        <f t="shared" si="5"/>
        <v>0.17214599999999997</v>
      </c>
      <c r="F26" s="19">
        <f t="shared" si="5"/>
        <v>155.782724</v>
      </c>
      <c r="G26" s="19">
        <f t="shared" si="5"/>
        <v>0.13234399999999999</v>
      </c>
      <c r="H26" s="19">
        <f t="shared" si="5"/>
        <v>8.6191999999999991E-2</v>
      </c>
      <c r="I26" s="19">
        <f t="shared" si="5"/>
        <v>0.13584000000000002</v>
      </c>
      <c r="J26" s="19">
        <f t="shared" si="5"/>
        <v>10.455258000000001</v>
      </c>
      <c r="K26" s="19">
        <f t="shared" si="5"/>
        <v>9.8516000000000006E-2</v>
      </c>
    </row>
    <row r="27" spans="1:11" ht="15.75" thickTop="1" x14ac:dyDescent="0.25">
      <c r="A27" s="8">
        <v>40840</v>
      </c>
      <c r="B27" s="9">
        <v>0.19148999999999999</v>
      </c>
      <c r="C27" s="10">
        <v>0.16947000000000001</v>
      </c>
      <c r="D27" s="9">
        <v>8.6279999999999996E-2</v>
      </c>
      <c r="E27" s="10">
        <v>0.17277000000000001</v>
      </c>
      <c r="F27" s="9">
        <v>155.90108000000001</v>
      </c>
      <c r="G27" s="10">
        <v>0.13148000000000001</v>
      </c>
      <c r="H27" s="9">
        <v>8.5239999999999996E-2</v>
      </c>
      <c r="I27" s="10">
        <v>0.13589999999999999</v>
      </c>
      <c r="J27" s="10">
        <v>10.3566</v>
      </c>
      <c r="K27" s="53">
        <v>9.7909999999999997E-2</v>
      </c>
    </row>
    <row r="28" spans="1:11" x14ac:dyDescent="0.25">
      <c r="A28" s="8">
        <v>40841</v>
      </c>
      <c r="B28" s="9">
        <v>0.19141</v>
      </c>
      <c r="C28" s="10">
        <v>0.16854</v>
      </c>
      <c r="D28" s="9">
        <v>8.5970000000000005E-2</v>
      </c>
      <c r="E28" s="10">
        <v>0.17233000000000001</v>
      </c>
      <c r="F28" s="9">
        <v>154.51320000000001</v>
      </c>
      <c r="G28" s="10">
        <v>0.13042999999999999</v>
      </c>
      <c r="H28" s="9">
        <v>8.5180000000000006E-2</v>
      </c>
      <c r="I28" s="10">
        <v>0.13589999999999999</v>
      </c>
      <c r="J28" s="10">
        <v>10.3515</v>
      </c>
      <c r="K28" s="53">
        <v>9.7790000000000002E-2</v>
      </c>
    </row>
    <row r="29" spans="1:11" x14ac:dyDescent="0.25">
      <c r="A29" s="8">
        <v>40842</v>
      </c>
      <c r="B29" s="9">
        <v>0.19116</v>
      </c>
      <c r="C29" s="10">
        <v>0.17007</v>
      </c>
      <c r="D29" s="9">
        <v>8.5669999999999996E-2</v>
      </c>
      <c r="E29" s="10">
        <v>0.17176</v>
      </c>
      <c r="F29" s="9">
        <v>153.53133</v>
      </c>
      <c r="G29" s="10">
        <v>0.13008</v>
      </c>
      <c r="H29" s="9">
        <v>8.5019999999999998E-2</v>
      </c>
      <c r="I29" s="10">
        <v>0.13589999999999999</v>
      </c>
      <c r="J29" s="10">
        <v>10.31345</v>
      </c>
      <c r="K29" s="53">
        <v>9.7739999999999994E-2</v>
      </c>
    </row>
    <row r="30" spans="1:11" x14ac:dyDescent="0.25">
      <c r="A30" s="8">
        <v>40843</v>
      </c>
      <c r="B30" s="9">
        <v>0.19187000000000001</v>
      </c>
      <c r="C30" s="10">
        <v>0.17108000000000001</v>
      </c>
      <c r="D30" s="9">
        <v>8.5709999999999995E-2</v>
      </c>
      <c r="E30" s="10">
        <v>0.17304</v>
      </c>
      <c r="F30" s="9">
        <v>154.00018</v>
      </c>
      <c r="G30" s="10">
        <v>0.13120000000000001</v>
      </c>
      <c r="H30" s="9">
        <v>8.5260000000000002E-2</v>
      </c>
      <c r="I30" s="10">
        <v>0.13589999999999999</v>
      </c>
      <c r="J30" s="10">
        <v>10.32976</v>
      </c>
      <c r="K30" s="53">
        <v>9.8100000000000007E-2</v>
      </c>
    </row>
    <row r="31" spans="1:11" ht="15.75" thickBot="1" x14ac:dyDescent="0.3">
      <c r="A31" s="11">
        <v>40844</v>
      </c>
      <c r="B31" s="12">
        <v>0.18854000000000001</v>
      </c>
      <c r="C31" s="13">
        <v>0.16689000000000001</v>
      </c>
      <c r="D31" s="12">
        <v>8.5419999999999996E-2</v>
      </c>
      <c r="E31" s="13">
        <v>0.17008999999999999</v>
      </c>
      <c r="F31" s="12">
        <v>151.73405</v>
      </c>
      <c r="G31" s="13">
        <v>0.12792000000000001</v>
      </c>
      <c r="H31" s="12">
        <v>8.4659999999999999E-2</v>
      </c>
      <c r="I31" s="13">
        <v>0.13589999999999999</v>
      </c>
      <c r="J31" s="13">
        <v>10.31549</v>
      </c>
      <c r="K31" s="54">
        <v>9.64E-2</v>
      </c>
    </row>
    <row r="32" spans="1:11" ht="15.75" thickTop="1" x14ac:dyDescent="0.25">
      <c r="A32" s="14" t="s">
        <v>9</v>
      </c>
      <c r="B32" s="15">
        <f t="shared" ref="B32:K32" si="6">SUM(B27:B31)</f>
        <v>0.95447000000000004</v>
      </c>
      <c r="C32" s="16">
        <f t="shared" si="6"/>
        <v>0.84605000000000008</v>
      </c>
      <c r="D32" s="15">
        <f t="shared" si="6"/>
        <v>0.42905000000000004</v>
      </c>
      <c r="E32" s="16">
        <f t="shared" si="6"/>
        <v>0.85998999999999992</v>
      </c>
      <c r="F32" s="15">
        <f t="shared" si="6"/>
        <v>769.67984000000001</v>
      </c>
      <c r="G32" s="16">
        <f t="shared" si="6"/>
        <v>0.65110999999999997</v>
      </c>
      <c r="H32" s="15">
        <f t="shared" si="6"/>
        <v>0.42536000000000002</v>
      </c>
      <c r="I32" s="16">
        <f t="shared" si="6"/>
        <v>0.67949999999999999</v>
      </c>
      <c r="J32" s="16">
        <f t="shared" si="6"/>
        <v>51.666799999999995</v>
      </c>
      <c r="K32" s="55">
        <f t="shared" si="6"/>
        <v>0.48793999999999998</v>
      </c>
    </row>
    <row r="33" spans="1:11" ht="15.75" thickBot="1" x14ac:dyDescent="0.3">
      <c r="A33" s="17" t="s">
        <v>10</v>
      </c>
      <c r="B33" s="18">
        <f>B32/5</f>
        <v>0.19089400000000001</v>
      </c>
      <c r="C33" s="19">
        <f>C32/5</f>
        <v>0.16921000000000003</v>
      </c>
      <c r="D33" s="19">
        <f t="shared" ref="D33:K33" si="7">D32/5</f>
        <v>8.5810000000000011E-2</v>
      </c>
      <c r="E33" s="19">
        <f t="shared" si="7"/>
        <v>0.17199799999999998</v>
      </c>
      <c r="F33" s="19">
        <f t="shared" si="7"/>
        <v>153.935968</v>
      </c>
      <c r="G33" s="19">
        <f t="shared" si="7"/>
        <v>0.130222</v>
      </c>
      <c r="H33" s="19">
        <f t="shared" si="7"/>
        <v>8.5072000000000009E-2</v>
      </c>
      <c r="I33" s="19">
        <f t="shared" si="7"/>
        <v>0.13589999999999999</v>
      </c>
      <c r="J33" s="19">
        <f t="shared" si="7"/>
        <v>10.333359999999999</v>
      </c>
      <c r="K33" s="19">
        <f t="shared" si="7"/>
        <v>9.7587999999999994E-2</v>
      </c>
    </row>
    <row r="34" spans="1:11" ht="15.75" thickTop="1" x14ac:dyDescent="0.25">
      <c r="A34" s="8">
        <v>40847</v>
      </c>
      <c r="B34" s="9">
        <v>0.18776999999999999</v>
      </c>
      <c r="C34" s="10">
        <v>0.16538</v>
      </c>
      <c r="D34" s="9">
        <v>8.5099999999999995E-2</v>
      </c>
      <c r="E34" s="10">
        <v>0.16869000000000001</v>
      </c>
      <c r="F34" s="9">
        <v>150.03700000000001</v>
      </c>
      <c r="G34" s="10">
        <v>0.12687999999999999</v>
      </c>
      <c r="H34" s="9">
        <v>8.4229999999999999E-2</v>
      </c>
      <c r="I34" s="10">
        <v>0.13589999999999999</v>
      </c>
      <c r="J34" s="10">
        <v>10.28491</v>
      </c>
      <c r="K34" s="53">
        <v>9.6000000000000002E-2</v>
      </c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x14ac:dyDescent="0.25">
      <c r="A36" s="20"/>
      <c r="B36" s="9"/>
      <c r="C36" s="10"/>
      <c r="D36" s="9"/>
      <c r="E36" s="10"/>
      <c r="F36" s="9"/>
      <c r="G36" s="10"/>
      <c r="H36" s="9"/>
      <c r="I36" s="10"/>
      <c r="J36" s="10"/>
      <c r="K36" s="53"/>
    </row>
    <row r="37" spans="1:11" ht="20.25" x14ac:dyDescent="0.3">
      <c r="A37" s="20"/>
      <c r="B37" s="9"/>
      <c r="C37" s="58"/>
      <c r="D37" s="9"/>
      <c r="E37" s="22" t="s">
        <v>11</v>
      </c>
      <c r="F37" s="9"/>
      <c r="G37" s="10"/>
      <c r="H37" s="9"/>
      <c r="I37" s="10"/>
      <c r="J37" s="10"/>
      <c r="K37" s="53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57"/>
    </row>
    <row r="39" spans="1:11" x14ac:dyDescent="0.25">
      <c r="A39" s="26" t="s">
        <v>12</v>
      </c>
      <c r="B39" s="27">
        <f>SUM(B6:B10,B13:B17,B20:B24,B27:B31,B34)</f>
        <v>4.0765200000000004</v>
      </c>
      <c r="C39" s="36">
        <f>SUM(C6:C10,C13:C17,C20:C24,C27:C31,C34)</f>
        <v>3.6228499999999997</v>
      </c>
      <c r="D39" s="36">
        <f t="shared" ref="D39:K39" si="8">SUM(D6:D10,D13:D17,D20:D24,D27:D31,D34)</f>
        <v>1.8150399999999998</v>
      </c>
      <c r="E39" s="36">
        <f t="shared" si="8"/>
        <v>3.6485000000000003</v>
      </c>
      <c r="F39" s="36">
        <f t="shared" si="8"/>
        <v>3297.1553499999995</v>
      </c>
      <c r="G39" s="36">
        <f t="shared" si="8"/>
        <v>2.8260099999999997</v>
      </c>
      <c r="H39" s="36">
        <f t="shared" si="8"/>
        <v>1.8132200000000001</v>
      </c>
      <c r="I39" s="36">
        <f t="shared" si="8"/>
        <v>2.8522999999999992</v>
      </c>
      <c r="J39" s="36">
        <f t="shared" si="8"/>
        <v>218.55635000000001</v>
      </c>
      <c r="K39" s="36">
        <f t="shared" si="8"/>
        <v>2.0842099999999997</v>
      </c>
    </row>
    <row r="40" spans="1:11" x14ac:dyDescent="0.25">
      <c r="A40" s="26" t="s">
        <v>13</v>
      </c>
      <c r="B40" s="27">
        <f>B39/21</f>
        <v>0.19412000000000001</v>
      </c>
      <c r="C40" s="28">
        <f>C39/21</f>
        <v>0.17251666666666665</v>
      </c>
      <c r="D40" s="28">
        <f t="shared" ref="D40:K40" si="9">D39/21</f>
        <v>8.6430476190476183E-2</v>
      </c>
      <c r="E40" s="28">
        <f t="shared" si="9"/>
        <v>0.17373809523809525</v>
      </c>
      <c r="F40" s="28">
        <f t="shared" si="9"/>
        <v>157.00739761904759</v>
      </c>
      <c r="G40" s="28">
        <f t="shared" si="9"/>
        <v>0.13457190476190475</v>
      </c>
      <c r="H40" s="28">
        <f t="shared" si="9"/>
        <v>8.6343809523809531E-2</v>
      </c>
      <c r="I40" s="28">
        <f t="shared" si="9"/>
        <v>0.13582380952380949</v>
      </c>
      <c r="J40" s="28">
        <f t="shared" si="9"/>
        <v>10.407445238095239</v>
      </c>
      <c r="K40" s="28">
        <f t="shared" si="9"/>
        <v>9.9248095238095219E-2</v>
      </c>
    </row>
    <row r="41" spans="1:11" x14ac:dyDescent="0.25">
      <c r="A41" s="26" t="s">
        <v>14</v>
      </c>
      <c r="B41" s="27">
        <f>1/B40</f>
        <v>5.1514527096641247</v>
      </c>
      <c r="C41" s="28">
        <f>1/C40</f>
        <v>5.796541396966477</v>
      </c>
      <c r="D41" s="28">
        <f t="shared" ref="D41:K41" si="10">1/D40</f>
        <v>11.569992947813823</v>
      </c>
      <c r="E41" s="28">
        <f t="shared" si="10"/>
        <v>5.7557900507057695</v>
      </c>
      <c r="F41" s="28">
        <f>1000/F40</f>
        <v>6.3691266473082635</v>
      </c>
      <c r="G41" s="28">
        <f t="shared" si="10"/>
        <v>7.4309715818415372</v>
      </c>
      <c r="H41" s="28">
        <f t="shared" si="10"/>
        <v>11.581606203328883</v>
      </c>
      <c r="I41" s="28">
        <f t="shared" si="10"/>
        <v>7.3624794025873879</v>
      </c>
      <c r="J41" s="28">
        <f>100/J40</f>
        <v>9.6085059985674164</v>
      </c>
      <c r="K41" s="28">
        <f t="shared" si="10"/>
        <v>10.075760120141446</v>
      </c>
    </row>
    <row r="42" spans="1:11" ht="15.75" thickBot="1" x14ac:dyDescent="0.3">
      <c r="A42" s="29"/>
      <c r="B42" s="30"/>
      <c r="C42" s="31"/>
      <c r="D42" s="30"/>
      <c r="E42" s="31"/>
      <c r="F42" s="31"/>
      <c r="G42" s="30"/>
      <c r="H42" s="31"/>
      <c r="I42" s="30"/>
      <c r="J42" s="31"/>
      <c r="K42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G35" sqref="G3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31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15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7</v>
      </c>
      <c r="I4" s="6" t="s">
        <v>8</v>
      </c>
      <c r="J4" s="6" t="s">
        <v>16</v>
      </c>
      <c r="K4" s="52" t="s">
        <v>2</v>
      </c>
    </row>
    <row r="5" spans="1:11" x14ac:dyDescent="0.25">
      <c r="A5" s="38">
        <v>40848</v>
      </c>
      <c r="B5" s="39">
        <v>0.19022</v>
      </c>
      <c r="C5" s="40">
        <v>0.16703000000000001</v>
      </c>
      <c r="D5" s="39">
        <v>8.5690000000000002E-2</v>
      </c>
      <c r="E5" s="40">
        <v>0.16979</v>
      </c>
      <c r="F5" s="39">
        <v>150.74198000000001</v>
      </c>
      <c r="G5" s="40">
        <v>0.12809999999999999</v>
      </c>
      <c r="H5" s="39">
        <v>8.4390000000000007E-2</v>
      </c>
      <c r="I5" s="40">
        <v>0.13589999999999999</v>
      </c>
      <c r="J5" s="40">
        <v>10.56758</v>
      </c>
      <c r="K5" s="60">
        <v>9.7259999999999999E-2</v>
      </c>
    </row>
    <row r="6" spans="1:11" x14ac:dyDescent="0.25">
      <c r="A6" s="8">
        <v>40849</v>
      </c>
      <c r="B6" s="9">
        <v>0.19392000000000001</v>
      </c>
      <c r="C6" s="10">
        <v>0.17036000000000001</v>
      </c>
      <c r="D6" s="9">
        <v>8.6559999999999998E-2</v>
      </c>
      <c r="E6" s="10">
        <v>0.17291000000000001</v>
      </c>
      <c r="F6" s="9">
        <v>152.12476000000001</v>
      </c>
      <c r="G6" s="10">
        <v>0.13119</v>
      </c>
      <c r="H6" s="9">
        <v>8.4989999999999996E-2</v>
      </c>
      <c r="I6" s="10">
        <v>0.13589999999999999</v>
      </c>
      <c r="J6" s="10">
        <v>10.64063</v>
      </c>
      <c r="K6" s="53">
        <v>9.9150000000000002E-2</v>
      </c>
    </row>
    <row r="7" spans="1:11" x14ac:dyDescent="0.25">
      <c r="A7" s="8">
        <v>40850</v>
      </c>
      <c r="B7" s="9">
        <v>0.19353000000000001</v>
      </c>
      <c r="C7" s="10">
        <v>0.17130999999999999</v>
      </c>
      <c r="D7" s="9">
        <v>8.6559999999999998E-2</v>
      </c>
      <c r="E7" s="10">
        <v>0.17330000000000001</v>
      </c>
      <c r="F7" s="9">
        <v>152.83824000000001</v>
      </c>
      <c r="G7" s="10">
        <v>0.13138</v>
      </c>
      <c r="H7" s="9">
        <v>8.5099999999999995E-2</v>
      </c>
      <c r="I7" s="10">
        <v>0.13589999999999999</v>
      </c>
      <c r="J7" s="10">
        <v>10.62534</v>
      </c>
      <c r="K7" s="53">
        <v>9.8949999999999996E-2</v>
      </c>
    </row>
    <row r="8" spans="1:11" x14ac:dyDescent="0.25">
      <c r="A8" s="8">
        <v>40851</v>
      </c>
      <c r="B8" s="9">
        <v>0.19238</v>
      </c>
      <c r="C8" s="10">
        <v>0.17230999999999999</v>
      </c>
      <c r="D8" s="9">
        <v>8.838E-2</v>
      </c>
      <c r="E8" s="10">
        <v>0.1731</v>
      </c>
      <c r="F8" s="9">
        <v>154.39700999999999</v>
      </c>
      <c r="G8" s="10">
        <v>0.13153999999999999</v>
      </c>
      <c r="H8" s="9">
        <v>8.5120000000000001E-2</v>
      </c>
      <c r="I8" s="10">
        <v>0.13589999999999999</v>
      </c>
      <c r="J8" s="10">
        <v>10.60258</v>
      </c>
      <c r="K8" s="53">
        <v>9.8820000000000005E-2</v>
      </c>
    </row>
    <row r="9" spans="1:11" ht="15.75" thickBot="1" x14ac:dyDescent="0.3">
      <c r="A9" s="11"/>
      <c r="B9" s="12"/>
      <c r="C9" s="13"/>
      <c r="D9" s="12"/>
      <c r="E9" s="13"/>
      <c r="F9" s="12"/>
      <c r="G9" s="13"/>
      <c r="H9" s="12"/>
      <c r="I9" s="13"/>
      <c r="J9" s="13"/>
      <c r="K9" s="54"/>
    </row>
    <row r="10" spans="1:11" ht="15.75" thickTop="1" x14ac:dyDescent="0.25">
      <c r="A10" s="14" t="s">
        <v>9</v>
      </c>
      <c r="B10" s="15">
        <f t="shared" ref="B10:K10" si="0">SUM(B5:B9)</f>
        <v>0.77005000000000001</v>
      </c>
      <c r="C10" s="16">
        <f t="shared" si="0"/>
        <v>0.68101</v>
      </c>
      <c r="D10" s="15">
        <f t="shared" si="0"/>
        <v>0.34719</v>
      </c>
      <c r="E10" s="16">
        <f t="shared" si="0"/>
        <v>0.68910000000000005</v>
      </c>
      <c r="F10" s="15">
        <f t="shared" si="0"/>
        <v>610.10199000000011</v>
      </c>
      <c r="G10" s="16">
        <f t="shared" si="0"/>
        <v>0.52221000000000006</v>
      </c>
      <c r="H10" s="15">
        <f t="shared" si="0"/>
        <v>0.33960000000000001</v>
      </c>
      <c r="I10" s="16">
        <f t="shared" si="0"/>
        <v>0.54359999999999997</v>
      </c>
      <c r="J10" s="16">
        <f t="shared" si="0"/>
        <v>42.436130000000006</v>
      </c>
      <c r="K10" s="55">
        <f t="shared" si="0"/>
        <v>0.39418000000000003</v>
      </c>
    </row>
    <row r="11" spans="1:11" ht="15.75" thickBot="1" x14ac:dyDescent="0.3">
      <c r="A11" s="17" t="s">
        <v>10</v>
      </c>
      <c r="B11" s="18">
        <f>B10/4</f>
        <v>0.1925125</v>
      </c>
      <c r="C11" s="19">
        <f>C10/4</f>
        <v>0.1702525</v>
      </c>
      <c r="D11" s="19">
        <f t="shared" ref="D11:K11" si="1">D10/4</f>
        <v>8.67975E-2</v>
      </c>
      <c r="E11" s="19">
        <f t="shared" si="1"/>
        <v>0.17227500000000001</v>
      </c>
      <c r="F11" s="19">
        <f t="shared" si="1"/>
        <v>152.52549750000003</v>
      </c>
      <c r="G11" s="19">
        <f t="shared" si="1"/>
        <v>0.13055250000000002</v>
      </c>
      <c r="H11" s="19">
        <f t="shared" si="1"/>
        <v>8.4900000000000003E-2</v>
      </c>
      <c r="I11" s="19">
        <f t="shared" si="1"/>
        <v>0.13589999999999999</v>
      </c>
      <c r="J11" s="19">
        <f t="shared" si="1"/>
        <v>10.609032500000001</v>
      </c>
      <c r="K11" s="19">
        <f t="shared" si="1"/>
        <v>9.8545000000000008E-2</v>
      </c>
    </row>
    <row r="12" spans="1:11" ht="15.75" thickTop="1" x14ac:dyDescent="0.25">
      <c r="A12" s="8">
        <v>40854</v>
      </c>
      <c r="B12" s="9">
        <v>0.19302</v>
      </c>
      <c r="C12" s="10">
        <v>0.17119000000000001</v>
      </c>
      <c r="D12" s="9">
        <v>8.8510000000000005E-2</v>
      </c>
      <c r="E12" s="10">
        <v>0.17199</v>
      </c>
      <c r="F12" s="9">
        <v>150.95092</v>
      </c>
      <c r="G12" s="10">
        <v>0.13109000000000001</v>
      </c>
      <c r="H12" s="9">
        <v>8.48E-2</v>
      </c>
      <c r="I12" s="10">
        <v>0.13589999999999999</v>
      </c>
      <c r="J12" s="10">
        <v>10.62466</v>
      </c>
      <c r="K12" s="53">
        <v>9.869E-2</v>
      </c>
    </row>
    <row r="13" spans="1:11" x14ac:dyDescent="0.25">
      <c r="A13" s="8">
        <v>40855</v>
      </c>
      <c r="B13" s="9">
        <v>0.19320999999999999</v>
      </c>
      <c r="C13" s="10">
        <v>0.17077999999999999</v>
      </c>
      <c r="D13" s="9">
        <v>8.8510000000000005E-2</v>
      </c>
      <c r="E13" s="10">
        <v>0.17257</v>
      </c>
      <c r="F13" s="9">
        <v>151.68478999999999</v>
      </c>
      <c r="G13" s="10">
        <v>0.13131999999999999</v>
      </c>
      <c r="H13" s="9">
        <v>8.4779999999999994E-2</v>
      </c>
      <c r="I13" s="10">
        <v>0.13589999999999999</v>
      </c>
      <c r="J13" s="10">
        <v>10.60937</v>
      </c>
      <c r="K13" s="53">
        <v>9.8790000000000003E-2</v>
      </c>
    </row>
    <row r="14" spans="1:11" x14ac:dyDescent="0.25">
      <c r="A14" s="8">
        <v>40856</v>
      </c>
      <c r="B14" s="9">
        <v>0.19273000000000001</v>
      </c>
      <c r="C14" s="10">
        <v>0.17077999999999999</v>
      </c>
      <c r="D14" s="9">
        <v>8.8510000000000005E-2</v>
      </c>
      <c r="E14" s="10">
        <v>0.17258999999999999</v>
      </c>
      <c r="F14" s="9">
        <v>151.94979000000001</v>
      </c>
      <c r="G14" s="10">
        <v>0.13139999999999999</v>
      </c>
      <c r="H14" s="9">
        <v>8.4489999999999996E-2</v>
      </c>
      <c r="I14" s="10">
        <v>0.13589999999999999</v>
      </c>
      <c r="J14" s="10">
        <v>10.5754</v>
      </c>
      <c r="K14" s="53">
        <v>9.8540000000000003E-2</v>
      </c>
    </row>
    <row r="15" spans="1:11" x14ac:dyDescent="0.25">
      <c r="A15" s="8">
        <v>40857</v>
      </c>
      <c r="B15" s="9">
        <v>0.19453999999999999</v>
      </c>
      <c r="C15" s="10">
        <v>0.17205999999999999</v>
      </c>
      <c r="D15" s="9">
        <v>8.8510000000000005E-2</v>
      </c>
      <c r="E15" s="10">
        <v>0.17393</v>
      </c>
      <c r="F15" s="9">
        <v>151.69837999999999</v>
      </c>
      <c r="G15" s="10">
        <v>0.13264000000000001</v>
      </c>
      <c r="H15" s="9">
        <v>8.4959999999999994E-2</v>
      </c>
      <c r="I15" s="10">
        <v>0.13589999999999999</v>
      </c>
      <c r="J15" s="10">
        <v>10.56198</v>
      </c>
      <c r="K15" s="53">
        <v>9.9460000000000007E-2</v>
      </c>
    </row>
    <row r="16" spans="1:11" ht="15.75" thickBot="1" x14ac:dyDescent="0.3">
      <c r="A16" s="11">
        <v>40858</v>
      </c>
      <c r="B16" s="12">
        <v>0.19583</v>
      </c>
      <c r="C16" s="13">
        <v>0.17474999999999999</v>
      </c>
      <c r="D16" s="12">
        <v>8.8510000000000005E-2</v>
      </c>
      <c r="E16" s="13">
        <v>0.17563999999999999</v>
      </c>
      <c r="F16" s="12">
        <v>153.49158</v>
      </c>
      <c r="G16" s="13">
        <v>0.13424</v>
      </c>
      <c r="H16" s="12">
        <v>8.5389999999999994E-2</v>
      </c>
      <c r="I16" s="13">
        <v>0.13589999999999999</v>
      </c>
      <c r="J16" s="13">
        <v>10.552300000000001</v>
      </c>
      <c r="K16" s="54">
        <v>0.10013</v>
      </c>
    </row>
    <row r="17" spans="1:11" ht="15.75" thickTop="1" x14ac:dyDescent="0.25">
      <c r="A17" s="14" t="s">
        <v>9</v>
      </c>
      <c r="B17" s="15">
        <f t="shared" ref="B17:K17" si="2">SUM(B12:B16)</f>
        <v>0.9693299999999998</v>
      </c>
      <c r="C17" s="16">
        <f t="shared" si="2"/>
        <v>0.85955999999999999</v>
      </c>
      <c r="D17" s="15">
        <f t="shared" si="2"/>
        <v>0.44255</v>
      </c>
      <c r="E17" s="16">
        <f t="shared" si="2"/>
        <v>0.86672000000000005</v>
      </c>
      <c r="F17" s="15">
        <f t="shared" si="2"/>
        <v>759.77545999999995</v>
      </c>
      <c r="G17" s="16">
        <f t="shared" si="2"/>
        <v>0.66069</v>
      </c>
      <c r="H17" s="15">
        <f t="shared" si="2"/>
        <v>0.42442000000000002</v>
      </c>
      <c r="I17" s="16">
        <f t="shared" si="2"/>
        <v>0.67949999999999999</v>
      </c>
      <c r="J17" s="16">
        <f t="shared" si="2"/>
        <v>52.92371</v>
      </c>
      <c r="K17" s="55">
        <f t="shared" si="2"/>
        <v>0.49560999999999999</v>
      </c>
    </row>
    <row r="18" spans="1:11" ht="15.75" thickBot="1" x14ac:dyDescent="0.3">
      <c r="A18" s="17" t="s">
        <v>10</v>
      </c>
      <c r="B18" s="18">
        <f>B17/5</f>
        <v>0.19386599999999996</v>
      </c>
      <c r="C18" s="19">
        <f>C17/5</f>
        <v>0.17191200000000001</v>
      </c>
      <c r="D18" s="19">
        <f t="shared" ref="D18:K18" si="3">D17/5</f>
        <v>8.8510000000000005E-2</v>
      </c>
      <c r="E18" s="19">
        <f t="shared" si="3"/>
        <v>0.173344</v>
      </c>
      <c r="F18" s="19">
        <f t="shared" si="3"/>
        <v>151.95509199999998</v>
      </c>
      <c r="G18" s="19">
        <f t="shared" si="3"/>
        <v>0.13213800000000001</v>
      </c>
      <c r="H18" s="19">
        <f t="shared" si="3"/>
        <v>8.4884000000000001E-2</v>
      </c>
      <c r="I18" s="19">
        <f t="shared" si="3"/>
        <v>0.13589999999999999</v>
      </c>
      <c r="J18" s="19">
        <f t="shared" si="3"/>
        <v>10.584742</v>
      </c>
      <c r="K18" s="19">
        <f t="shared" si="3"/>
        <v>9.9122000000000002E-2</v>
      </c>
    </row>
    <row r="19" spans="1:11" ht="15" customHeight="1" thickTop="1" x14ac:dyDescent="0.25">
      <c r="A19" s="8">
        <v>40861</v>
      </c>
      <c r="B19" s="9">
        <v>0.19303999999999999</v>
      </c>
      <c r="C19" s="10">
        <v>0.17277000000000001</v>
      </c>
      <c r="D19" s="9">
        <v>8.8510000000000005E-2</v>
      </c>
      <c r="E19" s="10">
        <v>0.17404</v>
      </c>
      <c r="F19" s="9">
        <v>153.10494</v>
      </c>
      <c r="G19" s="10">
        <v>0.13203000000000001</v>
      </c>
      <c r="H19" s="9">
        <v>8.4529999999999994E-2</v>
      </c>
      <c r="I19" s="10">
        <v>0.13589999999999999</v>
      </c>
      <c r="J19" s="10">
        <v>10.482480000000001</v>
      </c>
      <c r="K19" s="53">
        <v>9.8699999999999996E-2</v>
      </c>
    </row>
    <row r="20" spans="1:11" x14ac:dyDescent="0.25">
      <c r="A20" s="8">
        <v>40862</v>
      </c>
      <c r="B20" s="9">
        <v>0.19425000000000001</v>
      </c>
      <c r="C20" s="10">
        <v>0.17319999999999999</v>
      </c>
      <c r="D20" s="9">
        <v>8.8510000000000005E-2</v>
      </c>
      <c r="E20" s="10">
        <v>0.17473</v>
      </c>
      <c r="F20" s="9">
        <v>152.6157</v>
      </c>
      <c r="G20" s="10">
        <v>0.13239999999999999</v>
      </c>
      <c r="H20" s="9">
        <v>8.5129999999999997E-2</v>
      </c>
      <c r="I20" s="10">
        <v>0.13589999999999999</v>
      </c>
      <c r="J20" s="10">
        <v>10.459199999999999</v>
      </c>
      <c r="K20" s="53">
        <v>9.9309999999999996E-2</v>
      </c>
    </row>
    <row r="21" spans="1:11" x14ac:dyDescent="0.25">
      <c r="A21" s="8">
        <v>40863</v>
      </c>
      <c r="B21" s="9">
        <v>0.19606999999999999</v>
      </c>
      <c r="C21" s="10">
        <v>0.17507</v>
      </c>
      <c r="D21" s="9">
        <v>8.8510000000000005E-2</v>
      </c>
      <c r="E21" s="10">
        <v>0.17557</v>
      </c>
      <c r="F21" s="9">
        <v>153.161</v>
      </c>
      <c r="G21" s="10">
        <v>0.13367000000000001</v>
      </c>
      <c r="H21" s="9">
        <v>8.5720000000000005E-2</v>
      </c>
      <c r="I21" s="10">
        <v>0.13589999999999999</v>
      </c>
      <c r="J21" s="10">
        <v>10.46396</v>
      </c>
      <c r="K21" s="53">
        <v>0.10025000000000001</v>
      </c>
    </row>
    <row r="22" spans="1:11" x14ac:dyDescent="0.25">
      <c r="A22" s="8">
        <v>40864</v>
      </c>
      <c r="B22" s="9">
        <v>0.19685</v>
      </c>
      <c r="C22" s="10">
        <v>0.17705000000000001</v>
      </c>
      <c r="D22" s="9">
        <v>8.8510000000000005E-2</v>
      </c>
      <c r="E22" s="10">
        <v>0.17574000000000001</v>
      </c>
      <c r="F22" s="9">
        <v>154.09701000000001</v>
      </c>
      <c r="G22" s="10">
        <v>0.13421</v>
      </c>
      <c r="H22" s="9">
        <v>8.609E-2</v>
      </c>
      <c r="I22" s="10">
        <v>0.13589999999999999</v>
      </c>
      <c r="J22" s="10">
        <v>10.456490000000001</v>
      </c>
      <c r="K22" s="53">
        <v>0.10065</v>
      </c>
    </row>
    <row r="23" spans="1:11" ht="15.75" thickBot="1" x14ac:dyDescent="0.3">
      <c r="A23" s="11">
        <v>40865</v>
      </c>
      <c r="B23" s="12">
        <v>0.19705</v>
      </c>
      <c r="C23" s="13">
        <v>0.17817</v>
      </c>
      <c r="D23" s="12">
        <v>8.8510000000000005E-2</v>
      </c>
      <c r="E23" s="13">
        <v>0.17605000000000001</v>
      </c>
      <c r="F23" s="12">
        <v>154.32973999999999</v>
      </c>
      <c r="G23" s="13">
        <v>0.13522000000000001</v>
      </c>
      <c r="H23" s="12">
        <v>8.6220000000000005E-2</v>
      </c>
      <c r="I23" s="13">
        <v>0.13589999999999999</v>
      </c>
      <c r="J23" s="13">
        <v>10.45683</v>
      </c>
      <c r="K23" s="54">
        <v>0.10075000000000001</v>
      </c>
    </row>
    <row r="24" spans="1:11" ht="15.75" thickTop="1" x14ac:dyDescent="0.25">
      <c r="A24" s="14" t="s">
        <v>9</v>
      </c>
      <c r="B24" s="15">
        <f t="shared" ref="B24:K24" si="4">SUM(B19:B23)</f>
        <v>0.97726000000000002</v>
      </c>
      <c r="C24" s="16">
        <f t="shared" si="4"/>
        <v>0.87626000000000004</v>
      </c>
      <c r="D24" s="15">
        <f t="shared" si="4"/>
        <v>0.44255</v>
      </c>
      <c r="E24" s="16">
        <f t="shared" si="4"/>
        <v>0.87613000000000008</v>
      </c>
      <c r="F24" s="15">
        <f t="shared" si="4"/>
        <v>767.30839000000003</v>
      </c>
      <c r="G24" s="16">
        <f t="shared" si="4"/>
        <v>0.66753000000000007</v>
      </c>
      <c r="H24" s="15">
        <f t="shared" si="4"/>
        <v>0.42769000000000001</v>
      </c>
      <c r="I24" s="16">
        <f t="shared" si="4"/>
        <v>0.67949999999999999</v>
      </c>
      <c r="J24" s="16">
        <f t="shared" si="4"/>
        <v>52.318960000000004</v>
      </c>
      <c r="K24" s="55">
        <f t="shared" si="4"/>
        <v>0.49965999999999999</v>
      </c>
    </row>
    <row r="25" spans="1:11" ht="15.75" thickBot="1" x14ac:dyDescent="0.3">
      <c r="A25" s="17" t="s">
        <v>10</v>
      </c>
      <c r="B25" s="18">
        <f>B24/5</f>
        <v>0.19545200000000001</v>
      </c>
      <c r="C25" s="19">
        <f>C24/5</f>
        <v>0.17525200000000002</v>
      </c>
      <c r="D25" s="19">
        <f t="shared" ref="D25:K25" si="5">D24/5</f>
        <v>8.8510000000000005E-2</v>
      </c>
      <c r="E25" s="19">
        <f t="shared" si="5"/>
        <v>0.17522600000000002</v>
      </c>
      <c r="F25" s="19">
        <f t="shared" si="5"/>
        <v>153.46167800000001</v>
      </c>
      <c r="G25" s="19">
        <f t="shared" si="5"/>
        <v>0.13350600000000001</v>
      </c>
      <c r="H25" s="19">
        <f t="shared" si="5"/>
        <v>8.5538000000000003E-2</v>
      </c>
      <c r="I25" s="19">
        <f t="shared" si="5"/>
        <v>0.13589999999999999</v>
      </c>
      <c r="J25" s="19">
        <f t="shared" si="5"/>
        <v>10.463792000000002</v>
      </c>
      <c r="K25" s="19">
        <f t="shared" si="5"/>
        <v>9.9931999999999993E-2</v>
      </c>
    </row>
    <row r="26" spans="1:11" ht="15.75" thickTop="1" x14ac:dyDescent="0.25">
      <c r="A26" s="8">
        <v>40868</v>
      </c>
      <c r="B26" s="9">
        <v>0.19669</v>
      </c>
      <c r="C26" s="10">
        <v>0.17976</v>
      </c>
      <c r="D26" s="9">
        <v>8.8510000000000005E-2</v>
      </c>
      <c r="E26" s="10">
        <v>0.17641999999999999</v>
      </c>
      <c r="F26" s="9">
        <v>154.81218000000001</v>
      </c>
      <c r="G26" s="10">
        <v>0.13572999999999999</v>
      </c>
      <c r="H26" s="9">
        <v>8.6040000000000005E-2</v>
      </c>
      <c r="I26" s="10">
        <v>0.13589999999999999</v>
      </c>
      <c r="J26" s="10">
        <v>10.439500000000001</v>
      </c>
      <c r="K26" s="53">
        <v>0.10056</v>
      </c>
    </row>
    <row r="27" spans="1:11" x14ac:dyDescent="0.25">
      <c r="A27" s="8">
        <v>40869</v>
      </c>
      <c r="B27" s="9">
        <v>0.19716</v>
      </c>
      <c r="C27" s="10">
        <v>0.18089</v>
      </c>
      <c r="D27" s="9">
        <v>8.8510000000000005E-2</v>
      </c>
      <c r="E27" s="10">
        <v>0.17695</v>
      </c>
      <c r="F27" s="9">
        <v>155.02453</v>
      </c>
      <c r="G27" s="10">
        <v>0.13746</v>
      </c>
      <c r="H27" s="9">
        <v>8.6650000000000005E-2</v>
      </c>
      <c r="I27" s="10">
        <v>0.13589999999999999</v>
      </c>
      <c r="J27" s="10">
        <v>10.45088</v>
      </c>
      <c r="K27" s="53">
        <v>0.10081</v>
      </c>
    </row>
    <row r="28" spans="1:11" x14ac:dyDescent="0.25">
      <c r="A28" s="8">
        <v>40870</v>
      </c>
      <c r="B28" s="9">
        <v>0.19669</v>
      </c>
      <c r="C28" s="10">
        <v>0.18174000000000001</v>
      </c>
      <c r="D28" s="9">
        <v>8.8510000000000005E-2</v>
      </c>
      <c r="E28" s="10">
        <v>0.17687</v>
      </c>
      <c r="F28" s="9">
        <v>155.83653000000001</v>
      </c>
      <c r="G28" s="10">
        <v>0.13799</v>
      </c>
      <c r="H28" s="9">
        <v>8.6889999999999995E-2</v>
      </c>
      <c r="I28" s="10">
        <v>0.13589999999999999</v>
      </c>
      <c r="J28" s="10">
        <v>10.47687</v>
      </c>
      <c r="K28" s="53">
        <v>0.10057000000000001</v>
      </c>
    </row>
    <row r="29" spans="1:11" x14ac:dyDescent="0.25">
      <c r="A29" s="8">
        <v>40871</v>
      </c>
      <c r="B29" s="9">
        <v>0.19825999999999999</v>
      </c>
      <c r="C29" s="10">
        <v>0.18254000000000001</v>
      </c>
      <c r="D29" s="9">
        <v>8.8510000000000005E-2</v>
      </c>
      <c r="E29" s="10">
        <v>0.17759</v>
      </c>
      <c r="F29" s="9">
        <v>156.82689999999999</v>
      </c>
      <c r="G29" s="10">
        <v>0.13952000000000001</v>
      </c>
      <c r="H29" s="9">
        <v>8.7340000000000001E-2</v>
      </c>
      <c r="I29" s="10">
        <v>0.13589999999999999</v>
      </c>
      <c r="J29" s="10">
        <v>10.506600000000001</v>
      </c>
      <c r="K29" s="53">
        <v>0.10137</v>
      </c>
    </row>
    <row r="30" spans="1:11" ht="15.75" thickBot="1" x14ac:dyDescent="0.3">
      <c r="A30" s="11">
        <v>40872</v>
      </c>
      <c r="B30" s="12">
        <v>0.19905</v>
      </c>
      <c r="C30" s="13">
        <v>0.18306</v>
      </c>
      <c r="D30" s="12">
        <v>8.8510000000000005E-2</v>
      </c>
      <c r="E30" s="13">
        <v>0.17777999999999999</v>
      </c>
      <c r="F30" s="12">
        <v>157.11671000000001</v>
      </c>
      <c r="G30" s="13">
        <v>0.13966999999999999</v>
      </c>
      <c r="H30" s="12">
        <v>8.7559999999999999E-2</v>
      </c>
      <c r="I30" s="13">
        <v>0.13589999999999999</v>
      </c>
      <c r="J30" s="13">
        <v>10.48536</v>
      </c>
      <c r="K30" s="54">
        <v>0.10177</v>
      </c>
    </row>
    <row r="31" spans="1:11" ht="15.75" thickTop="1" x14ac:dyDescent="0.25">
      <c r="A31" s="14" t="s">
        <v>9</v>
      </c>
      <c r="B31" s="15">
        <f t="shared" ref="B31:K31" si="6">SUM(B26:B30)</f>
        <v>0.98785000000000012</v>
      </c>
      <c r="C31" s="16">
        <f t="shared" si="6"/>
        <v>0.90799000000000007</v>
      </c>
      <c r="D31" s="15">
        <f t="shared" si="6"/>
        <v>0.44255</v>
      </c>
      <c r="E31" s="16">
        <f t="shared" si="6"/>
        <v>0.88561000000000001</v>
      </c>
      <c r="F31" s="15">
        <f t="shared" si="6"/>
        <v>779.61685000000011</v>
      </c>
      <c r="G31" s="16">
        <f t="shared" si="6"/>
        <v>0.69036999999999993</v>
      </c>
      <c r="H31" s="15">
        <f t="shared" si="6"/>
        <v>0.43447999999999998</v>
      </c>
      <c r="I31" s="16">
        <f t="shared" si="6"/>
        <v>0.67949999999999999</v>
      </c>
      <c r="J31" s="16">
        <f t="shared" si="6"/>
        <v>52.359209999999997</v>
      </c>
      <c r="K31" s="55">
        <f t="shared" si="6"/>
        <v>0.50507999999999997</v>
      </c>
    </row>
    <row r="32" spans="1:11" ht="15.75" thickBot="1" x14ac:dyDescent="0.3">
      <c r="A32" s="17" t="s">
        <v>10</v>
      </c>
      <c r="B32" s="18">
        <f>B31/5</f>
        <v>0.19757000000000002</v>
      </c>
      <c r="C32" s="19">
        <f>C31/5</f>
        <v>0.18159800000000001</v>
      </c>
      <c r="D32" s="19">
        <f t="shared" ref="D32:K32" si="7">D31/5</f>
        <v>8.8510000000000005E-2</v>
      </c>
      <c r="E32" s="19">
        <f t="shared" si="7"/>
        <v>0.177122</v>
      </c>
      <c r="F32" s="19">
        <f t="shared" si="7"/>
        <v>155.92337000000003</v>
      </c>
      <c r="G32" s="19">
        <f t="shared" si="7"/>
        <v>0.13807399999999997</v>
      </c>
      <c r="H32" s="19">
        <f t="shared" si="7"/>
        <v>8.6896000000000001E-2</v>
      </c>
      <c r="I32" s="19">
        <f t="shared" si="7"/>
        <v>0.13589999999999999</v>
      </c>
      <c r="J32" s="19">
        <f t="shared" si="7"/>
        <v>10.471841999999999</v>
      </c>
      <c r="K32" s="19">
        <f t="shared" si="7"/>
        <v>0.10101599999999999</v>
      </c>
    </row>
    <row r="33" spans="1:11" ht="15.75" thickTop="1" x14ac:dyDescent="0.25">
      <c r="A33" s="8">
        <v>40875</v>
      </c>
      <c r="B33" s="9">
        <v>0.20080000000000001</v>
      </c>
      <c r="C33" s="10">
        <v>0.18265000000000001</v>
      </c>
      <c r="D33" s="9">
        <v>8.8510000000000005E-2</v>
      </c>
      <c r="E33" s="10">
        <v>0.17868000000000001</v>
      </c>
      <c r="F33" s="9">
        <v>158.06699</v>
      </c>
      <c r="G33" s="10">
        <v>0.13929</v>
      </c>
      <c r="H33" s="9">
        <v>8.7779999999999997E-2</v>
      </c>
      <c r="I33" s="10">
        <v>0.13589999999999999</v>
      </c>
      <c r="J33" s="10">
        <v>10.553140000000001</v>
      </c>
      <c r="K33" s="53">
        <v>0.1023</v>
      </c>
    </row>
    <row r="34" spans="1:11" x14ac:dyDescent="0.25">
      <c r="A34" s="8">
        <v>40876</v>
      </c>
      <c r="B34" s="9">
        <v>0.19925000000000001</v>
      </c>
      <c r="C34" s="10">
        <v>0.18054999999999999</v>
      </c>
      <c r="D34" s="9">
        <v>8.8510000000000005E-2</v>
      </c>
      <c r="E34" s="10">
        <v>0.17688999999999999</v>
      </c>
      <c r="F34" s="9">
        <v>157.07661999999999</v>
      </c>
      <c r="G34" s="10">
        <v>0.13733000000000001</v>
      </c>
      <c r="H34" s="9">
        <v>8.7499999999999994E-2</v>
      </c>
      <c r="I34" s="10">
        <v>0.13589999999999999</v>
      </c>
      <c r="J34" s="10">
        <v>10.588649999999999</v>
      </c>
      <c r="K34" s="53">
        <v>0.10188</v>
      </c>
    </row>
    <row r="35" spans="1:11" x14ac:dyDescent="0.25">
      <c r="A35" s="8">
        <v>40877</v>
      </c>
      <c r="B35" s="9">
        <v>0.19900000000000001</v>
      </c>
      <c r="C35" s="10">
        <v>0.17923</v>
      </c>
      <c r="D35" s="9">
        <v>8.8510000000000005E-2</v>
      </c>
      <c r="E35" s="10">
        <v>0.17638000000000001</v>
      </c>
      <c r="F35" s="9">
        <v>155.77028000000001</v>
      </c>
      <c r="G35" s="10">
        <v>0.13617000000000001</v>
      </c>
      <c r="H35" s="9">
        <v>8.7260000000000004E-2</v>
      </c>
      <c r="I35" s="10">
        <v>0.13589999999999999</v>
      </c>
      <c r="J35" s="10">
        <v>10.58797</v>
      </c>
      <c r="K35" s="53">
        <v>0.10174999999999999</v>
      </c>
    </row>
    <row r="36" spans="1:11" x14ac:dyDescent="0.25">
      <c r="A36" s="8"/>
      <c r="B36" s="9"/>
      <c r="C36" s="10"/>
      <c r="D36" s="9"/>
      <c r="E36" s="10"/>
      <c r="F36" s="9"/>
      <c r="G36" s="10"/>
      <c r="H36" s="9"/>
      <c r="I36" s="10"/>
      <c r="J36" s="10"/>
      <c r="K36" s="53"/>
    </row>
    <row r="37" spans="1:11" ht="20.25" x14ac:dyDescent="0.3">
      <c r="A37" s="20"/>
      <c r="B37" s="9"/>
      <c r="C37" s="50"/>
      <c r="D37" s="9"/>
      <c r="E37" s="22" t="s">
        <v>11</v>
      </c>
      <c r="F37" s="9"/>
      <c r="G37" s="10"/>
      <c r="H37" s="9"/>
      <c r="I37" s="10"/>
      <c r="J37" s="10"/>
      <c r="K37" s="53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57"/>
    </row>
    <row r="39" spans="1:11" x14ac:dyDescent="0.25">
      <c r="A39" s="26" t="s">
        <v>12</v>
      </c>
      <c r="B39" s="27">
        <f>SUM(B5:B8,B12:B16,B19:B23,B26:B30,B33:B35)</f>
        <v>4.303539999999999</v>
      </c>
      <c r="C39" s="36">
        <f>SUM(C5:C8,C12:C16,C19:C23,C26:C30,C33:C35)</f>
        <v>3.8672499999999999</v>
      </c>
      <c r="D39" s="36">
        <f t="shared" ref="D39:K39" si="8">SUM(D5:D8,D12:D16,D19:D23,D26:D30,D33:D35)</f>
        <v>1.9403700000000008</v>
      </c>
      <c r="E39" s="36">
        <f t="shared" si="8"/>
        <v>3.8495100000000004</v>
      </c>
      <c r="F39" s="36">
        <f t="shared" si="8"/>
        <v>3387.7165800000002</v>
      </c>
      <c r="G39" s="36">
        <f t="shared" si="8"/>
        <v>2.9535900000000002</v>
      </c>
      <c r="H39" s="36">
        <f t="shared" si="8"/>
        <v>1.8887299999999998</v>
      </c>
      <c r="I39" s="36">
        <f t="shared" si="8"/>
        <v>2.9897999999999989</v>
      </c>
      <c r="J39" s="36">
        <f t="shared" si="8"/>
        <v>231.76777000000001</v>
      </c>
      <c r="K39" s="36">
        <f t="shared" si="8"/>
        <v>2.2004600000000001</v>
      </c>
    </row>
    <row r="40" spans="1:11" x14ac:dyDescent="0.25">
      <c r="A40" s="26" t="s">
        <v>13</v>
      </c>
      <c r="B40" s="27">
        <f>B39/22</f>
        <v>0.19561545454545451</v>
      </c>
      <c r="C40" s="28">
        <f>C39/22</f>
        <v>0.17578409090909089</v>
      </c>
      <c r="D40" s="28">
        <f t="shared" ref="D40:K40" si="9">D39/22</f>
        <v>8.8198636363636396E-2</v>
      </c>
      <c r="E40" s="28">
        <f t="shared" si="9"/>
        <v>0.17497772727272728</v>
      </c>
      <c r="F40" s="28">
        <f t="shared" si="9"/>
        <v>153.98711727272729</v>
      </c>
      <c r="G40" s="28">
        <f t="shared" si="9"/>
        <v>0.13425409090909091</v>
      </c>
      <c r="H40" s="28">
        <f t="shared" si="9"/>
        <v>8.5851363636363628E-2</v>
      </c>
      <c r="I40" s="28">
        <f t="shared" si="9"/>
        <v>0.13589999999999994</v>
      </c>
      <c r="J40" s="28">
        <f t="shared" si="9"/>
        <v>10.534898636363637</v>
      </c>
      <c r="K40" s="28">
        <f t="shared" si="9"/>
        <v>0.10002090909090909</v>
      </c>
    </row>
    <row r="41" spans="1:11" x14ac:dyDescent="0.25">
      <c r="A41" s="26" t="s">
        <v>14</v>
      </c>
      <c r="B41" s="27">
        <f>1/B40</f>
        <v>5.1120705279839393</v>
      </c>
      <c r="C41" s="28">
        <f>1/C40</f>
        <v>5.6887969487361829</v>
      </c>
      <c r="D41" s="28">
        <f t="shared" ref="D41:K41" si="10">1/D40</f>
        <v>11.338043775156281</v>
      </c>
      <c r="E41" s="28">
        <f t="shared" si="10"/>
        <v>5.7150130795867522</v>
      </c>
      <c r="F41" s="28">
        <f>1000/F40</f>
        <v>6.4940497472194076</v>
      </c>
      <c r="G41" s="28">
        <f t="shared" si="10"/>
        <v>7.4485625967043498</v>
      </c>
      <c r="H41" s="28">
        <f t="shared" si="10"/>
        <v>11.648038629131745</v>
      </c>
      <c r="I41" s="28">
        <f t="shared" si="10"/>
        <v>7.3583517292126599</v>
      </c>
      <c r="J41" s="28">
        <f>100/J40</f>
        <v>9.4922602914115277</v>
      </c>
      <c r="K41" s="28">
        <f t="shared" si="10"/>
        <v>9.9979095280077797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4"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32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2"/>
    </row>
    <row r="4" spans="1:11" ht="16.5" thickBot="1" x14ac:dyDescent="0.3">
      <c r="A4" s="44" t="s">
        <v>0</v>
      </c>
      <c r="B4" s="45" t="s">
        <v>15</v>
      </c>
      <c r="C4" s="44" t="s">
        <v>4</v>
      </c>
      <c r="D4" s="45" t="s">
        <v>5</v>
      </c>
      <c r="E4" s="44" t="s">
        <v>6</v>
      </c>
      <c r="F4" s="45" t="s">
        <v>3</v>
      </c>
      <c r="G4" s="44" t="s">
        <v>1</v>
      </c>
      <c r="H4" s="45" t="s">
        <v>7</v>
      </c>
      <c r="I4" s="44" t="s">
        <v>8</v>
      </c>
      <c r="J4" s="44" t="s">
        <v>16</v>
      </c>
      <c r="K4" s="63" t="s">
        <v>2</v>
      </c>
    </row>
    <row r="5" spans="1:11" x14ac:dyDescent="0.25">
      <c r="A5" s="8">
        <v>40878</v>
      </c>
      <c r="B5" s="64">
        <v>0.19819000000000001</v>
      </c>
      <c r="C5" s="64">
        <v>0.17649999999999999</v>
      </c>
      <c r="D5" s="65">
        <v>8.8510000000000005E-2</v>
      </c>
      <c r="E5" s="64">
        <v>0.17498</v>
      </c>
      <c r="F5" s="65">
        <v>155.11796000000001</v>
      </c>
      <c r="G5" s="64">
        <v>0.13364000000000001</v>
      </c>
      <c r="H5" s="65">
        <v>8.6720000000000005E-2</v>
      </c>
      <c r="I5" s="67">
        <v>0.13589999999999999</v>
      </c>
      <c r="J5" s="65">
        <v>10.56011</v>
      </c>
      <c r="K5" s="64">
        <v>0.10133</v>
      </c>
    </row>
    <row r="6" spans="1:11" x14ac:dyDescent="0.25">
      <c r="A6" s="8">
        <v>40879</v>
      </c>
      <c r="B6" s="32">
        <v>0.19733000000000001</v>
      </c>
      <c r="C6" s="20">
        <v>0.17485999999999999</v>
      </c>
      <c r="D6" s="65">
        <v>8.8510000000000005E-2</v>
      </c>
      <c r="E6" s="20">
        <v>0.17448</v>
      </c>
      <c r="F6" s="65">
        <v>153.56971999999999</v>
      </c>
      <c r="G6" s="20">
        <v>0.13295999999999999</v>
      </c>
      <c r="H6" s="65">
        <v>8.6599999999999996E-2</v>
      </c>
      <c r="I6" s="68">
        <v>0.13589999999999999</v>
      </c>
      <c r="J6" s="65">
        <v>10.555009999999999</v>
      </c>
      <c r="K6" s="20">
        <v>0.10088999999999999</v>
      </c>
    </row>
    <row r="7" spans="1:11" ht="15.75" thickBot="1" x14ac:dyDescent="0.3">
      <c r="A7" s="11"/>
      <c r="B7" s="33"/>
      <c r="C7" s="33"/>
      <c r="D7" s="75"/>
      <c r="E7" s="74"/>
      <c r="F7" s="75"/>
      <c r="G7" s="74"/>
      <c r="H7" s="75"/>
      <c r="I7" s="84"/>
      <c r="J7" s="75"/>
      <c r="K7" s="74"/>
    </row>
    <row r="8" spans="1:11" ht="15.75" thickTop="1" x14ac:dyDescent="0.25">
      <c r="A8" s="46" t="s">
        <v>9</v>
      </c>
      <c r="B8" s="16">
        <f t="shared" ref="B8:K8" si="0">SUM(B5:B7)</f>
        <v>0.39551999999999998</v>
      </c>
      <c r="C8" s="16">
        <f t="shared" si="0"/>
        <v>0.35136000000000001</v>
      </c>
      <c r="D8" s="15">
        <f t="shared" si="0"/>
        <v>0.17702000000000001</v>
      </c>
      <c r="E8" s="16">
        <f t="shared" si="0"/>
        <v>0.34945999999999999</v>
      </c>
      <c r="F8" s="15">
        <f t="shared" si="0"/>
        <v>308.68768</v>
      </c>
      <c r="G8" s="16">
        <f t="shared" si="0"/>
        <v>0.2666</v>
      </c>
      <c r="H8" s="15">
        <f t="shared" si="0"/>
        <v>0.17332</v>
      </c>
      <c r="I8" s="16">
        <f t="shared" si="0"/>
        <v>0.27179999999999999</v>
      </c>
      <c r="J8" s="15">
        <f t="shared" si="0"/>
        <v>21.115119999999997</v>
      </c>
      <c r="K8" s="16">
        <f t="shared" si="0"/>
        <v>0.20222000000000001</v>
      </c>
    </row>
    <row r="9" spans="1:11" ht="15.75" thickBot="1" x14ac:dyDescent="0.3">
      <c r="A9" s="47" t="s">
        <v>10</v>
      </c>
      <c r="B9" s="19">
        <f>B8/2</f>
        <v>0.19775999999999999</v>
      </c>
      <c r="C9" s="19">
        <f>C8/2</f>
        <v>0.17568</v>
      </c>
      <c r="D9" s="19">
        <f t="shared" ref="D9:K9" si="1">D8/2</f>
        <v>8.8510000000000005E-2</v>
      </c>
      <c r="E9" s="19">
        <f t="shared" si="1"/>
        <v>0.17473</v>
      </c>
      <c r="F9" s="19">
        <f t="shared" si="1"/>
        <v>154.34384</v>
      </c>
      <c r="G9" s="19">
        <f t="shared" si="1"/>
        <v>0.1333</v>
      </c>
      <c r="H9" s="19">
        <f t="shared" si="1"/>
        <v>8.6660000000000001E-2</v>
      </c>
      <c r="I9" s="19">
        <f t="shared" si="1"/>
        <v>0.13589999999999999</v>
      </c>
      <c r="J9" s="19">
        <f t="shared" si="1"/>
        <v>10.557559999999999</v>
      </c>
      <c r="K9" s="19">
        <f t="shared" si="1"/>
        <v>0.10111000000000001</v>
      </c>
    </row>
    <row r="10" spans="1:11" ht="15.75" thickTop="1" x14ac:dyDescent="0.25">
      <c r="A10" s="8">
        <v>40882</v>
      </c>
      <c r="B10" s="9">
        <v>0.19808999999999999</v>
      </c>
      <c r="C10" s="10">
        <v>0.17479</v>
      </c>
      <c r="D10" s="9">
        <v>8.8510000000000005E-2</v>
      </c>
      <c r="E10" s="10">
        <v>0.17443</v>
      </c>
      <c r="F10" s="9">
        <v>153.48205999999999</v>
      </c>
      <c r="G10" s="10">
        <v>0.13281000000000001</v>
      </c>
      <c r="H10" s="9">
        <v>8.702E-2</v>
      </c>
      <c r="I10" s="10">
        <v>0.13589999999999999</v>
      </c>
      <c r="J10" s="10">
        <v>10.59731</v>
      </c>
      <c r="K10" s="53">
        <v>0.10142</v>
      </c>
    </row>
    <row r="11" spans="1:11" x14ac:dyDescent="0.25">
      <c r="A11" s="8">
        <v>40883</v>
      </c>
      <c r="B11" s="9">
        <v>0.19777</v>
      </c>
      <c r="C11" s="10">
        <v>0.17424999999999999</v>
      </c>
      <c r="D11" s="9">
        <v>8.8510000000000005E-2</v>
      </c>
      <c r="E11" s="10">
        <v>0.17397000000000001</v>
      </c>
      <c r="F11" s="9">
        <v>153.40392</v>
      </c>
      <c r="G11" s="10">
        <v>0.13242000000000001</v>
      </c>
      <c r="H11" s="9">
        <v>8.6749999999999994E-2</v>
      </c>
      <c r="I11" s="10">
        <v>0.13589999999999999</v>
      </c>
      <c r="J11" s="10">
        <v>10.58389</v>
      </c>
      <c r="K11" s="53">
        <v>0.10112</v>
      </c>
    </row>
    <row r="12" spans="1:11" x14ac:dyDescent="0.25">
      <c r="A12" s="8">
        <v>40884</v>
      </c>
      <c r="B12" s="9">
        <v>0.19863</v>
      </c>
      <c r="C12" s="10">
        <v>0.17468</v>
      </c>
      <c r="D12" s="9">
        <v>8.8999999999999996E-2</v>
      </c>
      <c r="E12" s="10">
        <v>0.17459</v>
      </c>
      <c r="F12" s="9">
        <v>153.46507</v>
      </c>
      <c r="G12" s="10">
        <v>0.13303999999999999</v>
      </c>
      <c r="H12" s="9">
        <v>8.7059999999999998E-2</v>
      </c>
      <c r="I12" s="10">
        <v>0.13589999999999999</v>
      </c>
      <c r="J12" s="10">
        <v>10.55264</v>
      </c>
      <c r="K12" s="53">
        <v>0.10156</v>
      </c>
    </row>
    <row r="13" spans="1:11" x14ac:dyDescent="0.25">
      <c r="A13" s="8">
        <v>40885</v>
      </c>
      <c r="B13" s="9">
        <v>0.19836999999999999</v>
      </c>
      <c r="C13" s="10">
        <v>0.17446</v>
      </c>
      <c r="D13" s="9">
        <v>8.8999999999999996E-2</v>
      </c>
      <c r="E13" s="10">
        <v>0.17463000000000001</v>
      </c>
      <c r="F13" s="9">
        <v>153.33869000000001</v>
      </c>
      <c r="G13" s="10">
        <v>0.13239000000000001</v>
      </c>
      <c r="H13" s="9">
        <v>8.677E-2</v>
      </c>
      <c r="I13" s="10">
        <v>0.13589999999999999</v>
      </c>
      <c r="J13" s="10">
        <v>10.56113</v>
      </c>
      <c r="K13" s="53">
        <v>0.10143000000000001</v>
      </c>
    </row>
    <row r="14" spans="1:11" ht="15.75" thickBot="1" x14ac:dyDescent="0.3">
      <c r="A14" s="11">
        <v>40886</v>
      </c>
      <c r="B14" s="12">
        <v>0.19921</v>
      </c>
      <c r="C14" s="13">
        <v>0.17435</v>
      </c>
      <c r="D14" s="12">
        <v>8.8459999999999997E-2</v>
      </c>
      <c r="E14" s="13">
        <v>0.17562</v>
      </c>
      <c r="F14" s="12">
        <v>153.85239000000001</v>
      </c>
      <c r="G14" s="13">
        <v>0.13255</v>
      </c>
      <c r="H14" s="12">
        <v>8.6699999999999999E-2</v>
      </c>
      <c r="I14" s="13">
        <v>0.13589999999999999</v>
      </c>
      <c r="J14" s="13">
        <v>10.53055</v>
      </c>
      <c r="K14" s="54">
        <v>0.10173</v>
      </c>
    </row>
    <row r="15" spans="1:11" ht="15.75" thickTop="1" x14ac:dyDescent="0.25">
      <c r="A15" s="14" t="s">
        <v>9</v>
      </c>
      <c r="B15" s="15">
        <f t="shared" ref="B15:K15" si="2">SUM(B10:B14)</f>
        <v>0.9920699999999999</v>
      </c>
      <c r="C15" s="16">
        <f t="shared" si="2"/>
        <v>0.87253000000000003</v>
      </c>
      <c r="D15" s="15">
        <f t="shared" si="2"/>
        <v>0.44347999999999999</v>
      </c>
      <c r="E15" s="16">
        <f t="shared" si="2"/>
        <v>0.87324000000000013</v>
      </c>
      <c r="F15" s="15">
        <f t="shared" si="2"/>
        <v>767.54213000000004</v>
      </c>
      <c r="G15" s="16">
        <f t="shared" si="2"/>
        <v>0.66321000000000008</v>
      </c>
      <c r="H15" s="15">
        <f t="shared" si="2"/>
        <v>0.43430000000000002</v>
      </c>
      <c r="I15" s="16">
        <f t="shared" si="2"/>
        <v>0.67949999999999999</v>
      </c>
      <c r="J15" s="16">
        <f t="shared" si="2"/>
        <v>52.825519999999997</v>
      </c>
      <c r="K15" s="55">
        <f t="shared" si="2"/>
        <v>0.50726000000000004</v>
      </c>
    </row>
    <row r="16" spans="1:11" ht="15.75" thickBot="1" x14ac:dyDescent="0.3">
      <c r="A16" s="17" t="s">
        <v>10</v>
      </c>
      <c r="B16" s="18">
        <f>B15/5</f>
        <v>0.19841399999999998</v>
      </c>
      <c r="C16" s="19">
        <f>C15/5</f>
        <v>0.17450599999999999</v>
      </c>
      <c r="D16" s="19">
        <f t="shared" ref="D16:K16" si="3">D15/5</f>
        <v>8.8695999999999997E-2</v>
      </c>
      <c r="E16" s="19">
        <f t="shared" si="3"/>
        <v>0.17464800000000003</v>
      </c>
      <c r="F16" s="19">
        <f t="shared" si="3"/>
        <v>153.50842600000001</v>
      </c>
      <c r="G16" s="19">
        <f t="shared" si="3"/>
        <v>0.13264200000000001</v>
      </c>
      <c r="H16" s="19">
        <f t="shared" si="3"/>
        <v>8.6860000000000007E-2</v>
      </c>
      <c r="I16" s="19">
        <f t="shared" si="3"/>
        <v>0.13589999999999999</v>
      </c>
      <c r="J16" s="19">
        <f t="shared" si="3"/>
        <v>10.565104</v>
      </c>
      <c r="K16" s="19">
        <f t="shared" si="3"/>
        <v>0.10145200000000001</v>
      </c>
    </row>
    <row r="17" spans="1:11" ht="15.75" thickTop="1" x14ac:dyDescent="0.25">
      <c r="A17" s="8">
        <v>40889</v>
      </c>
      <c r="B17" s="9">
        <v>0.19875999999999999</v>
      </c>
      <c r="C17" s="10">
        <v>0.17543</v>
      </c>
      <c r="D17" s="9">
        <v>8.8510000000000005E-2</v>
      </c>
      <c r="E17" s="10">
        <v>0.17557</v>
      </c>
      <c r="F17" s="9">
        <v>155.85012</v>
      </c>
      <c r="G17" s="10">
        <v>0.13324</v>
      </c>
      <c r="H17" s="9">
        <v>8.6860000000000007E-2</v>
      </c>
      <c r="I17" s="10">
        <v>0.13589999999999999</v>
      </c>
      <c r="J17" s="10">
        <v>10.550599999999999</v>
      </c>
      <c r="K17" s="53">
        <v>0.1016</v>
      </c>
    </row>
    <row r="18" spans="1:11" x14ac:dyDescent="0.25">
      <c r="A18" s="8">
        <v>40890</v>
      </c>
      <c r="B18" s="9">
        <v>0.20068</v>
      </c>
      <c r="C18" s="10">
        <v>0.17693999999999999</v>
      </c>
      <c r="D18" s="9">
        <v>8.8510000000000005E-2</v>
      </c>
      <c r="E18" s="10">
        <v>0.17652999999999999</v>
      </c>
      <c r="F18" s="9">
        <v>155.65307000000001</v>
      </c>
      <c r="G18" s="10">
        <v>0.13428000000000001</v>
      </c>
      <c r="H18" s="9">
        <v>8.7099999999999997E-2</v>
      </c>
      <c r="I18" s="10">
        <v>0.13589999999999999</v>
      </c>
      <c r="J18" s="10">
        <v>10.571999999999999</v>
      </c>
      <c r="K18" s="53">
        <v>0.10249</v>
      </c>
    </row>
    <row r="19" spans="1:11" x14ac:dyDescent="0.25">
      <c r="A19" s="8">
        <v>40891</v>
      </c>
      <c r="B19" s="9">
        <v>0.20269000000000001</v>
      </c>
      <c r="C19" s="10">
        <v>0.17849000000000001</v>
      </c>
      <c r="D19" s="9">
        <v>8.8510000000000005E-2</v>
      </c>
      <c r="E19" s="10">
        <v>0.17699000000000001</v>
      </c>
      <c r="F19" s="9">
        <v>156.98998</v>
      </c>
      <c r="G19" s="10">
        <v>0.13491</v>
      </c>
      <c r="H19" s="9">
        <v>8.7459999999999996E-2</v>
      </c>
      <c r="I19" s="10">
        <v>0.13589999999999999</v>
      </c>
      <c r="J19" s="10">
        <v>10.576930000000001</v>
      </c>
      <c r="K19" s="53">
        <v>0.10363</v>
      </c>
    </row>
    <row r="20" spans="1:11" x14ac:dyDescent="0.25">
      <c r="A20" s="8">
        <v>40892</v>
      </c>
      <c r="B20" s="9">
        <v>0.2046</v>
      </c>
      <c r="C20" s="10">
        <v>0.18038999999999999</v>
      </c>
      <c r="D20" s="9">
        <v>8.8510000000000005E-2</v>
      </c>
      <c r="E20" s="10">
        <v>0.17771999999999999</v>
      </c>
      <c r="F20" s="9">
        <v>157.37899999999999</v>
      </c>
      <c r="G20" s="10">
        <v>0.13661000000000001</v>
      </c>
      <c r="H20" s="9">
        <v>8.7929999999999994E-2</v>
      </c>
      <c r="I20" s="10">
        <v>0.13589999999999999</v>
      </c>
      <c r="J20" s="10">
        <v>10.607839999999999</v>
      </c>
      <c r="K20" s="53">
        <v>0.10460999999999999</v>
      </c>
    </row>
    <row r="21" spans="1:11" ht="15.75" thickBot="1" x14ac:dyDescent="0.3">
      <c r="A21" s="11">
        <v>40893</v>
      </c>
      <c r="B21" s="12">
        <v>0.20444000000000001</v>
      </c>
      <c r="C21" s="13">
        <v>0.18099000000000001</v>
      </c>
      <c r="D21" s="12">
        <v>8.5510000000000003E-2</v>
      </c>
      <c r="E21" s="13">
        <v>0.17774999999999999</v>
      </c>
      <c r="F21" s="12">
        <v>157.51659000000001</v>
      </c>
      <c r="G21" s="13">
        <v>0.13691999999999999</v>
      </c>
      <c r="H21" s="12">
        <v>8.7790000000000007E-2</v>
      </c>
      <c r="I21" s="13">
        <v>0.13589999999999999</v>
      </c>
      <c r="J21" s="13">
        <v>10.59273</v>
      </c>
      <c r="K21" s="54">
        <v>0.10453</v>
      </c>
    </row>
    <row r="22" spans="1:11" ht="15.75" thickTop="1" x14ac:dyDescent="0.25">
      <c r="A22" s="14" t="s">
        <v>9</v>
      </c>
      <c r="B22" s="15">
        <f t="shared" ref="B22:K22" si="4">SUM(B17:B21)</f>
        <v>1.0111700000000001</v>
      </c>
      <c r="C22" s="16">
        <f t="shared" si="4"/>
        <v>0.89223999999999992</v>
      </c>
      <c r="D22" s="15">
        <f t="shared" si="4"/>
        <v>0.43955</v>
      </c>
      <c r="E22" s="16">
        <f t="shared" si="4"/>
        <v>0.8845599999999999</v>
      </c>
      <c r="F22" s="15">
        <f t="shared" si="4"/>
        <v>783.38876000000005</v>
      </c>
      <c r="G22" s="16">
        <f t="shared" si="4"/>
        <v>0.67595999999999989</v>
      </c>
      <c r="H22" s="15">
        <f t="shared" si="4"/>
        <v>0.43713999999999997</v>
      </c>
      <c r="I22" s="16">
        <f t="shared" si="4"/>
        <v>0.67949999999999999</v>
      </c>
      <c r="J22" s="16">
        <f t="shared" si="4"/>
        <v>52.900099999999995</v>
      </c>
      <c r="K22" s="55">
        <f t="shared" si="4"/>
        <v>0.51685999999999999</v>
      </c>
    </row>
    <row r="23" spans="1:11" ht="15.75" thickBot="1" x14ac:dyDescent="0.3">
      <c r="A23" s="17" t="s">
        <v>10</v>
      </c>
      <c r="B23" s="18">
        <f>B22/5</f>
        <v>0.20223400000000002</v>
      </c>
      <c r="C23" s="19">
        <f>C22/5</f>
        <v>0.178448</v>
      </c>
      <c r="D23" s="19">
        <f t="shared" ref="D23:K23" si="5">D22/5</f>
        <v>8.7910000000000002E-2</v>
      </c>
      <c r="E23" s="19">
        <f t="shared" si="5"/>
        <v>0.17691199999999999</v>
      </c>
      <c r="F23" s="19">
        <f t="shared" si="5"/>
        <v>156.677752</v>
      </c>
      <c r="G23" s="19">
        <f t="shared" si="5"/>
        <v>0.13519199999999998</v>
      </c>
      <c r="H23" s="19">
        <f t="shared" si="5"/>
        <v>8.7427999999999992E-2</v>
      </c>
      <c r="I23" s="19">
        <f t="shared" si="5"/>
        <v>0.13589999999999999</v>
      </c>
      <c r="J23" s="19">
        <f t="shared" si="5"/>
        <v>10.580019999999999</v>
      </c>
      <c r="K23" s="19">
        <f t="shared" si="5"/>
        <v>0.10337199999999999</v>
      </c>
    </row>
    <row r="24" spans="1:11" ht="15.75" thickTop="1" x14ac:dyDescent="0.25">
      <c r="A24" s="8">
        <v>40896</v>
      </c>
      <c r="B24" s="9">
        <v>0.2031</v>
      </c>
      <c r="C24" s="10">
        <v>0.17821999999999999</v>
      </c>
      <c r="D24" s="9">
        <v>8.8499999999999995E-2</v>
      </c>
      <c r="E24" s="10">
        <v>0.17715</v>
      </c>
      <c r="F24" s="9">
        <v>157.45034000000001</v>
      </c>
      <c r="G24" s="10">
        <v>0.13614999999999999</v>
      </c>
      <c r="H24" s="9">
        <v>8.7480000000000002E-2</v>
      </c>
      <c r="I24" s="10">
        <v>0.13589999999999999</v>
      </c>
      <c r="J24" s="10">
        <v>10.56419</v>
      </c>
      <c r="K24" s="53">
        <v>0.1042</v>
      </c>
    </row>
    <row r="25" spans="1:11" x14ac:dyDescent="0.25">
      <c r="A25" s="8">
        <v>40897</v>
      </c>
      <c r="B25" s="9">
        <v>0.20422000000000001</v>
      </c>
      <c r="C25" s="77">
        <v>0.17893999999999999</v>
      </c>
      <c r="D25" s="9">
        <v>8.8510000000000005E-2</v>
      </c>
      <c r="E25" s="10">
        <v>0.17754</v>
      </c>
      <c r="F25" s="10">
        <v>159.09303</v>
      </c>
      <c r="G25" s="9">
        <v>0.13678000000000001</v>
      </c>
      <c r="H25" s="10">
        <v>8.7609999999999993E-2</v>
      </c>
      <c r="I25" s="9">
        <v>0.13589999999999999</v>
      </c>
      <c r="J25" s="10">
        <v>10.576589999999999</v>
      </c>
      <c r="K25" s="10">
        <v>0.10442</v>
      </c>
    </row>
    <row r="26" spans="1:11" x14ac:dyDescent="0.25">
      <c r="A26" s="8">
        <v>40898</v>
      </c>
      <c r="B26" s="9">
        <v>0.20327999999999999</v>
      </c>
      <c r="C26" s="77">
        <v>0.17802999999999999</v>
      </c>
      <c r="D26" s="9">
        <v>8.8510000000000005E-2</v>
      </c>
      <c r="E26" s="10">
        <v>0.17687</v>
      </c>
      <c r="F26" s="10">
        <v>158.37276</v>
      </c>
      <c r="G26" s="9">
        <v>0.13569000000000001</v>
      </c>
      <c r="H26" s="10">
        <v>8.6989999999999998E-2</v>
      </c>
      <c r="I26" s="9">
        <v>0.13589999999999999</v>
      </c>
      <c r="J26" s="10">
        <v>10.579140000000001</v>
      </c>
      <c r="K26" s="10">
        <v>0.10392999999999999</v>
      </c>
    </row>
    <row r="27" spans="1:11" x14ac:dyDescent="0.25">
      <c r="A27" s="8">
        <v>40899</v>
      </c>
      <c r="B27" s="9">
        <v>0.20297000000000001</v>
      </c>
      <c r="C27" s="77">
        <v>0.17618</v>
      </c>
      <c r="D27" s="9">
        <v>8.8510000000000005E-2</v>
      </c>
      <c r="E27" s="77">
        <v>0.17602000000000001</v>
      </c>
      <c r="F27" s="10">
        <v>156.45657</v>
      </c>
      <c r="G27" s="9">
        <v>0.13428000000000001</v>
      </c>
      <c r="H27" s="10">
        <v>8.6569999999999994E-2</v>
      </c>
      <c r="I27" s="9">
        <v>0.13589999999999999</v>
      </c>
      <c r="J27" s="10">
        <v>10.588480000000001</v>
      </c>
      <c r="K27" s="10">
        <v>0.10377</v>
      </c>
    </row>
    <row r="28" spans="1:11" ht="15.75" thickBot="1" x14ac:dyDescent="0.3">
      <c r="A28" s="11">
        <v>40900</v>
      </c>
      <c r="B28" s="12">
        <v>0.2034</v>
      </c>
      <c r="C28" s="13">
        <v>0.17627999999999999</v>
      </c>
      <c r="D28" s="12">
        <v>8.8510000000000005E-2</v>
      </c>
      <c r="E28" s="66">
        <v>0.17587</v>
      </c>
      <c r="F28" s="12">
        <v>156.96789999999999</v>
      </c>
      <c r="G28" s="13">
        <v>0.13439999999999999</v>
      </c>
      <c r="H28" s="12">
        <v>8.6620000000000003E-2</v>
      </c>
      <c r="I28" s="13">
        <v>0.13589999999999999</v>
      </c>
      <c r="J28" s="13">
        <v>10.613619999999999</v>
      </c>
      <c r="K28" s="54">
        <v>0.104</v>
      </c>
    </row>
    <row r="29" spans="1:11" ht="15.75" thickTop="1" x14ac:dyDescent="0.25">
      <c r="A29" s="14" t="s">
        <v>9</v>
      </c>
      <c r="B29" s="15">
        <f t="shared" ref="B29:K29" si="6">SUM(B24:B28)</f>
        <v>1.0169699999999999</v>
      </c>
      <c r="C29" s="16">
        <f t="shared" si="6"/>
        <v>0.88764999999999994</v>
      </c>
      <c r="D29" s="15">
        <f t="shared" si="6"/>
        <v>0.44253999999999993</v>
      </c>
      <c r="E29" s="16">
        <f t="shared" si="6"/>
        <v>0.88345000000000007</v>
      </c>
      <c r="F29" s="15">
        <f t="shared" si="6"/>
        <v>788.34059999999988</v>
      </c>
      <c r="G29" s="16">
        <f t="shared" si="6"/>
        <v>0.6772999999999999</v>
      </c>
      <c r="H29" s="15">
        <f t="shared" si="6"/>
        <v>0.43526999999999993</v>
      </c>
      <c r="I29" s="16">
        <f t="shared" si="6"/>
        <v>0.67949999999999999</v>
      </c>
      <c r="J29" s="16">
        <f t="shared" si="6"/>
        <v>52.922020000000003</v>
      </c>
      <c r="K29" s="55">
        <f t="shared" si="6"/>
        <v>0.52032</v>
      </c>
    </row>
    <row r="30" spans="1:11" ht="15.75" thickBot="1" x14ac:dyDescent="0.3">
      <c r="A30" s="17" t="s">
        <v>10</v>
      </c>
      <c r="B30" s="18">
        <f>B29/5</f>
        <v>0.20339399999999999</v>
      </c>
      <c r="C30" s="19">
        <f>C29/5</f>
        <v>0.17752999999999999</v>
      </c>
      <c r="D30" s="19">
        <f t="shared" ref="D30:K30" si="7">D29/5</f>
        <v>8.8507999999999989E-2</v>
      </c>
      <c r="E30" s="19">
        <f t="shared" si="7"/>
        <v>0.17669000000000001</v>
      </c>
      <c r="F30" s="19">
        <f t="shared" si="7"/>
        <v>157.66811999999999</v>
      </c>
      <c r="G30" s="19">
        <f t="shared" si="7"/>
        <v>0.13545999999999997</v>
      </c>
      <c r="H30" s="19">
        <f t="shared" si="7"/>
        <v>8.7053999999999992E-2</v>
      </c>
      <c r="I30" s="19">
        <f t="shared" si="7"/>
        <v>0.13589999999999999</v>
      </c>
      <c r="J30" s="19">
        <f t="shared" si="7"/>
        <v>10.584404000000001</v>
      </c>
      <c r="K30" s="19">
        <f t="shared" si="7"/>
        <v>0.104064</v>
      </c>
    </row>
    <row r="31" spans="1:11" ht="15.75" thickTop="1" x14ac:dyDescent="0.25">
      <c r="A31" s="8">
        <v>40905</v>
      </c>
      <c r="B31" s="9">
        <v>0.20346</v>
      </c>
      <c r="C31" s="77">
        <v>0.17585000000000001</v>
      </c>
      <c r="D31" s="9">
        <v>8.8520000000000001E-2</v>
      </c>
      <c r="E31" s="10">
        <v>0.17588000000000001</v>
      </c>
      <c r="F31" s="10">
        <v>157.04944</v>
      </c>
      <c r="G31" s="9">
        <v>0.13386000000000001</v>
      </c>
      <c r="H31" s="10">
        <v>8.6830000000000004E-2</v>
      </c>
      <c r="I31" s="9">
        <v>0.13589999999999999</v>
      </c>
      <c r="J31" s="10">
        <v>10.59324</v>
      </c>
      <c r="K31" s="10">
        <v>0.10402</v>
      </c>
    </row>
    <row r="32" spans="1:11" x14ac:dyDescent="0.25">
      <c r="A32" s="8">
        <v>40906</v>
      </c>
      <c r="B32" s="9">
        <v>0.20472000000000001</v>
      </c>
      <c r="C32" s="77">
        <v>0.17584</v>
      </c>
      <c r="D32" s="9">
        <v>8.838E-2</v>
      </c>
      <c r="E32" s="10">
        <v>0.17623</v>
      </c>
      <c r="F32" s="10">
        <v>157.24309</v>
      </c>
      <c r="G32" s="9">
        <v>0.13414999999999999</v>
      </c>
      <c r="H32" s="10">
        <v>8.7429999999999994E-2</v>
      </c>
      <c r="I32" s="9">
        <v>0.13589999999999999</v>
      </c>
      <c r="J32" s="10">
        <v>10.57727</v>
      </c>
      <c r="K32" s="10">
        <v>0.10467</v>
      </c>
    </row>
    <row r="33" spans="1:11" x14ac:dyDescent="0.25">
      <c r="A33" s="8">
        <v>40907</v>
      </c>
      <c r="B33" s="9">
        <v>0.20584</v>
      </c>
      <c r="C33" s="77">
        <v>0.17682</v>
      </c>
      <c r="D33" s="9">
        <v>8.8510000000000005E-2</v>
      </c>
      <c r="E33" s="10">
        <v>0.17687</v>
      </c>
      <c r="F33" s="10">
        <v>156.95090999999999</v>
      </c>
      <c r="G33" s="9">
        <v>0.13455</v>
      </c>
      <c r="H33" s="10">
        <v>8.8179999999999994E-2</v>
      </c>
      <c r="I33" s="9">
        <v>0.13589999999999999</v>
      </c>
      <c r="J33" s="10">
        <v>10.569789999999999</v>
      </c>
      <c r="K33" s="10">
        <v>0.10525</v>
      </c>
    </row>
    <row r="34" spans="1:11" ht="20.25" x14ac:dyDescent="0.3">
      <c r="A34" s="61"/>
      <c r="B34" s="9"/>
      <c r="C34" s="50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76">
        <f>SUM(B5:B6,B10:B14,B17:B21,B24:B28,B31:B33)</f>
        <v>4.0297499999999999</v>
      </c>
      <c r="C36" s="48">
        <f>SUM(C5:C6,C17:C20,C10:C14,C21,C24:C28,C31:C33)</f>
        <v>3.5322900000000002</v>
      </c>
      <c r="D36" s="48">
        <f t="shared" ref="D36:K36" si="8">SUM(D5:D6,D17:D20,D10:D14,D21,D24:D28,D31:D33)</f>
        <v>1.7680000000000002</v>
      </c>
      <c r="E36" s="48">
        <f t="shared" si="8"/>
        <v>3.5196900000000002</v>
      </c>
      <c r="F36" s="48">
        <f t="shared" si="8"/>
        <v>3119.2026099999998</v>
      </c>
      <c r="G36" s="48">
        <f t="shared" si="8"/>
        <v>2.6856299999999993</v>
      </c>
      <c r="H36" s="48">
        <f t="shared" si="8"/>
        <v>1.7424699999999995</v>
      </c>
      <c r="I36" s="48">
        <f t="shared" si="8"/>
        <v>2.7179999999999991</v>
      </c>
      <c r="J36" s="48">
        <f t="shared" si="8"/>
        <v>211.50306000000003</v>
      </c>
      <c r="K36" s="48">
        <f t="shared" si="8"/>
        <v>2.0606</v>
      </c>
    </row>
    <row r="37" spans="1:11" x14ac:dyDescent="0.25">
      <c r="A37" s="26" t="s">
        <v>13</v>
      </c>
      <c r="B37" s="27">
        <f>B36/20</f>
        <v>0.20148749999999999</v>
      </c>
      <c r="C37" s="28">
        <f>C36/20</f>
        <v>0.17661450000000001</v>
      </c>
      <c r="D37" s="28">
        <f t="shared" ref="D37:K37" si="9">D36/20</f>
        <v>8.8400000000000006E-2</v>
      </c>
      <c r="E37" s="28">
        <f t="shared" si="9"/>
        <v>0.17598450000000002</v>
      </c>
      <c r="F37" s="28">
        <f t="shared" si="9"/>
        <v>155.96013049999999</v>
      </c>
      <c r="G37" s="28">
        <f t="shared" si="9"/>
        <v>0.13428149999999997</v>
      </c>
      <c r="H37" s="28">
        <f t="shared" si="9"/>
        <v>8.7123499999999979E-2</v>
      </c>
      <c r="I37" s="28">
        <f t="shared" si="9"/>
        <v>0.13589999999999997</v>
      </c>
      <c r="J37" s="28">
        <f t="shared" si="9"/>
        <v>10.575153000000002</v>
      </c>
      <c r="K37" s="28">
        <f t="shared" si="9"/>
        <v>0.10303</v>
      </c>
    </row>
    <row r="38" spans="1:11" x14ac:dyDescent="0.25">
      <c r="A38" s="26" t="s">
        <v>14</v>
      </c>
      <c r="B38" s="27">
        <f>1/B37</f>
        <v>4.9630870401389666</v>
      </c>
      <c r="C38" s="28">
        <f>1/C37</f>
        <v>5.6620492654906585</v>
      </c>
      <c r="D38" s="28">
        <f>100/D37</f>
        <v>1131.2217194570135</v>
      </c>
      <c r="E38" s="28">
        <f t="shared" ref="E38:J38" si="10">1/E37</f>
        <v>5.6823186132869647</v>
      </c>
      <c r="F38" s="28">
        <f t="shared" si="10"/>
        <v>6.4118951221318714E-3</v>
      </c>
      <c r="G38" s="28">
        <f t="shared" si="10"/>
        <v>7.4470422210058738</v>
      </c>
      <c r="H38" s="28">
        <f t="shared" si="10"/>
        <v>11.477959448369271</v>
      </c>
      <c r="I38" s="28">
        <f t="shared" si="10"/>
        <v>7.3583517292126581</v>
      </c>
      <c r="J38" s="28">
        <f t="shared" si="10"/>
        <v>9.4561279633495587E-2</v>
      </c>
      <c r="K38" s="28">
        <f>1000/K37</f>
        <v>9705.9108997379408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2011</vt:lpstr>
      <vt:lpstr>Feb 2011</vt:lpstr>
      <vt:lpstr>Mar 2011</vt:lpstr>
      <vt:lpstr>Apr 2011</vt:lpstr>
      <vt:lpstr>May 2011</vt:lpstr>
      <vt:lpstr>Jun 2011</vt:lpstr>
      <vt:lpstr>Jul 2011</vt:lpstr>
      <vt:lpstr>Aug 2011</vt:lpstr>
      <vt:lpstr>Sep 2011</vt:lpstr>
      <vt:lpstr>Oct 2011</vt:lpstr>
      <vt:lpstr>Nov 2011</vt:lpstr>
      <vt:lpstr>Dec 2011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2016-01-24T22:30:29Z</dcterms:modified>
</cp:coreProperties>
</file>