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840" firstSheet="6" activeTab="11"/>
  </bookViews>
  <sheets>
    <sheet name="Jan 2012" sheetId="4" r:id="rId1"/>
    <sheet name="Feb 2012" sheetId="5" r:id="rId2"/>
    <sheet name="Mar 2012" sheetId="7" r:id="rId3"/>
    <sheet name="Apr 2012" sheetId="6" r:id="rId4"/>
    <sheet name="May 2012" sheetId="8" r:id="rId5"/>
    <sheet name="Jun 2012" sheetId="9" r:id="rId6"/>
    <sheet name="Jul 2012" sheetId="10" r:id="rId7"/>
    <sheet name="Aug 2012" sheetId="11" r:id="rId8"/>
    <sheet name="Sep 2012" sheetId="12" r:id="rId9"/>
    <sheet name="Oct 2012" sheetId="13" r:id="rId10"/>
    <sheet name="Nov 2012" sheetId="14" r:id="rId11"/>
    <sheet name="Dec 2012" sheetId="15" r:id="rId12"/>
  </sheets>
  <calcPr calcId="145621"/>
</workbook>
</file>

<file path=xl/calcChain.xml><?xml version="1.0" encoding="utf-8"?>
<calcChain xmlns="http://schemas.openxmlformats.org/spreadsheetml/2006/main">
  <c r="E42" i="11" l="1"/>
  <c r="K40" i="15" l="1"/>
  <c r="D40" i="15"/>
  <c r="E40" i="15"/>
  <c r="F40" i="15"/>
  <c r="G40" i="15"/>
  <c r="H40" i="15"/>
  <c r="I40" i="15"/>
  <c r="J40" i="15"/>
  <c r="D39" i="15"/>
  <c r="E39" i="15"/>
  <c r="F39" i="15"/>
  <c r="G39" i="15"/>
  <c r="H39" i="15"/>
  <c r="I39" i="15"/>
  <c r="J39" i="15"/>
  <c r="K39" i="15"/>
  <c r="D38" i="15"/>
  <c r="E38" i="15"/>
  <c r="F38" i="15"/>
  <c r="G38" i="15"/>
  <c r="H38" i="15"/>
  <c r="I38" i="15"/>
  <c r="J38" i="15"/>
  <c r="K38" i="15"/>
  <c r="C39" i="15"/>
  <c r="C38" i="15"/>
  <c r="B39" i="15"/>
  <c r="B38" i="15"/>
  <c r="D32" i="15"/>
  <c r="E32" i="15"/>
  <c r="F32" i="15"/>
  <c r="G32" i="15"/>
  <c r="H32" i="15"/>
  <c r="I32" i="15"/>
  <c r="J32" i="15"/>
  <c r="K32" i="15"/>
  <c r="C32" i="15"/>
  <c r="B32" i="15"/>
  <c r="D11" i="15"/>
  <c r="E11" i="15"/>
  <c r="F11" i="15"/>
  <c r="G11" i="15"/>
  <c r="H11" i="15"/>
  <c r="I11" i="15"/>
  <c r="J11" i="15"/>
  <c r="K11" i="15"/>
  <c r="C11" i="15"/>
  <c r="B11" i="15"/>
  <c r="D42" i="14"/>
  <c r="K42" i="14"/>
  <c r="E42" i="14"/>
  <c r="F42" i="14"/>
  <c r="G42" i="14"/>
  <c r="H42" i="14"/>
  <c r="I42" i="14"/>
  <c r="J42" i="14"/>
  <c r="D41" i="14"/>
  <c r="E41" i="14"/>
  <c r="F41" i="14"/>
  <c r="G41" i="14"/>
  <c r="H41" i="14"/>
  <c r="I41" i="14"/>
  <c r="J41" i="14"/>
  <c r="K41" i="14"/>
  <c r="D40" i="14"/>
  <c r="E40" i="14"/>
  <c r="F40" i="14"/>
  <c r="G40" i="14"/>
  <c r="H40" i="14"/>
  <c r="I40" i="14"/>
  <c r="J40" i="14"/>
  <c r="K40" i="14"/>
  <c r="C40" i="14"/>
  <c r="B40" i="14"/>
  <c r="I37" i="14"/>
  <c r="H37" i="14"/>
  <c r="K36" i="14"/>
  <c r="K37" i="14" s="1"/>
  <c r="J36" i="14"/>
  <c r="J37" i="14" s="1"/>
  <c r="I36" i="14"/>
  <c r="H36" i="14"/>
  <c r="G36" i="14"/>
  <c r="G37" i="14" s="1"/>
  <c r="F36" i="14"/>
  <c r="F37" i="14" s="1"/>
  <c r="E36" i="14"/>
  <c r="E37" i="14" s="1"/>
  <c r="D36" i="14"/>
  <c r="D37" i="14" s="1"/>
  <c r="C36" i="14"/>
  <c r="C37" i="14" s="1"/>
  <c r="B36" i="14"/>
  <c r="B37" i="14" s="1"/>
  <c r="D9" i="14"/>
  <c r="E9" i="14"/>
  <c r="F9" i="14"/>
  <c r="G9" i="14"/>
  <c r="H9" i="14"/>
  <c r="I9" i="14"/>
  <c r="J9" i="14"/>
  <c r="K9" i="14"/>
  <c r="C9" i="14"/>
  <c r="B9" i="14"/>
  <c r="D45" i="13"/>
  <c r="K45" i="13"/>
  <c r="E45" i="13"/>
  <c r="F45" i="13"/>
  <c r="G45" i="13"/>
  <c r="H45" i="13"/>
  <c r="I45" i="13"/>
  <c r="J45" i="13"/>
  <c r="D44" i="13"/>
  <c r="E44" i="13"/>
  <c r="F44" i="13"/>
  <c r="G44" i="13"/>
  <c r="H44" i="13"/>
  <c r="I44" i="13"/>
  <c r="J44" i="13"/>
  <c r="K44" i="13"/>
  <c r="D43" i="13"/>
  <c r="E43" i="13"/>
  <c r="F43" i="13"/>
  <c r="G43" i="13"/>
  <c r="H43" i="13"/>
  <c r="I43" i="13"/>
  <c r="J43" i="13"/>
  <c r="K43" i="13"/>
  <c r="C44" i="13"/>
  <c r="C43" i="13"/>
  <c r="B44" i="13"/>
  <c r="B43" i="13"/>
  <c r="D39" i="13"/>
  <c r="E39" i="13"/>
  <c r="F39" i="13"/>
  <c r="G39" i="13"/>
  <c r="H39" i="13"/>
  <c r="I39" i="13"/>
  <c r="J39" i="13"/>
  <c r="K39" i="13"/>
  <c r="C39" i="13"/>
  <c r="B39" i="13"/>
  <c r="K39" i="12"/>
  <c r="D39" i="12"/>
  <c r="E39" i="12"/>
  <c r="F39" i="12"/>
  <c r="G39" i="12"/>
  <c r="H39" i="12"/>
  <c r="I39" i="12"/>
  <c r="J39" i="12"/>
  <c r="D38" i="12"/>
  <c r="E38" i="12"/>
  <c r="F38" i="12"/>
  <c r="G38" i="12"/>
  <c r="H38" i="12"/>
  <c r="I38" i="12"/>
  <c r="J38" i="12"/>
  <c r="K38" i="12"/>
  <c r="D37" i="12"/>
  <c r="E37" i="12"/>
  <c r="F37" i="12"/>
  <c r="G37" i="12"/>
  <c r="H37" i="12"/>
  <c r="I37" i="12"/>
  <c r="J37" i="12"/>
  <c r="K37" i="12"/>
  <c r="C38" i="12"/>
  <c r="C37" i="12"/>
  <c r="B38" i="12"/>
  <c r="B37" i="12"/>
  <c r="K44" i="11"/>
  <c r="D44" i="11"/>
  <c r="E44" i="11"/>
  <c r="F44" i="11"/>
  <c r="G44" i="11"/>
  <c r="H44" i="11"/>
  <c r="I44" i="11"/>
  <c r="J44" i="11"/>
  <c r="D43" i="11"/>
  <c r="E43" i="11"/>
  <c r="F43" i="11"/>
  <c r="G43" i="11"/>
  <c r="H43" i="11"/>
  <c r="I43" i="11"/>
  <c r="J43" i="11"/>
  <c r="K43" i="11"/>
  <c r="D42" i="11"/>
  <c r="F42" i="11"/>
  <c r="G42" i="11"/>
  <c r="H42" i="11"/>
  <c r="I42" i="11"/>
  <c r="J42" i="11"/>
  <c r="K42" i="11"/>
  <c r="C43" i="11"/>
  <c r="C42" i="11"/>
  <c r="B43" i="11"/>
  <c r="B42" i="11"/>
  <c r="D38" i="11"/>
  <c r="E38" i="11"/>
  <c r="F38" i="11"/>
  <c r="G38" i="11"/>
  <c r="H38" i="11"/>
  <c r="I38" i="11"/>
  <c r="J38" i="11"/>
  <c r="K38" i="11"/>
  <c r="C38" i="11"/>
  <c r="B38" i="11"/>
  <c r="D10" i="11"/>
  <c r="E10" i="11"/>
  <c r="F10" i="11"/>
  <c r="G10" i="11"/>
  <c r="H10" i="11"/>
  <c r="I10" i="11"/>
  <c r="J10" i="11"/>
  <c r="K10" i="11"/>
  <c r="C10" i="11"/>
  <c r="B10" i="11"/>
  <c r="F43" i="10"/>
  <c r="J43" i="10"/>
  <c r="D43" i="10"/>
  <c r="E43" i="10"/>
  <c r="G43" i="10"/>
  <c r="H43" i="10"/>
  <c r="I43" i="10"/>
  <c r="K43" i="10"/>
  <c r="D42" i="10"/>
  <c r="E42" i="10"/>
  <c r="F42" i="10"/>
  <c r="G42" i="10"/>
  <c r="H42" i="10"/>
  <c r="I42" i="10"/>
  <c r="J42" i="10"/>
  <c r="K42" i="10"/>
  <c r="D41" i="10"/>
  <c r="E41" i="10"/>
  <c r="F41" i="10"/>
  <c r="G41" i="10"/>
  <c r="H41" i="10"/>
  <c r="I41" i="10"/>
  <c r="J41" i="10"/>
  <c r="K41" i="10"/>
  <c r="C41" i="10"/>
  <c r="B41" i="10"/>
  <c r="D37" i="10"/>
  <c r="E37" i="10"/>
  <c r="F37" i="10"/>
  <c r="G37" i="10"/>
  <c r="H37" i="10"/>
  <c r="I37" i="10"/>
  <c r="J37" i="10"/>
  <c r="K37" i="10"/>
  <c r="C37" i="10"/>
  <c r="B37" i="10"/>
  <c r="D39" i="9" l="1"/>
  <c r="D40" i="9" s="1"/>
  <c r="D41" i="9" s="1"/>
  <c r="E39" i="9"/>
  <c r="E40" i="9" s="1"/>
  <c r="E41" i="9" s="1"/>
  <c r="F39" i="9"/>
  <c r="F40" i="9" s="1"/>
  <c r="F41" i="9" s="1"/>
  <c r="G39" i="9"/>
  <c r="G40" i="9" s="1"/>
  <c r="G41" i="9" s="1"/>
  <c r="H39" i="9"/>
  <c r="H40" i="9" s="1"/>
  <c r="H41" i="9" s="1"/>
  <c r="I39" i="9"/>
  <c r="I40" i="9" s="1"/>
  <c r="I41" i="9" s="1"/>
  <c r="J39" i="9"/>
  <c r="J40" i="9" s="1"/>
  <c r="J41" i="9" s="1"/>
  <c r="K39" i="9"/>
  <c r="K40" i="9" s="1"/>
  <c r="K41" i="9" s="1"/>
  <c r="C39" i="9"/>
  <c r="C40" i="9" s="1"/>
  <c r="B40" i="9"/>
  <c r="B39" i="9"/>
  <c r="C36" i="9"/>
  <c r="B35" i="9"/>
  <c r="B36" i="9" s="1"/>
  <c r="C35" i="9"/>
  <c r="D35" i="9"/>
  <c r="D36" i="9" s="1"/>
  <c r="E35" i="9"/>
  <c r="E36" i="9" s="1"/>
  <c r="F35" i="9"/>
  <c r="F36" i="9" s="1"/>
  <c r="G35" i="9"/>
  <c r="G36" i="9" s="1"/>
  <c r="H35" i="9"/>
  <c r="H36" i="9" s="1"/>
  <c r="I35" i="9"/>
  <c r="I36" i="9" s="1"/>
  <c r="J35" i="9"/>
  <c r="J36" i="9" s="1"/>
  <c r="K35" i="9"/>
  <c r="K36" i="9" s="1"/>
  <c r="J40" i="8"/>
  <c r="F40" i="8"/>
  <c r="D40" i="8"/>
  <c r="E40" i="8"/>
  <c r="G40" i="8"/>
  <c r="H40" i="8"/>
  <c r="I40" i="8"/>
  <c r="K40" i="8"/>
  <c r="D39" i="8"/>
  <c r="E39" i="8"/>
  <c r="F39" i="8"/>
  <c r="G39" i="8"/>
  <c r="H39" i="8"/>
  <c r="I39" i="8"/>
  <c r="J39" i="8"/>
  <c r="K39" i="8"/>
  <c r="D38" i="8"/>
  <c r="E38" i="8"/>
  <c r="F38" i="8"/>
  <c r="G38" i="8"/>
  <c r="H38" i="8"/>
  <c r="I38" i="8"/>
  <c r="J38" i="8"/>
  <c r="K38" i="8"/>
  <c r="C39" i="8"/>
  <c r="C38" i="8"/>
  <c r="B39" i="8"/>
  <c r="B38" i="8"/>
  <c r="D11" i="8"/>
  <c r="E11" i="8"/>
  <c r="F11" i="8"/>
  <c r="G11" i="8"/>
  <c r="H11" i="8"/>
  <c r="I11" i="8"/>
  <c r="J11" i="8"/>
  <c r="K11" i="8"/>
  <c r="C11" i="8"/>
  <c r="B11" i="8"/>
  <c r="J40" i="6"/>
  <c r="F40" i="6"/>
  <c r="D40" i="6"/>
  <c r="E40" i="6"/>
  <c r="G40" i="6"/>
  <c r="H40" i="6"/>
  <c r="I40" i="6"/>
  <c r="K40" i="6"/>
  <c r="D39" i="6"/>
  <c r="E39" i="6"/>
  <c r="F39" i="6"/>
  <c r="G39" i="6"/>
  <c r="H39" i="6"/>
  <c r="I39" i="6"/>
  <c r="J39" i="6"/>
  <c r="K39" i="6"/>
  <c r="D38" i="6"/>
  <c r="E38" i="6"/>
  <c r="F38" i="6"/>
  <c r="G38" i="6"/>
  <c r="H38" i="6"/>
  <c r="I38" i="6"/>
  <c r="J38" i="6"/>
  <c r="K38" i="6"/>
  <c r="C39" i="6"/>
  <c r="C38" i="6"/>
  <c r="B39" i="6"/>
  <c r="B38" i="6"/>
  <c r="J42" i="7" l="1"/>
  <c r="F42" i="7"/>
  <c r="D42" i="7"/>
  <c r="E42" i="7"/>
  <c r="G42" i="7"/>
  <c r="H42" i="7"/>
  <c r="I42" i="7"/>
  <c r="K42" i="7"/>
  <c r="D41" i="7"/>
  <c r="E41" i="7"/>
  <c r="F41" i="7"/>
  <c r="G41" i="7"/>
  <c r="H41" i="7"/>
  <c r="I41" i="7"/>
  <c r="J41" i="7"/>
  <c r="K41" i="7"/>
  <c r="D40" i="7"/>
  <c r="E40" i="7"/>
  <c r="F40" i="7"/>
  <c r="G40" i="7"/>
  <c r="H40" i="7"/>
  <c r="I40" i="7"/>
  <c r="J40" i="7"/>
  <c r="K40" i="7"/>
  <c r="C41" i="7"/>
  <c r="C40" i="7"/>
  <c r="B41" i="7"/>
  <c r="B40" i="7"/>
  <c r="D37" i="7"/>
  <c r="E37" i="7"/>
  <c r="F37" i="7"/>
  <c r="G37" i="7"/>
  <c r="H37" i="7"/>
  <c r="I37" i="7"/>
  <c r="J37" i="7"/>
  <c r="K37" i="7"/>
  <c r="C37" i="7"/>
  <c r="B37" i="7"/>
  <c r="B36" i="7"/>
  <c r="C36" i="7"/>
  <c r="D36" i="7"/>
  <c r="E36" i="7"/>
  <c r="F36" i="7"/>
  <c r="G36" i="7"/>
  <c r="H36" i="7"/>
  <c r="I36" i="7"/>
  <c r="J36" i="7"/>
  <c r="K36" i="7"/>
  <c r="D30" i="7"/>
  <c r="E30" i="7"/>
  <c r="F30" i="7"/>
  <c r="G30" i="7"/>
  <c r="H30" i="7"/>
  <c r="I30" i="7"/>
  <c r="J30" i="7"/>
  <c r="K30" i="7"/>
  <c r="C30" i="7"/>
  <c r="B30" i="7"/>
  <c r="D9" i="7"/>
  <c r="E9" i="7"/>
  <c r="F9" i="7"/>
  <c r="G9" i="7"/>
  <c r="H9" i="7"/>
  <c r="I9" i="7"/>
  <c r="J9" i="7"/>
  <c r="K9" i="7"/>
  <c r="C9" i="7"/>
  <c r="B9" i="7"/>
  <c r="J40" i="5" l="1"/>
  <c r="F40" i="5"/>
  <c r="D40" i="5"/>
  <c r="E40" i="5"/>
  <c r="G40" i="5"/>
  <c r="H40" i="5"/>
  <c r="I40" i="5"/>
  <c r="K40" i="5"/>
  <c r="D39" i="5"/>
  <c r="E39" i="5"/>
  <c r="F39" i="5"/>
  <c r="G39" i="5"/>
  <c r="H39" i="5"/>
  <c r="I39" i="5"/>
  <c r="J39" i="5"/>
  <c r="K39" i="5"/>
  <c r="D38" i="5"/>
  <c r="E38" i="5"/>
  <c r="F38" i="5"/>
  <c r="G38" i="5"/>
  <c r="H38" i="5"/>
  <c r="I38" i="5"/>
  <c r="J38" i="5"/>
  <c r="K38" i="5"/>
  <c r="C38" i="5"/>
  <c r="B38" i="5"/>
  <c r="D10" i="5"/>
  <c r="E10" i="5"/>
  <c r="F10" i="5"/>
  <c r="G10" i="5"/>
  <c r="H10" i="5"/>
  <c r="I10" i="5"/>
  <c r="J10" i="5"/>
  <c r="K10" i="5"/>
  <c r="C10" i="5"/>
  <c r="B10" i="5"/>
  <c r="F39" i="4" l="1"/>
  <c r="J39" i="4"/>
  <c r="D39" i="4"/>
  <c r="E39" i="4"/>
  <c r="G39" i="4"/>
  <c r="H39" i="4"/>
  <c r="I39" i="4"/>
  <c r="K39" i="4"/>
  <c r="D38" i="4"/>
  <c r="E38" i="4"/>
  <c r="F38" i="4"/>
  <c r="G38" i="4"/>
  <c r="H38" i="4"/>
  <c r="I38" i="4"/>
  <c r="J38" i="4"/>
  <c r="K38" i="4"/>
  <c r="D37" i="4"/>
  <c r="E37" i="4"/>
  <c r="F37" i="4"/>
  <c r="G37" i="4"/>
  <c r="H37" i="4"/>
  <c r="I37" i="4"/>
  <c r="J37" i="4"/>
  <c r="K37" i="4"/>
  <c r="C37" i="4"/>
  <c r="B37" i="4"/>
  <c r="D11" i="4"/>
  <c r="E11" i="4"/>
  <c r="F11" i="4"/>
  <c r="G11" i="4"/>
  <c r="H11" i="4"/>
  <c r="I11" i="4"/>
  <c r="J11" i="4"/>
  <c r="K11" i="4"/>
  <c r="C11" i="4"/>
  <c r="B11" i="4"/>
  <c r="B14" i="9" l="1"/>
  <c r="B15" i="9" s="1"/>
  <c r="C14" i="9"/>
  <c r="C15" i="9" s="1"/>
  <c r="D14" i="9"/>
  <c r="D15" i="9" s="1"/>
  <c r="E14" i="9"/>
  <c r="E15" i="9" s="1"/>
  <c r="F14" i="9"/>
  <c r="F15" i="9" s="1"/>
  <c r="G14" i="9"/>
  <c r="G15" i="9" s="1"/>
  <c r="H14" i="9"/>
  <c r="H15" i="9" s="1"/>
  <c r="I14" i="9"/>
  <c r="I15" i="9" s="1"/>
  <c r="J14" i="9"/>
  <c r="J15" i="9" s="1"/>
  <c r="K14" i="9"/>
  <c r="K15" i="9" s="1"/>
  <c r="C39" i="5"/>
  <c r="B39" i="5"/>
  <c r="B16" i="5"/>
  <c r="B17" i="5" s="1"/>
  <c r="C16" i="5"/>
  <c r="C17" i="5" s="1"/>
  <c r="D16" i="5"/>
  <c r="D17" i="5" s="1"/>
  <c r="E16" i="5"/>
  <c r="E17" i="5" s="1"/>
  <c r="F16" i="5"/>
  <c r="F17" i="5" s="1"/>
  <c r="G16" i="5"/>
  <c r="G17" i="5" s="1"/>
  <c r="H16" i="5"/>
  <c r="H17" i="5" s="1"/>
  <c r="I16" i="5"/>
  <c r="I17" i="5" s="1"/>
  <c r="J16" i="5"/>
  <c r="J17" i="5" s="1"/>
  <c r="K16" i="5"/>
  <c r="K17" i="5" s="1"/>
  <c r="C38" i="4"/>
  <c r="B38" i="4"/>
  <c r="B10" i="15"/>
  <c r="C10" i="15"/>
  <c r="D10" i="15"/>
  <c r="E10" i="15"/>
  <c r="F10" i="15"/>
  <c r="G10" i="15"/>
  <c r="H10" i="15"/>
  <c r="I10" i="15"/>
  <c r="J10" i="15"/>
  <c r="K10" i="15"/>
  <c r="C41" i="14"/>
  <c r="B41" i="14"/>
  <c r="C39" i="12"/>
  <c r="C42" i="10"/>
  <c r="B42" i="10"/>
  <c r="B17" i="10"/>
  <c r="B18" i="10" s="1"/>
  <c r="C17" i="10"/>
  <c r="C18" i="10" s="1"/>
  <c r="D17" i="10"/>
  <c r="D18" i="10" s="1"/>
  <c r="E17" i="10"/>
  <c r="E18" i="10" s="1"/>
  <c r="F17" i="10"/>
  <c r="F18" i="10" s="1"/>
  <c r="G17" i="10"/>
  <c r="G18" i="10" s="1"/>
  <c r="H17" i="10"/>
  <c r="H18" i="10" s="1"/>
  <c r="I17" i="10"/>
  <c r="I18" i="10" s="1"/>
  <c r="J17" i="10"/>
  <c r="J18" i="10" s="1"/>
  <c r="K17" i="10"/>
  <c r="K18" i="10" s="1"/>
  <c r="B24" i="8"/>
  <c r="B25" i="8" s="1"/>
  <c r="C24" i="8"/>
  <c r="C25" i="8" s="1"/>
  <c r="D24" i="8"/>
  <c r="D25" i="8" s="1"/>
  <c r="E24" i="8"/>
  <c r="E25" i="8" s="1"/>
  <c r="F24" i="8"/>
  <c r="F25" i="8" s="1"/>
  <c r="G24" i="8"/>
  <c r="G25" i="8" s="1"/>
  <c r="H24" i="8"/>
  <c r="H25" i="8" s="1"/>
  <c r="I24" i="8"/>
  <c r="I25" i="8" s="1"/>
  <c r="J24" i="8"/>
  <c r="J25" i="8" s="1"/>
  <c r="K24" i="8"/>
  <c r="K25" i="8" s="1"/>
  <c r="B10" i="8"/>
  <c r="C10" i="8"/>
  <c r="D10" i="8"/>
  <c r="E10" i="8"/>
  <c r="F10" i="8"/>
  <c r="G10" i="8"/>
  <c r="H10" i="8"/>
  <c r="I10" i="8"/>
  <c r="J10" i="8"/>
  <c r="K10" i="8"/>
  <c r="B17" i="15"/>
  <c r="C17" i="15"/>
  <c r="D17" i="15"/>
  <c r="E17" i="15"/>
  <c r="F17" i="15"/>
  <c r="G17" i="15"/>
  <c r="H17" i="15"/>
  <c r="I17" i="15"/>
  <c r="J17" i="15"/>
  <c r="K17" i="15"/>
  <c r="B32" i="12"/>
  <c r="C32" i="12"/>
  <c r="D32" i="12"/>
  <c r="E32" i="12"/>
  <c r="F32" i="12"/>
  <c r="G32" i="12"/>
  <c r="H32" i="12"/>
  <c r="I32" i="12"/>
  <c r="J32" i="12"/>
  <c r="K32" i="12"/>
  <c r="B10" i="6" l="1"/>
  <c r="B11" i="6" s="1"/>
  <c r="C10" i="6"/>
  <c r="C11" i="6" s="1"/>
  <c r="D10" i="6"/>
  <c r="D11" i="6" s="1"/>
  <c r="E10" i="6"/>
  <c r="E11" i="6" s="1"/>
  <c r="F10" i="6"/>
  <c r="F11" i="6" s="1"/>
  <c r="G10" i="6"/>
  <c r="G11" i="6" s="1"/>
  <c r="H10" i="6"/>
  <c r="H11" i="6" s="1"/>
  <c r="I10" i="6"/>
  <c r="I11" i="6" s="1"/>
  <c r="J10" i="6"/>
  <c r="J11" i="6" s="1"/>
  <c r="K10" i="6"/>
  <c r="K11" i="6" s="1"/>
  <c r="K31" i="15"/>
  <c r="J31" i="15"/>
  <c r="I31" i="15"/>
  <c r="H31" i="15"/>
  <c r="G31" i="15"/>
  <c r="F31" i="15"/>
  <c r="E31" i="15"/>
  <c r="D31" i="15"/>
  <c r="C31" i="15"/>
  <c r="B31" i="15"/>
  <c r="B16" i="11" l="1"/>
  <c r="B17" i="11" s="1"/>
  <c r="C16" i="11"/>
  <c r="C17" i="11" s="1"/>
  <c r="D16" i="11"/>
  <c r="D17" i="11" s="1"/>
  <c r="E16" i="11"/>
  <c r="E17" i="11" s="1"/>
  <c r="F16" i="11"/>
  <c r="F17" i="11" s="1"/>
  <c r="G16" i="11"/>
  <c r="G17" i="11" s="1"/>
  <c r="H16" i="11"/>
  <c r="H17" i="11" s="1"/>
  <c r="I16" i="11"/>
  <c r="I17" i="11" s="1"/>
  <c r="J16" i="11"/>
  <c r="J17" i="11" s="1"/>
  <c r="K16" i="11"/>
  <c r="K17" i="11" s="1"/>
  <c r="B7" i="9" l="1"/>
  <c r="B8" i="9" s="1"/>
  <c r="C7" i="9"/>
  <c r="C8" i="9" s="1"/>
  <c r="D7" i="9"/>
  <c r="D8" i="9" s="1"/>
  <c r="E7" i="9"/>
  <c r="E8" i="9" s="1"/>
  <c r="F7" i="9"/>
  <c r="F8" i="9" s="1"/>
  <c r="G7" i="9"/>
  <c r="G8" i="9" s="1"/>
  <c r="H7" i="9"/>
  <c r="H8" i="9" s="1"/>
  <c r="I7" i="9"/>
  <c r="I8" i="9" s="1"/>
  <c r="J7" i="9"/>
  <c r="J8" i="9" s="1"/>
  <c r="K7" i="9"/>
  <c r="K8" i="9" s="1"/>
  <c r="B15" i="7"/>
  <c r="B16" i="7" s="1"/>
  <c r="C15" i="7"/>
  <c r="C16" i="7" s="1"/>
  <c r="D15" i="7"/>
  <c r="D16" i="7" s="1"/>
  <c r="E15" i="7"/>
  <c r="E16" i="7" s="1"/>
  <c r="F15" i="7"/>
  <c r="F16" i="7" s="1"/>
  <c r="G15" i="7"/>
  <c r="G16" i="7" s="1"/>
  <c r="H15" i="7"/>
  <c r="H16" i="7" s="1"/>
  <c r="I15" i="7"/>
  <c r="I16" i="7" s="1"/>
  <c r="J15" i="7"/>
  <c r="J16" i="7" s="1"/>
  <c r="K15" i="7"/>
  <c r="K16" i="7" s="1"/>
  <c r="B24" i="6"/>
  <c r="B25" i="6" s="1"/>
  <c r="C24" i="6"/>
  <c r="C25" i="6" s="1"/>
  <c r="D24" i="6"/>
  <c r="D25" i="6" s="1"/>
  <c r="E24" i="6"/>
  <c r="E25" i="6" s="1"/>
  <c r="F24" i="6"/>
  <c r="F25" i="6" s="1"/>
  <c r="G24" i="6"/>
  <c r="G25" i="6" s="1"/>
  <c r="H24" i="6"/>
  <c r="H25" i="6" s="1"/>
  <c r="I24" i="6"/>
  <c r="I25" i="6" s="1"/>
  <c r="J24" i="6"/>
  <c r="J25" i="6" s="1"/>
  <c r="K24" i="6"/>
  <c r="K25" i="6" s="1"/>
  <c r="B11" i="12" l="1"/>
  <c r="B12" i="12" s="1"/>
  <c r="C11" i="12"/>
  <c r="C12" i="12" s="1"/>
  <c r="D11" i="12"/>
  <c r="D12" i="12" s="1"/>
  <c r="E11" i="12"/>
  <c r="E12" i="12" s="1"/>
  <c r="F11" i="12"/>
  <c r="F12" i="12" s="1"/>
  <c r="G11" i="12"/>
  <c r="G12" i="12" s="1"/>
  <c r="H11" i="12"/>
  <c r="H12" i="12" s="1"/>
  <c r="I11" i="12"/>
  <c r="I12" i="12" s="1"/>
  <c r="J11" i="12"/>
  <c r="J12" i="12" s="1"/>
  <c r="K11" i="12"/>
  <c r="K12" i="12" s="1"/>
  <c r="B29" i="7"/>
  <c r="C29" i="7"/>
  <c r="D29" i="7"/>
  <c r="E29" i="7"/>
  <c r="F29" i="7"/>
  <c r="G29" i="7"/>
  <c r="H29" i="7"/>
  <c r="I29" i="7"/>
  <c r="J29" i="7"/>
  <c r="K29" i="7"/>
  <c r="B22" i="7"/>
  <c r="B23" i="7" s="1"/>
  <c r="C22" i="7"/>
  <c r="C23" i="7" s="1"/>
  <c r="D22" i="7"/>
  <c r="D23" i="7" s="1"/>
  <c r="E22" i="7"/>
  <c r="E23" i="7" s="1"/>
  <c r="F22" i="7"/>
  <c r="F23" i="7" s="1"/>
  <c r="G22" i="7"/>
  <c r="G23" i="7" s="1"/>
  <c r="H22" i="7"/>
  <c r="H23" i="7" s="1"/>
  <c r="I22" i="7"/>
  <c r="I23" i="7" s="1"/>
  <c r="J22" i="7"/>
  <c r="J23" i="7" s="1"/>
  <c r="K22" i="7"/>
  <c r="K23" i="7" s="1"/>
  <c r="B38" i="13" l="1"/>
  <c r="C38" i="13"/>
  <c r="D38" i="13"/>
  <c r="E38" i="13"/>
  <c r="F38" i="13"/>
  <c r="G38" i="13"/>
  <c r="H38" i="13"/>
  <c r="I38" i="13"/>
  <c r="J38" i="13"/>
  <c r="K38" i="13"/>
  <c r="B32" i="13"/>
  <c r="B33" i="13" s="1"/>
  <c r="C32" i="13"/>
  <c r="C33" i="13" s="1"/>
  <c r="D32" i="13"/>
  <c r="D33" i="13" s="1"/>
  <c r="E32" i="13"/>
  <c r="E33" i="13" s="1"/>
  <c r="F32" i="13"/>
  <c r="F33" i="13" s="1"/>
  <c r="G32" i="13"/>
  <c r="G33" i="13" s="1"/>
  <c r="H32" i="13"/>
  <c r="H33" i="13" s="1"/>
  <c r="I32" i="13"/>
  <c r="I33" i="13" s="1"/>
  <c r="J32" i="13"/>
  <c r="J33" i="13" s="1"/>
  <c r="K32" i="13"/>
  <c r="K33" i="13" s="1"/>
  <c r="B25" i="13"/>
  <c r="B26" i="13" s="1"/>
  <c r="C25" i="13"/>
  <c r="C26" i="13" s="1"/>
  <c r="D25" i="13"/>
  <c r="D26" i="13" s="1"/>
  <c r="E25" i="13"/>
  <c r="E26" i="13" s="1"/>
  <c r="F25" i="13"/>
  <c r="F26" i="13" s="1"/>
  <c r="G25" i="13"/>
  <c r="G26" i="13" s="1"/>
  <c r="H25" i="13"/>
  <c r="H26" i="13" s="1"/>
  <c r="I25" i="13"/>
  <c r="I26" i="13" s="1"/>
  <c r="J25" i="13"/>
  <c r="J26" i="13" s="1"/>
  <c r="K25" i="13"/>
  <c r="K26" i="13" s="1"/>
  <c r="B18" i="13"/>
  <c r="B19" i="13" s="1"/>
  <c r="C18" i="13"/>
  <c r="C19" i="13" s="1"/>
  <c r="D18" i="13"/>
  <c r="D19" i="13" s="1"/>
  <c r="E18" i="13"/>
  <c r="E19" i="13" s="1"/>
  <c r="F18" i="13"/>
  <c r="F19" i="13" s="1"/>
  <c r="G18" i="13"/>
  <c r="G19" i="13" s="1"/>
  <c r="H18" i="13"/>
  <c r="H19" i="13" s="1"/>
  <c r="I18" i="13"/>
  <c r="I19" i="13" s="1"/>
  <c r="J18" i="13"/>
  <c r="J19" i="13" s="1"/>
  <c r="K18" i="13"/>
  <c r="K19" i="13" s="1"/>
  <c r="B11" i="13"/>
  <c r="B12" i="13" s="1"/>
  <c r="C11" i="13"/>
  <c r="C12" i="13" s="1"/>
  <c r="D11" i="13"/>
  <c r="D12" i="13" s="1"/>
  <c r="E11" i="13"/>
  <c r="E12" i="13" s="1"/>
  <c r="F11" i="13"/>
  <c r="F12" i="13" s="1"/>
  <c r="G11" i="13"/>
  <c r="G12" i="13" s="1"/>
  <c r="H11" i="13"/>
  <c r="H12" i="13" s="1"/>
  <c r="I11" i="13"/>
  <c r="I12" i="13" s="1"/>
  <c r="J11" i="13"/>
  <c r="J12" i="13" s="1"/>
  <c r="K11" i="13"/>
  <c r="K12" i="13" s="1"/>
  <c r="B33" i="12"/>
  <c r="C33" i="12"/>
  <c r="D33" i="12"/>
  <c r="E33" i="12"/>
  <c r="F33" i="12"/>
  <c r="G33" i="12"/>
  <c r="H33" i="12"/>
  <c r="I33" i="12"/>
  <c r="J33" i="12"/>
  <c r="K33" i="12"/>
  <c r="B25" i="12"/>
  <c r="B26" i="12" s="1"/>
  <c r="C25" i="12"/>
  <c r="C26" i="12" s="1"/>
  <c r="D25" i="12"/>
  <c r="D26" i="12" s="1"/>
  <c r="E25" i="12"/>
  <c r="E26" i="12" s="1"/>
  <c r="F25" i="12"/>
  <c r="F26" i="12" s="1"/>
  <c r="G25" i="12"/>
  <c r="G26" i="12" s="1"/>
  <c r="H25" i="12"/>
  <c r="H26" i="12" s="1"/>
  <c r="I25" i="12"/>
  <c r="I26" i="12" s="1"/>
  <c r="J25" i="12"/>
  <c r="J26" i="12" s="1"/>
  <c r="K25" i="12"/>
  <c r="K26" i="12" s="1"/>
  <c r="B18" i="12"/>
  <c r="B19" i="12" s="1"/>
  <c r="C18" i="12"/>
  <c r="C19" i="12" s="1"/>
  <c r="D18" i="12"/>
  <c r="D19" i="12" s="1"/>
  <c r="E18" i="12"/>
  <c r="E19" i="12" s="1"/>
  <c r="F18" i="12"/>
  <c r="F19" i="12" s="1"/>
  <c r="G18" i="12"/>
  <c r="G19" i="12" s="1"/>
  <c r="H18" i="12"/>
  <c r="H19" i="12" s="1"/>
  <c r="I18" i="12"/>
  <c r="I19" i="12" s="1"/>
  <c r="J18" i="12"/>
  <c r="J19" i="12" s="1"/>
  <c r="K18" i="12"/>
  <c r="K19" i="12" s="1"/>
  <c r="B37" i="11"/>
  <c r="C37" i="11"/>
  <c r="D37" i="11"/>
  <c r="E37" i="11"/>
  <c r="F37" i="11"/>
  <c r="G37" i="11"/>
  <c r="H37" i="11"/>
  <c r="I37" i="11"/>
  <c r="J37" i="11"/>
  <c r="K37" i="11"/>
  <c r="B30" i="11"/>
  <c r="B31" i="11" s="1"/>
  <c r="C30" i="11"/>
  <c r="C31" i="11" s="1"/>
  <c r="D30" i="11"/>
  <c r="D31" i="11" s="1"/>
  <c r="E30" i="11"/>
  <c r="E31" i="11" s="1"/>
  <c r="F30" i="11"/>
  <c r="F31" i="11" s="1"/>
  <c r="G30" i="11"/>
  <c r="G31" i="11" s="1"/>
  <c r="H30" i="11"/>
  <c r="H31" i="11" s="1"/>
  <c r="I30" i="11"/>
  <c r="I31" i="11" s="1"/>
  <c r="J30" i="11"/>
  <c r="J31" i="11" s="1"/>
  <c r="K30" i="11"/>
  <c r="K31" i="11" s="1"/>
  <c r="B23" i="11"/>
  <c r="B24" i="11" s="1"/>
  <c r="C23" i="11"/>
  <c r="C24" i="11" s="1"/>
  <c r="D23" i="11"/>
  <c r="D24" i="11" s="1"/>
  <c r="E23" i="11"/>
  <c r="E24" i="11" s="1"/>
  <c r="F23" i="11"/>
  <c r="F24" i="11" s="1"/>
  <c r="G23" i="11"/>
  <c r="G24" i="11" s="1"/>
  <c r="H23" i="11"/>
  <c r="H24" i="11" s="1"/>
  <c r="I23" i="11"/>
  <c r="I24" i="11" s="1"/>
  <c r="J23" i="11"/>
  <c r="J24" i="11" s="1"/>
  <c r="K23" i="11"/>
  <c r="K24" i="11" s="1"/>
  <c r="B9" i="11"/>
  <c r="C9" i="11"/>
  <c r="D9" i="11"/>
  <c r="E9" i="11"/>
  <c r="F9" i="11"/>
  <c r="G9" i="11"/>
  <c r="H9" i="11"/>
  <c r="I9" i="11"/>
  <c r="J9" i="11"/>
  <c r="K9" i="11"/>
  <c r="B36" i="10"/>
  <c r="C36" i="10"/>
  <c r="D36" i="10"/>
  <c r="E36" i="10"/>
  <c r="F36" i="10"/>
  <c r="G36" i="10"/>
  <c r="H36" i="10"/>
  <c r="I36" i="10"/>
  <c r="J36" i="10"/>
  <c r="K36" i="10"/>
  <c r="B31" i="10"/>
  <c r="B32" i="10" s="1"/>
  <c r="C31" i="10"/>
  <c r="C32" i="10" s="1"/>
  <c r="D31" i="10"/>
  <c r="D32" i="10" s="1"/>
  <c r="E31" i="10"/>
  <c r="E32" i="10" s="1"/>
  <c r="F31" i="10"/>
  <c r="F32" i="10" s="1"/>
  <c r="G31" i="10"/>
  <c r="G32" i="10" s="1"/>
  <c r="H31" i="10"/>
  <c r="H32" i="10" s="1"/>
  <c r="I31" i="10"/>
  <c r="I32" i="10" s="1"/>
  <c r="J31" i="10"/>
  <c r="J32" i="10" s="1"/>
  <c r="K31" i="10"/>
  <c r="K32" i="10" s="1"/>
  <c r="B24" i="10"/>
  <c r="B25" i="10" s="1"/>
  <c r="C24" i="10"/>
  <c r="C25" i="10" s="1"/>
  <c r="D24" i="10"/>
  <c r="D25" i="10" s="1"/>
  <c r="E24" i="10"/>
  <c r="E25" i="10" s="1"/>
  <c r="F24" i="10"/>
  <c r="F25" i="10" s="1"/>
  <c r="G24" i="10"/>
  <c r="G25" i="10" s="1"/>
  <c r="H24" i="10"/>
  <c r="H25" i="10" s="1"/>
  <c r="I24" i="10"/>
  <c r="I25" i="10" s="1"/>
  <c r="J24" i="10"/>
  <c r="J25" i="10" s="1"/>
  <c r="K24" i="10"/>
  <c r="K25" i="10" s="1"/>
  <c r="B10" i="10"/>
  <c r="B11" i="10" s="1"/>
  <c r="C10" i="10"/>
  <c r="C11" i="10" s="1"/>
  <c r="D10" i="10"/>
  <c r="D11" i="10" s="1"/>
  <c r="E10" i="10"/>
  <c r="E11" i="10" s="1"/>
  <c r="F10" i="10"/>
  <c r="F11" i="10" s="1"/>
  <c r="G10" i="10"/>
  <c r="G11" i="10" s="1"/>
  <c r="H10" i="10"/>
  <c r="H11" i="10" s="1"/>
  <c r="I10" i="10"/>
  <c r="I11" i="10" s="1"/>
  <c r="J10" i="10"/>
  <c r="J11" i="10" s="1"/>
  <c r="K10" i="10"/>
  <c r="K11" i="10" s="1"/>
  <c r="C41" i="9"/>
  <c r="B28" i="9"/>
  <c r="B29" i="9" s="1"/>
  <c r="C28" i="9"/>
  <c r="C29" i="9" s="1"/>
  <c r="D28" i="9"/>
  <c r="D29" i="9" s="1"/>
  <c r="E28" i="9"/>
  <c r="E29" i="9" s="1"/>
  <c r="F28" i="9"/>
  <c r="F29" i="9" s="1"/>
  <c r="G28" i="9"/>
  <c r="G29" i="9" s="1"/>
  <c r="H28" i="9"/>
  <c r="H29" i="9" s="1"/>
  <c r="I28" i="9"/>
  <c r="I29" i="9" s="1"/>
  <c r="J28" i="9"/>
  <c r="J29" i="9" s="1"/>
  <c r="K28" i="9"/>
  <c r="K29" i="9" s="1"/>
  <c r="B21" i="9"/>
  <c r="B22" i="9" s="1"/>
  <c r="C21" i="9"/>
  <c r="C22" i="9" s="1"/>
  <c r="D21" i="9"/>
  <c r="D22" i="9" s="1"/>
  <c r="E21" i="9"/>
  <c r="E22" i="9" s="1"/>
  <c r="F21" i="9"/>
  <c r="F22" i="9" s="1"/>
  <c r="G21" i="9"/>
  <c r="G22" i="9" s="1"/>
  <c r="H21" i="9"/>
  <c r="H22" i="9" s="1"/>
  <c r="I21" i="9"/>
  <c r="I22" i="9" s="1"/>
  <c r="J21" i="9"/>
  <c r="J22" i="9" s="1"/>
  <c r="K21" i="9"/>
  <c r="K22" i="9" s="1"/>
  <c r="B31" i="8"/>
  <c r="B32" i="8" s="1"/>
  <c r="C31" i="8"/>
  <c r="C32" i="8" s="1"/>
  <c r="D31" i="8"/>
  <c r="D32" i="8" s="1"/>
  <c r="E31" i="8"/>
  <c r="E32" i="8" s="1"/>
  <c r="F31" i="8"/>
  <c r="F32" i="8" s="1"/>
  <c r="G31" i="8"/>
  <c r="G32" i="8" s="1"/>
  <c r="H31" i="8"/>
  <c r="H32" i="8" s="1"/>
  <c r="I31" i="8"/>
  <c r="I32" i="8" s="1"/>
  <c r="J31" i="8"/>
  <c r="J32" i="8" s="1"/>
  <c r="K31" i="8"/>
  <c r="K32" i="8" s="1"/>
  <c r="B17" i="8"/>
  <c r="B18" i="8" s="1"/>
  <c r="C17" i="8"/>
  <c r="C18" i="8" s="1"/>
  <c r="D17" i="8"/>
  <c r="D18" i="8" s="1"/>
  <c r="E17" i="8"/>
  <c r="E18" i="8" s="1"/>
  <c r="F17" i="8"/>
  <c r="F18" i="8" s="1"/>
  <c r="G17" i="8"/>
  <c r="G18" i="8" s="1"/>
  <c r="H17" i="8"/>
  <c r="H18" i="8" s="1"/>
  <c r="I17" i="8"/>
  <c r="I18" i="8" s="1"/>
  <c r="J17" i="8"/>
  <c r="J18" i="8" s="1"/>
  <c r="K17" i="8"/>
  <c r="K18" i="8" s="1"/>
  <c r="B8" i="7"/>
  <c r="C8" i="7"/>
  <c r="D8" i="7"/>
  <c r="E8" i="7"/>
  <c r="F8" i="7"/>
  <c r="G8" i="7"/>
  <c r="H8" i="7"/>
  <c r="I8" i="7"/>
  <c r="J8" i="7"/>
  <c r="K8" i="7"/>
  <c r="B31" i="6"/>
  <c r="B32" i="6" s="1"/>
  <c r="C31" i="6"/>
  <c r="C32" i="6" s="1"/>
  <c r="D31" i="6"/>
  <c r="D32" i="6" s="1"/>
  <c r="E31" i="6"/>
  <c r="E32" i="6" s="1"/>
  <c r="F31" i="6"/>
  <c r="F32" i="6" s="1"/>
  <c r="G31" i="6"/>
  <c r="G32" i="6" s="1"/>
  <c r="H31" i="6"/>
  <c r="H32" i="6" s="1"/>
  <c r="I31" i="6"/>
  <c r="I32" i="6" s="1"/>
  <c r="J31" i="6"/>
  <c r="J32" i="6" s="1"/>
  <c r="K31" i="6"/>
  <c r="K32" i="6" s="1"/>
  <c r="B17" i="6"/>
  <c r="B18" i="6" s="1"/>
  <c r="C17" i="6"/>
  <c r="C18" i="6" s="1"/>
  <c r="D17" i="6"/>
  <c r="D18" i="6" s="1"/>
  <c r="E17" i="6"/>
  <c r="E18" i="6" s="1"/>
  <c r="F17" i="6"/>
  <c r="F18" i="6" s="1"/>
  <c r="G17" i="6"/>
  <c r="G18" i="6" s="1"/>
  <c r="H17" i="6"/>
  <c r="H18" i="6" s="1"/>
  <c r="I17" i="6"/>
  <c r="I18" i="6" s="1"/>
  <c r="J17" i="6"/>
  <c r="J18" i="6" s="1"/>
  <c r="K17" i="6"/>
  <c r="K18" i="6" s="1"/>
  <c r="B30" i="5"/>
  <c r="B31" i="5" s="1"/>
  <c r="C30" i="5"/>
  <c r="C31" i="5" s="1"/>
  <c r="D30" i="5"/>
  <c r="D31" i="5" s="1"/>
  <c r="E30" i="5"/>
  <c r="E31" i="5" s="1"/>
  <c r="F30" i="5"/>
  <c r="F31" i="5" s="1"/>
  <c r="G30" i="5"/>
  <c r="G31" i="5" s="1"/>
  <c r="H30" i="5"/>
  <c r="H31" i="5" s="1"/>
  <c r="I30" i="5"/>
  <c r="I31" i="5" s="1"/>
  <c r="J30" i="5"/>
  <c r="J31" i="5" s="1"/>
  <c r="K30" i="5"/>
  <c r="K31" i="5" s="1"/>
  <c r="B23" i="5"/>
  <c r="B24" i="5" s="1"/>
  <c r="C23" i="5"/>
  <c r="C24" i="5" s="1"/>
  <c r="D23" i="5"/>
  <c r="D24" i="5" s="1"/>
  <c r="E23" i="5"/>
  <c r="E24" i="5" s="1"/>
  <c r="F23" i="5"/>
  <c r="F24" i="5" s="1"/>
  <c r="G23" i="5"/>
  <c r="G24" i="5" s="1"/>
  <c r="H23" i="5"/>
  <c r="H24" i="5" s="1"/>
  <c r="I23" i="5"/>
  <c r="I24" i="5" s="1"/>
  <c r="J23" i="5"/>
  <c r="J24" i="5" s="1"/>
  <c r="K23" i="5"/>
  <c r="K24" i="5" s="1"/>
  <c r="B9" i="5"/>
  <c r="C9" i="5"/>
  <c r="D9" i="5"/>
  <c r="E9" i="5"/>
  <c r="F9" i="5"/>
  <c r="G9" i="5"/>
  <c r="H9" i="5"/>
  <c r="I9" i="5"/>
  <c r="J9" i="5"/>
  <c r="K9" i="5"/>
  <c r="B31" i="4"/>
  <c r="B32" i="4" s="1"/>
  <c r="C31" i="4"/>
  <c r="C32" i="4" s="1"/>
  <c r="D31" i="4"/>
  <c r="D32" i="4" s="1"/>
  <c r="E31" i="4"/>
  <c r="E32" i="4" s="1"/>
  <c r="F31" i="4"/>
  <c r="F32" i="4" s="1"/>
  <c r="G31" i="4"/>
  <c r="G32" i="4" s="1"/>
  <c r="H31" i="4"/>
  <c r="H32" i="4" s="1"/>
  <c r="I31" i="4"/>
  <c r="I32" i="4" s="1"/>
  <c r="J31" i="4"/>
  <c r="J32" i="4" s="1"/>
  <c r="K31" i="4"/>
  <c r="K32" i="4" s="1"/>
  <c r="B24" i="4"/>
  <c r="B25" i="4" s="1"/>
  <c r="C24" i="4"/>
  <c r="C25" i="4" s="1"/>
  <c r="D24" i="4"/>
  <c r="D25" i="4" s="1"/>
  <c r="E24" i="4"/>
  <c r="E25" i="4" s="1"/>
  <c r="F24" i="4"/>
  <c r="F25" i="4" s="1"/>
  <c r="G24" i="4"/>
  <c r="G25" i="4" s="1"/>
  <c r="H24" i="4"/>
  <c r="H25" i="4" s="1"/>
  <c r="I24" i="4"/>
  <c r="I25" i="4" s="1"/>
  <c r="J24" i="4"/>
  <c r="J25" i="4" s="1"/>
  <c r="K24" i="4"/>
  <c r="K25" i="4" s="1"/>
  <c r="B17" i="4"/>
  <c r="B18" i="4" s="1"/>
  <c r="C17" i="4"/>
  <c r="C18" i="4" s="1"/>
  <c r="D17" i="4"/>
  <c r="D18" i="4" s="1"/>
  <c r="E17" i="4"/>
  <c r="E18" i="4" s="1"/>
  <c r="F17" i="4"/>
  <c r="F18" i="4" s="1"/>
  <c r="G17" i="4"/>
  <c r="G18" i="4" s="1"/>
  <c r="H17" i="4"/>
  <c r="H18" i="4" s="1"/>
  <c r="I17" i="4"/>
  <c r="I18" i="4" s="1"/>
  <c r="J17" i="4"/>
  <c r="J18" i="4" s="1"/>
  <c r="K17" i="4"/>
  <c r="K18" i="4" s="1"/>
  <c r="B10" i="4"/>
  <c r="C10" i="4"/>
  <c r="D10" i="4"/>
  <c r="E10" i="4"/>
  <c r="F10" i="4"/>
  <c r="G10" i="4"/>
  <c r="H10" i="4"/>
  <c r="I10" i="4"/>
  <c r="J10" i="4"/>
  <c r="K10" i="4"/>
  <c r="K24" i="15" l="1"/>
  <c r="K25" i="15" s="1"/>
  <c r="J24" i="15"/>
  <c r="J25" i="15" s="1"/>
  <c r="I24" i="15"/>
  <c r="I25" i="15" s="1"/>
  <c r="H24" i="15"/>
  <c r="H25" i="15" s="1"/>
  <c r="G24" i="15"/>
  <c r="G25" i="15" s="1"/>
  <c r="F24" i="15"/>
  <c r="F25" i="15" s="1"/>
  <c r="E24" i="15"/>
  <c r="E25" i="15" s="1"/>
  <c r="D24" i="15"/>
  <c r="D25" i="15" s="1"/>
  <c r="C24" i="15"/>
  <c r="C25" i="15" s="1"/>
  <c r="B24" i="15"/>
  <c r="B25" i="15" s="1"/>
  <c r="K18" i="15"/>
  <c r="J18" i="15"/>
  <c r="I18" i="15"/>
  <c r="H18" i="15"/>
  <c r="G18" i="15"/>
  <c r="F18" i="15"/>
  <c r="E18" i="15"/>
  <c r="D18" i="15"/>
  <c r="C18" i="15"/>
  <c r="B18" i="15"/>
  <c r="C42" i="14"/>
  <c r="B42" i="14"/>
  <c r="K29" i="14"/>
  <c r="K30" i="14" s="1"/>
  <c r="J29" i="14"/>
  <c r="J30" i="14" s="1"/>
  <c r="I29" i="14"/>
  <c r="I30" i="14" s="1"/>
  <c r="H29" i="14"/>
  <c r="H30" i="14" s="1"/>
  <c r="G29" i="14"/>
  <c r="G30" i="14" s="1"/>
  <c r="F29" i="14"/>
  <c r="F30" i="14" s="1"/>
  <c r="E29" i="14"/>
  <c r="E30" i="14" s="1"/>
  <c r="D29" i="14"/>
  <c r="D30" i="14" s="1"/>
  <c r="C29" i="14"/>
  <c r="C30" i="14" s="1"/>
  <c r="B29" i="14"/>
  <c r="B30" i="14" s="1"/>
  <c r="K22" i="14"/>
  <c r="K23" i="14" s="1"/>
  <c r="J22" i="14"/>
  <c r="J23" i="14" s="1"/>
  <c r="I22" i="14"/>
  <c r="I23" i="14" s="1"/>
  <c r="H22" i="14"/>
  <c r="H23" i="14" s="1"/>
  <c r="G22" i="14"/>
  <c r="G23" i="14" s="1"/>
  <c r="F22" i="14"/>
  <c r="F23" i="14" s="1"/>
  <c r="E22" i="14"/>
  <c r="E23" i="14" s="1"/>
  <c r="D22" i="14"/>
  <c r="D23" i="14" s="1"/>
  <c r="C22" i="14"/>
  <c r="C23" i="14" s="1"/>
  <c r="B22" i="14"/>
  <c r="B23" i="14" s="1"/>
  <c r="K15" i="14"/>
  <c r="K16" i="14" s="1"/>
  <c r="J15" i="14"/>
  <c r="J16" i="14" s="1"/>
  <c r="I15" i="14"/>
  <c r="I16" i="14" s="1"/>
  <c r="H15" i="14"/>
  <c r="H16" i="14" s="1"/>
  <c r="G15" i="14"/>
  <c r="G16" i="14" s="1"/>
  <c r="F15" i="14"/>
  <c r="F16" i="14" s="1"/>
  <c r="E15" i="14"/>
  <c r="E16" i="14" s="1"/>
  <c r="D15" i="14"/>
  <c r="D16" i="14" s="1"/>
  <c r="C15" i="14"/>
  <c r="C16" i="14" s="1"/>
  <c r="B15" i="14"/>
  <c r="B16" i="14" s="1"/>
  <c r="K8" i="14"/>
  <c r="J8" i="14"/>
  <c r="I8" i="14"/>
  <c r="H8" i="14"/>
  <c r="G8" i="14"/>
  <c r="F8" i="14"/>
  <c r="E8" i="14"/>
  <c r="D8" i="14"/>
  <c r="C8" i="14"/>
  <c r="B8" i="14"/>
  <c r="C45" i="13"/>
  <c r="B45" i="13"/>
  <c r="B39" i="12"/>
  <c r="C44" i="11"/>
  <c r="B44" i="11"/>
  <c r="C43" i="10"/>
  <c r="B43" i="10"/>
  <c r="B41" i="9"/>
  <c r="C40" i="8"/>
  <c r="B40" i="8"/>
  <c r="C42" i="7"/>
  <c r="B42" i="7"/>
  <c r="C40" i="6"/>
  <c r="B40" i="6"/>
  <c r="C40" i="5"/>
  <c r="B40" i="5"/>
  <c r="C39" i="4"/>
  <c r="B39" i="4"/>
  <c r="B40" i="15" l="1"/>
  <c r="C40" i="15"/>
</calcChain>
</file>

<file path=xl/sharedStrings.xml><?xml version="1.0" encoding="utf-8"?>
<sst xmlns="http://schemas.openxmlformats.org/spreadsheetml/2006/main" count="303" uniqueCount="33">
  <si>
    <t>DATE</t>
  </si>
  <si>
    <t>AUD</t>
  </si>
  <si>
    <t>EUR</t>
  </si>
  <si>
    <t>KRW</t>
  </si>
  <si>
    <t>NZD</t>
  </si>
  <si>
    <t>SDR</t>
  </si>
  <si>
    <t>SGD</t>
  </si>
  <si>
    <t>STG</t>
  </si>
  <si>
    <t>USD</t>
  </si>
  <si>
    <t>Weekly Total</t>
  </si>
  <si>
    <t>Weekly Ave.</t>
  </si>
  <si>
    <t>MONTHLY EXCHANGE RATE SUMMARY</t>
  </si>
  <si>
    <t>TOTAL</t>
  </si>
  <si>
    <t>AVE/MONTH</t>
  </si>
  <si>
    <t>SI EQUIV.</t>
  </si>
  <si>
    <t>DM</t>
  </si>
  <si>
    <t xml:space="preserve">STG </t>
  </si>
  <si>
    <t>YEN</t>
  </si>
  <si>
    <t>CBSI DAILY MIDRATES FOR JANUARY 2012</t>
  </si>
  <si>
    <t>CBSI DAILY MIDRATES FOR FEBRUARY 2012</t>
  </si>
  <si>
    <t>CBSI DAILY MIDRATES FOR MARCH 2012</t>
  </si>
  <si>
    <t>CBSI DAILY MIDRATES FOR APRIL 2012</t>
  </si>
  <si>
    <t>PUBLIC HOLIDAY - GOOD FRIDAY</t>
  </si>
  <si>
    <t>PUBLIC HOLIDAY - EASTER MONDAY</t>
  </si>
  <si>
    <t>CBSI DAILY MIDRATES FOR MAY 2012</t>
  </si>
  <si>
    <t>CBSI DAILY MIDRATES FOR JUNE 2012</t>
  </si>
  <si>
    <t>PUBLIC HOLIDAY - QUEEN'S BIRTHDAY CELEBRATION</t>
  </si>
  <si>
    <t>CBSI DAILY MIDRATES FOR JULY 2012</t>
  </si>
  <si>
    <t>CBSI DAILY MIDRATES FOR AUGUST 2012</t>
  </si>
  <si>
    <t>CBSI DAILY MIDRATES FOR SEPTEMBER 2012</t>
  </si>
  <si>
    <t>CBSI DAILY MIDRATES FOR OCTOBER 2012</t>
  </si>
  <si>
    <t>CBSI DAILY MIDRATES FOR NOVEMBER 2012</t>
  </si>
  <si>
    <t>CBSI DAILY MIDRATES FOR DECEMBER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</si>
</sst>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9]dd\-mmm\-yy;@"/>
    <numFmt numFmtId="165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Footlight MT Light"/>
      <family val="1"/>
    </font>
    <font>
      <b/>
      <u/>
      <sz val="18"/>
      <color theme="9" tint="-0.249977111117893"/>
      <name val="Footlight MT Light"/>
      <family val="1"/>
    </font>
    <font>
      <sz val="9"/>
      <color theme="1"/>
      <name val="Footlight MT Light"/>
      <family val="1"/>
    </font>
    <font>
      <sz val="10"/>
      <color theme="1"/>
      <name val="Footlight MT Light"/>
      <family val="1"/>
    </font>
    <font>
      <b/>
      <sz val="10"/>
      <color theme="1"/>
      <name val="Footlight MT Light"/>
      <family val="1"/>
    </font>
    <font>
      <sz val="8"/>
      <color theme="1"/>
      <name val="Footlight MT Light"/>
      <family val="1"/>
    </font>
    <font>
      <sz val="8"/>
      <name val="Footlight MT Light"/>
      <family val="1"/>
    </font>
    <font>
      <b/>
      <sz val="8"/>
      <color theme="9" tint="-0.249977111117893"/>
      <name val="Footlight MT Light"/>
      <family val="1"/>
    </font>
    <font>
      <b/>
      <sz val="16"/>
      <color theme="9" tint="-0.249977111117893"/>
      <name val="Footlight MT Light"/>
      <family val="1"/>
    </font>
    <font>
      <sz val="11"/>
      <color theme="9" tint="-0.249977111117893"/>
      <name val="Calibri"/>
      <family val="2"/>
      <scheme val="minor"/>
    </font>
    <font>
      <sz val="12"/>
      <color theme="1"/>
      <name val="Footlight MT Light"/>
      <family val="1"/>
    </font>
    <font>
      <b/>
      <sz val="12"/>
      <color theme="1"/>
      <name val="Footlight MT Light"/>
      <family val="1"/>
    </font>
    <font>
      <b/>
      <sz val="12"/>
      <color rgb="FF0070C0"/>
      <name val="Footlight MT Light"/>
      <family val="1"/>
    </font>
    <font>
      <b/>
      <i/>
      <sz val="9"/>
      <name val="Cambria"/>
      <family val="1"/>
      <scheme val="major"/>
    </font>
    <font>
      <b/>
      <sz val="10"/>
      <color rgb="FF0070C0"/>
      <name val="Footlight MT Light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6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165" fontId="7" fillId="2" borderId="8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165" fontId="6" fillId="2" borderId="0" xfId="0" applyNumberFormat="1" applyFont="1" applyFill="1" applyBorder="1" applyAlignment="1">
      <alignment horizontal="center"/>
    </xf>
    <xf numFmtId="165" fontId="6" fillId="2" borderId="6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165" fontId="6" fillId="2" borderId="3" xfId="0" applyNumberFormat="1" applyFont="1" applyFill="1" applyBorder="1" applyAlignment="1">
      <alignment horizontal="center"/>
    </xf>
    <xf numFmtId="165" fontId="6" fillId="0" borderId="6" xfId="0" applyNumberFormat="1" applyFont="1" applyFill="1" applyBorder="1" applyAlignment="1">
      <alignment horizontal="center"/>
    </xf>
    <xf numFmtId="165" fontId="6" fillId="0" borderId="8" xfId="0" applyNumberFormat="1" applyFont="1" applyFill="1" applyBorder="1" applyAlignment="1">
      <alignment horizontal="center"/>
    </xf>
    <xf numFmtId="165" fontId="7" fillId="0" borderId="6" xfId="0" applyNumberFormat="1" applyFont="1" applyFill="1" applyBorder="1" applyAlignment="1">
      <alignment horizontal="center"/>
    </xf>
    <xf numFmtId="165" fontId="6" fillId="0" borderId="3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11" fillId="0" borderId="0" xfId="0" applyFont="1"/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164" fontId="7" fillId="2" borderId="13" xfId="0" applyNumberFormat="1" applyFont="1" applyFill="1" applyBorder="1" applyAlignment="1">
      <alignment horizontal="center"/>
    </xf>
    <xf numFmtId="165" fontId="6" fillId="2" borderId="14" xfId="0" applyNumberFormat="1" applyFont="1" applyFill="1" applyBorder="1" applyAlignment="1">
      <alignment horizontal="center"/>
    </xf>
    <xf numFmtId="165" fontId="6" fillId="2" borderId="5" xfId="0" applyNumberFormat="1" applyFont="1" applyFill="1" applyBorder="1" applyAlignment="1">
      <alignment horizontal="center"/>
    </xf>
    <xf numFmtId="0" fontId="10" fillId="0" borderId="6" xfId="0" applyFont="1" applyBorder="1"/>
    <xf numFmtId="0" fontId="4" fillId="2" borderId="1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  <xf numFmtId="0" fontId="0" fillId="0" borderId="0" xfId="0" applyBorder="1"/>
    <xf numFmtId="165" fontId="6" fillId="0" borderId="5" xfId="0" applyNumberFormat="1" applyFont="1" applyBorder="1" applyAlignment="1">
      <alignment horizontal="center"/>
    </xf>
    <xf numFmtId="0" fontId="10" fillId="0" borderId="0" xfId="0" applyFont="1" applyBorder="1"/>
    <xf numFmtId="165" fontId="7" fillId="0" borderId="7" xfId="0" applyNumberFormat="1" applyFont="1" applyFill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165" fontId="13" fillId="0" borderId="8" xfId="0" applyNumberFormat="1" applyFont="1" applyBorder="1" applyAlignment="1">
      <alignment horizontal="center"/>
    </xf>
    <xf numFmtId="164" fontId="6" fillId="2" borderId="9" xfId="0" applyNumberFormat="1" applyFont="1" applyFill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165" fontId="6" fillId="2" borderId="16" xfId="0" applyNumberFormat="1" applyFont="1" applyFill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5" fontId="13" fillId="0" borderId="6" xfId="0" applyNumberFormat="1" applyFont="1" applyBorder="1" applyAlignment="1">
      <alignment horizontal="center"/>
    </xf>
    <xf numFmtId="165" fontId="7" fillId="0" borderId="9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0" fontId="14" fillId="0" borderId="0" xfId="0" applyFont="1"/>
    <xf numFmtId="165" fontId="7" fillId="0" borderId="10" xfId="0" applyNumberFormat="1" applyFont="1" applyBorder="1" applyAlignment="1">
      <alignment horizontal="center"/>
    </xf>
    <xf numFmtId="165" fontId="7" fillId="0" borderId="9" xfId="0" applyNumberFormat="1" applyFont="1" applyFill="1" applyBorder="1" applyAlignment="1">
      <alignment horizontal="center"/>
    </xf>
    <xf numFmtId="165" fontId="7" fillId="0" borderId="8" xfId="0" applyNumberFormat="1" applyFont="1" applyFill="1" applyBorder="1" applyAlignment="1">
      <alignment horizontal="center"/>
    </xf>
    <xf numFmtId="165" fontId="7" fillId="0" borderId="10" xfId="0" applyNumberFormat="1" applyFont="1" applyFill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5" fontId="15" fillId="0" borderId="8" xfId="0" applyNumberFormat="1" applyFont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165" fontId="6" fillId="0" borderId="9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/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12.140625" customWidth="1"/>
    <col min="5" max="5" width="11.5703125" customWidth="1"/>
    <col min="6" max="6" width="10.5703125" customWidth="1"/>
    <col min="7" max="7" width="11.28515625" customWidth="1"/>
    <col min="8" max="8" width="11.7109375" customWidth="1"/>
    <col min="9" max="9" width="11.28515625" customWidth="1"/>
    <col min="10" max="10" width="11.42578125" customWidth="1"/>
    <col min="11" max="11" width="10.855468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18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15</v>
      </c>
      <c r="C5" s="6" t="s">
        <v>4</v>
      </c>
      <c r="D5" s="7" t="s">
        <v>5</v>
      </c>
      <c r="E5" s="6" t="s">
        <v>6</v>
      </c>
      <c r="F5" s="7" t="s">
        <v>3</v>
      </c>
      <c r="G5" s="6" t="s">
        <v>1</v>
      </c>
      <c r="H5" s="7" t="s">
        <v>7</v>
      </c>
      <c r="I5" s="6" t="s">
        <v>8</v>
      </c>
      <c r="J5" s="6" t="s">
        <v>17</v>
      </c>
      <c r="K5" s="52" t="s">
        <v>2</v>
      </c>
    </row>
    <row r="6" spans="1:11" x14ac:dyDescent="0.25">
      <c r="A6" s="8">
        <v>40911</v>
      </c>
      <c r="B6" s="9">
        <v>0.20547000000000001</v>
      </c>
      <c r="C6" s="10">
        <v>0.17468</v>
      </c>
      <c r="D6" s="9">
        <v>8.8510000000000005E-2</v>
      </c>
      <c r="E6" s="10">
        <v>0.17641000000000001</v>
      </c>
      <c r="F6" s="9">
        <v>157.12927999999999</v>
      </c>
      <c r="G6" s="10">
        <v>0.13335</v>
      </c>
      <c r="H6" s="9">
        <v>8.7800000000000003E-2</v>
      </c>
      <c r="I6" s="10">
        <v>0.13589999999999999</v>
      </c>
      <c r="J6" s="10">
        <v>10.489269999999999</v>
      </c>
      <c r="K6" s="53">
        <v>0.10506</v>
      </c>
    </row>
    <row r="7" spans="1:11" x14ac:dyDescent="0.25">
      <c r="A7" s="8">
        <v>40912</v>
      </c>
      <c r="B7" s="9">
        <v>0.20385</v>
      </c>
      <c r="C7" s="10">
        <v>0.17319999999999999</v>
      </c>
      <c r="D7" s="9">
        <v>8.8510000000000005E-2</v>
      </c>
      <c r="E7" s="10">
        <v>0.17504</v>
      </c>
      <c r="F7" s="9">
        <v>156.26122000000001</v>
      </c>
      <c r="G7" s="10">
        <v>0.13161999999999999</v>
      </c>
      <c r="H7" s="9">
        <v>8.7110000000000007E-2</v>
      </c>
      <c r="I7" s="10">
        <v>0.13589999999999999</v>
      </c>
      <c r="J7" s="10">
        <v>10.44731</v>
      </c>
      <c r="K7" s="53">
        <v>0.10421999999999999</v>
      </c>
    </row>
    <row r="8" spans="1:11" x14ac:dyDescent="0.25">
      <c r="A8" s="8">
        <v>40913</v>
      </c>
      <c r="B8" s="9">
        <v>0.20499999999999999</v>
      </c>
      <c r="C8" s="10">
        <v>0.17212</v>
      </c>
      <c r="D8" s="9">
        <v>8.8510000000000005E-2</v>
      </c>
      <c r="E8" s="10">
        <v>0.17498</v>
      </c>
      <c r="F8" s="9">
        <v>156.11851999999999</v>
      </c>
      <c r="G8" s="10">
        <v>0.13142000000000001</v>
      </c>
      <c r="H8" s="9">
        <v>8.6999999999999994E-2</v>
      </c>
      <c r="I8" s="10">
        <v>0.13589999999999999</v>
      </c>
      <c r="J8" s="10">
        <v>10.42642</v>
      </c>
      <c r="K8" s="53">
        <v>0.10482</v>
      </c>
    </row>
    <row r="9" spans="1:11" ht="15.75" thickBot="1" x14ac:dyDescent="0.3">
      <c r="A9" s="11">
        <v>40914</v>
      </c>
      <c r="B9" s="12">
        <v>0.20693</v>
      </c>
      <c r="C9" s="13">
        <v>0.17341000000000001</v>
      </c>
      <c r="D9" s="12">
        <v>8.8510000000000005E-2</v>
      </c>
      <c r="E9" s="13">
        <v>0.1754</v>
      </c>
      <c r="F9" s="12">
        <v>156.65872999999999</v>
      </c>
      <c r="G9" s="13">
        <v>0.13209000000000001</v>
      </c>
      <c r="H9" s="12">
        <v>8.7499999999999994E-2</v>
      </c>
      <c r="I9" s="13">
        <v>0.13589999999999999</v>
      </c>
      <c r="J9" s="13">
        <v>10.4626</v>
      </c>
      <c r="K9" s="54">
        <v>0.10580000000000001</v>
      </c>
    </row>
    <row r="10" spans="1:11" ht="15.75" thickTop="1" x14ac:dyDescent="0.25">
      <c r="A10" s="14" t="s">
        <v>9</v>
      </c>
      <c r="B10" s="15">
        <f t="shared" ref="B10:K10" si="0">SUM(B6:B9)</f>
        <v>0.82125000000000004</v>
      </c>
      <c r="C10" s="16">
        <f t="shared" si="0"/>
        <v>0.69341000000000008</v>
      </c>
      <c r="D10" s="15">
        <f t="shared" si="0"/>
        <v>0.35404000000000002</v>
      </c>
      <c r="E10" s="16">
        <f t="shared" si="0"/>
        <v>0.70183000000000006</v>
      </c>
      <c r="F10" s="15">
        <f t="shared" si="0"/>
        <v>626.16774999999996</v>
      </c>
      <c r="G10" s="16">
        <f t="shared" si="0"/>
        <v>0.52848000000000006</v>
      </c>
      <c r="H10" s="15">
        <f t="shared" si="0"/>
        <v>0.34941</v>
      </c>
      <c r="I10" s="16">
        <f t="shared" si="0"/>
        <v>0.54359999999999997</v>
      </c>
      <c r="J10" s="16">
        <f t="shared" si="0"/>
        <v>41.825600000000001</v>
      </c>
      <c r="K10" s="55">
        <f t="shared" si="0"/>
        <v>0.4199</v>
      </c>
    </row>
    <row r="11" spans="1:11" ht="15.75" thickBot="1" x14ac:dyDescent="0.3">
      <c r="A11" s="17" t="s">
        <v>10</v>
      </c>
      <c r="B11" s="18">
        <f>B10/4</f>
        <v>0.20531250000000001</v>
      </c>
      <c r="C11" s="19">
        <f>C10/4</f>
        <v>0.17335250000000002</v>
      </c>
      <c r="D11" s="19">
        <f t="shared" ref="D11:K11" si="1">D10/4</f>
        <v>8.8510000000000005E-2</v>
      </c>
      <c r="E11" s="19">
        <f t="shared" si="1"/>
        <v>0.17545750000000002</v>
      </c>
      <c r="F11" s="19">
        <f t="shared" si="1"/>
        <v>156.54193749999999</v>
      </c>
      <c r="G11" s="19">
        <f t="shared" si="1"/>
        <v>0.13212000000000002</v>
      </c>
      <c r="H11" s="19">
        <f t="shared" si="1"/>
        <v>8.73525E-2</v>
      </c>
      <c r="I11" s="19">
        <f t="shared" si="1"/>
        <v>0.13589999999999999</v>
      </c>
      <c r="J11" s="19">
        <f t="shared" si="1"/>
        <v>10.4564</v>
      </c>
      <c r="K11" s="19">
        <f t="shared" si="1"/>
        <v>0.104975</v>
      </c>
    </row>
    <row r="12" spans="1:11" ht="15.75" thickTop="1" x14ac:dyDescent="0.25">
      <c r="A12" s="8">
        <v>40917</v>
      </c>
      <c r="B12" s="9">
        <v>0.20927999999999999</v>
      </c>
      <c r="C12" s="10">
        <v>0.17413999999999999</v>
      </c>
      <c r="D12" s="9">
        <v>8.8510000000000005E-2</v>
      </c>
      <c r="E12" s="10">
        <v>0.17580999999999999</v>
      </c>
      <c r="F12" s="9">
        <v>157.71195</v>
      </c>
      <c r="G12" s="10">
        <v>0.13303000000000001</v>
      </c>
      <c r="H12" s="9">
        <v>8.8190000000000004E-2</v>
      </c>
      <c r="I12" s="10">
        <v>0.13589999999999999</v>
      </c>
      <c r="J12" s="10">
        <v>10.46022</v>
      </c>
      <c r="K12" s="53">
        <v>0.10696</v>
      </c>
    </row>
    <row r="13" spans="1:11" x14ac:dyDescent="0.25">
      <c r="A13" s="8">
        <v>40918</v>
      </c>
      <c r="B13" s="9">
        <v>0.20891000000000001</v>
      </c>
      <c r="C13" s="10">
        <v>0.17349999999999999</v>
      </c>
      <c r="D13" s="9">
        <v>8.8510000000000005E-2</v>
      </c>
      <c r="E13" s="10">
        <v>0.17615</v>
      </c>
      <c r="F13" s="9">
        <v>157.92871</v>
      </c>
      <c r="G13" s="10">
        <v>0.1331</v>
      </c>
      <c r="H13" s="9">
        <v>8.8050000000000003E-2</v>
      </c>
      <c r="I13" s="10">
        <v>0.13589999999999999</v>
      </c>
      <c r="J13" s="10">
        <v>10.447990000000001</v>
      </c>
      <c r="K13" s="53">
        <v>0.10681</v>
      </c>
    </row>
    <row r="14" spans="1:11" x14ac:dyDescent="0.25">
      <c r="A14" s="8">
        <v>40919</v>
      </c>
      <c r="B14" s="9">
        <v>0.20798</v>
      </c>
      <c r="C14" s="10">
        <v>0.17166999999999999</v>
      </c>
      <c r="D14" s="9">
        <v>8.8510000000000005E-2</v>
      </c>
      <c r="E14" s="10">
        <v>0.17549999999999999</v>
      </c>
      <c r="F14" s="9">
        <v>157.07831999999999</v>
      </c>
      <c r="G14" s="10">
        <v>0.13192999999999999</v>
      </c>
      <c r="H14" s="9">
        <v>8.7809999999999999E-2</v>
      </c>
      <c r="I14" s="10">
        <v>0.13589999999999999</v>
      </c>
      <c r="J14" s="10">
        <v>10.441369999999999</v>
      </c>
      <c r="K14" s="53">
        <v>0.10634</v>
      </c>
    </row>
    <row r="15" spans="1:11" x14ac:dyDescent="0.25">
      <c r="A15" s="8">
        <v>40920</v>
      </c>
      <c r="B15" s="9">
        <v>0.20902000000000001</v>
      </c>
      <c r="C15" s="10">
        <v>0.17093</v>
      </c>
      <c r="D15" s="70">
        <v>8.8499999999999995E-2</v>
      </c>
      <c r="E15" s="10">
        <v>0.17560000000000001</v>
      </c>
      <c r="F15" s="9">
        <v>157.10550000000001</v>
      </c>
      <c r="G15" s="10">
        <v>0.13203000000000001</v>
      </c>
      <c r="H15" s="9">
        <v>8.831E-2</v>
      </c>
      <c r="I15" s="10">
        <v>0.13589999999999999</v>
      </c>
      <c r="J15" s="10">
        <v>10.45445</v>
      </c>
      <c r="K15" s="53">
        <v>0.10687000000000001</v>
      </c>
    </row>
    <row r="16" spans="1:11" ht="15.75" thickBot="1" x14ac:dyDescent="0.3">
      <c r="A16" s="11">
        <v>40921</v>
      </c>
      <c r="B16" s="12">
        <v>0.20857000000000001</v>
      </c>
      <c r="C16" s="13">
        <v>0.17093</v>
      </c>
      <c r="D16" s="12">
        <v>8.8510000000000005E-2</v>
      </c>
      <c r="E16" s="13">
        <v>0.17552999999999999</v>
      </c>
      <c r="F16" s="12">
        <v>156.93732</v>
      </c>
      <c r="G16" s="13">
        <v>0.13195000000000001</v>
      </c>
      <c r="H16" s="12">
        <v>8.8359999999999994E-2</v>
      </c>
      <c r="I16" s="13">
        <v>0.13589999999999999</v>
      </c>
      <c r="J16" s="13">
        <v>10.449009999999999</v>
      </c>
      <c r="K16" s="54">
        <v>0.10664</v>
      </c>
    </row>
    <row r="17" spans="1:11" ht="15.75" thickTop="1" x14ac:dyDescent="0.25">
      <c r="A17" s="14" t="s">
        <v>9</v>
      </c>
      <c r="B17" s="15">
        <f t="shared" ref="B17:K17" si="2">SUM(B12:B16)</f>
        <v>1.04376</v>
      </c>
      <c r="C17" s="16">
        <f t="shared" si="2"/>
        <v>0.86116999999999999</v>
      </c>
      <c r="D17" s="15">
        <f t="shared" si="2"/>
        <v>0.44254000000000004</v>
      </c>
      <c r="E17" s="16">
        <f t="shared" si="2"/>
        <v>0.87858999999999998</v>
      </c>
      <c r="F17" s="15">
        <f t="shared" si="2"/>
        <v>786.76179999999999</v>
      </c>
      <c r="G17" s="16">
        <f t="shared" si="2"/>
        <v>0.66203999999999996</v>
      </c>
      <c r="H17" s="15">
        <f t="shared" si="2"/>
        <v>0.44072</v>
      </c>
      <c r="I17" s="16">
        <f t="shared" si="2"/>
        <v>0.67949999999999999</v>
      </c>
      <c r="J17" s="16">
        <f t="shared" si="2"/>
        <v>52.253039999999999</v>
      </c>
      <c r="K17" s="55">
        <f t="shared" si="2"/>
        <v>0.53361999999999998</v>
      </c>
    </row>
    <row r="18" spans="1:11" ht="15.75" thickBot="1" x14ac:dyDescent="0.3">
      <c r="A18" s="17" t="s">
        <v>10</v>
      </c>
      <c r="B18" s="18">
        <f>B17/5</f>
        <v>0.20875199999999999</v>
      </c>
      <c r="C18" s="19">
        <f>C17/5</f>
        <v>0.172234</v>
      </c>
      <c r="D18" s="19">
        <f t="shared" ref="D18:K18" si="3">D17/5</f>
        <v>8.8508000000000003E-2</v>
      </c>
      <c r="E18" s="19">
        <f t="shared" si="3"/>
        <v>0.17571799999999999</v>
      </c>
      <c r="F18" s="19">
        <f t="shared" si="3"/>
        <v>157.35236</v>
      </c>
      <c r="G18" s="19">
        <f t="shared" si="3"/>
        <v>0.132408</v>
      </c>
      <c r="H18" s="19">
        <f t="shared" si="3"/>
        <v>8.8144E-2</v>
      </c>
      <c r="I18" s="19">
        <f t="shared" si="3"/>
        <v>0.13589999999999999</v>
      </c>
      <c r="J18" s="19">
        <f t="shared" si="3"/>
        <v>10.450607999999999</v>
      </c>
      <c r="K18" s="19">
        <f t="shared" si="3"/>
        <v>0.106724</v>
      </c>
    </row>
    <row r="19" spans="1:11" ht="15.75" thickTop="1" x14ac:dyDescent="0.25">
      <c r="A19" s="8">
        <v>40924</v>
      </c>
      <c r="B19" s="9">
        <v>0.21012</v>
      </c>
      <c r="C19" s="10">
        <v>0.1714</v>
      </c>
      <c r="D19" s="9">
        <v>8.8510000000000005E-2</v>
      </c>
      <c r="E19" s="10">
        <v>0.17584</v>
      </c>
      <c r="F19" s="9">
        <v>156.42259999999999</v>
      </c>
      <c r="G19" s="10">
        <v>0.13200999999999999</v>
      </c>
      <c r="H19" s="9">
        <v>8.8870000000000005E-2</v>
      </c>
      <c r="I19" s="10">
        <v>0.13589999999999999</v>
      </c>
      <c r="J19" s="10">
        <v>10.464639999999999</v>
      </c>
      <c r="K19" s="53">
        <v>0.10743</v>
      </c>
    </row>
    <row r="20" spans="1:11" x14ac:dyDescent="0.25">
      <c r="A20" s="8">
        <v>40925</v>
      </c>
      <c r="B20" s="9">
        <v>0.20993000000000001</v>
      </c>
      <c r="C20" s="10">
        <v>0.1711</v>
      </c>
      <c r="D20" s="9">
        <v>8.8510000000000005E-2</v>
      </c>
      <c r="E20" s="10">
        <v>0.17558000000000001</v>
      </c>
      <c r="F20" s="9">
        <v>156.73788999999999</v>
      </c>
      <c r="G20" s="10">
        <v>0.13189000000000001</v>
      </c>
      <c r="H20" s="9">
        <v>8.8709999999999997E-2</v>
      </c>
      <c r="I20" s="10">
        <v>0.13589999999999999</v>
      </c>
      <c r="J20" s="10">
        <v>10.44035</v>
      </c>
      <c r="K20" s="53">
        <v>0.10734</v>
      </c>
    </row>
    <row r="21" spans="1:11" x14ac:dyDescent="0.25">
      <c r="A21" s="8">
        <v>40926</v>
      </c>
      <c r="B21" s="9">
        <v>0.20905000000000001</v>
      </c>
      <c r="C21" s="10">
        <v>0.17025000000000001</v>
      </c>
      <c r="D21" s="9">
        <v>8.8510000000000005E-2</v>
      </c>
      <c r="E21" s="10">
        <v>0.17502999999999999</v>
      </c>
      <c r="F21" s="9">
        <v>156.09066000000001</v>
      </c>
      <c r="G21" s="10">
        <v>0.13111999999999999</v>
      </c>
      <c r="H21" s="9">
        <v>8.8529999999999998E-2</v>
      </c>
      <c r="I21" s="10">
        <v>0.13589999999999999</v>
      </c>
      <c r="J21" s="10">
        <v>10.426080000000001</v>
      </c>
      <c r="K21" s="53">
        <v>0.10688</v>
      </c>
    </row>
    <row r="22" spans="1:11" x14ac:dyDescent="0.25">
      <c r="A22" s="8">
        <v>40927</v>
      </c>
      <c r="B22" s="9">
        <v>0.20760000000000001</v>
      </c>
      <c r="C22" s="10">
        <v>0.1691</v>
      </c>
      <c r="D22" s="9">
        <v>8.8499999999999995E-2</v>
      </c>
      <c r="E22" s="10">
        <v>0.17405000000000001</v>
      </c>
      <c r="F22" s="9">
        <v>155.18251000000001</v>
      </c>
      <c r="G22" s="10">
        <v>0.13077</v>
      </c>
      <c r="H22" s="9">
        <v>8.8300000000000003E-2</v>
      </c>
      <c r="I22" s="10">
        <v>0.13589999999999999</v>
      </c>
      <c r="J22" s="10">
        <v>10.432700000000001</v>
      </c>
      <c r="K22" s="53">
        <v>0.10616</v>
      </c>
    </row>
    <row r="23" spans="1:11" ht="15.75" thickBot="1" x14ac:dyDescent="0.3">
      <c r="A23" s="11">
        <v>40928</v>
      </c>
      <c r="B23" s="12">
        <v>0.20604</v>
      </c>
      <c r="C23" s="13">
        <v>0.16935</v>
      </c>
      <c r="D23" s="12">
        <v>8.8510000000000005E-2</v>
      </c>
      <c r="E23" s="13">
        <v>0.17330999999999999</v>
      </c>
      <c r="F23" s="12">
        <v>154.35352</v>
      </c>
      <c r="G23" s="13">
        <v>0.13058</v>
      </c>
      <c r="H23" s="12">
        <v>8.7910000000000002E-2</v>
      </c>
      <c r="I23" s="13">
        <v>0.13589999999999999</v>
      </c>
      <c r="J23" s="13">
        <v>10.46719</v>
      </c>
      <c r="K23" s="54">
        <v>0.10534</v>
      </c>
    </row>
    <row r="24" spans="1:11" ht="15.75" thickTop="1" x14ac:dyDescent="0.25">
      <c r="A24" s="14" t="s">
        <v>9</v>
      </c>
      <c r="B24" s="15">
        <f t="shared" ref="B24:K24" si="4">SUM(B19:B23)</f>
        <v>1.04274</v>
      </c>
      <c r="C24" s="16">
        <f t="shared" si="4"/>
        <v>0.85120000000000007</v>
      </c>
      <c r="D24" s="15">
        <f t="shared" si="4"/>
        <v>0.44254000000000004</v>
      </c>
      <c r="E24" s="16">
        <f t="shared" si="4"/>
        <v>0.87380999999999998</v>
      </c>
      <c r="F24" s="15">
        <f t="shared" si="4"/>
        <v>778.78718000000003</v>
      </c>
      <c r="G24" s="16">
        <f t="shared" si="4"/>
        <v>0.65637000000000001</v>
      </c>
      <c r="H24" s="15">
        <f t="shared" si="4"/>
        <v>0.44231999999999999</v>
      </c>
      <c r="I24" s="16">
        <f t="shared" si="4"/>
        <v>0.67949999999999999</v>
      </c>
      <c r="J24" s="16">
        <f t="shared" si="4"/>
        <v>52.230959999999996</v>
      </c>
      <c r="K24" s="55">
        <f t="shared" si="4"/>
        <v>0.53315000000000001</v>
      </c>
    </row>
    <row r="25" spans="1:11" ht="15.75" thickBot="1" x14ac:dyDescent="0.3">
      <c r="A25" s="17" t="s">
        <v>10</v>
      </c>
      <c r="B25" s="18">
        <f>B24/5</f>
        <v>0.20854800000000001</v>
      </c>
      <c r="C25" s="19">
        <f>C24/5</f>
        <v>0.17024</v>
      </c>
      <c r="D25" s="19">
        <f t="shared" ref="D25:K25" si="5">D24/5</f>
        <v>8.8508000000000003E-2</v>
      </c>
      <c r="E25" s="19">
        <f t="shared" si="5"/>
        <v>0.174762</v>
      </c>
      <c r="F25" s="19">
        <f t="shared" si="5"/>
        <v>155.75743600000001</v>
      </c>
      <c r="G25" s="19">
        <f t="shared" si="5"/>
        <v>0.131274</v>
      </c>
      <c r="H25" s="19">
        <f t="shared" si="5"/>
        <v>8.8464000000000001E-2</v>
      </c>
      <c r="I25" s="19">
        <f t="shared" si="5"/>
        <v>0.13589999999999999</v>
      </c>
      <c r="J25" s="19">
        <f t="shared" si="5"/>
        <v>10.446192</v>
      </c>
      <c r="K25" s="19">
        <f t="shared" si="5"/>
        <v>0.10663</v>
      </c>
    </row>
    <row r="26" spans="1:11" ht="15.75" thickTop="1" x14ac:dyDescent="0.25">
      <c r="A26" s="8">
        <v>40931</v>
      </c>
      <c r="B26" s="9">
        <v>0.20605000000000001</v>
      </c>
      <c r="C26" s="10">
        <v>0.16886000000000001</v>
      </c>
      <c r="D26" s="9">
        <v>8.8510000000000005E-2</v>
      </c>
      <c r="E26" s="10">
        <v>0.17299999999999999</v>
      </c>
      <c r="F26" s="9">
        <v>154.04265000000001</v>
      </c>
      <c r="G26" s="10">
        <v>0.12984999999999999</v>
      </c>
      <c r="H26" s="9">
        <v>8.7429999999999994E-2</v>
      </c>
      <c r="I26" s="10">
        <v>0.13589999999999999</v>
      </c>
      <c r="J26" s="10">
        <v>10.46838</v>
      </c>
      <c r="K26" s="53">
        <v>0.10535</v>
      </c>
    </row>
    <row r="27" spans="1:11" x14ac:dyDescent="0.25">
      <c r="A27" s="8">
        <v>40932</v>
      </c>
      <c r="B27" s="9">
        <v>0.20473</v>
      </c>
      <c r="C27" s="10">
        <v>0.16788</v>
      </c>
      <c r="D27" s="9">
        <v>8.8510000000000005E-2</v>
      </c>
      <c r="E27" s="10">
        <v>0.17246</v>
      </c>
      <c r="F27" s="9">
        <v>153.68591000000001</v>
      </c>
      <c r="G27" s="10">
        <v>0.12912000000000001</v>
      </c>
      <c r="H27" s="9">
        <v>8.7290000000000006E-2</v>
      </c>
      <c r="I27" s="10">
        <v>0.13589999999999999</v>
      </c>
      <c r="J27" s="10">
        <v>10.46209</v>
      </c>
      <c r="K27" s="53">
        <v>0.10468</v>
      </c>
    </row>
    <row r="28" spans="1:11" x14ac:dyDescent="0.25">
      <c r="A28" s="8">
        <v>40933</v>
      </c>
      <c r="B28" s="9">
        <v>0.20444000000000001</v>
      </c>
      <c r="C28" s="10">
        <v>0.16803000000000001</v>
      </c>
      <c r="D28" s="9">
        <v>8.8510000000000005E-2</v>
      </c>
      <c r="E28" s="10">
        <v>0.17255000000000001</v>
      </c>
      <c r="F28" s="9">
        <v>153.73688000000001</v>
      </c>
      <c r="G28" s="10">
        <v>0.12970000000000001</v>
      </c>
      <c r="H28" s="9">
        <v>8.7239999999999998E-2</v>
      </c>
      <c r="I28" s="10">
        <v>0.13589999999999999</v>
      </c>
      <c r="J28" s="10">
        <v>10.5297</v>
      </c>
      <c r="K28" s="53">
        <v>0.10453</v>
      </c>
    </row>
    <row r="29" spans="1:11" x14ac:dyDescent="0.25">
      <c r="A29" s="8">
        <v>40934</v>
      </c>
      <c r="B29" s="9">
        <v>0.20427000000000001</v>
      </c>
      <c r="C29" s="10">
        <v>0.16739999999999999</v>
      </c>
      <c r="D29" s="9">
        <v>8.8510000000000005E-2</v>
      </c>
      <c r="E29" s="10">
        <v>0.17226</v>
      </c>
      <c r="F29" s="9">
        <v>153.21637999999999</v>
      </c>
      <c r="G29" s="10">
        <v>0.12923000000000001</v>
      </c>
      <c r="H29" s="9">
        <v>8.7120000000000003E-2</v>
      </c>
      <c r="I29" s="10">
        <v>0.13589999999999999</v>
      </c>
      <c r="J29" s="10">
        <v>10.59952</v>
      </c>
      <c r="K29" s="53">
        <v>0.10444000000000001</v>
      </c>
    </row>
    <row r="30" spans="1:11" ht="15.75" thickBot="1" x14ac:dyDescent="0.3">
      <c r="A30" s="11">
        <v>40935</v>
      </c>
      <c r="B30" s="12">
        <v>0.20224</v>
      </c>
      <c r="C30" s="13">
        <v>0.1658</v>
      </c>
      <c r="D30" s="12">
        <v>8.8510000000000005E-2</v>
      </c>
      <c r="E30" s="13">
        <v>0.17091000000000001</v>
      </c>
      <c r="F30" s="12">
        <v>152.60991999999999</v>
      </c>
      <c r="G30" s="13">
        <v>0.12770999999999999</v>
      </c>
      <c r="H30" s="12">
        <v>8.659E-2</v>
      </c>
      <c r="I30" s="13">
        <v>0.13589999999999999</v>
      </c>
      <c r="J30" s="13">
        <v>10.53191</v>
      </c>
      <c r="K30" s="54">
        <v>0.10340000000000001</v>
      </c>
    </row>
    <row r="31" spans="1:11" ht="15.75" thickTop="1" x14ac:dyDescent="0.25">
      <c r="A31" s="14" t="s">
        <v>9</v>
      </c>
      <c r="B31" s="15">
        <f t="shared" ref="B31:K31" si="6">SUM(B26:B30)</f>
        <v>1.02173</v>
      </c>
      <c r="C31" s="16">
        <f t="shared" si="6"/>
        <v>0.8379700000000001</v>
      </c>
      <c r="D31" s="15">
        <f t="shared" si="6"/>
        <v>0.44255</v>
      </c>
      <c r="E31" s="16">
        <f t="shared" si="6"/>
        <v>0.86117999999999995</v>
      </c>
      <c r="F31" s="15">
        <f t="shared" si="6"/>
        <v>767.29174</v>
      </c>
      <c r="G31" s="16">
        <f t="shared" si="6"/>
        <v>0.64561000000000002</v>
      </c>
      <c r="H31" s="15">
        <f t="shared" si="6"/>
        <v>0.43566999999999995</v>
      </c>
      <c r="I31" s="16">
        <f t="shared" si="6"/>
        <v>0.67949999999999999</v>
      </c>
      <c r="J31" s="16">
        <f t="shared" si="6"/>
        <v>52.5916</v>
      </c>
      <c r="K31" s="55">
        <f t="shared" si="6"/>
        <v>0.52240000000000009</v>
      </c>
    </row>
    <row r="32" spans="1:11" ht="15.75" thickBot="1" x14ac:dyDescent="0.3">
      <c r="A32" s="17" t="s">
        <v>10</v>
      </c>
      <c r="B32" s="18">
        <f>B31/5</f>
        <v>0.204346</v>
      </c>
      <c r="C32" s="19">
        <f>C31/5</f>
        <v>0.16759400000000002</v>
      </c>
      <c r="D32" s="19">
        <f t="shared" ref="D32:K32" si="7">D31/5</f>
        <v>8.8510000000000005E-2</v>
      </c>
      <c r="E32" s="19">
        <f t="shared" si="7"/>
        <v>0.172236</v>
      </c>
      <c r="F32" s="19">
        <f t="shared" si="7"/>
        <v>153.458348</v>
      </c>
      <c r="G32" s="19">
        <f t="shared" si="7"/>
        <v>0.12912200000000001</v>
      </c>
      <c r="H32" s="19">
        <f t="shared" si="7"/>
        <v>8.7133999999999989E-2</v>
      </c>
      <c r="I32" s="19">
        <f t="shared" si="7"/>
        <v>0.13589999999999999</v>
      </c>
      <c r="J32" s="19">
        <f t="shared" si="7"/>
        <v>10.518319999999999</v>
      </c>
      <c r="K32" s="19">
        <f t="shared" si="7"/>
        <v>0.10448000000000002</v>
      </c>
    </row>
    <row r="33" spans="1:11" ht="15.75" thickTop="1" x14ac:dyDescent="0.25">
      <c r="A33" s="8">
        <v>40938</v>
      </c>
      <c r="B33" s="9">
        <v>0.20136999999999999</v>
      </c>
      <c r="C33" s="10">
        <v>0.16503000000000001</v>
      </c>
      <c r="D33" s="9">
        <v>8.8510000000000005E-2</v>
      </c>
      <c r="E33" s="10">
        <v>0.17018</v>
      </c>
      <c r="F33" s="9">
        <v>152.46620999999999</v>
      </c>
      <c r="G33" s="10">
        <v>0.12770999999999999</v>
      </c>
      <c r="H33" s="9">
        <v>8.6470000000000005E-2</v>
      </c>
      <c r="I33" s="10">
        <v>0.13589999999999999</v>
      </c>
      <c r="J33" s="10">
        <v>10.422000000000001</v>
      </c>
      <c r="K33" s="53">
        <v>0.10296</v>
      </c>
    </row>
    <row r="34" spans="1:11" x14ac:dyDescent="0.25">
      <c r="A34" s="8">
        <v>40939</v>
      </c>
      <c r="B34" s="9">
        <v>0.20224</v>
      </c>
      <c r="C34" s="10">
        <v>0.16578000000000001</v>
      </c>
      <c r="D34" s="9">
        <v>8.8510000000000005E-2</v>
      </c>
      <c r="E34" s="10">
        <v>0.17080999999999999</v>
      </c>
      <c r="F34" s="9">
        <v>153.03460999999999</v>
      </c>
      <c r="G34" s="10">
        <v>0.12839</v>
      </c>
      <c r="H34" s="9">
        <v>8.6620000000000003E-2</v>
      </c>
      <c r="I34" s="10">
        <v>0.13589999999999999</v>
      </c>
      <c r="J34" s="10">
        <v>10.39312</v>
      </c>
      <c r="K34" s="53">
        <v>0.10340000000000001</v>
      </c>
    </row>
    <row r="35" spans="1:11" ht="20.25" x14ac:dyDescent="0.3">
      <c r="A35" s="20"/>
      <c r="B35" s="9"/>
      <c r="C35" s="56"/>
      <c r="D35" s="21"/>
      <c r="E35" s="22" t="s">
        <v>11</v>
      </c>
      <c r="F35" s="9"/>
      <c r="G35" s="10"/>
      <c r="H35" s="9"/>
      <c r="I35" s="10"/>
      <c r="J35" s="10"/>
      <c r="K35" s="53"/>
    </row>
    <row r="36" spans="1:11" ht="15.75" thickBot="1" x14ac:dyDescent="0.3">
      <c r="A36" s="23"/>
      <c r="B36" s="24"/>
      <c r="C36" s="25"/>
      <c r="D36" s="24"/>
      <c r="E36" s="25"/>
      <c r="F36" s="24"/>
      <c r="G36" s="25"/>
      <c r="H36" s="24"/>
      <c r="I36" s="25"/>
      <c r="J36" s="25"/>
      <c r="K36" s="57"/>
    </row>
    <row r="37" spans="1:11" x14ac:dyDescent="0.25">
      <c r="A37" s="26" t="s">
        <v>12</v>
      </c>
      <c r="B37" s="27">
        <f>SUM(B6:B9,B12:B16,B19:B23,B26:B30,B33:B34)</f>
        <v>4.3330899999999994</v>
      </c>
      <c r="C37" s="28">
        <f>SUM(C6:C9,C12:C16,C19:C23,C26:C30,C33:C34)</f>
        <v>3.5745599999999991</v>
      </c>
      <c r="D37" s="28">
        <f t="shared" ref="D37:K37" si="8">SUM(D6:D9,D12:D16,D19:D23,D26:D30,D33:D34)</f>
        <v>1.8586900000000006</v>
      </c>
      <c r="E37" s="28">
        <f t="shared" si="8"/>
        <v>3.6564000000000001</v>
      </c>
      <c r="F37" s="28">
        <f t="shared" si="8"/>
        <v>3264.5092899999995</v>
      </c>
      <c r="G37" s="28">
        <f t="shared" si="8"/>
        <v>2.7486000000000002</v>
      </c>
      <c r="H37" s="28">
        <f t="shared" si="8"/>
        <v>1.8412099999999998</v>
      </c>
      <c r="I37" s="28">
        <f t="shared" si="8"/>
        <v>2.853899999999999</v>
      </c>
      <c r="J37" s="28">
        <f t="shared" si="8"/>
        <v>219.71632</v>
      </c>
      <c r="K37" s="28">
        <f t="shared" si="8"/>
        <v>2.21543</v>
      </c>
    </row>
    <row r="38" spans="1:11" x14ac:dyDescent="0.25">
      <c r="A38" s="26" t="s">
        <v>13</v>
      </c>
      <c r="B38" s="15">
        <f>B37/21</f>
        <v>0.20633761904761902</v>
      </c>
      <c r="C38" s="16">
        <f>C37/21</f>
        <v>0.17021714285714282</v>
      </c>
      <c r="D38" s="16">
        <f t="shared" ref="D38:K38" si="9">D37/21</f>
        <v>8.8509047619047654E-2</v>
      </c>
      <c r="E38" s="16">
        <f t="shared" si="9"/>
        <v>0.17411428571428572</v>
      </c>
      <c r="F38" s="16">
        <f t="shared" si="9"/>
        <v>155.4528233333333</v>
      </c>
      <c r="G38" s="16">
        <f t="shared" si="9"/>
        <v>0.1308857142857143</v>
      </c>
      <c r="H38" s="16">
        <f t="shared" si="9"/>
        <v>8.7676666666666653E-2</v>
      </c>
      <c r="I38" s="16">
        <f t="shared" si="9"/>
        <v>0.13589999999999997</v>
      </c>
      <c r="J38" s="16">
        <f t="shared" si="9"/>
        <v>10.462681904761904</v>
      </c>
      <c r="K38" s="16">
        <f t="shared" si="9"/>
        <v>0.10549666666666667</v>
      </c>
    </row>
    <row r="39" spans="1:11" x14ac:dyDescent="0.25">
      <c r="A39" s="26" t="s">
        <v>14</v>
      </c>
      <c r="B39" s="27">
        <f>1/B38</f>
        <v>4.8464259916133763</v>
      </c>
      <c r="C39" s="28">
        <f>1/C38</f>
        <v>5.8748489324560236</v>
      </c>
      <c r="D39" s="28">
        <f t="shared" ref="D39:K39" si="10">1/D38</f>
        <v>11.298279971377687</v>
      </c>
      <c r="E39" s="28">
        <f t="shared" si="10"/>
        <v>5.7433541188053825</v>
      </c>
      <c r="F39" s="28">
        <f>1000/F38</f>
        <v>6.4328198006138937</v>
      </c>
      <c r="G39" s="28">
        <f t="shared" si="10"/>
        <v>7.6402532198209991</v>
      </c>
      <c r="H39" s="28">
        <f t="shared" si="10"/>
        <v>11.405543093943658</v>
      </c>
      <c r="I39" s="28">
        <f t="shared" si="10"/>
        <v>7.3583517292126581</v>
      </c>
      <c r="J39" s="28">
        <f>100/J38</f>
        <v>9.5577788668588664</v>
      </c>
      <c r="K39" s="28">
        <f t="shared" si="10"/>
        <v>9.4789724793832342</v>
      </c>
    </row>
    <row r="40" spans="1:11" ht="15.75" thickBot="1" x14ac:dyDescent="0.3">
      <c r="A40" s="29"/>
      <c r="B40" s="30"/>
      <c r="C40" s="31"/>
      <c r="D40" s="30"/>
      <c r="E40" s="31"/>
      <c r="F40" s="30"/>
      <c r="G40" s="31"/>
      <c r="H40" s="30"/>
      <c r="I40" s="31"/>
      <c r="J40" s="31"/>
      <c r="K40" s="49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/>
  </sheetViews>
  <sheetFormatPr defaultRowHeight="15" x14ac:dyDescent="0.25"/>
  <cols>
    <col min="1" max="1" width="12.7109375" customWidth="1"/>
    <col min="2" max="2" width="11.28515625" customWidth="1"/>
    <col min="3" max="3" width="11.7109375" customWidth="1"/>
    <col min="4" max="4" width="12.140625" customWidth="1"/>
    <col min="5" max="5" width="12" customWidth="1"/>
    <col min="6" max="6" width="11.28515625" customWidth="1"/>
    <col min="7" max="7" width="11.140625" customWidth="1"/>
    <col min="8" max="8" width="11.28515625" customWidth="1"/>
    <col min="9" max="9" width="11.140625" customWidth="1"/>
    <col min="10" max="11" width="10.855468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19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15</v>
      </c>
      <c r="C5" s="6" t="s">
        <v>4</v>
      </c>
      <c r="D5" s="7" t="s">
        <v>5</v>
      </c>
      <c r="E5" s="6" t="s">
        <v>6</v>
      </c>
      <c r="F5" s="7" t="s">
        <v>3</v>
      </c>
      <c r="G5" s="6" t="s">
        <v>1</v>
      </c>
      <c r="H5" s="7" t="s">
        <v>16</v>
      </c>
      <c r="I5" s="6" t="s">
        <v>8</v>
      </c>
      <c r="J5" s="6" t="s">
        <v>17</v>
      </c>
      <c r="K5" s="52" t="s">
        <v>2</v>
      </c>
    </row>
    <row r="6" spans="1:11" x14ac:dyDescent="0.25">
      <c r="A6" s="8">
        <v>40940</v>
      </c>
      <c r="B6" s="9">
        <v>0.20261999999999999</v>
      </c>
      <c r="C6" s="10">
        <v>0.16486999999999999</v>
      </c>
      <c r="D6" s="9">
        <v>8.8510000000000005E-2</v>
      </c>
      <c r="E6" s="10">
        <v>0.17058999999999999</v>
      </c>
      <c r="F6" s="9">
        <v>152.94695999999999</v>
      </c>
      <c r="G6" s="10">
        <v>0.12784000000000001</v>
      </c>
      <c r="H6" s="9">
        <v>8.6249999999999993E-2</v>
      </c>
      <c r="I6" s="10">
        <v>0.13589999999999999</v>
      </c>
      <c r="J6" s="10">
        <v>10.36645</v>
      </c>
      <c r="K6" s="53">
        <v>0.1036</v>
      </c>
    </row>
    <row r="7" spans="1:11" x14ac:dyDescent="0.25">
      <c r="A7" s="8">
        <v>40941</v>
      </c>
      <c r="B7" s="9">
        <v>0.20227999999999999</v>
      </c>
      <c r="C7" s="10">
        <v>0.16402</v>
      </c>
      <c r="D7" s="9">
        <v>8.8510000000000005E-2</v>
      </c>
      <c r="E7" s="10">
        <v>0.17030999999999999</v>
      </c>
      <c r="F7" s="9">
        <v>153.03120999999999</v>
      </c>
      <c r="G7" s="10">
        <v>0.12731999999999999</v>
      </c>
      <c r="H7" s="9">
        <v>8.5949999999999999E-2</v>
      </c>
      <c r="I7" s="10">
        <v>0.13589999999999999</v>
      </c>
      <c r="J7" s="10">
        <v>10.35167</v>
      </c>
      <c r="K7" s="53">
        <v>0.10342</v>
      </c>
    </row>
    <row r="8" spans="1:11" ht="15.75" thickBot="1" x14ac:dyDescent="0.3">
      <c r="A8" s="11">
        <v>40942</v>
      </c>
      <c r="B8" s="12">
        <v>0.20215</v>
      </c>
      <c r="C8" s="13">
        <v>0.16294</v>
      </c>
      <c r="D8" s="12">
        <v>8.8510000000000005E-2</v>
      </c>
      <c r="E8" s="13">
        <v>0.16958000000000001</v>
      </c>
      <c r="F8" s="12">
        <v>152.03914</v>
      </c>
      <c r="G8" s="13">
        <v>0.12675</v>
      </c>
      <c r="H8" s="12">
        <v>8.5879999999999998E-2</v>
      </c>
      <c r="I8" s="13">
        <v>0.13589999999999999</v>
      </c>
      <c r="J8" s="13">
        <v>10.34709</v>
      </c>
      <c r="K8" s="54">
        <v>0.10335999999999999</v>
      </c>
    </row>
    <row r="9" spans="1:11" ht="15.75" thickTop="1" x14ac:dyDescent="0.25">
      <c r="A9" s="14" t="s">
        <v>9</v>
      </c>
      <c r="B9" s="15">
        <f t="shared" ref="B9:K9" si="0">SUM(B6:B8)</f>
        <v>0.60704999999999998</v>
      </c>
      <c r="C9" s="16">
        <f t="shared" si="0"/>
        <v>0.49182999999999999</v>
      </c>
      <c r="D9" s="15">
        <f t="shared" si="0"/>
        <v>0.26553000000000004</v>
      </c>
      <c r="E9" s="16">
        <f t="shared" si="0"/>
        <v>0.51048000000000004</v>
      </c>
      <c r="F9" s="15">
        <f t="shared" si="0"/>
        <v>458.01730999999995</v>
      </c>
      <c r="G9" s="16">
        <f t="shared" si="0"/>
        <v>0.38190999999999997</v>
      </c>
      <c r="H9" s="15">
        <f t="shared" si="0"/>
        <v>0.25807999999999998</v>
      </c>
      <c r="I9" s="16">
        <f t="shared" si="0"/>
        <v>0.40769999999999995</v>
      </c>
      <c r="J9" s="16">
        <f t="shared" si="0"/>
        <v>31.06521</v>
      </c>
      <c r="K9" s="55">
        <f t="shared" si="0"/>
        <v>0.31037999999999999</v>
      </c>
    </row>
    <row r="10" spans="1:11" ht="15.75" thickBot="1" x14ac:dyDescent="0.3">
      <c r="A10" s="17" t="s">
        <v>10</v>
      </c>
      <c r="B10" s="18">
        <f>B9/3</f>
        <v>0.20235</v>
      </c>
      <c r="C10" s="19">
        <f>C9/3</f>
        <v>0.16394333333333333</v>
      </c>
      <c r="D10" s="19">
        <f t="shared" ref="D10:K10" si="1">D9/3</f>
        <v>8.8510000000000019E-2</v>
      </c>
      <c r="E10" s="19">
        <f t="shared" si="1"/>
        <v>0.17016000000000001</v>
      </c>
      <c r="F10" s="19">
        <f t="shared" si="1"/>
        <v>152.67243666666664</v>
      </c>
      <c r="G10" s="19">
        <f t="shared" si="1"/>
        <v>0.12730333333333332</v>
      </c>
      <c r="H10" s="19">
        <f t="shared" si="1"/>
        <v>8.6026666666666654E-2</v>
      </c>
      <c r="I10" s="19">
        <f t="shared" si="1"/>
        <v>0.13589999999999999</v>
      </c>
      <c r="J10" s="19">
        <f t="shared" si="1"/>
        <v>10.35507</v>
      </c>
      <c r="K10" s="19">
        <f t="shared" si="1"/>
        <v>0.10346</v>
      </c>
    </row>
    <row r="11" spans="1:11" ht="15.75" thickTop="1" x14ac:dyDescent="0.25">
      <c r="A11" s="8">
        <v>40945</v>
      </c>
      <c r="B11" s="9">
        <v>0.2026</v>
      </c>
      <c r="C11" s="10">
        <v>0.16313</v>
      </c>
      <c r="D11" s="9">
        <v>8.8510000000000005E-2</v>
      </c>
      <c r="E11" s="10">
        <v>0.16894999999999999</v>
      </c>
      <c r="F11" s="9">
        <v>151.80029999999999</v>
      </c>
      <c r="G11" s="10">
        <v>0.12644</v>
      </c>
      <c r="H11" s="9">
        <v>8.6029999999999995E-2</v>
      </c>
      <c r="I11" s="10">
        <v>0.13589999999999999</v>
      </c>
      <c r="J11" s="10">
        <v>10.4945</v>
      </c>
      <c r="K11" s="53">
        <v>0.10359</v>
      </c>
    </row>
    <row r="12" spans="1:11" x14ac:dyDescent="0.25">
      <c r="A12" s="8">
        <v>40946</v>
      </c>
      <c r="B12" s="9">
        <v>0.20316000000000001</v>
      </c>
      <c r="C12" s="10">
        <v>0.16335</v>
      </c>
      <c r="D12" s="9">
        <v>8.8510000000000005E-2</v>
      </c>
      <c r="E12" s="10">
        <v>0.16964000000000001</v>
      </c>
      <c r="F12" s="9">
        <v>152.09417999999999</v>
      </c>
      <c r="G12" s="10">
        <v>0.12669</v>
      </c>
      <c r="H12" s="9">
        <v>8.6080000000000004E-2</v>
      </c>
      <c r="I12" s="10">
        <v>0.13589999999999999</v>
      </c>
      <c r="J12" s="10">
        <v>10.41419</v>
      </c>
      <c r="K12" s="53">
        <v>0.10387</v>
      </c>
    </row>
    <row r="13" spans="1:11" x14ac:dyDescent="0.25">
      <c r="A13" s="8">
        <v>40947</v>
      </c>
      <c r="B13" s="9">
        <v>0.20207</v>
      </c>
      <c r="C13" s="10">
        <v>0.16286999999999999</v>
      </c>
      <c r="D13" s="9">
        <v>8.8510000000000005E-2</v>
      </c>
      <c r="E13" s="10">
        <v>0.16957</v>
      </c>
      <c r="F13" s="9">
        <v>152.31842</v>
      </c>
      <c r="G13" s="10">
        <v>0.12637999999999999</v>
      </c>
      <c r="H13" s="9">
        <v>8.5830000000000004E-2</v>
      </c>
      <c r="I13" s="10">
        <v>0.13589999999999999</v>
      </c>
      <c r="J13" s="10">
        <v>10.423870000000001</v>
      </c>
      <c r="K13" s="53">
        <v>0.10331</v>
      </c>
    </row>
    <row r="14" spans="1:11" x14ac:dyDescent="0.25">
      <c r="A14" s="8">
        <v>40948</v>
      </c>
      <c r="B14" s="9">
        <v>0.20050999999999999</v>
      </c>
      <c r="C14" s="10">
        <v>0.16233</v>
      </c>
      <c r="D14" s="9">
        <v>8.8499999999999995E-2</v>
      </c>
      <c r="E14" s="10">
        <v>0.16921</v>
      </c>
      <c r="F14" s="9">
        <v>151.71876</v>
      </c>
      <c r="G14" s="10">
        <v>0.12576000000000001</v>
      </c>
      <c r="H14" s="9">
        <v>8.5720000000000005E-2</v>
      </c>
      <c r="I14" s="10">
        <v>0.13589999999999999</v>
      </c>
      <c r="J14" s="10">
        <v>10.45275</v>
      </c>
      <c r="K14" s="53">
        <v>0.10252</v>
      </c>
    </row>
    <row r="15" spans="1:11" ht="15.75" thickBot="1" x14ac:dyDescent="0.3">
      <c r="A15" s="11">
        <v>40949</v>
      </c>
      <c r="B15" s="12">
        <v>0.20019000000000001</v>
      </c>
      <c r="C15" s="13">
        <v>0.16274</v>
      </c>
      <c r="D15" s="12">
        <v>8.8510000000000005E-2</v>
      </c>
      <c r="E15" s="13">
        <v>0.1694</v>
      </c>
      <c r="F15" s="12">
        <v>151.86824999999999</v>
      </c>
      <c r="G15" s="13">
        <v>0.12595999999999999</v>
      </c>
      <c r="H15" s="12">
        <v>8.5800000000000001E-2</v>
      </c>
      <c r="I15" s="13">
        <v>0.13589999999999999</v>
      </c>
      <c r="J15" s="13">
        <v>10.513730000000001</v>
      </c>
      <c r="K15" s="54">
        <v>0.10235</v>
      </c>
    </row>
    <row r="16" spans="1:11" ht="15.75" thickTop="1" x14ac:dyDescent="0.25">
      <c r="A16" s="14" t="s">
        <v>9</v>
      </c>
      <c r="B16" s="15">
        <f t="shared" ref="B16:K16" si="2">SUM(B11:B15)</f>
        <v>1.0085299999999999</v>
      </c>
      <c r="C16" s="16">
        <f t="shared" si="2"/>
        <v>0.81441999999999992</v>
      </c>
      <c r="D16" s="15">
        <f t="shared" si="2"/>
        <v>0.44254000000000004</v>
      </c>
      <c r="E16" s="16">
        <f t="shared" si="2"/>
        <v>0.84676999999999991</v>
      </c>
      <c r="F16" s="15">
        <f t="shared" si="2"/>
        <v>759.79990999999995</v>
      </c>
      <c r="G16" s="16">
        <f t="shared" si="2"/>
        <v>0.63122999999999996</v>
      </c>
      <c r="H16" s="15">
        <f t="shared" si="2"/>
        <v>0.42946000000000001</v>
      </c>
      <c r="I16" s="16">
        <f t="shared" si="2"/>
        <v>0.67949999999999999</v>
      </c>
      <c r="J16" s="16">
        <f t="shared" si="2"/>
        <v>52.299040000000005</v>
      </c>
      <c r="K16" s="55">
        <f t="shared" si="2"/>
        <v>0.51563999999999999</v>
      </c>
    </row>
    <row r="17" spans="1:11" ht="15.75" thickBot="1" x14ac:dyDescent="0.3">
      <c r="A17" s="17" t="s">
        <v>10</v>
      </c>
      <c r="B17" s="18">
        <f>B16/5</f>
        <v>0.201706</v>
      </c>
      <c r="C17" s="19">
        <f>C16/5</f>
        <v>0.16288399999999997</v>
      </c>
      <c r="D17" s="19">
        <f t="shared" ref="D17:K17" si="3">D16/5</f>
        <v>8.8508000000000003E-2</v>
      </c>
      <c r="E17" s="19">
        <f t="shared" si="3"/>
        <v>0.16935399999999998</v>
      </c>
      <c r="F17" s="19">
        <f t="shared" si="3"/>
        <v>151.959982</v>
      </c>
      <c r="G17" s="19">
        <f t="shared" si="3"/>
        <v>0.126246</v>
      </c>
      <c r="H17" s="19">
        <f t="shared" si="3"/>
        <v>8.5891999999999996E-2</v>
      </c>
      <c r="I17" s="19">
        <f t="shared" si="3"/>
        <v>0.13589999999999999</v>
      </c>
      <c r="J17" s="19">
        <f t="shared" si="3"/>
        <v>10.459808000000001</v>
      </c>
      <c r="K17" s="19">
        <f t="shared" si="3"/>
        <v>0.103128</v>
      </c>
    </row>
    <row r="18" spans="1:11" ht="15.75" thickTop="1" x14ac:dyDescent="0.25">
      <c r="A18" s="8">
        <v>40952</v>
      </c>
      <c r="B18" s="9">
        <v>0.20146</v>
      </c>
      <c r="C18" s="10">
        <v>0.16422999999999999</v>
      </c>
      <c r="D18" s="9">
        <v>8.8510000000000005E-2</v>
      </c>
      <c r="E18" s="10">
        <v>0.17138999999999999</v>
      </c>
      <c r="F18" s="9">
        <v>152.64967999999999</v>
      </c>
      <c r="G18" s="10">
        <v>0.12726000000000001</v>
      </c>
      <c r="H18" s="9">
        <v>8.6239999999999997E-2</v>
      </c>
      <c r="I18" s="10">
        <v>0.13589999999999999</v>
      </c>
      <c r="J18" s="10">
        <v>10.549239999999999</v>
      </c>
      <c r="K18" s="53">
        <v>0.10298</v>
      </c>
    </row>
    <row r="19" spans="1:11" x14ac:dyDescent="0.25">
      <c r="A19" s="8">
        <v>40953</v>
      </c>
      <c r="B19" s="9">
        <v>0.20497000000000001</v>
      </c>
      <c r="C19" s="10">
        <v>0.16316</v>
      </c>
      <c r="D19" s="9">
        <v>8.838E-2</v>
      </c>
      <c r="E19" s="10">
        <v>0.17066000000000001</v>
      </c>
      <c r="F19" s="9">
        <v>152.53245999999999</v>
      </c>
      <c r="G19" s="10">
        <v>0.12665000000000001</v>
      </c>
      <c r="H19" s="9">
        <v>8.6050000000000001E-2</v>
      </c>
      <c r="I19" s="10">
        <v>0.13589999999999999</v>
      </c>
      <c r="J19" s="10">
        <v>10.5382</v>
      </c>
      <c r="K19" s="53">
        <v>0.10271</v>
      </c>
    </row>
    <row r="20" spans="1:11" x14ac:dyDescent="0.25">
      <c r="A20" s="8">
        <v>40954</v>
      </c>
      <c r="B20" s="9">
        <v>0.20219999999999999</v>
      </c>
      <c r="C20" s="10">
        <v>0.16347999999999999</v>
      </c>
      <c r="D20" s="9">
        <v>8.8510000000000005E-2</v>
      </c>
      <c r="E20" s="10">
        <v>0.17165</v>
      </c>
      <c r="F20" s="9">
        <v>152.77809999999999</v>
      </c>
      <c r="G20" s="10">
        <v>0.12720999999999999</v>
      </c>
      <c r="H20" s="9">
        <v>8.6569999999999994E-2</v>
      </c>
      <c r="I20" s="10">
        <v>0.13589999999999999</v>
      </c>
      <c r="J20" s="10">
        <v>10.60937</v>
      </c>
      <c r="K20" s="53">
        <v>0.10339</v>
      </c>
    </row>
    <row r="21" spans="1:11" x14ac:dyDescent="0.25">
      <c r="A21" s="8">
        <v>40955</v>
      </c>
      <c r="B21" s="9">
        <v>0.20283000000000001</v>
      </c>
      <c r="C21" s="10">
        <v>0.1623</v>
      </c>
      <c r="D21" s="9">
        <v>8.8510000000000005E-2</v>
      </c>
      <c r="E21" s="10">
        <v>0.17151</v>
      </c>
      <c r="F21" s="9">
        <v>152.68807000000001</v>
      </c>
      <c r="G21" s="10">
        <v>0.12667999999999999</v>
      </c>
      <c r="H21" s="9">
        <v>8.6679999999999993E-2</v>
      </c>
      <c r="I21" s="10">
        <v>0.13589999999999999</v>
      </c>
      <c r="J21" s="10">
        <v>10.6532</v>
      </c>
      <c r="K21" s="53">
        <v>0.1037</v>
      </c>
    </row>
    <row r="22" spans="1:11" ht="15.75" thickBot="1" x14ac:dyDescent="0.3">
      <c r="A22" s="11">
        <v>40956</v>
      </c>
      <c r="B22" s="12">
        <v>0.20358000000000001</v>
      </c>
      <c r="C22" s="13">
        <v>0.16386000000000001</v>
      </c>
      <c r="D22" s="12">
        <v>8.8510000000000005E-2</v>
      </c>
      <c r="E22" s="13">
        <v>0.17204</v>
      </c>
      <c r="F22" s="12">
        <v>153.60436999999999</v>
      </c>
      <c r="G22" s="13">
        <v>0.12667999999999999</v>
      </c>
      <c r="H22" s="12">
        <v>8.6349999999999996E-2</v>
      </c>
      <c r="I22" s="13">
        <v>0.13589999999999999</v>
      </c>
      <c r="J22" s="13">
        <v>10.698560000000001</v>
      </c>
      <c r="K22" s="54">
        <v>0.10409</v>
      </c>
    </row>
    <row r="23" spans="1:11" ht="15.75" thickTop="1" x14ac:dyDescent="0.25">
      <c r="A23" s="14" t="s">
        <v>9</v>
      </c>
      <c r="B23" s="15">
        <f t="shared" ref="B23:K23" si="4">SUM(B18:B22)</f>
        <v>1.0150400000000002</v>
      </c>
      <c r="C23" s="16">
        <f t="shared" si="4"/>
        <v>0.81702999999999992</v>
      </c>
      <c r="D23" s="15">
        <f t="shared" si="4"/>
        <v>0.44241999999999992</v>
      </c>
      <c r="E23" s="16">
        <f t="shared" si="4"/>
        <v>0.85724999999999985</v>
      </c>
      <c r="F23" s="15">
        <f t="shared" si="4"/>
        <v>764.25268000000005</v>
      </c>
      <c r="G23" s="16">
        <f t="shared" si="4"/>
        <v>0.63448000000000004</v>
      </c>
      <c r="H23" s="15">
        <f t="shared" si="4"/>
        <v>0.43188999999999994</v>
      </c>
      <c r="I23" s="16">
        <f t="shared" si="4"/>
        <v>0.67949999999999999</v>
      </c>
      <c r="J23" s="16">
        <f t="shared" si="4"/>
        <v>53.048569999999998</v>
      </c>
      <c r="K23" s="55">
        <f t="shared" si="4"/>
        <v>0.51686999999999994</v>
      </c>
    </row>
    <row r="24" spans="1:11" ht="15.75" thickBot="1" x14ac:dyDescent="0.3">
      <c r="A24" s="17" t="s">
        <v>10</v>
      </c>
      <c r="B24" s="18">
        <f>B23/5</f>
        <v>0.20300800000000002</v>
      </c>
      <c r="C24" s="19">
        <f>C23/5</f>
        <v>0.163406</v>
      </c>
      <c r="D24" s="19">
        <f t="shared" ref="D24:K24" si="5">D23/5</f>
        <v>8.8483999999999979E-2</v>
      </c>
      <c r="E24" s="19">
        <f t="shared" si="5"/>
        <v>0.17144999999999996</v>
      </c>
      <c r="F24" s="19">
        <f t="shared" si="5"/>
        <v>152.85053600000001</v>
      </c>
      <c r="G24" s="19">
        <f t="shared" si="5"/>
        <v>0.12689600000000001</v>
      </c>
      <c r="H24" s="19">
        <f t="shared" si="5"/>
        <v>8.6377999999999983E-2</v>
      </c>
      <c r="I24" s="19">
        <f t="shared" si="5"/>
        <v>0.13589999999999999</v>
      </c>
      <c r="J24" s="19">
        <f t="shared" si="5"/>
        <v>10.609714</v>
      </c>
      <c r="K24" s="19">
        <f t="shared" si="5"/>
        <v>0.10337399999999999</v>
      </c>
    </row>
    <row r="25" spans="1:11" ht="15.75" thickTop="1" x14ac:dyDescent="0.25">
      <c r="A25" s="8">
        <v>40959</v>
      </c>
      <c r="B25" s="9">
        <v>0.20172000000000001</v>
      </c>
      <c r="C25" s="10">
        <v>0.16231000000000001</v>
      </c>
      <c r="D25" s="9">
        <v>8.8510000000000005E-2</v>
      </c>
      <c r="E25" s="10">
        <v>0.17066000000000001</v>
      </c>
      <c r="F25" s="9">
        <v>153.12362999999999</v>
      </c>
      <c r="G25" s="10">
        <v>0.12636</v>
      </c>
      <c r="H25" s="9">
        <v>8.5809999999999997E-2</v>
      </c>
      <c r="I25" s="10">
        <v>0.13589999999999999</v>
      </c>
      <c r="J25" s="10">
        <v>10.80592</v>
      </c>
      <c r="K25" s="53">
        <v>0.10314</v>
      </c>
    </row>
    <row r="26" spans="1:11" x14ac:dyDescent="0.25">
      <c r="A26" s="8">
        <v>40960</v>
      </c>
      <c r="B26" s="9">
        <v>0.20082</v>
      </c>
      <c r="C26" s="10">
        <v>0.16169</v>
      </c>
      <c r="D26" s="9">
        <v>8.8510000000000005E-2</v>
      </c>
      <c r="E26" s="10">
        <v>0.17018</v>
      </c>
      <c r="F26" s="9">
        <v>152.60482999999999</v>
      </c>
      <c r="G26" s="10">
        <v>0.12609999999999999</v>
      </c>
      <c r="H26" s="9">
        <v>8.5680000000000006E-2</v>
      </c>
      <c r="I26" s="10">
        <v>0.13589999999999999</v>
      </c>
      <c r="J26" s="10">
        <v>10.81611</v>
      </c>
      <c r="K26" s="53">
        <v>0.10267999999999999</v>
      </c>
    </row>
    <row r="27" spans="1:11" x14ac:dyDescent="0.25">
      <c r="A27" s="8">
        <v>40961</v>
      </c>
      <c r="B27" s="9">
        <v>0.20066000000000001</v>
      </c>
      <c r="C27" s="10">
        <v>0.16244</v>
      </c>
      <c r="D27" s="9">
        <v>8.8510000000000005E-2</v>
      </c>
      <c r="E27" s="10">
        <v>0.17055000000000001</v>
      </c>
      <c r="F27" s="9">
        <v>152.84264999999999</v>
      </c>
      <c r="G27" s="10">
        <v>0.12695000000000001</v>
      </c>
      <c r="H27" s="9">
        <v>8.591E-2</v>
      </c>
      <c r="I27" s="10">
        <v>0.13589999999999999</v>
      </c>
      <c r="J27" s="10">
        <v>10.832929999999999</v>
      </c>
      <c r="K27" s="53">
        <v>0.1026</v>
      </c>
    </row>
    <row r="28" spans="1:11" x14ac:dyDescent="0.25">
      <c r="A28" s="8">
        <v>40962</v>
      </c>
      <c r="B28" s="9">
        <v>0.20075999999999999</v>
      </c>
      <c r="C28" s="10">
        <v>0.16350999999999999</v>
      </c>
      <c r="D28" s="9">
        <v>8.8510000000000005E-2</v>
      </c>
      <c r="E28" s="10">
        <v>0.17105000000000001</v>
      </c>
      <c r="F28" s="9">
        <v>153.14401000000001</v>
      </c>
      <c r="G28" s="10">
        <v>0.12767999999999999</v>
      </c>
      <c r="H28" s="9">
        <v>8.6690000000000003E-2</v>
      </c>
      <c r="I28" s="10">
        <v>0.13589999999999999</v>
      </c>
      <c r="J28" s="10">
        <v>10.88729</v>
      </c>
      <c r="K28" s="53">
        <v>0.10265000000000001</v>
      </c>
    </row>
    <row r="29" spans="1:11" ht="15.75" thickBot="1" x14ac:dyDescent="0.3">
      <c r="A29" s="11">
        <v>40963</v>
      </c>
      <c r="B29" s="12">
        <v>0.19977</v>
      </c>
      <c r="C29" s="13">
        <v>0.16353000000000001</v>
      </c>
      <c r="D29" s="12">
        <v>8.838E-2</v>
      </c>
      <c r="E29" s="13">
        <v>0.17086000000000001</v>
      </c>
      <c r="F29" s="12">
        <v>153.36417</v>
      </c>
      <c r="G29" s="13">
        <v>0.12742000000000001</v>
      </c>
      <c r="H29" s="12">
        <v>8.6580000000000004E-2</v>
      </c>
      <c r="I29" s="13">
        <v>0.13589999999999999</v>
      </c>
      <c r="J29" s="13">
        <v>10.88916</v>
      </c>
      <c r="K29" s="54">
        <v>0.10213999999999999</v>
      </c>
    </row>
    <row r="30" spans="1:11" ht="15.75" thickTop="1" x14ac:dyDescent="0.25">
      <c r="A30" s="14" t="s">
        <v>9</v>
      </c>
      <c r="B30" s="15">
        <f t="shared" ref="B30:K30" si="6">SUM(B25:B29)</f>
        <v>1.00373</v>
      </c>
      <c r="C30" s="16">
        <f t="shared" si="6"/>
        <v>0.81347999999999998</v>
      </c>
      <c r="D30" s="15">
        <f t="shared" si="6"/>
        <v>0.44242000000000004</v>
      </c>
      <c r="E30" s="16">
        <f t="shared" si="6"/>
        <v>0.85330000000000006</v>
      </c>
      <c r="F30" s="15">
        <f t="shared" si="6"/>
        <v>765.0792899999999</v>
      </c>
      <c r="G30" s="16">
        <f t="shared" si="6"/>
        <v>0.63451000000000002</v>
      </c>
      <c r="H30" s="15">
        <f t="shared" si="6"/>
        <v>0.43067</v>
      </c>
      <c r="I30" s="16">
        <f t="shared" si="6"/>
        <v>0.67949999999999999</v>
      </c>
      <c r="J30" s="16">
        <f t="shared" si="6"/>
        <v>54.231409999999997</v>
      </c>
      <c r="K30" s="55">
        <f t="shared" si="6"/>
        <v>0.51321000000000006</v>
      </c>
    </row>
    <row r="31" spans="1:11" ht="15.75" thickBot="1" x14ac:dyDescent="0.3">
      <c r="A31" s="17" t="s">
        <v>10</v>
      </c>
      <c r="B31" s="18">
        <f>B30/5</f>
        <v>0.20074600000000001</v>
      </c>
      <c r="C31" s="19">
        <f>C30/5</f>
        <v>0.16269600000000001</v>
      </c>
      <c r="D31" s="19">
        <f t="shared" ref="D31:K31" si="7">D30/5</f>
        <v>8.8484000000000007E-2</v>
      </c>
      <c r="E31" s="19">
        <f t="shared" si="7"/>
        <v>0.17066000000000001</v>
      </c>
      <c r="F31" s="19">
        <f t="shared" si="7"/>
        <v>153.01585799999998</v>
      </c>
      <c r="G31" s="19">
        <f t="shared" si="7"/>
        <v>0.12690200000000001</v>
      </c>
      <c r="H31" s="19">
        <f t="shared" si="7"/>
        <v>8.6134000000000002E-2</v>
      </c>
      <c r="I31" s="19">
        <f t="shared" si="7"/>
        <v>0.13589999999999999</v>
      </c>
      <c r="J31" s="19">
        <f t="shared" si="7"/>
        <v>10.846281999999999</v>
      </c>
      <c r="K31" s="19">
        <f t="shared" si="7"/>
        <v>0.10264200000000001</v>
      </c>
    </row>
    <row r="32" spans="1:11" ht="15.75" thickTop="1" x14ac:dyDescent="0.25">
      <c r="A32" s="8">
        <v>40966</v>
      </c>
      <c r="B32" s="9">
        <v>0.19758999999999999</v>
      </c>
      <c r="C32" s="10">
        <v>0.16247</v>
      </c>
      <c r="D32" s="9">
        <v>8.838E-2</v>
      </c>
      <c r="E32" s="10">
        <v>0.17058999999999999</v>
      </c>
      <c r="F32" s="9">
        <v>152.85352</v>
      </c>
      <c r="G32" s="10">
        <v>0.12701999999999999</v>
      </c>
      <c r="H32" s="9">
        <v>8.5620000000000002E-2</v>
      </c>
      <c r="I32" s="10">
        <v>0.13589999999999999</v>
      </c>
      <c r="J32" s="10">
        <v>11.027100000000001</v>
      </c>
      <c r="K32" s="53">
        <v>0.10102</v>
      </c>
    </row>
    <row r="33" spans="1:11" x14ac:dyDescent="0.25">
      <c r="A33" s="8">
        <v>40967</v>
      </c>
      <c r="B33" s="9">
        <v>0.19813</v>
      </c>
      <c r="C33" s="10">
        <v>0.16234999999999999</v>
      </c>
      <c r="D33" s="9">
        <v>8.8510000000000005E-2</v>
      </c>
      <c r="E33" s="10">
        <v>0.1709</v>
      </c>
      <c r="F33" s="9">
        <v>153.32169999999999</v>
      </c>
      <c r="G33" s="10">
        <v>0.12676999999999999</v>
      </c>
      <c r="H33" s="9">
        <v>8.5730000000000001E-2</v>
      </c>
      <c r="I33" s="10">
        <v>0.13589999999999999</v>
      </c>
      <c r="J33" s="10">
        <v>10.97223</v>
      </c>
      <c r="K33" s="53">
        <v>0.10131999999999999</v>
      </c>
    </row>
    <row r="34" spans="1:11" x14ac:dyDescent="0.25">
      <c r="A34" s="8">
        <v>40968</v>
      </c>
      <c r="B34" s="9">
        <v>0.19474</v>
      </c>
      <c r="C34" s="10">
        <v>0.16208</v>
      </c>
      <c r="D34" s="9">
        <v>8.8510000000000005E-2</v>
      </c>
      <c r="E34" s="10">
        <v>0.17029</v>
      </c>
      <c r="F34" s="9">
        <v>153.07538</v>
      </c>
      <c r="G34" s="10">
        <v>0.12631999999999999</v>
      </c>
      <c r="H34" s="9">
        <v>8.5750000000000007E-2</v>
      </c>
      <c r="I34" s="10">
        <v>0.13589999999999999</v>
      </c>
      <c r="J34" s="10">
        <v>10.930949999999999</v>
      </c>
      <c r="K34" s="53">
        <v>9.9559999999999996E-2</v>
      </c>
    </row>
    <row r="35" spans="1:11" x14ac:dyDescent="0.25">
      <c r="A35" s="20"/>
      <c r="B35" s="9"/>
      <c r="C35" s="10"/>
      <c r="D35" s="9"/>
      <c r="E35" s="10"/>
      <c r="F35" s="9"/>
      <c r="G35" s="10"/>
      <c r="H35" s="9"/>
      <c r="I35" s="10"/>
      <c r="J35" s="10"/>
      <c r="K35" s="53"/>
    </row>
    <row r="36" spans="1:11" ht="20.25" x14ac:dyDescent="0.3">
      <c r="A36" s="20"/>
      <c r="B36" s="9"/>
      <c r="C36" s="58"/>
      <c r="D36" s="9"/>
      <c r="E36" s="22" t="s">
        <v>11</v>
      </c>
      <c r="F36" s="9"/>
      <c r="G36" s="10"/>
      <c r="H36" s="9"/>
      <c r="I36" s="10"/>
      <c r="J36" s="10"/>
      <c r="K36" s="53"/>
    </row>
    <row r="37" spans="1:11" ht="15.75" thickBot="1" x14ac:dyDescent="0.3">
      <c r="A37" s="23"/>
      <c r="B37" s="24"/>
      <c r="C37" s="25"/>
      <c r="D37" s="24"/>
      <c r="E37" s="25"/>
      <c r="F37" s="24"/>
      <c r="G37" s="25"/>
      <c r="H37" s="24"/>
      <c r="I37" s="25"/>
      <c r="J37" s="25"/>
      <c r="K37" s="57"/>
    </row>
    <row r="38" spans="1:11" x14ac:dyDescent="0.25">
      <c r="A38" s="26" t="s">
        <v>12</v>
      </c>
      <c r="B38" s="27">
        <f>SUM(B6:B8,B11:B15,B18:B22,B25:B29,B32:B34)</f>
        <v>4.2248099999999997</v>
      </c>
      <c r="C38" s="28">
        <f>SUM(C6:C8,C11:C15,C18:C22,C25:C29,C32:C34)</f>
        <v>3.4236600000000004</v>
      </c>
      <c r="D38" s="28">
        <f t="shared" ref="D38:K38" si="8">SUM(D6:D8,D11:D15,D18:D22,D25:D29,D32:D34)</f>
        <v>1.8583100000000004</v>
      </c>
      <c r="E38" s="28">
        <f t="shared" si="8"/>
        <v>3.57958</v>
      </c>
      <c r="F38" s="28">
        <f t="shared" si="8"/>
        <v>3206.3997899999995</v>
      </c>
      <c r="G38" s="28">
        <f t="shared" si="8"/>
        <v>2.6622399999999988</v>
      </c>
      <c r="H38" s="28">
        <f t="shared" si="8"/>
        <v>1.8071999999999999</v>
      </c>
      <c r="I38" s="28">
        <f t="shared" si="8"/>
        <v>2.853899999999999</v>
      </c>
      <c r="J38" s="28">
        <f t="shared" si="8"/>
        <v>223.57451000000003</v>
      </c>
      <c r="K38" s="28">
        <f t="shared" si="8"/>
        <v>2.1579999999999995</v>
      </c>
    </row>
    <row r="39" spans="1:11" x14ac:dyDescent="0.25">
      <c r="A39" s="26" t="s">
        <v>13</v>
      </c>
      <c r="B39" s="27">
        <f>B38/21</f>
        <v>0.20118142857142857</v>
      </c>
      <c r="C39" s="28">
        <f>C38/21</f>
        <v>0.16303142857142858</v>
      </c>
      <c r="D39" s="28">
        <f t="shared" ref="D39:K39" si="9">D38/21</f>
        <v>8.8490952380952392E-2</v>
      </c>
      <c r="E39" s="28">
        <f t="shared" si="9"/>
        <v>0.17045619047619048</v>
      </c>
      <c r="F39" s="28">
        <f t="shared" si="9"/>
        <v>152.68570428571425</v>
      </c>
      <c r="G39" s="28">
        <f t="shared" si="9"/>
        <v>0.12677333333333327</v>
      </c>
      <c r="H39" s="28">
        <f t="shared" si="9"/>
        <v>8.605714285714286E-2</v>
      </c>
      <c r="I39" s="28">
        <f t="shared" si="9"/>
        <v>0.13589999999999997</v>
      </c>
      <c r="J39" s="28">
        <f t="shared" si="9"/>
        <v>10.646405238095239</v>
      </c>
      <c r="K39" s="28">
        <f t="shared" si="9"/>
        <v>0.10276190476190473</v>
      </c>
    </row>
    <row r="40" spans="1:11" x14ac:dyDescent="0.25">
      <c r="A40" s="26" t="s">
        <v>14</v>
      </c>
      <c r="B40" s="27">
        <f>1/B39</f>
        <v>4.9706377328211211</v>
      </c>
      <c r="C40" s="28">
        <f>1/C39</f>
        <v>6.1337866493752298</v>
      </c>
      <c r="D40" s="28">
        <f t="shared" ref="D40:K40" si="10">1/D39</f>
        <v>11.30059032131345</v>
      </c>
      <c r="E40" s="28">
        <f t="shared" si="10"/>
        <v>5.8666100492236515</v>
      </c>
      <c r="F40" s="28">
        <f>1000/F39</f>
        <v>6.5494016265513801</v>
      </c>
      <c r="G40" s="28">
        <f t="shared" si="10"/>
        <v>7.8880942364324822</v>
      </c>
      <c r="H40" s="28">
        <f t="shared" si="10"/>
        <v>11.620185922974768</v>
      </c>
      <c r="I40" s="28">
        <f t="shared" si="10"/>
        <v>7.3583517292126581</v>
      </c>
      <c r="J40" s="28">
        <f>100/J39</f>
        <v>9.3928417868387584</v>
      </c>
      <c r="K40" s="28">
        <f t="shared" si="10"/>
        <v>9.7312326227988901</v>
      </c>
    </row>
    <row r="41" spans="1:11" ht="15.75" thickBot="1" x14ac:dyDescent="0.3">
      <c r="A41" s="29"/>
      <c r="B41" s="30"/>
      <c r="C41" s="31"/>
      <c r="D41" s="30"/>
      <c r="E41" s="31"/>
      <c r="F41" s="30"/>
      <c r="G41" s="31"/>
      <c r="H41" s="30"/>
      <c r="I41" s="31"/>
      <c r="J41" s="31"/>
      <c r="K41" s="49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20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15</v>
      </c>
      <c r="C5" s="6" t="s">
        <v>4</v>
      </c>
      <c r="D5" s="7" t="s">
        <v>5</v>
      </c>
      <c r="E5" s="6" t="s">
        <v>6</v>
      </c>
      <c r="F5" s="7" t="s">
        <v>3</v>
      </c>
      <c r="G5" s="6" t="s">
        <v>1</v>
      </c>
      <c r="H5" s="7" t="s">
        <v>7</v>
      </c>
      <c r="I5" s="6" t="s">
        <v>8</v>
      </c>
      <c r="J5" s="6" t="s">
        <v>17</v>
      </c>
      <c r="K5" s="52" t="s">
        <v>2</v>
      </c>
    </row>
    <row r="6" spans="1:11" x14ac:dyDescent="0.25">
      <c r="A6" s="8">
        <v>40969</v>
      </c>
      <c r="B6" s="9">
        <v>0.19844000000000001</v>
      </c>
      <c r="C6" s="10">
        <v>0.16175</v>
      </c>
      <c r="D6" s="9">
        <v>8.8510000000000005E-2</v>
      </c>
      <c r="E6" s="10">
        <v>0.16950000000000001</v>
      </c>
      <c r="F6" s="9">
        <v>152.23177999999999</v>
      </c>
      <c r="G6" s="10">
        <v>0.12592999999999999</v>
      </c>
      <c r="H6" s="9">
        <v>8.5190000000000002E-2</v>
      </c>
      <c r="I6" s="10">
        <v>0.13589999999999999</v>
      </c>
      <c r="J6" s="10">
        <v>10.984629999999999</v>
      </c>
      <c r="K6" s="53">
        <v>0.10145999999999999</v>
      </c>
    </row>
    <row r="7" spans="1:11" ht="15.75" thickBot="1" x14ac:dyDescent="0.3">
      <c r="A7" s="11">
        <v>40970</v>
      </c>
      <c r="B7" s="12">
        <v>0.19950000000000001</v>
      </c>
      <c r="C7" s="13">
        <v>0.16245999999999999</v>
      </c>
      <c r="D7" s="12">
        <v>8.8510000000000005E-2</v>
      </c>
      <c r="E7" s="13">
        <v>0.16977999999999999</v>
      </c>
      <c r="F7" s="12">
        <v>151.88694000000001</v>
      </c>
      <c r="G7" s="13">
        <v>0.12611</v>
      </c>
      <c r="H7" s="12">
        <v>8.5250000000000006E-2</v>
      </c>
      <c r="I7" s="13">
        <v>0.13589999999999999</v>
      </c>
      <c r="J7" s="13">
        <v>11.01741</v>
      </c>
      <c r="K7" s="54">
        <v>0.10199999999999999</v>
      </c>
    </row>
    <row r="8" spans="1:11" ht="15.75" thickTop="1" x14ac:dyDescent="0.25">
      <c r="A8" s="14" t="s">
        <v>9</v>
      </c>
      <c r="B8" s="15">
        <f t="shared" ref="B8:K8" si="0">SUM(B6:B7)</f>
        <v>0.39794000000000002</v>
      </c>
      <c r="C8" s="16">
        <f t="shared" si="0"/>
        <v>0.32421</v>
      </c>
      <c r="D8" s="15">
        <f t="shared" si="0"/>
        <v>0.17702000000000001</v>
      </c>
      <c r="E8" s="16">
        <f t="shared" si="0"/>
        <v>0.33928000000000003</v>
      </c>
      <c r="F8" s="15">
        <f t="shared" si="0"/>
        <v>304.11872</v>
      </c>
      <c r="G8" s="16">
        <f t="shared" si="0"/>
        <v>0.25203999999999999</v>
      </c>
      <c r="H8" s="15">
        <f t="shared" si="0"/>
        <v>0.17044000000000001</v>
      </c>
      <c r="I8" s="16">
        <f t="shared" si="0"/>
        <v>0.27179999999999999</v>
      </c>
      <c r="J8" s="16">
        <f t="shared" si="0"/>
        <v>22.002040000000001</v>
      </c>
      <c r="K8" s="55">
        <f t="shared" si="0"/>
        <v>0.20345999999999997</v>
      </c>
    </row>
    <row r="9" spans="1:11" ht="15.75" thickBot="1" x14ac:dyDescent="0.3">
      <c r="A9" s="17" t="s">
        <v>10</v>
      </c>
      <c r="B9" s="18">
        <f>B8/2</f>
        <v>0.19897000000000001</v>
      </c>
      <c r="C9" s="19">
        <f>C8/2</f>
        <v>0.162105</v>
      </c>
      <c r="D9" s="19">
        <f t="shared" ref="D9:K9" si="1">D8/2</f>
        <v>8.8510000000000005E-2</v>
      </c>
      <c r="E9" s="19">
        <f t="shared" si="1"/>
        <v>0.16964000000000001</v>
      </c>
      <c r="F9" s="19">
        <f t="shared" si="1"/>
        <v>152.05936</v>
      </c>
      <c r="G9" s="19">
        <f t="shared" si="1"/>
        <v>0.12601999999999999</v>
      </c>
      <c r="H9" s="19">
        <f t="shared" si="1"/>
        <v>8.5220000000000004E-2</v>
      </c>
      <c r="I9" s="19">
        <f t="shared" si="1"/>
        <v>0.13589999999999999</v>
      </c>
      <c r="J9" s="19">
        <f t="shared" si="1"/>
        <v>11.00102</v>
      </c>
      <c r="K9" s="19">
        <f t="shared" si="1"/>
        <v>0.10172999999999999</v>
      </c>
    </row>
    <row r="10" spans="1:11" ht="15.75" thickTop="1" x14ac:dyDescent="0.25">
      <c r="A10" s="8">
        <v>40973</v>
      </c>
      <c r="B10" s="9">
        <v>0.20147000000000001</v>
      </c>
      <c r="C10" s="10">
        <v>0.16369</v>
      </c>
      <c r="D10" s="9">
        <v>8.8510000000000005E-2</v>
      </c>
      <c r="E10" s="10">
        <v>0.16369</v>
      </c>
      <c r="F10" s="9">
        <v>151.59985</v>
      </c>
      <c r="G10" s="10">
        <v>0.12656999999999999</v>
      </c>
      <c r="H10" s="9">
        <v>8.5800000000000001E-2</v>
      </c>
      <c r="I10" s="10">
        <v>0.13589999999999999</v>
      </c>
      <c r="J10" s="10">
        <v>11.10932</v>
      </c>
      <c r="K10" s="53">
        <v>0.10301</v>
      </c>
    </row>
    <row r="11" spans="1:11" x14ac:dyDescent="0.25">
      <c r="A11" s="8">
        <v>40974</v>
      </c>
      <c r="B11" s="9">
        <v>0.20124</v>
      </c>
      <c r="C11" s="10">
        <v>0.16461000000000001</v>
      </c>
      <c r="D11" s="9">
        <v>8.8510000000000005E-2</v>
      </c>
      <c r="E11" s="10">
        <v>0.17069999999999999</v>
      </c>
      <c r="F11" s="9">
        <v>151.87945999999999</v>
      </c>
      <c r="G11" s="10">
        <v>0.12709999999999999</v>
      </c>
      <c r="H11" s="9">
        <v>8.5790000000000005E-2</v>
      </c>
      <c r="I11" s="10">
        <v>0.13589999999999999</v>
      </c>
      <c r="J11" s="10">
        <v>11.06362</v>
      </c>
      <c r="K11" s="53">
        <v>0.10289</v>
      </c>
    </row>
    <row r="12" spans="1:11" x14ac:dyDescent="0.25">
      <c r="A12" s="8">
        <v>40975</v>
      </c>
      <c r="B12" s="9">
        <v>0.20208999999999999</v>
      </c>
      <c r="C12" s="10">
        <v>0.16649</v>
      </c>
      <c r="D12" s="9">
        <v>8.8510000000000005E-2</v>
      </c>
      <c r="E12" s="10">
        <v>0.17135</v>
      </c>
      <c r="F12" s="9">
        <v>152.50120000000001</v>
      </c>
      <c r="G12" s="10">
        <v>0.12765000000000001</v>
      </c>
      <c r="H12" s="9">
        <v>8.6139999999999994E-2</v>
      </c>
      <c r="I12" s="10">
        <v>0.13589999999999999</v>
      </c>
      <c r="J12" s="10">
        <v>11.00773</v>
      </c>
      <c r="K12" s="53">
        <v>0.10333000000000001</v>
      </c>
    </row>
    <row r="13" spans="1:11" x14ac:dyDescent="0.25">
      <c r="A13" s="8">
        <v>40976</v>
      </c>
      <c r="B13" s="9">
        <v>0.20246</v>
      </c>
      <c r="C13" s="10">
        <v>0.16655</v>
      </c>
      <c r="D13" s="9">
        <v>8.8510000000000005E-2</v>
      </c>
      <c r="E13" s="10">
        <v>0.17149</v>
      </c>
      <c r="F13" s="9">
        <v>153.00470999999999</v>
      </c>
      <c r="G13" s="10">
        <v>0.12883</v>
      </c>
      <c r="H13" s="9">
        <v>8.6430000000000007E-2</v>
      </c>
      <c r="I13" s="10">
        <v>0.13589999999999999</v>
      </c>
      <c r="J13" s="10">
        <v>10.99278</v>
      </c>
      <c r="K13" s="53">
        <v>0.10352</v>
      </c>
    </row>
    <row r="14" spans="1:11" ht="15.75" thickBot="1" x14ac:dyDescent="0.3">
      <c r="A14" s="11">
        <v>40977</v>
      </c>
      <c r="B14" s="12">
        <v>0.20094000000000001</v>
      </c>
      <c r="C14" s="13">
        <v>0.16556000000000001</v>
      </c>
      <c r="D14" s="77">
        <v>8.8510000000000005E-2</v>
      </c>
      <c r="E14" s="13">
        <v>0.17055999999999999</v>
      </c>
      <c r="F14" s="12">
        <v>152.14515</v>
      </c>
      <c r="G14" s="13">
        <v>0.12817999999999999</v>
      </c>
      <c r="H14" s="12">
        <v>8.6069999999999994E-2</v>
      </c>
      <c r="I14" s="13">
        <v>0.13589999999999999</v>
      </c>
      <c r="J14" s="13">
        <v>11.06277</v>
      </c>
      <c r="K14" s="54">
        <v>0.10274</v>
      </c>
    </row>
    <row r="15" spans="1:11" ht="15.75" thickTop="1" x14ac:dyDescent="0.25">
      <c r="A15" s="14" t="s">
        <v>9</v>
      </c>
      <c r="B15" s="15">
        <f t="shared" ref="B15:K15" si="2">SUM(B10:B14)</f>
        <v>1.0082</v>
      </c>
      <c r="C15" s="16">
        <f t="shared" si="2"/>
        <v>0.82690000000000008</v>
      </c>
      <c r="D15" s="15">
        <f t="shared" si="2"/>
        <v>0.44255</v>
      </c>
      <c r="E15" s="16">
        <f t="shared" si="2"/>
        <v>0.84779000000000004</v>
      </c>
      <c r="F15" s="15">
        <f t="shared" si="2"/>
        <v>761.13037000000008</v>
      </c>
      <c r="G15" s="16">
        <f t="shared" si="2"/>
        <v>0.63832999999999995</v>
      </c>
      <c r="H15" s="15">
        <f t="shared" si="2"/>
        <v>0.43023</v>
      </c>
      <c r="I15" s="16">
        <f t="shared" si="2"/>
        <v>0.67949999999999999</v>
      </c>
      <c r="J15" s="16">
        <f t="shared" si="2"/>
        <v>55.236220000000003</v>
      </c>
      <c r="K15" s="55">
        <f t="shared" si="2"/>
        <v>0.51549</v>
      </c>
    </row>
    <row r="16" spans="1:11" ht="15.75" thickBot="1" x14ac:dyDescent="0.3">
      <c r="A16" s="17" t="s">
        <v>10</v>
      </c>
      <c r="B16" s="18">
        <f>B15/5</f>
        <v>0.20163999999999999</v>
      </c>
      <c r="C16" s="19">
        <f>C15/5</f>
        <v>0.16538000000000003</v>
      </c>
      <c r="D16" s="19">
        <f t="shared" ref="D16:K16" si="3">D15/5</f>
        <v>8.8510000000000005E-2</v>
      </c>
      <c r="E16" s="19">
        <f t="shared" si="3"/>
        <v>0.16955800000000001</v>
      </c>
      <c r="F16" s="19">
        <f t="shared" si="3"/>
        <v>152.22607400000001</v>
      </c>
      <c r="G16" s="19">
        <f t="shared" si="3"/>
        <v>0.127666</v>
      </c>
      <c r="H16" s="19">
        <f t="shared" si="3"/>
        <v>8.6045999999999997E-2</v>
      </c>
      <c r="I16" s="19">
        <f t="shared" si="3"/>
        <v>0.13589999999999999</v>
      </c>
      <c r="J16" s="19">
        <f t="shared" si="3"/>
        <v>11.047244000000001</v>
      </c>
      <c r="K16" s="19">
        <f t="shared" si="3"/>
        <v>0.103098</v>
      </c>
    </row>
    <row r="17" spans="1:11" ht="15.75" thickTop="1" x14ac:dyDescent="0.25">
      <c r="A17" s="8">
        <v>40980</v>
      </c>
      <c r="B17" s="9">
        <v>0.20268</v>
      </c>
      <c r="C17" s="10">
        <v>0.16578000000000001</v>
      </c>
      <c r="D17" s="9">
        <v>8.8510000000000005E-2</v>
      </c>
      <c r="E17" s="10">
        <v>0.17049</v>
      </c>
      <c r="F17" s="9">
        <v>151.78331</v>
      </c>
      <c r="G17" s="10">
        <v>0.12847</v>
      </c>
      <c r="H17" s="9">
        <v>8.6699999999999999E-2</v>
      </c>
      <c r="I17" s="10">
        <v>0.13589999999999999</v>
      </c>
      <c r="J17" s="10">
        <v>11.205970000000001</v>
      </c>
      <c r="K17" s="53">
        <v>0.10363</v>
      </c>
    </row>
    <row r="18" spans="1:11" x14ac:dyDescent="0.25">
      <c r="A18" s="8">
        <v>40981</v>
      </c>
      <c r="B18" s="9">
        <v>0.20252999999999999</v>
      </c>
      <c r="C18" s="10">
        <v>0.16636999999999999</v>
      </c>
      <c r="D18" s="9">
        <v>8.8510000000000005E-2</v>
      </c>
      <c r="E18" s="10">
        <v>0.17118</v>
      </c>
      <c r="F18" s="9">
        <v>152.50290000000001</v>
      </c>
      <c r="G18" s="10">
        <v>0.12923000000000001</v>
      </c>
      <c r="H18" s="9">
        <v>8.6889999999999995E-2</v>
      </c>
      <c r="I18" s="10">
        <v>0.13589999999999999</v>
      </c>
      <c r="J18" s="10">
        <v>11.18389</v>
      </c>
      <c r="K18" s="53">
        <v>0.10355</v>
      </c>
    </row>
    <row r="19" spans="1:11" x14ac:dyDescent="0.25">
      <c r="A19" s="8">
        <v>40982</v>
      </c>
      <c r="B19" s="9">
        <v>0.20261999999999999</v>
      </c>
      <c r="C19" s="10">
        <v>0.16542999999999999</v>
      </c>
      <c r="D19" s="9">
        <v>8.8510000000000005E-2</v>
      </c>
      <c r="E19" s="10">
        <v>0.17107</v>
      </c>
      <c r="F19" s="9">
        <v>152.68025</v>
      </c>
      <c r="G19" s="10">
        <v>0.12909000000000001</v>
      </c>
      <c r="H19" s="9">
        <v>8.6580000000000004E-2</v>
      </c>
      <c r="I19" s="10">
        <v>0.13589999999999999</v>
      </c>
      <c r="J19" s="10">
        <v>11.22007</v>
      </c>
      <c r="K19" s="53">
        <v>0.1036</v>
      </c>
    </row>
    <row r="20" spans="1:11" x14ac:dyDescent="0.25">
      <c r="A20" s="8">
        <v>40983</v>
      </c>
      <c r="B20" s="9">
        <v>0.20377000000000001</v>
      </c>
      <c r="C20" s="10">
        <v>0.16678000000000001</v>
      </c>
      <c r="D20" s="9">
        <v>8.8400000000000006E-2</v>
      </c>
      <c r="E20" s="10">
        <v>0.17185</v>
      </c>
      <c r="F20" s="9">
        <v>153.10596000000001</v>
      </c>
      <c r="G20" s="10">
        <v>0.12967999999999999</v>
      </c>
      <c r="H20" s="9">
        <v>8.659E-2</v>
      </c>
      <c r="I20" s="10">
        <v>0.13589999999999999</v>
      </c>
      <c r="J20" s="10">
        <v>11.34323</v>
      </c>
      <c r="K20" s="53">
        <v>0.10417999999999999</v>
      </c>
    </row>
    <row r="21" spans="1:11" ht="15.75" thickBot="1" x14ac:dyDescent="0.3">
      <c r="A21" s="11">
        <v>40984</v>
      </c>
      <c r="B21" s="12">
        <v>0.20346</v>
      </c>
      <c r="C21" s="13">
        <v>0.16700000000000001</v>
      </c>
      <c r="D21" s="12">
        <v>8.8499999999999995E-2</v>
      </c>
      <c r="E21" s="13">
        <v>0.17202000000000001</v>
      </c>
      <c r="F21" s="12">
        <v>153.2884</v>
      </c>
      <c r="G21" s="13">
        <v>0.12947</v>
      </c>
      <c r="H21" s="12">
        <v>8.6660000000000001E-2</v>
      </c>
      <c r="I21" s="13">
        <v>0.13589999999999999</v>
      </c>
      <c r="J21" s="13">
        <v>11.35937</v>
      </c>
      <c r="K21" s="54">
        <v>0.10403999999999999</v>
      </c>
    </row>
    <row r="22" spans="1:11" ht="15.75" thickTop="1" x14ac:dyDescent="0.25">
      <c r="A22" s="14" t="s">
        <v>9</v>
      </c>
      <c r="B22" s="15">
        <f t="shared" ref="B22:K22" si="4">SUM(B17:B21)</f>
        <v>1.0150600000000001</v>
      </c>
      <c r="C22" s="16">
        <f t="shared" si="4"/>
        <v>0.8313600000000001</v>
      </c>
      <c r="D22" s="15">
        <f t="shared" si="4"/>
        <v>0.4424300000000001</v>
      </c>
      <c r="E22" s="16">
        <f t="shared" si="4"/>
        <v>0.85661000000000009</v>
      </c>
      <c r="F22" s="15">
        <f t="shared" si="4"/>
        <v>763.36081999999999</v>
      </c>
      <c r="G22" s="16">
        <f t="shared" si="4"/>
        <v>0.64594000000000007</v>
      </c>
      <c r="H22" s="15">
        <f t="shared" si="4"/>
        <v>0.43342000000000003</v>
      </c>
      <c r="I22" s="16">
        <f t="shared" si="4"/>
        <v>0.67949999999999999</v>
      </c>
      <c r="J22" s="16">
        <f t="shared" si="4"/>
        <v>56.312529999999995</v>
      </c>
      <c r="K22" s="55">
        <f t="shared" si="4"/>
        <v>0.51900000000000002</v>
      </c>
    </row>
    <row r="23" spans="1:11" ht="15.75" thickBot="1" x14ac:dyDescent="0.3">
      <c r="A23" s="17" t="s">
        <v>10</v>
      </c>
      <c r="B23" s="18">
        <f>B22/5</f>
        <v>0.20301200000000003</v>
      </c>
      <c r="C23" s="19">
        <f>C22/5</f>
        <v>0.16627200000000003</v>
      </c>
      <c r="D23" s="19">
        <f t="shared" ref="D23:K23" si="5">D22/5</f>
        <v>8.8486000000000023E-2</v>
      </c>
      <c r="E23" s="19">
        <f t="shared" si="5"/>
        <v>0.17132200000000003</v>
      </c>
      <c r="F23" s="19">
        <f t="shared" si="5"/>
        <v>152.67216400000001</v>
      </c>
      <c r="G23" s="19">
        <f t="shared" si="5"/>
        <v>0.12918800000000003</v>
      </c>
      <c r="H23" s="19">
        <f t="shared" si="5"/>
        <v>8.6684000000000011E-2</v>
      </c>
      <c r="I23" s="19">
        <f t="shared" si="5"/>
        <v>0.13589999999999999</v>
      </c>
      <c r="J23" s="19">
        <f t="shared" si="5"/>
        <v>11.262505999999998</v>
      </c>
      <c r="K23" s="19">
        <f t="shared" si="5"/>
        <v>0.1038</v>
      </c>
    </row>
    <row r="24" spans="1:11" ht="15.75" thickTop="1" x14ac:dyDescent="0.25">
      <c r="A24" s="8">
        <v>40987</v>
      </c>
      <c r="B24" s="9">
        <v>0.20180000000000001</v>
      </c>
      <c r="C24" s="10">
        <v>0.16489000000000001</v>
      </c>
      <c r="D24" s="9">
        <v>8.838E-2</v>
      </c>
      <c r="E24" s="10">
        <v>0.17088999999999999</v>
      </c>
      <c r="F24" s="9">
        <v>153.00980999999999</v>
      </c>
      <c r="G24" s="10">
        <v>0.12837000000000001</v>
      </c>
      <c r="H24" s="9">
        <v>8.5809999999999997E-2</v>
      </c>
      <c r="I24" s="10">
        <v>0.13589999999999999</v>
      </c>
      <c r="J24" s="10">
        <v>11.329980000000001</v>
      </c>
      <c r="K24" s="53">
        <v>0.10317999999999999</v>
      </c>
    </row>
    <row r="25" spans="1:11" x14ac:dyDescent="0.25">
      <c r="A25" s="8">
        <v>40988</v>
      </c>
      <c r="B25" s="9">
        <v>0.20116999999999999</v>
      </c>
      <c r="C25" s="10">
        <v>0.16450999999999999</v>
      </c>
      <c r="D25" s="9">
        <v>8.8510000000000005E-2</v>
      </c>
      <c r="E25" s="10">
        <v>0.17080000000000001</v>
      </c>
      <c r="F25" s="9">
        <v>152.55896000000001</v>
      </c>
      <c r="G25" s="10">
        <v>0.12820999999999999</v>
      </c>
      <c r="H25" s="9">
        <v>8.5610000000000006E-2</v>
      </c>
      <c r="I25" s="10">
        <v>0.13589999999999999</v>
      </c>
      <c r="J25" s="10">
        <v>11.319789999999999</v>
      </c>
      <c r="K25" s="53">
        <v>0.10285</v>
      </c>
    </row>
    <row r="26" spans="1:11" x14ac:dyDescent="0.25">
      <c r="A26" s="8">
        <v>40989</v>
      </c>
      <c r="B26" s="9">
        <v>0.20077</v>
      </c>
      <c r="C26" s="10">
        <v>0.16450000000000001</v>
      </c>
      <c r="D26" s="9">
        <v>8.8510000000000005E-2</v>
      </c>
      <c r="E26" s="10">
        <v>0.17133999999999999</v>
      </c>
      <c r="F26" s="9">
        <v>152.94355999999999</v>
      </c>
      <c r="G26" s="10">
        <v>0.12909999999999999</v>
      </c>
      <c r="H26" s="9">
        <v>8.5680000000000006E-2</v>
      </c>
      <c r="I26" s="10">
        <v>0.13589999999999999</v>
      </c>
      <c r="J26" s="10">
        <v>11.35971</v>
      </c>
      <c r="K26" s="53">
        <v>0.10265000000000001</v>
      </c>
    </row>
    <row r="27" spans="1:11" x14ac:dyDescent="0.25">
      <c r="A27" s="8">
        <v>40990</v>
      </c>
      <c r="B27" s="9">
        <v>0.2014</v>
      </c>
      <c r="C27" s="10">
        <v>0.16636999999999999</v>
      </c>
      <c r="D27" s="9">
        <v>8.8510000000000005E-2</v>
      </c>
      <c r="E27" s="10">
        <v>0.17176</v>
      </c>
      <c r="F27" s="9">
        <v>153.36994999999999</v>
      </c>
      <c r="G27" s="10">
        <v>0.12984999999999999</v>
      </c>
      <c r="H27" s="9">
        <v>8.566E-2</v>
      </c>
      <c r="I27" s="10">
        <v>0.13589999999999999</v>
      </c>
      <c r="J27" s="10">
        <v>11.37194</v>
      </c>
      <c r="K27" s="53">
        <v>0.10279000000000001</v>
      </c>
    </row>
    <row r="28" spans="1:11" ht="15.75" thickBot="1" x14ac:dyDescent="0.3">
      <c r="A28" s="11">
        <v>40991</v>
      </c>
      <c r="B28" s="77">
        <v>0.20144999999999999</v>
      </c>
      <c r="C28" s="66">
        <v>0.16764000000000001</v>
      </c>
      <c r="D28" s="77">
        <v>8.8510000000000005E-2</v>
      </c>
      <c r="E28" s="66">
        <v>0.17193</v>
      </c>
      <c r="F28" s="77">
        <v>153.7012</v>
      </c>
      <c r="G28" s="66">
        <v>0.13067999999999999</v>
      </c>
      <c r="H28" s="77">
        <v>8.5999999999999993E-2</v>
      </c>
      <c r="I28" s="66">
        <v>0.13589999999999999</v>
      </c>
      <c r="J28" s="66">
        <v>11.25286</v>
      </c>
      <c r="K28" s="80">
        <v>0.10299999999999999</v>
      </c>
    </row>
    <row r="29" spans="1:11" ht="15.75" thickTop="1" x14ac:dyDescent="0.25">
      <c r="A29" s="14" t="s">
        <v>9</v>
      </c>
      <c r="B29" s="15">
        <f t="shared" ref="B29:K29" si="6">SUM(B24:B28)</f>
        <v>1.0065899999999999</v>
      </c>
      <c r="C29" s="16">
        <f t="shared" si="6"/>
        <v>0.82791000000000003</v>
      </c>
      <c r="D29" s="15">
        <f t="shared" si="6"/>
        <v>0.44241999999999992</v>
      </c>
      <c r="E29" s="16">
        <f t="shared" si="6"/>
        <v>0.85672000000000004</v>
      </c>
      <c r="F29" s="15">
        <f t="shared" si="6"/>
        <v>765.58347999999989</v>
      </c>
      <c r="G29" s="16">
        <f t="shared" si="6"/>
        <v>0.64621000000000006</v>
      </c>
      <c r="H29" s="15">
        <f t="shared" si="6"/>
        <v>0.42876000000000003</v>
      </c>
      <c r="I29" s="16">
        <f t="shared" si="6"/>
        <v>0.67949999999999999</v>
      </c>
      <c r="J29" s="16">
        <f t="shared" si="6"/>
        <v>56.634279999999997</v>
      </c>
      <c r="K29" s="55">
        <f t="shared" si="6"/>
        <v>0.51446999999999998</v>
      </c>
    </row>
    <row r="30" spans="1:11" ht="15.75" thickBot="1" x14ac:dyDescent="0.3">
      <c r="A30" s="17" t="s">
        <v>10</v>
      </c>
      <c r="B30" s="15">
        <f>B29/5</f>
        <v>0.20131799999999997</v>
      </c>
      <c r="C30" s="19">
        <f>C29/5</f>
        <v>0.16558200000000001</v>
      </c>
      <c r="D30" s="19">
        <f t="shared" ref="D30:K30" si="7">D29/5</f>
        <v>8.8483999999999979E-2</v>
      </c>
      <c r="E30" s="19">
        <f t="shared" si="7"/>
        <v>0.171344</v>
      </c>
      <c r="F30" s="19">
        <f t="shared" si="7"/>
        <v>153.11669599999999</v>
      </c>
      <c r="G30" s="19">
        <f t="shared" si="7"/>
        <v>0.12924200000000002</v>
      </c>
      <c r="H30" s="19">
        <f t="shared" si="7"/>
        <v>8.5752000000000009E-2</v>
      </c>
      <c r="I30" s="19">
        <f t="shared" si="7"/>
        <v>0.13589999999999999</v>
      </c>
      <c r="J30" s="19">
        <f t="shared" si="7"/>
        <v>11.326855999999999</v>
      </c>
      <c r="K30" s="19">
        <f t="shared" si="7"/>
        <v>0.102894</v>
      </c>
    </row>
    <row r="31" spans="1:11" ht="15.75" thickTop="1" x14ac:dyDescent="0.25">
      <c r="A31" s="8">
        <v>40994</v>
      </c>
      <c r="B31" s="84">
        <v>0.20033000000000001</v>
      </c>
      <c r="C31" s="70">
        <v>0.16628000000000001</v>
      </c>
      <c r="D31" s="84">
        <v>8.8510000000000005E-2</v>
      </c>
      <c r="E31" s="74">
        <v>0.17141000000000001</v>
      </c>
      <c r="F31" s="70">
        <v>154.31444999999999</v>
      </c>
      <c r="G31" s="74">
        <v>0.12994</v>
      </c>
      <c r="H31" s="70">
        <v>8.5830000000000004E-2</v>
      </c>
      <c r="I31" s="74">
        <v>0.13589999999999999</v>
      </c>
      <c r="J31" s="74">
        <v>11.19035</v>
      </c>
      <c r="K31" s="78">
        <v>0.10242999999999999</v>
      </c>
    </row>
    <row r="32" spans="1:11" x14ac:dyDescent="0.25">
      <c r="A32" s="8">
        <v>40995</v>
      </c>
      <c r="B32" s="10">
        <v>0.19997999999999999</v>
      </c>
      <c r="C32" s="9">
        <v>0.16327</v>
      </c>
      <c r="D32" s="10">
        <v>8.8510000000000005E-2</v>
      </c>
      <c r="E32" s="10">
        <v>0.17126</v>
      </c>
      <c r="F32" s="9">
        <v>154.62022999999999</v>
      </c>
      <c r="G32" s="10">
        <v>0.12948999999999999</v>
      </c>
      <c r="H32" s="9">
        <v>8.5470000000000004E-2</v>
      </c>
      <c r="I32" s="10">
        <v>0.13589999999999999</v>
      </c>
      <c r="J32" s="10">
        <v>11.245050000000001</v>
      </c>
      <c r="K32" s="53">
        <v>0.10224999999999999</v>
      </c>
    </row>
    <row r="33" spans="1:12" x14ac:dyDescent="0.25">
      <c r="A33" s="8">
        <v>40996</v>
      </c>
      <c r="B33" s="10">
        <v>0.19921</v>
      </c>
      <c r="C33" s="9">
        <v>0.16508999999999999</v>
      </c>
      <c r="D33" s="10">
        <v>8.8499999999999995E-2</v>
      </c>
      <c r="E33" s="10">
        <v>0.17069999999999999</v>
      </c>
      <c r="F33" s="9">
        <v>154.36134000000001</v>
      </c>
      <c r="G33" s="10">
        <v>0.12942999999999999</v>
      </c>
      <c r="H33" s="9">
        <v>8.5089999999999999E-2</v>
      </c>
      <c r="I33" s="10">
        <v>0.13589999999999999</v>
      </c>
      <c r="J33" s="10">
        <v>11.28599</v>
      </c>
      <c r="K33" s="53">
        <v>0.10186000000000001</v>
      </c>
    </row>
    <row r="34" spans="1:12" x14ac:dyDescent="0.25">
      <c r="A34" s="8">
        <v>40997</v>
      </c>
      <c r="B34" s="10">
        <v>0.1996</v>
      </c>
      <c r="C34" s="9">
        <v>0.16608000000000001</v>
      </c>
      <c r="D34" s="10">
        <v>8.8510000000000005E-2</v>
      </c>
      <c r="E34" s="10">
        <v>0.17088999999999999</v>
      </c>
      <c r="F34" s="9">
        <v>154.43438</v>
      </c>
      <c r="G34" s="10">
        <v>0.13067000000000001</v>
      </c>
      <c r="H34" s="9">
        <v>8.5529999999999995E-2</v>
      </c>
      <c r="I34" s="10">
        <v>0.13589999999999999</v>
      </c>
      <c r="J34" s="10">
        <v>11.26628</v>
      </c>
      <c r="K34" s="53">
        <v>0.10205</v>
      </c>
    </row>
    <row r="35" spans="1:12" ht="15.75" thickBot="1" x14ac:dyDescent="0.3">
      <c r="A35" s="11">
        <v>40998</v>
      </c>
      <c r="B35" s="13">
        <v>0.19994999999999999</v>
      </c>
      <c r="C35" s="12">
        <v>0.16661999999999999</v>
      </c>
      <c r="D35" s="13">
        <v>8.8510000000000005E-2</v>
      </c>
      <c r="E35" s="13">
        <v>0.1711</v>
      </c>
      <c r="F35" s="12">
        <v>154.69669999999999</v>
      </c>
      <c r="G35" s="13">
        <v>0.13133</v>
      </c>
      <c r="H35" s="12">
        <v>8.5419999999999996E-2</v>
      </c>
      <c r="I35" s="13">
        <v>0.13589999999999999</v>
      </c>
      <c r="J35" s="13">
        <v>11.197649999999999</v>
      </c>
      <c r="K35" s="54">
        <v>0.10223</v>
      </c>
    </row>
    <row r="36" spans="1:12" ht="15.75" thickTop="1" x14ac:dyDescent="0.25">
      <c r="A36" s="14" t="s">
        <v>9</v>
      </c>
      <c r="B36" s="15">
        <f t="shared" ref="B36:K36" si="8">SUM(B31:B35)</f>
        <v>0.99907000000000001</v>
      </c>
      <c r="C36" s="16">
        <f t="shared" si="8"/>
        <v>0.82733999999999996</v>
      </c>
      <c r="D36" s="15">
        <f t="shared" si="8"/>
        <v>0.44253999999999993</v>
      </c>
      <c r="E36" s="16">
        <f t="shared" si="8"/>
        <v>0.85536000000000001</v>
      </c>
      <c r="F36" s="15">
        <f t="shared" si="8"/>
        <v>772.4271</v>
      </c>
      <c r="G36" s="16">
        <f t="shared" si="8"/>
        <v>0.65085999999999999</v>
      </c>
      <c r="H36" s="15">
        <f t="shared" si="8"/>
        <v>0.42734</v>
      </c>
      <c r="I36" s="16">
        <f t="shared" si="8"/>
        <v>0.67949999999999999</v>
      </c>
      <c r="J36" s="16">
        <f t="shared" si="8"/>
        <v>56.185320000000004</v>
      </c>
      <c r="K36" s="55">
        <f t="shared" si="8"/>
        <v>0.51082000000000005</v>
      </c>
    </row>
    <row r="37" spans="1:12" ht="15.75" thickBot="1" x14ac:dyDescent="0.3">
      <c r="A37" s="17" t="s">
        <v>10</v>
      </c>
      <c r="B37" s="19">
        <f>B36/5</f>
        <v>0.19981399999999999</v>
      </c>
      <c r="C37" s="19">
        <f>C36/5</f>
        <v>0.165468</v>
      </c>
      <c r="D37" s="19">
        <f t="shared" ref="D37:K37" si="9">D36/5</f>
        <v>8.8507999999999989E-2</v>
      </c>
      <c r="E37" s="19">
        <f t="shared" si="9"/>
        <v>0.171072</v>
      </c>
      <c r="F37" s="19">
        <f t="shared" si="9"/>
        <v>154.48542</v>
      </c>
      <c r="G37" s="19">
        <f t="shared" si="9"/>
        <v>0.13017200000000001</v>
      </c>
      <c r="H37" s="19">
        <f t="shared" si="9"/>
        <v>8.5468000000000002E-2</v>
      </c>
      <c r="I37" s="19">
        <f t="shared" si="9"/>
        <v>0.13589999999999999</v>
      </c>
      <c r="J37" s="19">
        <f t="shared" si="9"/>
        <v>11.237064</v>
      </c>
      <c r="K37" s="19">
        <f t="shared" si="9"/>
        <v>0.102164</v>
      </c>
      <c r="L37" s="79"/>
    </row>
    <row r="38" spans="1:12" ht="21" thickTop="1" x14ac:dyDescent="0.3">
      <c r="A38" s="20"/>
      <c r="B38" s="10"/>
      <c r="C38" s="58"/>
      <c r="D38" s="10"/>
      <c r="E38" s="22" t="s">
        <v>11</v>
      </c>
      <c r="F38" s="9"/>
      <c r="G38" s="10"/>
      <c r="H38" s="9"/>
      <c r="I38" s="10"/>
      <c r="J38" s="10"/>
      <c r="K38" s="53"/>
    </row>
    <row r="39" spans="1:12" ht="15.75" thickBot="1" x14ac:dyDescent="0.3">
      <c r="A39" s="23"/>
      <c r="B39" s="25"/>
      <c r="C39" s="24"/>
      <c r="D39" s="25"/>
      <c r="E39" s="25"/>
      <c r="F39" s="24"/>
      <c r="G39" s="25"/>
      <c r="H39" s="24"/>
      <c r="I39" s="25"/>
      <c r="J39" s="25"/>
      <c r="K39" s="57"/>
    </row>
    <row r="40" spans="1:12" x14ac:dyDescent="0.25">
      <c r="A40" s="26" t="s">
        <v>12</v>
      </c>
      <c r="B40" s="27">
        <f>SUM(B6:B7,B10:B14,B17:B21,B24:B28,B31:B35)</f>
        <v>4.4268600000000005</v>
      </c>
      <c r="C40" s="36">
        <f>SUM(C6:C7,C10:C14,C17:C21,C24:C28,C31:C35)</f>
        <v>3.6377199999999998</v>
      </c>
      <c r="D40" s="36">
        <f t="shared" ref="D40:K40" si="10">SUM(D6:D7,D10:D14,D17:D21,D24:D28,D31:D35)</f>
        <v>1.9469600000000005</v>
      </c>
      <c r="E40" s="36">
        <f t="shared" si="10"/>
        <v>3.75576</v>
      </c>
      <c r="F40" s="36">
        <f t="shared" si="10"/>
        <v>3366.6204899999998</v>
      </c>
      <c r="G40" s="36">
        <f t="shared" si="10"/>
        <v>2.83338</v>
      </c>
      <c r="H40" s="36">
        <f t="shared" si="10"/>
        <v>1.89019</v>
      </c>
      <c r="I40" s="36">
        <f t="shared" si="10"/>
        <v>2.9897999999999989</v>
      </c>
      <c r="J40" s="36">
        <f t="shared" si="10"/>
        <v>246.37039000000004</v>
      </c>
      <c r="K40" s="36">
        <f t="shared" si="10"/>
        <v>2.2632399999999997</v>
      </c>
    </row>
    <row r="41" spans="1:12" x14ac:dyDescent="0.25">
      <c r="A41" s="26" t="s">
        <v>13</v>
      </c>
      <c r="B41" s="27">
        <f>B40/22</f>
        <v>0.20122090909090912</v>
      </c>
      <c r="C41" s="28">
        <f>C40/22</f>
        <v>0.16535090909090908</v>
      </c>
      <c r="D41" s="28">
        <f t="shared" ref="D41:K41" si="11">D40/22</f>
        <v>8.8498181818181837E-2</v>
      </c>
      <c r="E41" s="28">
        <f t="shared" si="11"/>
        <v>0.17071636363636364</v>
      </c>
      <c r="F41" s="28">
        <f t="shared" si="11"/>
        <v>153.02820409090907</v>
      </c>
      <c r="G41" s="28">
        <f t="shared" si="11"/>
        <v>0.12878999999999999</v>
      </c>
      <c r="H41" s="28">
        <f t="shared" si="11"/>
        <v>8.5917727272727271E-2</v>
      </c>
      <c r="I41" s="28">
        <f t="shared" si="11"/>
        <v>0.13589999999999994</v>
      </c>
      <c r="J41" s="28">
        <f t="shared" si="11"/>
        <v>11.198654090909093</v>
      </c>
      <c r="K41" s="28">
        <f t="shared" si="11"/>
        <v>0.10287454545454544</v>
      </c>
    </row>
    <row r="42" spans="1:12" x14ac:dyDescent="0.25">
      <c r="A42" s="26" t="s">
        <v>14</v>
      </c>
      <c r="B42" s="27">
        <f>1/B41</f>
        <v>4.9696624695608165</v>
      </c>
      <c r="C42" s="28">
        <f>1/C41</f>
        <v>6.0477441914166024</v>
      </c>
      <c r="D42" s="28">
        <f t="shared" ref="D42:K42" si="12">1/D41</f>
        <v>11.299667173439616</v>
      </c>
      <c r="E42" s="28">
        <f t="shared" si="12"/>
        <v>5.8576692866423841</v>
      </c>
      <c r="F42" s="28">
        <f>1000/F41</f>
        <v>6.5347430948476175</v>
      </c>
      <c r="G42" s="28">
        <f t="shared" si="12"/>
        <v>7.7645779951859621</v>
      </c>
      <c r="H42" s="28">
        <f t="shared" si="12"/>
        <v>11.639041577830801</v>
      </c>
      <c r="I42" s="28">
        <f t="shared" si="12"/>
        <v>7.3583517292126599</v>
      </c>
      <c r="J42" s="28">
        <f>100/J41</f>
        <v>8.9296445080108846</v>
      </c>
      <c r="K42" s="28">
        <f t="shared" si="12"/>
        <v>9.7205775790459708</v>
      </c>
    </row>
    <row r="43" spans="1:12" ht="15.75" thickBot="1" x14ac:dyDescent="0.3">
      <c r="A43" s="29"/>
      <c r="B43" s="30"/>
      <c r="C43" s="31"/>
      <c r="D43" s="30"/>
      <c r="E43" s="31"/>
      <c r="F43" s="30"/>
      <c r="G43" s="31"/>
      <c r="H43" s="30"/>
      <c r="I43" s="31"/>
      <c r="J43" s="30"/>
      <c r="K43" s="31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B4" sqref="B4:K4"/>
    </sheetView>
  </sheetViews>
  <sheetFormatPr defaultRowHeight="15" x14ac:dyDescent="0.25"/>
  <cols>
    <col min="1" max="1" width="11.5703125" customWidth="1"/>
    <col min="2" max="3" width="11" customWidth="1"/>
    <col min="4" max="5" width="11.140625" customWidth="1"/>
    <col min="6" max="6" width="10.7109375" customWidth="1"/>
    <col min="7" max="7" width="10.42578125" customWidth="1"/>
    <col min="8" max="8" width="10.5703125" customWidth="1"/>
    <col min="9" max="10" width="10.42578125" customWidth="1"/>
    <col min="11" max="11" width="11.140625" customWidth="1"/>
  </cols>
  <sheetData>
    <row r="1" spans="1:11" ht="22.5" x14ac:dyDescent="0.3">
      <c r="A1" s="1"/>
      <c r="B1" s="1"/>
      <c r="C1" s="2" t="s">
        <v>21</v>
      </c>
      <c r="D1" s="1"/>
      <c r="E1" s="1"/>
      <c r="F1" s="1"/>
      <c r="G1" s="1"/>
      <c r="H1" s="1"/>
      <c r="I1" s="1"/>
      <c r="J1" s="1"/>
      <c r="K1" s="1"/>
    </row>
    <row r="2" spans="1:11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4"/>
      <c r="D3" s="5"/>
      <c r="E3" s="4"/>
      <c r="F3" s="5"/>
      <c r="G3" s="4"/>
      <c r="H3" s="5"/>
      <c r="I3" s="4"/>
      <c r="J3" s="4"/>
      <c r="K3" s="51"/>
    </row>
    <row r="4" spans="1:11" ht="15.75" thickBot="1" x14ac:dyDescent="0.3">
      <c r="A4" s="6" t="s">
        <v>0</v>
      </c>
      <c r="B4" s="7" t="s">
        <v>15</v>
      </c>
      <c r="C4" s="6" t="s">
        <v>4</v>
      </c>
      <c r="D4" s="7" t="s">
        <v>5</v>
      </c>
      <c r="E4" s="6" t="s">
        <v>6</v>
      </c>
      <c r="F4" s="7" t="s">
        <v>3</v>
      </c>
      <c r="G4" s="6" t="s">
        <v>1</v>
      </c>
      <c r="H4" s="7" t="s">
        <v>7</v>
      </c>
      <c r="I4" s="6" t="s">
        <v>8</v>
      </c>
      <c r="J4" s="6" t="s">
        <v>17</v>
      </c>
      <c r="K4" s="52" t="s">
        <v>2</v>
      </c>
    </row>
    <row r="5" spans="1:11" x14ac:dyDescent="0.25">
      <c r="A5" s="8">
        <v>41001</v>
      </c>
      <c r="B5" s="9">
        <v>0.19911999999999999</v>
      </c>
      <c r="C5" s="10">
        <v>0.16517000000000001</v>
      </c>
      <c r="D5" s="9">
        <v>8.8510000000000005E-2</v>
      </c>
      <c r="E5" s="40">
        <v>0.17061000000000001</v>
      </c>
      <c r="F5" s="9">
        <v>153.84559999999999</v>
      </c>
      <c r="G5" s="10">
        <v>0.13070000000000001</v>
      </c>
      <c r="H5" s="9">
        <v>8.4889999999999993E-2</v>
      </c>
      <c r="I5" s="10">
        <v>0.13589999999999999</v>
      </c>
      <c r="J5" s="32">
        <v>11.25201</v>
      </c>
      <c r="K5" s="53">
        <v>0.10181</v>
      </c>
    </row>
    <row r="6" spans="1:11" x14ac:dyDescent="0.25">
      <c r="A6" s="8">
        <v>41002</v>
      </c>
      <c r="B6" s="9">
        <v>0.19946</v>
      </c>
      <c r="C6" s="10">
        <v>0.16531000000000001</v>
      </c>
      <c r="D6" s="9">
        <v>8.8510000000000005E-2</v>
      </c>
      <c r="E6" s="10">
        <v>0.17055000000000001</v>
      </c>
      <c r="F6" s="9">
        <v>153.54763</v>
      </c>
      <c r="G6" s="10">
        <v>0.13072</v>
      </c>
      <c r="H6" s="9">
        <v>8.4879999999999997E-2</v>
      </c>
      <c r="I6" s="10">
        <v>0.13589999999999999</v>
      </c>
      <c r="J6" s="32">
        <v>11.213279999999999</v>
      </c>
      <c r="K6" s="53">
        <v>0.10198</v>
      </c>
    </row>
    <row r="7" spans="1:11" x14ac:dyDescent="0.25">
      <c r="A7" s="8">
        <v>41003</v>
      </c>
      <c r="B7" s="9">
        <v>0.19980999999999999</v>
      </c>
      <c r="C7" s="10">
        <v>0.16542000000000001</v>
      </c>
      <c r="D7" s="9">
        <v>8.8510000000000005E-2</v>
      </c>
      <c r="E7" s="10">
        <v>0.17024</v>
      </c>
      <c r="F7" s="9">
        <v>152.72612000000001</v>
      </c>
      <c r="G7" s="10">
        <v>0.13089999999999999</v>
      </c>
      <c r="H7" s="9">
        <v>8.5099999999999995E-2</v>
      </c>
      <c r="I7" s="10">
        <v>0.13589999999999999</v>
      </c>
      <c r="J7" s="32">
        <v>11.181340000000001</v>
      </c>
      <c r="K7" s="53">
        <v>0.10216</v>
      </c>
    </row>
    <row r="8" spans="1:11" x14ac:dyDescent="0.25">
      <c r="A8" s="8">
        <v>41004</v>
      </c>
      <c r="B8" s="9">
        <v>0.20201</v>
      </c>
      <c r="C8" s="10">
        <v>0.16655</v>
      </c>
      <c r="D8" s="9">
        <v>8.8510000000000005E-2</v>
      </c>
      <c r="E8" s="10">
        <v>0.17063999999999999</v>
      </c>
      <c r="F8" s="9">
        <v>153.26716999999999</v>
      </c>
      <c r="G8" s="10">
        <v>0.13220000000000001</v>
      </c>
      <c r="H8" s="9">
        <v>8.5620000000000002E-2</v>
      </c>
      <c r="I8" s="10">
        <v>0.13589999999999999</v>
      </c>
      <c r="J8" s="32">
        <v>11.211919999999999</v>
      </c>
      <c r="K8" s="53">
        <v>0.10328</v>
      </c>
    </row>
    <row r="9" spans="1:11" ht="16.5" thickBot="1" x14ac:dyDescent="0.3">
      <c r="A9" s="11">
        <v>41005</v>
      </c>
      <c r="B9" s="12"/>
      <c r="C9" s="13"/>
      <c r="D9" s="12"/>
      <c r="E9" s="68" t="s">
        <v>22</v>
      </c>
      <c r="F9" s="12"/>
      <c r="G9" s="13"/>
      <c r="H9" s="12"/>
      <c r="I9" s="13"/>
      <c r="J9" s="33"/>
      <c r="K9" s="54"/>
    </row>
    <row r="10" spans="1:11" ht="15.75" thickTop="1" x14ac:dyDescent="0.25">
      <c r="A10" s="14" t="s">
        <v>9</v>
      </c>
      <c r="B10" s="15">
        <f t="shared" ref="B10:K10" si="0">SUM(B5:B9)</f>
        <v>0.8004</v>
      </c>
      <c r="C10" s="16">
        <f t="shared" si="0"/>
        <v>0.66244999999999998</v>
      </c>
      <c r="D10" s="15">
        <f t="shared" si="0"/>
        <v>0.35404000000000002</v>
      </c>
      <c r="E10" s="16">
        <f t="shared" si="0"/>
        <v>0.68204000000000009</v>
      </c>
      <c r="F10" s="15">
        <f t="shared" si="0"/>
        <v>613.38652000000002</v>
      </c>
      <c r="G10" s="16">
        <f t="shared" si="0"/>
        <v>0.52451999999999999</v>
      </c>
      <c r="H10" s="15">
        <f t="shared" si="0"/>
        <v>0.34048999999999996</v>
      </c>
      <c r="I10" s="16">
        <f t="shared" si="0"/>
        <v>0.54359999999999997</v>
      </c>
      <c r="J10" s="16">
        <f t="shared" si="0"/>
        <v>44.858550000000001</v>
      </c>
      <c r="K10" s="55">
        <f t="shared" si="0"/>
        <v>0.40922999999999998</v>
      </c>
    </row>
    <row r="11" spans="1:11" ht="15.75" thickBot="1" x14ac:dyDescent="0.3">
      <c r="A11" s="17" t="s">
        <v>10</v>
      </c>
      <c r="B11" s="18">
        <f>B10/4</f>
        <v>0.2001</v>
      </c>
      <c r="C11" s="19">
        <f>C10/4</f>
        <v>0.1656125</v>
      </c>
      <c r="D11" s="19">
        <f t="shared" ref="D11:K11" si="1">D10/4</f>
        <v>8.8510000000000005E-2</v>
      </c>
      <c r="E11" s="19">
        <f t="shared" si="1"/>
        <v>0.17051000000000002</v>
      </c>
      <c r="F11" s="19">
        <f t="shared" si="1"/>
        <v>153.34663</v>
      </c>
      <c r="G11" s="19">
        <f t="shared" si="1"/>
        <v>0.13113</v>
      </c>
      <c r="H11" s="19">
        <f t="shared" si="1"/>
        <v>8.512249999999999E-2</v>
      </c>
      <c r="I11" s="19">
        <f t="shared" si="1"/>
        <v>0.13589999999999999</v>
      </c>
      <c r="J11" s="19">
        <f t="shared" si="1"/>
        <v>11.2146375</v>
      </c>
      <c r="K11" s="19">
        <f t="shared" si="1"/>
        <v>0.1023075</v>
      </c>
    </row>
    <row r="12" spans="1:11" ht="16.5" thickTop="1" x14ac:dyDescent="0.25">
      <c r="A12" s="8">
        <v>41008</v>
      </c>
      <c r="B12" s="9"/>
      <c r="C12" s="10"/>
      <c r="D12" s="9"/>
      <c r="E12" s="76" t="s">
        <v>23</v>
      </c>
      <c r="F12" s="9"/>
      <c r="G12" s="10"/>
      <c r="H12" s="9"/>
      <c r="I12" s="10"/>
      <c r="J12" s="32"/>
      <c r="K12" s="53"/>
    </row>
    <row r="13" spans="1:11" x14ac:dyDescent="0.25">
      <c r="A13" s="8">
        <v>41009</v>
      </c>
      <c r="B13" s="9">
        <v>0.20322000000000001</v>
      </c>
      <c r="C13" s="10">
        <v>0.16582</v>
      </c>
      <c r="D13" s="9">
        <v>8.8510000000000005E-2</v>
      </c>
      <c r="E13" s="10">
        <v>0.1714</v>
      </c>
      <c r="F13" s="9">
        <v>154.28387000000001</v>
      </c>
      <c r="G13" s="10">
        <v>0.13195999999999999</v>
      </c>
      <c r="H13" s="9">
        <v>8.566E-2</v>
      </c>
      <c r="I13" s="10">
        <v>0.13589999999999999</v>
      </c>
      <c r="J13" s="32">
        <v>11.09878</v>
      </c>
      <c r="K13" s="53">
        <v>0.10391</v>
      </c>
    </row>
    <row r="14" spans="1:11" x14ac:dyDescent="0.25">
      <c r="A14" s="8">
        <v>41010</v>
      </c>
      <c r="B14" s="9">
        <v>0.20297000000000001</v>
      </c>
      <c r="C14" s="10">
        <v>0.16613</v>
      </c>
      <c r="D14" s="9">
        <v>8.8510000000000005E-2</v>
      </c>
      <c r="E14" s="10">
        <v>0.17144999999999999</v>
      </c>
      <c r="F14" s="9">
        <v>154.68987000000001</v>
      </c>
      <c r="G14" s="10">
        <v>0.13203999999999999</v>
      </c>
      <c r="H14" s="9">
        <v>8.5680000000000006E-2</v>
      </c>
      <c r="I14" s="10">
        <v>0.13589999999999999</v>
      </c>
      <c r="J14" s="32">
        <v>11.02998</v>
      </c>
      <c r="K14" s="53">
        <v>0.10378</v>
      </c>
    </row>
    <row r="15" spans="1:11" x14ac:dyDescent="0.25">
      <c r="A15" s="8">
        <v>41011</v>
      </c>
      <c r="B15" s="9">
        <v>0.20268</v>
      </c>
      <c r="C15" s="10">
        <v>0.16611999999999999</v>
      </c>
      <c r="D15" s="9">
        <v>8.8510000000000005E-2</v>
      </c>
      <c r="E15" s="10">
        <v>0.17116000000000001</v>
      </c>
      <c r="F15" s="9">
        <v>155.37736000000001</v>
      </c>
      <c r="G15" s="10">
        <v>0.1321</v>
      </c>
      <c r="H15" s="9">
        <v>8.548E-2</v>
      </c>
      <c r="I15" s="10">
        <v>0.13589999999999999</v>
      </c>
      <c r="J15" s="32">
        <v>10.99363</v>
      </c>
      <c r="K15" s="53">
        <v>0.10363</v>
      </c>
    </row>
    <row r="16" spans="1:11" ht="15.75" thickBot="1" x14ac:dyDescent="0.3">
      <c r="A16" s="11">
        <v>41012</v>
      </c>
      <c r="B16" s="12">
        <v>0.20268</v>
      </c>
      <c r="C16" s="13">
        <v>0.16611999999999999</v>
      </c>
      <c r="D16" s="77">
        <v>8.8510000000000005E-2</v>
      </c>
      <c r="E16" s="13">
        <v>0.17116000000000001</v>
      </c>
      <c r="F16" s="12">
        <v>155.37736000000001</v>
      </c>
      <c r="G16" s="13">
        <v>0.1321</v>
      </c>
      <c r="H16" s="12">
        <v>8.548E-2</v>
      </c>
      <c r="I16" s="13">
        <v>0.13589999999999999</v>
      </c>
      <c r="J16" s="33">
        <v>10.99363</v>
      </c>
      <c r="K16" s="54">
        <v>0.10363</v>
      </c>
    </row>
    <row r="17" spans="1:11" ht="15.75" thickTop="1" x14ac:dyDescent="0.25">
      <c r="A17" s="14" t="s">
        <v>9</v>
      </c>
      <c r="B17" s="15">
        <f t="shared" ref="B17:K17" si="2">SUM(B12:B16)</f>
        <v>0.81154999999999999</v>
      </c>
      <c r="C17" s="16">
        <f t="shared" si="2"/>
        <v>0.66418999999999995</v>
      </c>
      <c r="D17" s="15">
        <f t="shared" si="2"/>
        <v>0.35404000000000002</v>
      </c>
      <c r="E17" s="16">
        <f t="shared" si="2"/>
        <v>0.68516999999999995</v>
      </c>
      <c r="F17" s="15">
        <f t="shared" si="2"/>
        <v>619.72846000000004</v>
      </c>
      <c r="G17" s="16">
        <f t="shared" si="2"/>
        <v>0.5282</v>
      </c>
      <c r="H17" s="15">
        <f t="shared" si="2"/>
        <v>0.34229999999999999</v>
      </c>
      <c r="I17" s="16">
        <f t="shared" si="2"/>
        <v>0.54359999999999997</v>
      </c>
      <c r="J17" s="16">
        <f t="shared" si="2"/>
        <v>44.116019999999992</v>
      </c>
      <c r="K17" s="55">
        <f t="shared" si="2"/>
        <v>0.41494999999999999</v>
      </c>
    </row>
    <row r="18" spans="1:11" ht="15.75" thickBot="1" x14ac:dyDescent="0.3">
      <c r="A18" s="17" t="s">
        <v>10</v>
      </c>
      <c r="B18" s="18">
        <f>B17/4</f>
        <v>0.2028875</v>
      </c>
      <c r="C18" s="19">
        <f>C17/4</f>
        <v>0.16604749999999999</v>
      </c>
      <c r="D18" s="19">
        <f t="shared" ref="D18:K18" si="3">D17/4</f>
        <v>8.8510000000000005E-2</v>
      </c>
      <c r="E18" s="19">
        <f t="shared" si="3"/>
        <v>0.17129249999999999</v>
      </c>
      <c r="F18" s="19">
        <f t="shared" si="3"/>
        <v>154.93211500000001</v>
      </c>
      <c r="G18" s="19">
        <f t="shared" si="3"/>
        <v>0.13205</v>
      </c>
      <c r="H18" s="19">
        <f t="shared" si="3"/>
        <v>8.5574999999999998E-2</v>
      </c>
      <c r="I18" s="19">
        <f t="shared" si="3"/>
        <v>0.13589999999999999</v>
      </c>
      <c r="J18" s="19">
        <f t="shared" si="3"/>
        <v>11.029004999999998</v>
      </c>
      <c r="K18" s="19">
        <f t="shared" si="3"/>
        <v>0.1037375</v>
      </c>
    </row>
    <row r="19" spans="1:11" ht="15.75" thickTop="1" x14ac:dyDescent="0.25">
      <c r="A19" s="8">
        <v>41015</v>
      </c>
      <c r="B19" s="9">
        <v>0.20326</v>
      </c>
      <c r="C19" s="10">
        <v>0.16483</v>
      </c>
      <c r="D19" s="70">
        <v>8.8510000000000005E-2</v>
      </c>
      <c r="E19" s="74">
        <v>0.16961000000000001</v>
      </c>
      <c r="F19" s="9">
        <v>154.18025</v>
      </c>
      <c r="G19" s="10">
        <v>0.13098000000000001</v>
      </c>
      <c r="H19" s="9">
        <v>8.5699999999999998E-2</v>
      </c>
      <c r="I19" s="10">
        <v>0.13589999999999999</v>
      </c>
      <c r="J19" s="32">
        <v>10.99414</v>
      </c>
      <c r="K19" s="53">
        <v>0.10392</v>
      </c>
    </row>
    <row r="20" spans="1:11" x14ac:dyDescent="0.25">
      <c r="A20" s="8">
        <v>41016</v>
      </c>
      <c r="B20" s="9">
        <v>0.20338000000000001</v>
      </c>
      <c r="C20" s="10">
        <v>0.16561999999999999</v>
      </c>
      <c r="D20" s="9">
        <v>8.8510000000000005E-2</v>
      </c>
      <c r="E20" s="10">
        <v>0.16994000000000001</v>
      </c>
      <c r="F20" s="9">
        <v>154.61376999999999</v>
      </c>
      <c r="G20" s="10">
        <v>0.13136</v>
      </c>
      <c r="H20" s="9">
        <v>8.5690000000000002E-2</v>
      </c>
      <c r="I20" s="10">
        <v>0.13589999999999999</v>
      </c>
      <c r="J20" s="32">
        <v>10.951840000000001</v>
      </c>
      <c r="K20" s="53">
        <v>0.10399</v>
      </c>
    </row>
    <row r="21" spans="1:11" x14ac:dyDescent="0.25">
      <c r="A21" s="8">
        <v>41017</v>
      </c>
      <c r="B21" s="9">
        <v>0.20238999999999999</v>
      </c>
      <c r="C21" s="10">
        <v>0.16588</v>
      </c>
      <c r="D21" s="9">
        <v>8.8510000000000005E-2</v>
      </c>
      <c r="E21" s="10">
        <v>0.16983999999999999</v>
      </c>
      <c r="F21" s="9">
        <v>154.61699999999999</v>
      </c>
      <c r="G21" s="10">
        <v>0.13106999999999999</v>
      </c>
      <c r="H21" s="9">
        <v>8.5370000000000001E-2</v>
      </c>
      <c r="I21" s="10">
        <v>0.13589999999999999</v>
      </c>
      <c r="J21" s="32">
        <v>10.96237</v>
      </c>
      <c r="K21" s="53">
        <v>0.10348</v>
      </c>
    </row>
    <row r="22" spans="1:11" x14ac:dyDescent="0.25">
      <c r="A22" s="8">
        <v>41018</v>
      </c>
      <c r="B22" s="9">
        <v>0.20282</v>
      </c>
      <c r="C22" s="10">
        <v>0.16600000000000001</v>
      </c>
      <c r="D22" s="9">
        <v>8.8510000000000005E-2</v>
      </c>
      <c r="E22" s="10">
        <v>0.16988</v>
      </c>
      <c r="F22" s="9">
        <v>154.59711999999999</v>
      </c>
      <c r="G22" s="10">
        <v>0.13092999999999999</v>
      </c>
      <c r="H22" s="9">
        <v>8.5019999999999998E-2</v>
      </c>
      <c r="I22" s="10">
        <v>0.13589999999999999</v>
      </c>
      <c r="J22" s="32">
        <v>11.040520000000001</v>
      </c>
      <c r="K22" s="53">
        <v>0.1037</v>
      </c>
    </row>
    <row r="23" spans="1:11" ht="15.75" thickBot="1" x14ac:dyDescent="0.3">
      <c r="A23" s="11">
        <v>41019</v>
      </c>
      <c r="B23" s="12">
        <v>0.20254</v>
      </c>
      <c r="C23" s="13">
        <v>0.16655</v>
      </c>
      <c r="D23" s="12">
        <v>8.8510000000000005E-2</v>
      </c>
      <c r="E23" s="66">
        <v>0.17008000000000001</v>
      </c>
      <c r="F23" s="12">
        <v>154.8623</v>
      </c>
      <c r="G23" s="13">
        <v>0.1313</v>
      </c>
      <c r="H23" s="12">
        <v>8.4690000000000001E-2</v>
      </c>
      <c r="I23" s="13">
        <v>0.13589999999999999</v>
      </c>
      <c r="J23" s="33">
        <v>11.073130000000001</v>
      </c>
      <c r="K23" s="54">
        <v>0.10356</v>
      </c>
    </row>
    <row r="24" spans="1:11" ht="15.75" thickTop="1" x14ac:dyDescent="0.25">
      <c r="A24" s="14" t="s">
        <v>9</v>
      </c>
      <c r="B24" s="15">
        <f t="shared" ref="B24:K24" si="4">SUM(B19:B23)</f>
        <v>1.0143899999999999</v>
      </c>
      <c r="C24" s="16">
        <f t="shared" si="4"/>
        <v>0.82888000000000006</v>
      </c>
      <c r="D24" s="15">
        <f t="shared" si="4"/>
        <v>0.44255</v>
      </c>
      <c r="E24" s="16">
        <f t="shared" si="4"/>
        <v>0.84935000000000005</v>
      </c>
      <c r="F24" s="15">
        <f t="shared" si="4"/>
        <v>772.87044000000003</v>
      </c>
      <c r="G24" s="16">
        <f t="shared" si="4"/>
        <v>0.65564</v>
      </c>
      <c r="H24" s="15">
        <f t="shared" si="4"/>
        <v>0.42646999999999996</v>
      </c>
      <c r="I24" s="16">
        <f t="shared" si="4"/>
        <v>0.67949999999999999</v>
      </c>
      <c r="J24" s="16">
        <f t="shared" si="4"/>
        <v>55.021999999999998</v>
      </c>
      <c r="K24" s="55">
        <f t="shared" si="4"/>
        <v>0.51865000000000006</v>
      </c>
    </row>
    <row r="25" spans="1:11" ht="15.75" thickBot="1" x14ac:dyDescent="0.3">
      <c r="A25" s="17" t="s">
        <v>10</v>
      </c>
      <c r="B25" s="18">
        <f>B24/5</f>
        <v>0.20287799999999998</v>
      </c>
      <c r="C25" s="19">
        <f>C24/5</f>
        <v>0.16577600000000001</v>
      </c>
      <c r="D25" s="19">
        <f t="shared" ref="D25:K25" si="5">D24/5</f>
        <v>8.8510000000000005E-2</v>
      </c>
      <c r="E25" s="19">
        <f t="shared" si="5"/>
        <v>0.16987000000000002</v>
      </c>
      <c r="F25" s="19">
        <f t="shared" si="5"/>
        <v>154.57408800000002</v>
      </c>
      <c r="G25" s="19">
        <f t="shared" si="5"/>
        <v>0.13112799999999999</v>
      </c>
      <c r="H25" s="19">
        <f t="shared" si="5"/>
        <v>8.5293999999999995E-2</v>
      </c>
      <c r="I25" s="19">
        <f t="shared" si="5"/>
        <v>0.13589999999999999</v>
      </c>
      <c r="J25" s="19">
        <f t="shared" si="5"/>
        <v>11.0044</v>
      </c>
      <c r="K25" s="19">
        <f t="shared" si="5"/>
        <v>0.10373000000000002</v>
      </c>
    </row>
    <row r="26" spans="1:11" ht="15.75" thickTop="1" x14ac:dyDescent="0.25">
      <c r="A26" s="8">
        <v>41022</v>
      </c>
      <c r="B26" s="9">
        <v>0.20133999999999999</v>
      </c>
      <c r="C26" s="10">
        <v>0.1661</v>
      </c>
      <c r="D26" s="9">
        <v>8.8510000000000005E-2</v>
      </c>
      <c r="E26" s="74">
        <v>0.16968</v>
      </c>
      <c r="F26" s="9">
        <v>154.79519999999999</v>
      </c>
      <c r="G26" s="10">
        <v>0.13099</v>
      </c>
      <c r="H26" s="9">
        <v>8.4290000000000004E-2</v>
      </c>
      <c r="I26" s="10">
        <v>0.13589999999999999</v>
      </c>
      <c r="J26" s="32">
        <v>11.08417</v>
      </c>
      <c r="K26" s="53">
        <v>0.10294</v>
      </c>
    </row>
    <row r="27" spans="1:11" x14ac:dyDescent="0.25">
      <c r="A27" s="8">
        <v>41023</v>
      </c>
      <c r="B27" s="9">
        <v>0.20182</v>
      </c>
      <c r="C27" s="10">
        <v>0.16697999999999999</v>
      </c>
      <c r="D27" s="9">
        <v>8.8510000000000005E-2</v>
      </c>
      <c r="E27" s="10">
        <v>0.16969000000000001</v>
      </c>
      <c r="F27" s="9">
        <v>154.83494999999999</v>
      </c>
      <c r="G27" s="10">
        <v>0.13144</v>
      </c>
      <c r="H27" s="9">
        <v>8.4370000000000001E-2</v>
      </c>
      <c r="I27" s="10">
        <v>0.13589999999999999</v>
      </c>
      <c r="J27" s="32">
        <v>11.06073</v>
      </c>
      <c r="K27" s="53">
        <v>0.10319</v>
      </c>
    </row>
    <row r="28" spans="1:11" x14ac:dyDescent="0.25">
      <c r="A28" s="8">
        <v>41024</v>
      </c>
      <c r="B28" s="9">
        <v>0.20154</v>
      </c>
      <c r="C28" s="10">
        <v>0.16716</v>
      </c>
      <c r="D28" s="9">
        <v>8.8510000000000005E-2</v>
      </c>
      <c r="E28" s="10">
        <v>0.16955000000000001</v>
      </c>
      <c r="F28" s="9">
        <v>154.93279999999999</v>
      </c>
      <c r="G28" s="10">
        <v>0.13184000000000001</v>
      </c>
      <c r="H28" s="9">
        <v>8.4239999999999995E-2</v>
      </c>
      <c r="I28" s="10">
        <v>0.13589999999999999</v>
      </c>
      <c r="J28" s="32">
        <v>11.04086</v>
      </c>
      <c r="K28" s="53">
        <v>0.10304000000000001</v>
      </c>
    </row>
    <row r="29" spans="1:11" x14ac:dyDescent="0.25">
      <c r="A29" s="8">
        <v>41025</v>
      </c>
      <c r="B29" s="9">
        <v>0.20136999999999999</v>
      </c>
      <c r="C29" s="10">
        <v>0.16691</v>
      </c>
      <c r="D29" s="9">
        <v>8.8510000000000005E-2</v>
      </c>
      <c r="E29" s="10">
        <v>0.16918</v>
      </c>
      <c r="F29" s="9">
        <v>154.78908000000001</v>
      </c>
      <c r="G29" s="10">
        <v>0.13145000000000001</v>
      </c>
      <c r="H29" s="9">
        <v>8.4269999999999998E-2</v>
      </c>
      <c r="I29" s="10">
        <v>0.13589999999999999</v>
      </c>
      <c r="J29" s="32">
        <v>11.060560000000001</v>
      </c>
      <c r="K29" s="53">
        <v>0.10296</v>
      </c>
    </row>
    <row r="30" spans="1:11" ht="15.75" thickBot="1" x14ac:dyDescent="0.3">
      <c r="A30" s="11">
        <v>41026</v>
      </c>
      <c r="B30" s="12">
        <v>0.20107</v>
      </c>
      <c r="C30" s="13">
        <v>0.16657</v>
      </c>
      <c r="D30" s="12">
        <v>8.8510000000000005E-2</v>
      </c>
      <c r="E30" s="13">
        <v>0.16886999999999999</v>
      </c>
      <c r="F30" s="12">
        <v>154.45782</v>
      </c>
      <c r="G30" s="13">
        <v>0.13111999999999999</v>
      </c>
      <c r="H30" s="12">
        <v>8.4070000000000006E-2</v>
      </c>
      <c r="I30" s="13">
        <v>0.13589999999999999</v>
      </c>
      <c r="J30" s="33">
        <v>11.02642</v>
      </c>
      <c r="K30" s="54">
        <v>0.10281</v>
      </c>
    </row>
    <row r="31" spans="1:11" ht="15.75" thickTop="1" x14ac:dyDescent="0.25">
      <c r="A31" s="14" t="s">
        <v>9</v>
      </c>
      <c r="B31" s="15">
        <f t="shared" ref="B31:K31" si="6">SUM(B26:B30)</f>
        <v>1.0071400000000001</v>
      </c>
      <c r="C31" s="16">
        <f t="shared" si="6"/>
        <v>0.83372000000000002</v>
      </c>
      <c r="D31" s="15">
        <f t="shared" si="6"/>
        <v>0.44255</v>
      </c>
      <c r="E31" s="16">
        <f t="shared" si="6"/>
        <v>0.84697</v>
      </c>
      <c r="F31" s="15">
        <f t="shared" si="6"/>
        <v>773.80984999999998</v>
      </c>
      <c r="G31" s="16">
        <f t="shared" si="6"/>
        <v>0.65683999999999998</v>
      </c>
      <c r="H31" s="15">
        <f t="shared" si="6"/>
        <v>0.42124000000000006</v>
      </c>
      <c r="I31" s="16">
        <f t="shared" si="6"/>
        <v>0.67949999999999999</v>
      </c>
      <c r="J31" s="16">
        <f t="shared" si="6"/>
        <v>55.272740000000006</v>
      </c>
      <c r="K31" s="55">
        <f t="shared" si="6"/>
        <v>0.51493999999999995</v>
      </c>
    </row>
    <row r="32" spans="1:11" ht="15.75" thickBot="1" x14ac:dyDescent="0.3">
      <c r="A32" s="17" t="s">
        <v>10</v>
      </c>
      <c r="B32" s="18">
        <f>B31/5</f>
        <v>0.20142800000000002</v>
      </c>
      <c r="C32" s="19">
        <f>C31/5</f>
        <v>0.166744</v>
      </c>
      <c r="D32" s="19">
        <f t="shared" ref="D32:K32" si="7">D31/5</f>
        <v>8.8510000000000005E-2</v>
      </c>
      <c r="E32" s="19">
        <f t="shared" si="7"/>
        <v>0.16939399999999999</v>
      </c>
      <c r="F32" s="19">
        <f t="shared" si="7"/>
        <v>154.76196999999999</v>
      </c>
      <c r="G32" s="19">
        <f t="shared" si="7"/>
        <v>0.13136799999999998</v>
      </c>
      <c r="H32" s="19">
        <f t="shared" si="7"/>
        <v>8.4248000000000017E-2</v>
      </c>
      <c r="I32" s="19">
        <f t="shared" si="7"/>
        <v>0.13589999999999999</v>
      </c>
      <c r="J32" s="19">
        <f t="shared" si="7"/>
        <v>11.054548</v>
      </c>
      <c r="K32" s="19">
        <f t="shared" si="7"/>
        <v>0.102988</v>
      </c>
    </row>
    <row r="33" spans="1:11" ht="15.75" thickTop="1" x14ac:dyDescent="0.25">
      <c r="A33" s="8">
        <v>41029</v>
      </c>
      <c r="B33" s="9">
        <v>0.20068</v>
      </c>
      <c r="C33" s="10">
        <v>0.16521</v>
      </c>
      <c r="D33" s="9">
        <v>8.8510000000000005E-2</v>
      </c>
      <c r="E33" s="10">
        <v>0.16821</v>
      </c>
      <c r="F33" s="9">
        <v>153.89349999999999</v>
      </c>
      <c r="G33" s="10">
        <v>0.12994</v>
      </c>
      <c r="H33" s="9">
        <v>8.3589999999999998E-2</v>
      </c>
      <c r="I33" s="10">
        <v>0.13589999999999999</v>
      </c>
      <c r="J33" s="32">
        <v>10.91855</v>
      </c>
      <c r="K33" s="53">
        <v>0.1026</v>
      </c>
    </row>
    <row r="34" spans="1:11" x14ac:dyDescent="0.25">
      <c r="A34" s="8"/>
      <c r="B34" s="9"/>
      <c r="C34" s="10"/>
      <c r="D34" s="9"/>
      <c r="E34" s="10"/>
      <c r="F34" s="9"/>
      <c r="G34" s="10"/>
      <c r="H34" s="9"/>
      <c r="I34" s="10"/>
      <c r="J34" s="32"/>
      <c r="K34" s="53"/>
    </row>
    <row r="35" spans="1:11" x14ac:dyDescent="0.25">
      <c r="A35" s="8"/>
      <c r="B35" s="9"/>
      <c r="C35" s="10"/>
      <c r="D35" s="9"/>
      <c r="E35" s="10"/>
      <c r="F35" s="9"/>
      <c r="G35" s="10"/>
      <c r="H35" s="9"/>
      <c r="I35" s="10"/>
      <c r="J35" s="32"/>
      <c r="K35" s="53"/>
    </row>
    <row r="36" spans="1:11" ht="20.25" x14ac:dyDescent="0.3">
      <c r="A36" s="20"/>
      <c r="B36" s="9"/>
      <c r="C36" s="50"/>
      <c r="D36" s="9"/>
      <c r="E36" s="22" t="s">
        <v>11</v>
      </c>
      <c r="F36" s="9"/>
      <c r="G36" s="10"/>
      <c r="H36" s="9"/>
      <c r="I36" s="10"/>
      <c r="J36" s="32"/>
      <c r="K36" s="53"/>
    </row>
    <row r="37" spans="1:11" ht="15.75" thickBot="1" x14ac:dyDescent="0.3">
      <c r="A37" s="23"/>
      <c r="B37" s="24"/>
      <c r="C37" s="25"/>
      <c r="D37" s="24"/>
      <c r="E37" s="25"/>
      <c r="F37" s="24"/>
      <c r="G37" s="25"/>
      <c r="H37" s="24"/>
      <c r="I37" s="25"/>
      <c r="J37" s="35"/>
      <c r="K37" s="57"/>
    </row>
    <row r="38" spans="1:11" x14ac:dyDescent="0.25">
      <c r="A38" s="26" t="s">
        <v>12</v>
      </c>
      <c r="B38" s="27">
        <f>SUM(B5:B8,B13:B16,B19:B23,B26:B30,B33)</f>
        <v>3.8341600000000002</v>
      </c>
      <c r="C38" s="36">
        <f>SUM(C5:C8,C13:C16,C19:C23,C26:C30,C33)</f>
        <v>3.1544500000000006</v>
      </c>
      <c r="D38" s="36">
        <f t="shared" ref="D38:K38" si="8">SUM(D5:D8,D13:D16,D19:D23,D26:D30,D33)</f>
        <v>1.6816900000000006</v>
      </c>
      <c r="E38" s="36">
        <f t="shared" si="8"/>
        <v>3.2317400000000003</v>
      </c>
      <c r="F38" s="36">
        <f t="shared" si="8"/>
        <v>2933.6887700000002</v>
      </c>
      <c r="G38" s="36">
        <f t="shared" si="8"/>
        <v>2.4951400000000001</v>
      </c>
      <c r="H38" s="36">
        <f t="shared" si="8"/>
        <v>1.6140900000000005</v>
      </c>
      <c r="I38" s="36">
        <f t="shared" si="8"/>
        <v>2.5820999999999992</v>
      </c>
      <c r="J38" s="36">
        <f t="shared" si="8"/>
        <v>210.18786</v>
      </c>
      <c r="K38" s="36">
        <f t="shared" si="8"/>
        <v>1.9603700000000002</v>
      </c>
    </row>
    <row r="39" spans="1:11" x14ac:dyDescent="0.25">
      <c r="A39" s="26" t="s">
        <v>13</v>
      </c>
      <c r="B39" s="27">
        <f>B38/19</f>
        <v>0.20179789473684212</v>
      </c>
      <c r="C39" s="28">
        <f>C38/19</f>
        <v>0.16602368421052635</v>
      </c>
      <c r="D39" s="28">
        <f t="shared" ref="D39:K39" si="9">D38/19</f>
        <v>8.8510000000000033E-2</v>
      </c>
      <c r="E39" s="28">
        <f t="shared" si="9"/>
        <v>0.17009157894736843</v>
      </c>
      <c r="F39" s="28">
        <f t="shared" si="9"/>
        <v>154.40467210526316</v>
      </c>
      <c r="G39" s="28">
        <f t="shared" si="9"/>
        <v>0.13132315789473684</v>
      </c>
      <c r="H39" s="28">
        <f t="shared" si="9"/>
        <v>8.4952105263157926E-2</v>
      </c>
      <c r="I39" s="28">
        <f t="shared" si="9"/>
        <v>0.13589999999999997</v>
      </c>
      <c r="J39" s="28">
        <f t="shared" si="9"/>
        <v>11.062518947368421</v>
      </c>
      <c r="K39" s="28">
        <f t="shared" si="9"/>
        <v>0.10317736842105264</v>
      </c>
    </row>
    <row r="40" spans="1:11" x14ac:dyDescent="0.25">
      <c r="A40" s="26" t="s">
        <v>14</v>
      </c>
      <c r="B40" s="27">
        <f>1/B39</f>
        <v>4.9554530848999514</v>
      </c>
      <c r="C40" s="28">
        <f>1/C39</f>
        <v>6.0232370143765142</v>
      </c>
      <c r="D40" s="28">
        <f t="shared" ref="D40:K40" si="10">1/D39</f>
        <v>11.298158400180766</v>
      </c>
      <c r="E40" s="28">
        <f t="shared" si="10"/>
        <v>5.8791858255924048</v>
      </c>
      <c r="F40" s="28">
        <f>1000/F39</f>
        <v>6.4764879609229986</v>
      </c>
      <c r="G40" s="28">
        <f t="shared" si="10"/>
        <v>7.614803177376821</v>
      </c>
      <c r="H40" s="28">
        <f t="shared" si="10"/>
        <v>11.771338649022045</v>
      </c>
      <c r="I40" s="28">
        <f t="shared" si="10"/>
        <v>7.3583517292126581</v>
      </c>
      <c r="J40" s="28">
        <f>100/J39</f>
        <v>9.0395325400810496</v>
      </c>
      <c r="K40" s="28">
        <f t="shared" si="10"/>
        <v>9.6920479297275506</v>
      </c>
    </row>
    <row r="41" spans="1:11" ht="15.75" thickBot="1" x14ac:dyDescent="0.3">
      <c r="A41" s="29"/>
      <c r="B41" s="30"/>
      <c r="C41" s="31"/>
      <c r="D41" s="30"/>
      <c r="E41" s="31"/>
      <c r="F41" s="49"/>
      <c r="G41" s="30"/>
      <c r="H41" s="31"/>
      <c r="I41" s="30"/>
      <c r="J41" s="31"/>
      <c r="K41" s="49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24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15</v>
      </c>
      <c r="C5" s="6" t="s">
        <v>4</v>
      </c>
      <c r="D5" s="7" t="s">
        <v>5</v>
      </c>
      <c r="E5" s="6" t="s">
        <v>6</v>
      </c>
      <c r="F5" s="7" t="s">
        <v>3</v>
      </c>
      <c r="G5" s="6" t="s">
        <v>1</v>
      </c>
      <c r="H5" s="7" t="s">
        <v>7</v>
      </c>
      <c r="I5" s="6" t="s">
        <v>8</v>
      </c>
      <c r="J5" s="6" t="s">
        <v>17</v>
      </c>
      <c r="K5" s="52" t="s">
        <v>2</v>
      </c>
    </row>
    <row r="6" spans="1:11" x14ac:dyDescent="0.25">
      <c r="A6" s="8">
        <v>41030</v>
      </c>
      <c r="B6" s="9">
        <v>0.20071</v>
      </c>
      <c r="C6" s="10">
        <v>0.16575999999999999</v>
      </c>
      <c r="D6" s="9">
        <v>8.8510000000000005E-2</v>
      </c>
      <c r="E6" s="10">
        <v>0.16813</v>
      </c>
      <c r="F6" s="9">
        <v>153.75845000000001</v>
      </c>
      <c r="G6" s="10">
        <v>0.13019</v>
      </c>
      <c r="H6" s="9">
        <v>8.3599999999999994E-2</v>
      </c>
      <c r="I6" s="10">
        <v>0.13589999999999999</v>
      </c>
      <c r="J6" s="10">
        <v>10.89306</v>
      </c>
      <c r="K6" s="53">
        <v>0.10262</v>
      </c>
    </row>
    <row r="7" spans="1:11" x14ac:dyDescent="0.25">
      <c r="A7" s="8">
        <v>41031</v>
      </c>
      <c r="B7" s="9">
        <v>0.20063</v>
      </c>
      <c r="C7" s="10">
        <v>0.16664999999999999</v>
      </c>
      <c r="D7" s="9">
        <v>8.8510000000000005E-2</v>
      </c>
      <c r="E7" s="10">
        <v>0.16814999999999999</v>
      </c>
      <c r="F7" s="9">
        <v>153.72583</v>
      </c>
      <c r="G7" s="10">
        <v>0.13084999999999999</v>
      </c>
      <c r="H7" s="9">
        <v>8.3769999999999997E-2</v>
      </c>
      <c r="I7" s="10">
        <v>0.13589999999999999</v>
      </c>
      <c r="J7" s="10">
        <v>10.883889999999999</v>
      </c>
      <c r="K7" s="53">
        <v>0.10258</v>
      </c>
    </row>
    <row r="8" spans="1:11" x14ac:dyDescent="0.25">
      <c r="A8" s="8">
        <v>41032</v>
      </c>
      <c r="B8" s="9">
        <v>0.20133999999999999</v>
      </c>
      <c r="C8" s="10">
        <v>0.16735</v>
      </c>
      <c r="D8" s="9">
        <v>8.8510000000000005E-2</v>
      </c>
      <c r="E8" s="10">
        <v>0.16833000000000001</v>
      </c>
      <c r="F8" s="9">
        <v>153.5016</v>
      </c>
      <c r="G8" s="10">
        <v>0.13131000000000001</v>
      </c>
      <c r="H8" s="9">
        <v>8.3839999999999998E-2</v>
      </c>
      <c r="I8" s="10">
        <v>0.13589999999999999</v>
      </c>
      <c r="J8" s="10">
        <v>10.89306</v>
      </c>
      <c r="K8" s="53">
        <v>0.10294</v>
      </c>
    </row>
    <row r="9" spans="1:11" ht="15.75" thickBot="1" x14ac:dyDescent="0.3">
      <c r="A9" s="11">
        <v>41033</v>
      </c>
      <c r="B9" s="12">
        <v>0.20183999999999999</v>
      </c>
      <c r="C9" s="13">
        <v>0.16900000000000001</v>
      </c>
      <c r="D9" s="12">
        <v>8.8510000000000005E-2</v>
      </c>
      <c r="E9" s="13">
        <v>0.16864000000000001</v>
      </c>
      <c r="F9" s="12">
        <v>153.75640999999999</v>
      </c>
      <c r="G9" s="13">
        <v>0.13164999999999999</v>
      </c>
      <c r="H9" s="12">
        <v>8.387E-2</v>
      </c>
      <c r="I9" s="13">
        <v>0.13589999999999999</v>
      </c>
      <c r="J9" s="13">
        <v>10.920070000000001</v>
      </c>
      <c r="K9" s="54">
        <v>0.1032</v>
      </c>
    </row>
    <row r="10" spans="1:11" ht="15.75" thickTop="1" x14ac:dyDescent="0.25">
      <c r="A10" s="14" t="s">
        <v>9</v>
      </c>
      <c r="B10" s="15">
        <f t="shared" ref="B10:K10" si="0">SUM(B6:B9)</f>
        <v>0.80452000000000001</v>
      </c>
      <c r="C10" s="16">
        <f t="shared" si="0"/>
        <v>0.66876000000000002</v>
      </c>
      <c r="D10" s="15">
        <f t="shared" si="0"/>
        <v>0.35404000000000002</v>
      </c>
      <c r="E10" s="16">
        <f t="shared" si="0"/>
        <v>0.67325000000000002</v>
      </c>
      <c r="F10" s="15">
        <f t="shared" si="0"/>
        <v>614.74229000000003</v>
      </c>
      <c r="G10" s="16">
        <f t="shared" si="0"/>
        <v>0.52400000000000002</v>
      </c>
      <c r="H10" s="15">
        <f t="shared" si="0"/>
        <v>0.33507999999999999</v>
      </c>
      <c r="I10" s="16">
        <f t="shared" si="0"/>
        <v>0.54359999999999997</v>
      </c>
      <c r="J10" s="16">
        <f t="shared" si="0"/>
        <v>43.59008</v>
      </c>
      <c r="K10" s="55">
        <f t="shared" si="0"/>
        <v>0.41133999999999998</v>
      </c>
    </row>
    <row r="11" spans="1:11" ht="15.75" thickBot="1" x14ac:dyDescent="0.3">
      <c r="A11" s="17" t="s">
        <v>10</v>
      </c>
      <c r="B11" s="18">
        <f>B10/4</f>
        <v>0.20113</v>
      </c>
      <c r="C11" s="19">
        <f>C10/4</f>
        <v>0.16719000000000001</v>
      </c>
      <c r="D11" s="19">
        <f t="shared" ref="D11:K11" si="1">D10/4</f>
        <v>8.8510000000000005E-2</v>
      </c>
      <c r="E11" s="19">
        <f t="shared" si="1"/>
        <v>0.1683125</v>
      </c>
      <c r="F11" s="19">
        <f t="shared" si="1"/>
        <v>153.68557250000001</v>
      </c>
      <c r="G11" s="19">
        <f t="shared" si="1"/>
        <v>0.13100000000000001</v>
      </c>
      <c r="H11" s="19">
        <f t="shared" si="1"/>
        <v>8.3769999999999997E-2</v>
      </c>
      <c r="I11" s="19">
        <f t="shared" si="1"/>
        <v>0.13589999999999999</v>
      </c>
      <c r="J11" s="19">
        <f t="shared" si="1"/>
        <v>10.89752</v>
      </c>
      <c r="K11" s="19">
        <f t="shared" si="1"/>
        <v>0.102835</v>
      </c>
    </row>
    <row r="12" spans="1:11" ht="15.75" thickTop="1" x14ac:dyDescent="0.25">
      <c r="A12" s="8">
        <v>41036</v>
      </c>
      <c r="B12" s="9">
        <v>0.20347999999999999</v>
      </c>
      <c r="C12" s="10">
        <v>0.1711</v>
      </c>
      <c r="D12" s="9">
        <v>8.8510000000000005E-2</v>
      </c>
      <c r="E12" s="10">
        <v>0.16932</v>
      </c>
      <c r="F12" s="9">
        <v>154.30698000000001</v>
      </c>
      <c r="G12" s="10">
        <v>0.13358999999999999</v>
      </c>
      <c r="H12" s="9">
        <v>8.4169999999999995E-2</v>
      </c>
      <c r="I12" s="10">
        <v>0.13589999999999999</v>
      </c>
      <c r="J12" s="10">
        <v>10.84686</v>
      </c>
      <c r="K12" s="53">
        <v>0.10403999999999999</v>
      </c>
    </row>
    <row r="13" spans="1:11" x14ac:dyDescent="0.25">
      <c r="A13" s="8">
        <v>41037</v>
      </c>
      <c r="B13" s="9">
        <v>0.20388999999999999</v>
      </c>
      <c r="C13" s="10">
        <v>0.17119000000000001</v>
      </c>
      <c r="D13" s="9">
        <v>8.8510000000000005E-2</v>
      </c>
      <c r="E13" s="10">
        <v>0.16954</v>
      </c>
      <c r="F13" s="9">
        <v>154.53630999999999</v>
      </c>
      <c r="G13" s="10">
        <v>0.13358999999999999</v>
      </c>
      <c r="H13" s="9">
        <v>8.4110000000000004E-2</v>
      </c>
      <c r="I13" s="10">
        <v>0.13589999999999999</v>
      </c>
      <c r="J13" s="10">
        <v>10.849919999999999</v>
      </c>
      <c r="K13" s="53">
        <v>0.10425</v>
      </c>
    </row>
    <row r="14" spans="1:11" x14ac:dyDescent="0.25">
      <c r="A14" s="8">
        <v>41038</v>
      </c>
      <c r="B14" s="9">
        <v>0.20374</v>
      </c>
      <c r="C14" s="10">
        <v>0.17166999999999999</v>
      </c>
      <c r="D14" s="9">
        <v>8.8569999999999996E-2</v>
      </c>
      <c r="E14" s="10">
        <v>0.16914000000000001</v>
      </c>
      <c r="F14" s="9">
        <v>154.38852</v>
      </c>
      <c r="G14" s="10">
        <v>0.13371</v>
      </c>
      <c r="H14" s="9">
        <v>8.4089999999999998E-2</v>
      </c>
      <c r="I14" s="10">
        <v>0.13589999999999999</v>
      </c>
      <c r="J14" s="10">
        <v>10.857049999999999</v>
      </c>
      <c r="K14" s="53">
        <v>0.10417</v>
      </c>
    </row>
    <row r="15" spans="1:11" x14ac:dyDescent="0.25">
      <c r="A15" s="8">
        <v>41039</v>
      </c>
      <c r="B15" s="9">
        <v>0.20451</v>
      </c>
      <c r="C15" s="10">
        <v>0.17313999999999999</v>
      </c>
      <c r="D15" s="9">
        <v>8.8510000000000005E-2</v>
      </c>
      <c r="E15" s="10">
        <v>0.16977</v>
      </c>
      <c r="F15" s="9">
        <v>154.83953</v>
      </c>
      <c r="G15" s="10">
        <v>0.13456000000000001</v>
      </c>
      <c r="H15" s="9">
        <v>8.4279999999999994E-2</v>
      </c>
      <c r="I15" s="10">
        <v>0.13589999999999999</v>
      </c>
      <c r="J15" s="10">
        <v>10.835649999999999</v>
      </c>
      <c r="K15" s="53">
        <v>0.10456</v>
      </c>
    </row>
    <row r="16" spans="1:11" ht="15.75" thickBot="1" x14ac:dyDescent="0.3">
      <c r="A16" s="11">
        <v>41040</v>
      </c>
      <c r="B16" s="12">
        <v>0.20458999999999999</v>
      </c>
      <c r="C16" s="13">
        <v>0.17274999999999999</v>
      </c>
      <c r="D16" s="12">
        <v>8.8510000000000005E-2</v>
      </c>
      <c r="E16" s="13">
        <v>0.16974</v>
      </c>
      <c r="F16" s="12">
        <v>155.04848000000001</v>
      </c>
      <c r="G16" s="13">
        <v>0.13433999999999999</v>
      </c>
      <c r="H16" s="12">
        <v>8.4190000000000001E-2</v>
      </c>
      <c r="I16" s="13">
        <v>0.13589999999999999</v>
      </c>
      <c r="J16" s="13">
        <v>10.849410000000001</v>
      </c>
      <c r="K16" s="54">
        <v>0.1046</v>
      </c>
    </row>
    <row r="17" spans="1:11" ht="15.75" thickTop="1" x14ac:dyDescent="0.25">
      <c r="A17" s="14" t="s">
        <v>9</v>
      </c>
      <c r="B17" s="15">
        <f t="shared" ref="B17:K17" si="2">SUM(B12:B16)</f>
        <v>1.0202100000000001</v>
      </c>
      <c r="C17" s="16">
        <f t="shared" si="2"/>
        <v>0.85984999999999989</v>
      </c>
      <c r="D17" s="15">
        <f t="shared" si="2"/>
        <v>0.44260999999999995</v>
      </c>
      <c r="E17" s="16">
        <f t="shared" si="2"/>
        <v>0.84750999999999999</v>
      </c>
      <c r="F17" s="15">
        <f t="shared" si="2"/>
        <v>773.11982</v>
      </c>
      <c r="G17" s="16">
        <f t="shared" si="2"/>
        <v>0.66979</v>
      </c>
      <c r="H17" s="15">
        <f t="shared" si="2"/>
        <v>0.42083999999999999</v>
      </c>
      <c r="I17" s="16">
        <f t="shared" si="2"/>
        <v>0.67949999999999999</v>
      </c>
      <c r="J17" s="16">
        <f t="shared" si="2"/>
        <v>54.238889999999998</v>
      </c>
      <c r="K17" s="55">
        <f t="shared" si="2"/>
        <v>0.52161999999999997</v>
      </c>
    </row>
    <row r="18" spans="1:11" ht="15.75" thickBot="1" x14ac:dyDescent="0.3">
      <c r="A18" s="17" t="s">
        <v>10</v>
      </c>
      <c r="B18" s="18">
        <f>B17/5</f>
        <v>0.204042</v>
      </c>
      <c r="C18" s="19">
        <f>C17/5</f>
        <v>0.17196999999999998</v>
      </c>
      <c r="D18" s="19">
        <f t="shared" ref="D18:K18" si="3">D17/5</f>
        <v>8.852199999999999E-2</v>
      </c>
      <c r="E18" s="19">
        <f t="shared" si="3"/>
        <v>0.16950199999999999</v>
      </c>
      <c r="F18" s="19">
        <f t="shared" si="3"/>
        <v>154.623964</v>
      </c>
      <c r="G18" s="19">
        <f t="shared" si="3"/>
        <v>0.13395799999999999</v>
      </c>
      <c r="H18" s="19">
        <f t="shared" si="3"/>
        <v>8.4167999999999993E-2</v>
      </c>
      <c r="I18" s="19">
        <f t="shared" si="3"/>
        <v>0.13589999999999999</v>
      </c>
      <c r="J18" s="19">
        <f t="shared" si="3"/>
        <v>10.847778</v>
      </c>
      <c r="K18" s="19">
        <f t="shared" si="3"/>
        <v>0.104324</v>
      </c>
    </row>
    <row r="19" spans="1:11" ht="15.75" thickTop="1" x14ac:dyDescent="0.25">
      <c r="A19" s="8">
        <v>41043</v>
      </c>
      <c r="B19" s="9">
        <v>0.20574999999999999</v>
      </c>
      <c r="C19" s="10">
        <v>0.17360999999999999</v>
      </c>
      <c r="D19" s="9">
        <v>8.8510000000000005E-2</v>
      </c>
      <c r="E19" s="74">
        <v>0.17016999999999999</v>
      </c>
      <c r="F19" s="9">
        <v>156.08625000000001</v>
      </c>
      <c r="G19" s="10">
        <v>0.13539000000000001</v>
      </c>
      <c r="H19" s="9">
        <v>8.455E-2</v>
      </c>
      <c r="I19" s="10">
        <v>0.13589999999999999</v>
      </c>
      <c r="J19" s="10">
        <v>10.86436</v>
      </c>
      <c r="K19" s="53">
        <v>0.1052</v>
      </c>
    </row>
    <row r="20" spans="1:11" x14ac:dyDescent="0.25">
      <c r="A20" s="8">
        <v>41044</v>
      </c>
      <c r="B20" s="9">
        <v>0.20632</v>
      </c>
      <c r="C20" s="10">
        <v>0.17441999999999999</v>
      </c>
      <c r="D20" s="9">
        <v>8.8510000000000005E-2</v>
      </c>
      <c r="E20" s="10">
        <v>0.17038</v>
      </c>
      <c r="F20" s="9">
        <v>156.31048000000001</v>
      </c>
      <c r="G20" s="10">
        <v>0.13572999999999999</v>
      </c>
      <c r="H20" s="9">
        <v>8.4459999999999993E-2</v>
      </c>
      <c r="I20" s="10">
        <v>0.13589999999999999</v>
      </c>
      <c r="J20" s="10">
        <v>10.8613</v>
      </c>
      <c r="K20" s="53">
        <v>0.10549</v>
      </c>
    </row>
    <row r="21" spans="1:11" x14ac:dyDescent="0.25">
      <c r="A21" s="8">
        <v>41045</v>
      </c>
      <c r="B21" s="9">
        <v>0.20713999999999999</v>
      </c>
      <c r="C21" s="10">
        <v>0.17559</v>
      </c>
      <c r="D21" s="9">
        <v>8.8510000000000005E-2</v>
      </c>
      <c r="E21" s="10">
        <v>0.17074</v>
      </c>
      <c r="F21" s="9">
        <v>156.61779000000001</v>
      </c>
      <c r="G21" s="10">
        <v>0.13600000000000001</v>
      </c>
      <c r="H21" s="9">
        <v>8.4599999999999995E-2</v>
      </c>
      <c r="I21" s="10">
        <v>0.13589999999999999</v>
      </c>
      <c r="J21" s="10">
        <v>10.87557</v>
      </c>
      <c r="K21" s="53">
        <v>0.10591</v>
      </c>
    </row>
    <row r="22" spans="1:11" x14ac:dyDescent="0.25">
      <c r="A22" s="8">
        <v>41046</v>
      </c>
      <c r="B22" s="9">
        <v>0.20805000000000001</v>
      </c>
      <c r="C22" s="10">
        <v>0.17738999999999999</v>
      </c>
      <c r="D22" s="9">
        <v>8.8510000000000005E-2</v>
      </c>
      <c r="E22" s="10">
        <v>0.17155999999999999</v>
      </c>
      <c r="F22" s="9">
        <v>157.52083999999999</v>
      </c>
      <c r="G22" s="10">
        <v>0.13650999999999999</v>
      </c>
      <c r="H22" s="9">
        <v>8.5029999999999994E-2</v>
      </c>
      <c r="I22" s="10">
        <v>0.13589999999999999</v>
      </c>
      <c r="J22" s="10">
        <v>10.95609</v>
      </c>
      <c r="K22" s="53">
        <v>0.10637000000000001</v>
      </c>
    </row>
    <row r="23" spans="1:11" ht="15.75" thickBot="1" x14ac:dyDescent="0.3">
      <c r="A23" s="11">
        <v>41047</v>
      </c>
      <c r="B23" s="12">
        <v>0.2082</v>
      </c>
      <c r="C23" s="13">
        <v>0.17760999999999999</v>
      </c>
      <c r="D23" s="12">
        <v>8.8510000000000005E-2</v>
      </c>
      <c r="E23" s="13">
        <v>0.17174</v>
      </c>
      <c r="F23" s="12">
        <v>157.64621</v>
      </c>
      <c r="G23" s="13">
        <v>0.13647000000000001</v>
      </c>
      <c r="H23" s="12">
        <v>8.5370000000000001E-2</v>
      </c>
      <c r="I23" s="13">
        <v>0.13589999999999999</v>
      </c>
      <c r="J23" s="13">
        <v>10.844480000000001</v>
      </c>
      <c r="K23" s="54">
        <v>0.10743</v>
      </c>
    </row>
    <row r="24" spans="1:11" ht="15.75" thickTop="1" x14ac:dyDescent="0.25">
      <c r="A24" s="14" t="s">
        <v>9</v>
      </c>
      <c r="B24" s="15">
        <f t="shared" ref="B24:K24" si="4">SUM(B19:B23)</f>
        <v>1.03546</v>
      </c>
      <c r="C24" s="16">
        <f t="shared" si="4"/>
        <v>0.87861999999999996</v>
      </c>
      <c r="D24" s="15">
        <f t="shared" si="4"/>
        <v>0.44255</v>
      </c>
      <c r="E24" s="16">
        <f t="shared" si="4"/>
        <v>0.85458999999999996</v>
      </c>
      <c r="F24" s="15">
        <f t="shared" si="4"/>
        <v>784.18157000000008</v>
      </c>
      <c r="G24" s="16">
        <f t="shared" si="4"/>
        <v>0.68010000000000004</v>
      </c>
      <c r="H24" s="15">
        <f t="shared" si="4"/>
        <v>0.42401</v>
      </c>
      <c r="I24" s="16">
        <f t="shared" si="4"/>
        <v>0.67949999999999999</v>
      </c>
      <c r="J24" s="16">
        <f t="shared" si="4"/>
        <v>54.401800000000009</v>
      </c>
      <c r="K24" s="55">
        <f t="shared" si="4"/>
        <v>0.53039999999999998</v>
      </c>
    </row>
    <row r="25" spans="1:11" ht="15.75" thickBot="1" x14ac:dyDescent="0.3">
      <c r="A25" s="17" t="s">
        <v>10</v>
      </c>
      <c r="B25" s="18">
        <f>B24/4</f>
        <v>0.25886500000000001</v>
      </c>
      <c r="C25" s="19">
        <f>C24/4</f>
        <v>0.21965499999999999</v>
      </c>
      <c r="D25" s="19">
        <f t="shared" ref="D25:K25" si="5">D24/4</f>
        <v>0.1106375</v>
      </c>
      <c r="E25" s="19">
        <f t="shared" si="5"/>
        <v>0.21364749999999999</v>
      </c>
      <c r="F25" s="19">
        <f t="shared" si="5"/>
        <v>196.04539250000002</v>
      </c>
      <c r="G25" s="19">
        <f t="shared" si="5"/>
        <v>0.17002500000000001</v>
      </c>
      <c r="H25" s="19">
        <f t="shared" si="5"/>
        <v>0.1060025</v>
      </c>
      <c r="I25" s="19">
        <f t="shared" si="5"/>
        <v>0.169875</v>
      </c>
      <c r="J25" s="19">
        <f t="shared" si="5"/>
        <v>13.600450000000002</v>
      </c>
      <c r="K25" s="19">
        <f t="shared" si="5"/>
        <v>0.1326</v>
      </c>
    </row>
    <row r="26" spans="1:11" ht="15.75" thickTop="1" x14ac:dyDescent="0.25">
      <c r="A26" s="8">
        <v>41050</v>
      </c>
      <c r="B26" s="9">
        <v>0.20834</v>
      </c>
      <c r="C26" s="10">
        <v>0.17974000000000001</v>
      </c>
      <c r="D26" s="9">
        <v>8.8510000000000005E-2</v>
      </c>
      <c r="E26" s="10">
        <v>0.17308000000000001</v>
      </c>
      <c r="F26" s="9">
        <v>158.38006999999999</v>
      </c>
      <c r="G26" s="10">
        <v>0.13811000000000001</v>
      </c>
      <c r="H26" s="9">
        <v>8.5940000000000003E-2</v>
      </c>
      <c r="I26" s="10">
        <v>0.13589999999999999</v>
      </c>
      <c r="J26" s="10">
        <v>10.7536</v>
      </c>
      <c r="K26" s="53">
        <v>0.10652</v>
      </c>
    </row>
    <row r="27" spans="1:11" x14ac:dyDescent="0.25">
      <c r="A27" s="8">
        <v>41051</v>
      </c>
      <c r="B27" s="9">
        <v>0.20794000000000001</v>
      </c>
      <c r="C27" s="10">
        <v>0.17882999999999999</v>
      </c>
      <c r="D27" s="9">
        <v>8.8510000000000005E-2</v>
      </c>
      <c r="E27" s="10">
        <v>0.17294999999999999</v>
      </c>
      <c r="F27" s="9">
        <v>158.67004</v>
      </c>
      <c r="G27" s="10">
        <v>0.13780000000000001</v>
      </c>
      <c r="H27" s="9">
        <v>8.5959999999999995E-2</v>
      </c>
      <c r="I27" s="10">
        <v>0.13589999999999999</v>
      </c>
      <c r="J27" s="10">
        <v>10.77347</v>
      </c>
      <c r="K27" s="53">
        <v>0.10632</v>
      </c>
    </row>
    <row r="28" spans="1:11" x14ac:dyDescent="0.25">
      <c r="A28" s="8">
        <v>41052</v>
      </c>
      <c r="B28" s="9">
        <v>0.20874000000000001</v>
      </c>
      <c r="C28" s="10">
        <v>0.18002000000000001</v>
      </c>
      <c r="D28" s="9">
        <v>8.8510000000000005E-2</v>
      </c>
      <c r="E28" s="10">
        <v>0.17272000000000001</v>
      </c>
      <c r="F28" s="9">
        <v>158.32248000000001</v>
      </c>
      <c r="G28" s="10">
        <v>0.13780000000000001</v>
      </c>
      <c r="H28" s="9">
        <v>8.6019999999999999E-2</v>
      </c>
      <c r="I28" s="10">
        <v>0.13589999999999999</v>
      </c>
      <c r="J28" s="10">
        <v>10.817299999999999</v>
      </c>
      <c r="K28" s="53">
        <v>0.10672</v>
      </c>
    </row>
    <row r="29" spans="1:11" x14ac:dyDescent="0.25">
      <c r="A29" s="8">
        <v>41053</v>
      </c>
      <c r="B29" s="9">
        <v>0.21027000000000001</v>
      </c>
      <c r="C29" s="10">
        <v>0.18109</v>
      </c>
      <c r="D29" s="9">
        <v>8.8510000000000005E-2</v>
      </c>
      <c r="E29" s="10">
        <v>0.17349000000000001</v>
      </c>
      <c r="F29" s="9">
        <v>159.37943999999999</v>
      </c>
      <c r="G29" s="10">
        <v>0.13904</v>
      </c>
      <c r="H29" s="9">
        <v>8.6319999999999994E-2</v>
      </c>
      <c r="I29" s="10">
        <v>0.13589999999999999</v>
      </c>
      <c r="J29" s="10">
        <v>10.81068</v>
      </c>
      <c r="K29" s="53">
        <v>0.10749</v>
      </c>
    </row>
    <row r="30" spans="1:11" ht="15.75" thickBot="1" x14ac:dyDescent="0.3">
      <c r="A30" s="11">
        <v>41054</v>
      </c>
      <c r="B30" s="12">
        <v>0.21124999999999999</v>
      </c>
      <c r="C30" s="13">
        <v>0.18018999999999999</v>
      </c>
      <c r="D30" s="12">
        <v>8.8510000000000005E-2</v>
      </c>
      <c r="E30" s="13">
        <v>0.17341999999999999</v>
      </c>
      <c r="F30" s="12">
        <v>159.67604</v>
      </c>
      <c r="G30" s="13">
        <v>0.13880999999999999</v>
      </c>
      <c r="H30" s="12">
        <v>8.6540000000000006E-2</v>
      </c>
      <c r="I30" s="13">
        <v>0.13589999999999999</v>
      </c>
      <c r="J30" s="13">
        <v>10.80354</v>
      </c>
      <c r="K30" s="54">
        <v>0.10800999999999999</v>
      </c>
    </row>
    <row r="31" spans="1:11" ht="15.75" thickTop="1" x14ac:dyDescent="0.25">
      <c r="A31" s="14" t="s">
        <v>9</v>
      </c>
      <c r="B31" s="15">
        <f t="shared" ref="B31:K31" si="6">SUM(B26:B30)</f>
        <v>1.04654</v>
      </c>
      <c r="C31" s="16">
        <f t="shared" si="6"/>
        <v>0.89986999999999995</v>
      </c>
      <c r="D31" s="15">
        <f t="shared" si="6"/>
        <v>0.44255</v>
      </c>
      <c r="E31" s="16">
        <f t="shared" si="6"/>
        <v>0.8656600000000001</v>
      </c>
      <c r="F31" s="15">
        <f t="shared" si="6"/>
        <v>794.42807000000016</v>
      </c>
      <c r="G31" s="16">
        <f t="shared" si="6"/>
        <v>0.69156000000000006</v>
      </c>
      <c r="H31" s="15">
        <f t="shared" si="6"/>
        <v>0.43078</v>
      </c>
      <c r="I31" s="16">
        <f t="shared" si="6"/>
        <v>0.67949999999999999</v>
      </c>
      <c r="J31" s="16">
        <f t="shared" si="6"/>
        <v>53.958589999999994</v>
      </c>
      <c r="K31" s="55">
        <f t="shared" si="6"/>
        <v>0.53506000000000009</v>
      </c>
    </row>
    <row r="32" spans="1:11" ht="15.75" thickBot="1" x14ac:dyDescent="0.3">
      <c r="A32" s="17" t="s">
        <v>10</v>
      </c>
      <c r="B32" s="18">
        <f>B31/5</f>
        <v>0.20930799999999999</v>
      </c>
      <c r="C32" s="19">
        <f>C31/5</f>
        <v>0.179974</v>
      </c>
      <c r="D32" s="19">
        <f t="shared" ref="D32:K32" si="7">D31/5</f>
        <v>8.8510000000000005E-2</v>
      </c>
      <c r="E32" s="19">
        <f t="shared" si="7"/>
        <v>0.17313200000000001</v>
      </c>
      <c r="F32" s="19">
        <f t="shared" si="7"/>
        <v>158.88561400000003</v>
      </c>
      <c r="G32" s="19">
        <f t="shared" si="7"/>
        <v>0.13831200000000002</v>
      </c>
      <c r="H32" s="19">
        <f t="shared" si="7"/>
        <v>8.6155999999999996E-2</v>
      </c>
      <c r="I32" s="19">
        <f t="shared" si="7"/>
        <v>0.13589999999999999</v>
      </c>
      <c r="J32" s="19">
        <f t="shared" si="7"/>
        <v>10.791717999999999</v>
      </c>
      <c r="K32" s="19">
        <f t="shared" si="7"/>
        <v>0.10701200000000002</v>
      </c>
    </row>
    <row r="33" spans="1:11" ht="15.75" thickTop="1" x14ac:dyDescent="0.25">
      <c r="A33" s="8">
        <v>41058</v>
      </c>
      <c r="B33" s="70">
        <v>0.21153</v>
      </c>
      <c r="C33" s="74">
        <v>0.17856</v>
      </c>
      <c r="D33" s="70">
        <v>8.8510000000000005E-2</v>
      </c>
      <c r="E33" s="74">
        <v>0.17344999999999999</v>
      </c>
      <c r="F33" s="70">
        <v>159.90436</v>
      </c>
      <c r="G33" s="74">
        <v>0.13805999999999999</v>
      </c>
      <c r="H33" s="70">
        <v>8.6569999999999994E-2</v>
      </c>
      <c r="I33" s="74">
        <v>0.13589999999999999</v>
      </c>
      <c r="J33" s="74">
        <v>10.79827</v>
      </c>
      <c r="K33" s="78">
        <v>0.10815</v>
      </c>
    </row>
    <row r="34" spans="1:11" x14ac:dyDescent="0.25">
      <c r="A34" s="8">
        <v>41059</v>
      </c>
      <c r="B34" s="70">
        <v>0.21224999999999999</v>
      </c>
      <c r="C34" s="74">
        <v>0.17849000000000001</v>
      </c>
      <c r="D34" s="70">
        <v>8.8510000000000005E-2</v>
      </c>
      <c r="E34" s="74">
        <v>0.17358000000000001</v>
      </c>
      <c r="F34" s="70">
        <v>160.03838999999999</v>
      </c>
      <c r="G34" s="74">
        <v>0.13799</v>
      </c>
      <c r="H34" s="70">
        <v>8.6709999999999995E-2</v>
      </c>
      <c r="I34" s="74">
        <v>0.13589999999999999</v>
      </c>
      <c r="J34" s="74">
        <v>10.804220000000001</v>
      </c>
      <c r="K34" s="78">
        <v>0.10852000000000001</v>
      </c>
    </row>
    <row r="35" spans="1:11" x14ac:dyDescent="0.25">
      <c r="A35" s="8">
        <v>41060</v>
      </c>
      <c r="B35" s="9">
        <v>0.21429999999999999</v>
      </c>
      <c r="C35" s="10">
        <v>0.18003</v>
      </c>
      <c r="D35" s="9">
        <v>8.8510000000000005E-2</v>
      </c>
      <c r="E35" s="10">
        <v>0.17423</v>
      </c>
      <c r="F35" s="9">
        <v>160.08374000000001</v>
      </c>
      <c r="G35" s="10">
        <v>0.13799</v>
      </c>
      <c r="H35" s="9">
        <v>8.7150000000000005E-2</v>
      </c>
      <c r="I35" s="10">
        <v>0.13589999999999999</v>
      </c>
      <c r="J35" s="10">
        <v>10.775169999999999</v>
      </c>
      <c r="K35" s="53">
        <v>0.10911</v>
      </c>
    </row>
    <row r="36" spans="1:11" ht="20.25" x14ac:dyDescent="0.3">
      <c r="A36" s="20"/>
      <c r="B36" s="9"/>
      <c r="C36" s="58"/>
      <c r="D36" s="9"/>
      <c r="E36" s="22" t="s">
        <v>11</v>
      </c>
      <c r="F36" s="9"/>
      <c r="G36" s="10"/>
      <c r="H36" s="9"/>
      <c r="I36" s="10"/>
      <c r="J36" s="10"/>
      <c r="K36" s="53"/>
    </row>
    <row r="37" spans="1:11" ht="15.75" thickBot="1" x14ac:dyDescent="0.3">
      <c r="A37" s="23"/>
      <c r="B37" s="24"/>
      <c r="C37" s="25"/>
      <c r="D37" s="24"/>
      <c r="E37" s="25"/>
      <c r="F37" s="24"/>
      <c r="G37" s="25"/>
      <c r="H37" s="24"/>
      <c r="I37" s="25"/>
      <c r="J37" s="25"/>
      <c r="K37" s="57"/>
    </row>
    <row r="38" spans="1:11" x14ac:dyDescent="0.25">
      <c r="A38" s="26" t="s">
        <v>12</v>
      </c>
      <c r="B38" s="27">
        <f>SUM(B6:B9,B12:B16,B19:B23,B26:B30,B33:B35)</f>
        <v>4.54481</v>
      </c>
      <c r="C38" s="36">
        <f>SUM(C6:C9,C12:C16,C19:C23,C26:C30,C33:C35)</f>
        <v>3.8441800000000002</v>
      </c>
      <c r="D38" s="36">
        <f t="shared" ref="D38:K38" si="8">SUM(D6:D9,D12:D16,D19:D23,D26:D30,D33:D35)</f>
        <v>1.9472800000000008</v>
      </c>
      <c r="E38" s="36">
        <f t="shared" si="8"/>
        <v>3.7622700000000004</v>
      </c>
      <c r="F38" s="36">
        <f t="shared" si="8"/>
        <v>3446.4982399999999</v>
      </c>
      <c r="G38" s="36">
        <f t="shared" si="8"/>
        <v>2.9794899999999993</v>
      </c>
      <c r="H38" s="36">
        <f t="shared" si="8"/>
        <v>1.87114</v>
      </c>
      <c r="I38" s="36">
        <f t="shared" si="8"/>
        <v>2.9897999999999989</v>
      </c>
      <c r="J38" s="36">
        <f t="shared" si="8"/>
        <v>238.56702000000001</v>
      </c>
      <c r="K38" s="36">
        <f t="shared" si="8"/>
        <v>2.3241999999999998</v>
      </c>
    </row>
    <row r="39" spans="1:11" x14ac:dyDescent="0.25">
      <c r="A39" s="26" t="s">
        <v>13</v>
      </c>
      <c r="B39" s="27">
        <f>B38/22</f>
        <v>0.20658227272727273</v>
      </c>
      <c r="C39" s="28">
        <f>C38/22</f>
        <v>0.17473545454545455</v>
      </c>
      <c r="D39" s="28">
        <f t="shared" ref="D39:K39" si="9">D38/22</f>
        <v>8.8512727272727312E-2</v>
      </c>
      <c r="E39" s="28">
        <f t="shared" si="9"/>
        <v>0.17101227272727273</v>
      </c>
      <c r="F39" s="28">
        <f t="shared" si="9"/>
        <v>156.65901090909091</v>
      </c>
      <c r="G39" s="28">
        <f t="shared" si="9"/>
        <v>0.1354313636363636</v>
      </c>
      <c r="H39" s="28">
        <f t="shared" si="9"/>
        <v>8.5051818181818187E-2</v>
      </c>
      <c r="I39" s="28">
        <f t="shared" si="9"/>
        <v>0.13589999999999994</v>
      </c>
      <c r="J39" s="28">
        <f t="shared" si="9"/>
        <v>10.843955454545455</v>
      </c>
      <c r="K39" s="28">
        <f t="shared" si="9"/>
        <v>0.10564545454545454</v>
      </c>
    </row>
    <row r="40" spans="1:11" x14ac:dyDescent="0.25">
      <c r="A40" s="26" t="s">
        <v>14</v>
      </c>
      <c r="B40" s="27">
        <f>1/B39</f>
        <v>4.840686409332843</v>
      </c>
      <c r="C40" s="28">
        <f>1/C39</f>
        <v>5.722937011274186</v>
      </c>
      <c r="D40" s="28">
        <f t="shared" ref="D40:K40" si="10">1/D39</f>
        <v>11.297810278953202</v>
      </c>
      <c r="E40" s="28">
        <f t="shared" si="10"/>
        <v>5.8475335369338186</v>
      </c>
      <c r="F40" s="28">
        <f>1000/F39</f>
        <v>6.3832906527176991</v>
      </c>
      <c r="G40" s="28">
        <f t="shared" si="10"/>
        <v>7.383814008437688</v>
      </c>
      <c r="H40" s="28">
        <f t="shared" si="10"/>
        <v>11.757538185277424</v>
      </c>
      <c r="I40" s="28">
        <f t="shared" si="10"/>
        <v>7.3583517292126599</v>
      </c>
      <c r="J40" s="28">
        <f>100/J39</f>
        <v>9.2217272949127675</v>
      </c>
      <c r="K40" s="28">
        <f t="shared" si="10"/>
        <v>9.4656225798124094</v>
      </c>
    </row>
    <row r="41" spans="1:11" ht="15.75" thickBot="1" x14ac:dyDescent="0.3">
      <c r="A41" s="29"/>
      <c r="B41" s="30"/>
      <c r="C41" s="31"/>
      <c r="D41" s="30"/>
      <c r="E41" s="31"/>
      <c r="F41" s="31"/>
      <c r="G41" s="30"/>
      <c r="H41" s="31"/>
      <c r="I41" s="30"/>
      <c r="J41" s="31"/>
      <c r="K41" s="4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4" workbookViewId="0">
      <selection sqref="A1:XFD1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ht="22.5" x14ac:dyDescent="0.3">
      <c r="A1" s="1"/>
      <c r="B1" s="1"/>
      <c r="C1" s="2" t="s">
        <v>25</v>
      </c>
      <c r="D1" s="1"/>
      <c r="E1" s="1"/>
      <c r="F1" s="1"/>
      <c r="G1" s="1"/>
      <c r="H1" s="1"/>
      <c r="I1" s="1"/>
      <c r="J1" s="1"/>
      <c r="K1" s="1"/>
    </row>
    <row r="2" spans="1:11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4"/>
      <c r="D3" s="5"/>
      <c r="E3" s="4"/>
      <c r="F3" s="5"/>
      <c r="G3" s="4"/>
      <c r="H3" s="5"/>
      <c r="I3" s="4"/>
      <c r="J3" s="4"/>
      <c r="K3" s="51"/>
    </row>
    <row r="4" spans="1:11" ht="15.75" thickBot="1" x14ac:dyDescent="0.3">
      <c r="A4" s="6" t="s">
        <v>0</v>
      </c>
      <c r="B4" s="7" t="s">
        <v>15</v>
      </c>
      <c r="C4" s="6" t="s">
        <v>4</v>
      </c>
      <c r="D4" s="7" t="s">
        <v>5</v>
      </c>
      <c r="E4" s="6" t="s">
        <v>6</v>
      </c>
      <c r="F4" s="7" t="s">
        <v>3</v>
      </c>
      <c r="G4" s="6" t="s">
        <v>1</v>
      </c>
      <c r="H4" s="7" t="s">
        <v>7</v>
      </c>
      <c r="I4" s="6" t="s">
        <v>8</v>
      </c>
      <c r="J4" s="6" t="s">
        <v>17</v>
      </c>
      <c r="K4" s="52" t="s">
        <v>2</v>
      </c>
    </row>
    <row r="5" spans="1:11" x14ac:dyDescent="0.25">
      <c r="A5" s="67">
        <v>41061</v>
      </c>
      <c r="B5" s="40">
        <v>0.21490000000000001</v>
      </c>
      <c r="C5" s="39">
        <v>0.18046000000000001</v>
      </c>
      <c r="D5" s="40">
        <v>8.8510000000000005E-2</v>
      </c>
      <c r="E5" s="39">
        <v>0.17515</v>
      </c>
      <c r="F5" s="40">
        <v>160.44082</v>
      </c>
      <c r="G5" s="40">
        <v>0.13971</v>
      </c>
      <c r="H5" s="39">
        <v>8.8029999999999997E-2</v>
      </c>
      <c r="I5" s="40">
        <v>0.13589999999999999</v>
      </c>
      <c r="J5" s="39">
        <v>10.669169999999999</v>
      </c>
      <c r="K5" s="40">
        <v>0.10987</v>
      </c>
    </row>
    <row r="6" spans="1:11" ht="15.75" thickBot="1" x14ac:dyDescent="0.3">
      <c r="A6" s="69"/>
      <c r="B6" s="13"/>
      <c r="C6" s="12"/>
      <c r="D6" s="13"/>
      <c r="E6" s="12"/>
      <c r="F6" s="13"/>
      <c r="G6" s="13"/>
      <c r="H6" s="12"/>
      <c r="I6" s="13"/>
      <c r="J6" s="12"/>
      <c r="K6" s="13"/>
    </row>
    <row r="7" spans="1:11" ht="15.75" thickTop="1" x14ac:dyDescent="0.25">
      <c r="A7" s="14" t="s">
        <v>9</v>
      </c>
      <c r="B7" s="15">
        <f t="shared" ref="B7:K7" si="0">SUM(B5:B6)</f>
        <v>0.21490000000000001</v>
      </c>
      <c r="C7" s="16">
        <f t="shared" si="0"/>
        <v>0.18046000000000001</v>
      </c>
      <c r="D7" s="15">
        <f t="shared" si="0"/>
        <v>8.8510000000000005E-2</v>
      </c>
      <c r="E7" s="16">
        <f t="shared" si="0"/>
        <v>0.17515</v>
      </c>
      <c r="F7" s="15">
        <f t="shared" si="0"/>
        <v>160.44082</v>
      </c>
      <c r="G7" s="16">
        <f t="shared" si="0"/>
        <v>0.13971</v>
      </c>
      <c r="H7" s="15">
        <f t="shared" si="0"/>
        <v>8.8029999999999997E-2</v>
      </c>
      <c r="I7" s="16">
        <f t="shared" si="0"/>
        <v>0.13589999999999999</v>
      </c>
      <c r="J7" s="16">
        <f t="shared" si="0"/>
        <v>10.669169999999999</v>
      </c>
      <c r="K7" s="55">
        <f t="shared" si="0"/>
        <v>0.10987</v>
      </c>
    </row>
    <row r="8" spans="1:11" ht="15.75" thickBot="1" x14ac:dyDescent="0.3">
      <c r="A8" s="17" t="s">
        <v>10</v>
      </c>
      <c r="B8" s="18">
        <f>B7/1</f>
        <v>0.21490000000000001</v>
      </c>
      <c r="C8" s="19">
        <f>C7/1</f>
        <v>0.18046000000000001</v>
      </c>
      <c r="D8" s="19">
        <f t="shared" ref="D8:K8" si="1">D7/1</f>
        <v>8.8510000000000005E-2</v>
      </c>
      <c r="E8" s="19">
        <f t="shared" si="1"/>
        <v>0.17515</v>
      </c>
      <c r="F8" s="19">
        <f t="shared" si="1"/>
        <v>160.44082</v>
      </c>
      <c r="G8" s="19">
        <f t="shared" si="1"/>
        <v>0.13971</v>
      </c>
      <c r="H8" s="19">
        <f t="shared" si="1"/>
        <v>8.8029999999999997E-2</v>
      </c>
      <c r="I8" s="19">
        <f t="shared" si="1"/>
        <v>0.13589999999999999</v>
      </c>
      <c r="J8" s="19">
        <f t="shared" si="1"/>
        <v>10.669169999999999</v>
      </c>
      <c r="K8" s="19">
        <f t="shared" si="1"/>
        <v>0.10987</v>
      </c>
    </row>
    <row r="9" spans="1:11" ht="15.75" thickTop="1" x14ac:dyDescent="0.25">
      <c r="A9" s="8">
        <v>41064</v>
      </c>
      <c r="B9" s="70">
        <v>0.21432000000000001</v>
      </c>
      <c r="C9" s="74">
        <v>0.18038999999999999</v>
      </c>
      <c r="D9" s="70">
        <v>8.8510000000000005E-2</v>
      </c>
      <c r="E9" s="74">
        <v>0.17573</v>
      </c>
      <c r="F9" s="70">
        <v>160.67966999999999</v>
      </c>
      <c r="G9" s="74">
        <v>0.14152000000000001</v>
      </c>
      <c r="H9" s="70">
        <v>8.8489999999999999E-2</v>
      </c>
      <c r="I9" s="74">
        <v>0.13589999999999999</v>
      </c>
      <c r="J9" s="74">
        <v>10.612259999999999</v>
      </c>
      <c r="K9" s="78">
        <v>0.10845</v>
      </c>
    </row>
    <row r="10" spans="1:11" x14ac:dyDescent="0.25">
      <c r="A10" s="8">
        <v>41065</v>
      </c>
      <c r="B10" s="9">
        <v>0.21389</v>
      </c>
      <c r="C10" s="10">
        <v>0.18003</v>
      </c>
      <c r="D10" s="9">
        <v>8.8510000000000005E-2</v>
      </c>
      <c r="E10" s="10">
        <v>0.17546999999999999</v>
      </c>
      <c r="F10" s="9">
        <v>160.63328999999999</v>
      </c>
      <c r="G10" s="10">
        <v>0.14041000000000001</v>
      </c>
      <c r="H10" s="9">
        <v>8.8429999999999995E-2</v>
      </c>
      <c r="I10" s="10">
        <v>0.13589999999999999</v>
      </c>
      <c r="J10" s="10">
        <v>10.625</v>
      </c>
      <c r="K10" s="53">
        <v>0.10936</v>
      </c>
    </row>
    <row r="11" spans="1:11" x14ac:dyDescent="0.25">
      <c r="A11" s="8">
        <v>41066</v>
      </c>
      <c r="B11" s="9">
        <v>0.21353</v>
      </c>
      <c r="C11" s="10">
        <v>0.1797</v>
      </c>
      <c r="D11" s="9">
        <v>8.8510000000000005E-2</v>
      </c>
      <c r="E11" s="10">
        <v>0.17518</v>
      </c>
      <c r="F11" s="9">
        <v>160.24139</v>
      </c>
      <c r="G11" s="10">
        <v>0.13966000000000001</v>
      </c>
      <c r="H11" s="9">
        <v>8.8489999999999999E-2</v>
      </c>
      <c r="I11" s="10">
        <v>0.13589999999999999</v>
      </c>
      <c r="J11" s="10">
        <v>10.65354</v>
      </c>
      <c r="K11" s="53">
        <v>0.10918</v>
      </c>
    </row>
    <row r="12" spans="1:11" x14ac:dyDescent="0.25">
      <c r="A12" s="8">
        <v>41067</v>
      </c>
      <c r="B12" s="9">
        <v>0.21306</v>
      </c>
      <c r="C12" s="10">
        <v>0.17798</v>
      </c>
      <c r="D12" s="9">
        <v>8.8510000000000005E-2</v>
      </c>
      <c r="E12" s="10">
        <v>0.17454</v>
      </c>
      <c r="F12" s="9">
        <v>159.89636999999999</v>
      </c>
      <c r="G12" s="10">
        <v>0.13883999999999999</v>
      </c>
      <c r="H12" s="9">
        <v>8.8150000000000006E-2</v>
      </c>
      <c r="I12" s="10">
        <v>0.13589999999999999</v>
      </c>
      <c r="J12" s="10">
        <v>10.700430000000001</v>
      </c>
      <c r="K12" s="53">
        <v>0.10893</v>
      </c>
    </row>
    <row r="13" spans="1:11" ht="15.75" thickBot="1" x14ac:dyDescent="0.3">
      <c r="A13" s="11">
        <v>41068</v>
      </c>
      <c r="B13" s="77">
        <v>0.21240000000000001</v>
      </c>
      <c r="C13" s="66">
        <v>0.17718</v>
      </c>
      <c r="D13" s="77">
        <v>8.8510000000000005E-2</v>
      </c>
      <c r="E13" s="66">
        <v>0.1741</v>
      </c>
      <c r="F13" s="77">
        <v>158.89088000000001</v>
      </c>
      <c r="G13" s="66">
        <v>0.13822000000000001</v>
      </c>
      <c r="H13" s="77">
        <v>8.7770000000000001E-2</v>
      </c>
      <c r="I13" s="66">
        <v>0.13589999999999999</v>
      </c>
      <c r="J13" s="66">
        <v>10.77228</v>
      </c>
      <c r="K13" s="80">
        <v>0.1086</v>
      </c>
    </row>
    <row r="14" spans="1:11" ht="15.75" thickTop="1" x14ac:dyDescent="0.25">
      <c r="A14" s="14" t="s">
        <v>9</v>
      </c>
      <c r="B14" s="15">
        <f t="shared" ref="B14:K14" si="2">SUM(B9:B13)</f>
        <v>1.0671999999999999</v>
      </c>
      <c r="C14" s="16">
        <f t="shared" si="2"/>
        <v>0.89527999999999996</v>
      </c>
      <c r="D14" s="15">
        <f t="shared" si="2"/>
        <v>0.44255</v>
      </c>
      <c r="E14" s="16">
        <f t="shared" si="2"/>
        <v>0.87502000000000002</v>
      </c>
      <c r="F14" s="15">
        <f t="shared" si="2"/>
        <v>800.34160000000008</v>
      </c>
      <c r="G14" s="16">
        <f t="shared" si="2"/>
        <v>0.69864999999999999</v>
      </c>
      <c r="H14" s="15">
        <f t="shared" si="2"/>
        <v>0.44133</v>
      </c>
      <c r="I14" s="16">
        <f t="shared" si="2"/>
        <v>0.67949999999999999</v>
      </c>
      <c r="J14" s="16">
        <f t="shared" si="2"/>
        <v>53.363509999999998</v>
      </c>
      <c r="K14" s="55">
        <f t="shared" si="2"/>
        <v>0.54452</v>
      </c>
    </row>
    <row r="15" spans="1:11" ht="15.75" thickBot="1" x14ac:dyDescent="0.3">
      <c r="A15" s="17" t="s">
        <v>10</v>
      </c>
      <c r="B15" s="18">
        <f>B14/5</f>
        <v>0.21343999999999999</v>
      </c>
      <c r="C15" s="19">
        <f>C14/5</f>
        <v>0.17905599999999999</v>
      </c>
      <c r="D15" s="19">
        <f t="shared" ref="D15:K15" si="3">D14/5</f>
        <v>8.8510000000000005E-2</v>
      </c>
      <c r="E15" s="19">
        <f t="shared" si="3"/>
        <v>0.17500399999999999</v>
      </c>
      <c r="F15" s="19">
        <f t="shared" si="3"/>
        <v>160.06832000000003</v>
      </c>
      <c r="G15" s="19">
        <f t="shared" si="3"/>
        <v>0.13972999999999999</v>
      </c>
      <c r="H15" s="19">
        <f t="shared" si="3"/>
        <v>8.8265999999999997E-2</v>
      </c>
      <c r="I15" s="19">
        <f t="shared" si="3"/>
        <v>0.13589999999999999</v>
      </c>
      <c r="J15" s="19">
        <f t="shared" si="3"/>
        <v>10.672701999999999</v>
      </c>
      <c r="K15" s="19">
        <f t="shared" si="3"/>
        <v>0.108904</v>
      </c>
    </row>
    <row r="16" spans="1:11" ht="15.75" thickTop="1" x14ac:dyDescent="0.25">
      <c r="A16" s="8">
        <v>41071</v>
      </c>
      <c r="B16" s="9">
        <v>0.21085999999999999</v>
      </c>
      <c r="C16" s="10">
        <v>0.17484</v>
      </c>
      <c r="D16" s="9">
        <v>8.8510000000000005E-2</v>
      </c>
      <c r="E16" s="74">
        <v>0.17343</v>
      </c>
      <c r="F16" s="9">
        <v>158.62010000000001</v>
      </c>
      <c r="G16" s="10">
        <v>0.13639000000000001</v>
      </c>
      <c r="H16" s="9">
        <v>8.7679999999999994E-2</v>
      </c>
      <c r="I16" s="10">
        <v>0.13589999999999999</v>
      </c>
      <c r="J16" s="10">
        <v>10.809659999999999</v>
      </c>
      <c r="K16" s="53">
        <v>0.10781</v>
      </c>
    </row>
    <row r="17" spans="1:11" x14ac:dyDescent="0.25">
      <c r="A17" s="8">
        <v>41072</v>
      </c>
      <c r="B17" s="9">
        <v>0.21190999999999999</v>
      </c>
      <c r="C17" s="10">
        <v>0.1757</v>
      </c>
      <c r="D17" s="9">
        <v>8.8510000000000005E-2</v>
      </c>
      <c r="E17" s="74">
        <v>0.17413000000000001</v>
      </c>
      <c r="F17" s="9">
        <v>158.94575</v>
      </c>
      <c r="G17" s="10">
        <v>0.13700000000000001</v>
      </c>
      <c r="H17" s="9">
        <v>8.7669999999999998E-2</v>
      </c>
      <c r="I17" s="10">
        <v>0.13589999999999999</v>
      </c>
      <c r="J17" s="10">
        <v>10.81169</v>
      </c>
      <c r="K17" s="53">
        <v>0.10835</v>
      </c>
    </row>
    <row r="18" spans="1:11" x14ac:dyDescent="0.25">
      <c r="A18" s="8">
        <v>41073</v>
      </c>
      <c r="B18" s="9">
        <v>0.21251999999999999</v>
      </c>
      <c r="C18" s="10">
        <v>0.17491000000000001</v>
      </c>
      <c r="D18" s="9">
        <v>8.8510000000000005E-2</v>
      </c>
      <c r="E18" s="10">
        <v>0.17424999999999999</v>
      </c>
      <c r="F18" s="9">
        <v>158.96902</v>
      </c>
      <c r="G18" s="10">
        <v>0.13661000000000001</v>
      </c>
      <c r="H18" s="9">
        <v>8.7370000000000003E-2</v>
      </c>
      <c r="I18" s="10">
        <v>0.13589999999999999</v>
      </c>
      <c r="J18" s="10">
        <v>10.80898</v>
      </c>
      <c r="K18" s="53">
        <v>0.10866000000000001</v>
      </c>
    </row>
    <row r="19" spans="1:11" x14ac:dyDescent="0.25">
      <c r="A19" s="8">
        <v>41074</v>
      </c>
      <c r="B19" s="9">
        <v>0.21206</v>
      </c>
      <c r="C19" s="10">
        <v>0.17502000000000001</v>
      </c>
      <c r="D19" s="9">
        <v>8.8510000000000005E-2</v>
      </c>
      <c r="E19" s="10">
        <v>0.17399000000000001</v>
      </c>
      <c r="F19" s="9">
        <v>158.81359</v>
      </c>
      <c r="G19" s="10">
        <v>0.13650000000000001</v>
      </c>
      <c r="H19" s="9">
        <v>8.7510000000000004E-2</v>
      </c>
      <c r="I19" s="10">
        <v>0.13589999999999999</v>
      </c>
      <c r="J19" s="10">
        <v>10.796580000000001</v>
      </c>
      <c r="K19" s="53">
        <v>0.10842</v>
      </c>
    </row>
    <row r="20" spans="1:11" ht="15.75" thickBot="1" x14ac:dyDescent="0.3">
      <c r="A20" s="11">
        <v>41075</v>
      </c>
      <c r="B20" s="12"/>
      <c r="C20" s="13"/>
      <c r="D20" s="12"/>
      <c r="E20" s="85" t="s">
        <v>26</v>
      </c>
      <c r="F20" s="12"/>
      <c r="G20" s="13"/>
      <c r="H20" s="12"/>
      <c r="I20" s="13"/>
      <c r="J20" s="13"/>
      <c r="K20" s="54"/>
    </row>
    <row r="21" spans="1:11" ht="15.75" thickTop="1" x14ac:dyDescent="0.25">
      <c r="A21" s="14" t="s">
        <v>9</v>
      </c>
      <c r="B21" s="15">
        <f t="shared" ref="B21:K21" si="4">SUM(B16:B20)</f>
        <v>0.84734999999999994</v>
      </c>
      <c r="C21" s="16">
        <f t="shared" si="4"/>
        <v>0.70046999999999993</v>
      </c>
      <c r="D21" s="15">
        <f t="shared" si="4"/>
        <v>0.35404000000000002</v>
      </c>
      <c r="E21" s="16">
        <f t="shared" si="4"/>
        <v>0.69579999999999997</v>
      </c>
      <c r="F21" s="15">
        <f t="shared" si="4"/>
        <v>635.34846000000005</v>
      </c>
      <c r="G21" s="16">
        <f t="shared" si="4"/>
        <v>0.54649999999999999</v>
      </c>
      <c r="H21" s="15">
        <f t="shared" si="4"/>
        <v>0.35023000000000004</v>
      </c>
      <c r="I21" s="16">
        <f t="shared" si="4"/>
        <v>0.54359999999999997</v>
      </c>
      <c r="J21" s="16">
        <f t="shared" si="4"/>
        <v>43.226909999999997</v>
      </c>
      <c r="K21" s="55">
        <f t="shared" si="4"/>
        <v>0.43324000000000001</v>
      </c>
    </row>
    <row r="22" spans="1:11" ht="15.75" thickBot="1" x14ac:dyDescent="0.3">
      <c r="A22" s="17" t="s">
        <v>10</v>
      </c>
      <c r="B22" s="18">
        <f>B21/4</f>
        <v>0.21183749999999998</v>
      </c>
      <c r="C22" s="19">
        <f>C21/4</f>
        <v>0.17511749999999998</v>
      </c>
      <c r="D22" s="19">
        <f t="shared" ref="D22:K22" si="5">D21/4</f>
        <v>8.8510000000000005E-2</v>
      </c>
      <c r="E22" s="19">
        <f t="shared" si="5"/>
        <v>0.17394999999999999</v>
      </c>
      <c r="F22" s="19">
        <f t="shared" si="5"/>
        <v>158.83711500000001</v>
      </c>
      <c r="G22" s="19">
        <f t="shared" si="5"/>
        <v>0.136625</v>
      </c>
      <c r="H22" s="19">
        <f t="shared" si="5"/>
        <v>8.755750000000001E-2</v>
      </c>
      <c r="I22" s="19">
        <f t="shared" si="5"/>
        <v>0.13589999999999999</v>
      </c>
      <c r="J22" s="19">
        <f t="shared" si="5"/>
        <v>10.806727499999999</v>
      </c>
      <c r="K22" s="19">
        <f t="shared" si="5"/>
        <v>0.10831</v>
      </c>
    </row>
    <row r="23" spans="1:11" ht="15.75" thickTop="1" x14ac:dyDescent="0.25">
      <c r="A23" s="8">
        <v>41079</v>
      </c>
      <c r="B23" s="9">
        <v>0.2102</v>
      </c>
      <c r="C23" s="10">
        <v>0.17168</v>
      </c>
      <c r="D23" s="9">
        <v>8.8510000000000005E-2</v>
      </c>
      <c r="E23" s="10">
        <v>0.17261000000000001</v>
      </c>
      <c r="F23" s="9">
        <v>157.64570000000001</v>
      </c>
      <c r="G23" s="10">
        <v>0.13469999999999999</v>
      </c>
      <c r="H23" s="9">
        <v>8.6690000000000003E-2</v>
      </c>
      <c r="I23" s="10">
        <v>0.13589999999999999</v>
      </c>
      <c r="J23" s="10">
        <v>10.73508</v>
      </c>
      <c r="K23" s="53">
        <v>0.10747</v>
      </c>
    </row>
    <row r="24" spans="1:11" x14ac:dyDescent="0.25">
      <c r="A24" s="8">
        <v>41080</v>
      </c>
      <c r="B24" s="9">
        <v>0.21023</v>
      </c>
      <c r="C24" s="10">
        <v>0.17094999999999999</v>
      </c>
      <c r="D24" s="9">
        <v>8.8510000000000005E-2</v>
      </c>
      <c r="E24" s="10">
        <v>0.17246</v>
      </c>
      <c r="F24" s="9">
        <v>157.51676</v>
      </c>
      <c r="G24" s="10">
        <v>0.13417000000000001</v>
      </c>
      <c r="H24" s="9">
        <v>8.6699999999999999E-2</v>
      </c>
      <c r="I24" s="10">
        <v>0.13589999999999999</v>
      </c>
      <c r="J24" s="10">
        <v>10.72489</v>
      </c>
      <c r="K24" s="53">
        <v>0.10749</v>
      </c>
    </row>
    <row r="25" spans="1:11" x14ac:dyDescent="0.25">
      <c r="A25" s="8">
        <v>41081</v>
      </c>
      <c r="B25" s="9">
        <v>0.20971000000000001</v>
      </c>
      <c r="C25" s="10">
        <v>0.1709</v>
      </c>
      <c r="D25" s="9">
        <v>8.8510000000000005E-2</v>
      </c>
      <c r="E25" s="10">
        <v>0.17255999999999999</v>
      </c>
      <c r="F25" s="9">
        <v>157.03924000000001</v>
      </c>
      <c r="G25" s="10">
        <v>0.13391</v>
      </c>
      <c r="H25" s="9">
        <v>8.6900000000000005E-2</v>
      </c>
      <c r="I25" s="10">
        <v>0.13589999999999999</v>
      </c>
      <c r="J25" s="10">
        <v>10.75088</v>
      </c>
      <c r="K25" s="53">
        <v>0.10722</v>
      </c>
    </row>
    <row r="26" spans="1:11" x14ac:dyDescent="0.25">
      <c r="A26" s="8">
        <v>41082</v>
      </c>
      <c r="B26" s="9">
        <v>0.21159</v>
      </c>
      <c r="C26" s="10">
        <v>0.17251</v>
      </c>
      <c r="D26" s="9">
        <v>8.8510000000000005E-2</v>
      </c>
      <c r="E26" s="10">
        <v>0.17358999999999999</v>
      </c>
      <c r="F26" s="9">
        <v>156.88976</v>
      </c>
      <c r="G26" s="10">
        <v>0.13499</v>
      </c>
      <c r="H26" s="9">
        <v>8.7050000000000002E-2</v>
      </c>
      <c r="I26" s="10">
        <v>0.13589999999999999</v>
      </c>
      <c r="J26" s="10">
        <v>10.90784</v>
      </c>
      <c r="K26" s="53">
        <v>0.10818</v>
      </c>
    </row>
    <row r="27" spans="1:11" ht="15.75" thickBot="1" x14ac:dyDescent="0.3">
      <c r="A27" s="11"/>
      <c r="B27" s="12"/>
      <c r="C27" s="13"/>
      <c r="D27" s="12"/>
      <c r="E27" s="13"/>
      <c r="F27" s="12"/>
      <c r="G27" s="13"/>
      <c r="H27" s="12"/>
      <c r="I27" s="13"/>
      <c r="J27" s="13"/>
      <c r="K27" s="54"/>
    </row>
    <row r="28" spans="1:11" ht="15.75" thickTop="1" x14ac:dyDescent="0.25">
      <c r="A28" s="14" t="s">
        <v>9</v>
      </c>
      <c r="B28" s="15">
        <f t="shared" ref="B28:K28" si="6">SUM(B23:B27)</f>
        <v>0.84172999999999987</v>
      </c>
      <c r="C28" s="16">
        <f t="shared" si="6"/>
        <v>0.68603999999999998</v>
      </c>
      <c r="D28" s="15">
        <f t="shared" si="6"/>
        <v>0.35404000000000002</v>
      </c>
      <c r="E28" s="16">
        <f t="shared" si="6"/>
        <v>0.69122000000000006</v>
      </c>
      <c r="F28" s="15">
        <f t="shared" si="6"/>
        <v>629.09145999999998</v>
      </c>
      <c r="G28" s="16">
        <f t="shared" si="6"/>
        <v>0.53777000000000008</v>
      </c>
      <c r="H28" s="15">
        <f t="shared" si="6"/>
        <v>0.34734000000000004</v>
      </c>
      <c r="I28" s="16">
        <f t="shared" si="6"/>
        <v>0.54359999999999997</v>
      </c>
      <c r="J28" s="16">
        <f t="shared" si="6"/>
        <v>43.118690000000001</v>
      </c>
      <c r="K28" s="55">
        <f t="shared" si="6"/>
        <v>0.43035999999999996</v>
      </c>
    </row>
    <row r="29" spans="1:11" ht="15.75" thickBot="1" x14ac:dyDescent="0.3">
      <c r="A29" s="17" t="s">
        <v>10</v>
      </c>
      <c r="B29" s="18">
        <f>B28/4</f>
        <v>0.21043249999999997</v>
      </c>
      <c r="C29" s="19">
        <f>C28/4</f>
        <v>0.17151</v>
      </c>
      <c r="D29" s="19">
        <f t="shared" ref="D29:K29" si="7">D28/4</f>
        <v>8.8510000000000005E-2</v>
      </c>
      <c r="E29" s="19">
        <f t="shared" si="7"/>
        <v>0.17280500000000001</v>
      </c>
      <c r="F29" s="19">
        <f t="shared" si="7"/>
        <v>157.272865</v>
      </c>
      <c r="G29" s="19">
        <f t="shared" si="7"/>
        <v>0.13444250000000002</v>
      </c>
      <c r="H29" s="19">
        <f t="shared" si="7"/>
        <v>8.6835000000000009E-2</v>
      </c>
      <c r="I29" s="19">
        <f t="shared" si="7"/>
        <v>0.13589999999999999</v>
      </c>
      <c r="J29" s="19">
        <f t="shared" si="7"/>
        <v>10.7796725</v>
      </c>
      <c r="K29" s="19">
        <f t="shared" si="7"/>
        <v>0.10758999999999999</v>
      </c>
    </row>
    <row r="30" spans="1:11" ht="15.75" thickTop="1" x14ac:dyDescent="0.25">
      <c r="A30" s="14">
        <v>41085</v>
      </c>
      <c r="B30" s="37">
        <v>0.21179000000000001</v>
      </c>
      <c r="C30" s="34">
        <v>0.16607</v>
      </c>
      <c r="D30" s="37">
        <v>8.8510000000000005E-2</v>
      </c>
      <c r="E30" s="34">
        <v>0.17355999999999999</v>
      </c>
      <c r="F30" s="37">
        <v>157.46120999999999</v>
      </c>
      <c r="G30" s="34">
        <v>0.13522999999999999</v>
      </c>
      <c r="H30" s="37">
        <v>8.7300000000000003E-2</v>
      </c>
      <c r="I30" s="34">
        <v>0.13589999999999999</v>
      </c>
      <c r="J30" s="34">
        <v>10.933999999999999</v>
      </c>
      <c r="K30" s="59">
        <v>0.10829</v>
      </c>
    </row>
    <row r="31" spans="1:11" x14ac:dyDescent="0.25">
      <c r="A31" s="14">
        <v>41086</v>
      </c>
      <c r="B31" s="37">
        <v>0.21231</v>
      </c>
      <c r="C31" s="34">
        <v>0.17266000000000001</v>
      </c>
      <c r="D31" s="37">
        <v>8.8510000000000005E-2</v>
      </c>
      <c r="E31" s="34">
        <v>0.17394000000000001</v>
      </c>
      <c r="F31" s="37">
        <v>157.65486999999999</v>
      </c>
      <c r="G31" s="34">
        <v>0.13563</v>
      </c>
      <c r="H31" s="37">
        <v>8.7309999999999999E-2</v>
      </c>
      <c r="I31" s="34">
        <v>0.13589999999999999</v>
      </c>
      <c r="J31" s="34">
        <v>10.890180000000001</v>
      </c>
      <c r="K31" s="59">
        <v>0.10854999999999999</v>
      </c>
    </row>
    <row r="32" spans="1:11" x14ac:dyDescent="0.25">
      <c r="A32" s="14">
        <v>41087</v>
      </c>
      <c r="B32" s="37">
        <v>0.2127</v>
      </c>
      <c r="C32" s="34">
        <v>0.17199999999999999</v>
      </c>
      <c r="D32" s="37">
        <v>8.8499999999999995E-2</v>
      </c>
      <c r="E32" s="34">
        <v>0.17380000000000001</v>
      </c>
      <c r="F32" s="37">
        <v>157.5744</v>
      </c>
      <c r="G32" s="34">
        <v>0.1353</v>
      </c>
      <c r="H32" s="37">
        <v>8.7099999999999997E-2</v>
      </c>
      <c r="I32" s="34">
        <v>0.13589999999999999</v>
      </c>
      <c r="J32" s="34">
        <v>10.838699999999999</v>
      </c>
      <c r="K32" s="59">
        <v>0.1087</v>
      </c>
    </row>
    <row r="33" spans="1:11" x14ac:dyDescent="0.25">
      <c r="A33" s="14">
        <v>41088</v>
      </c>
      <c r="B33" s="37">
        <v>0.21309</v>
      </c>
      <c r="C33" s="34">
        <v>0.17205000000000001</v>
      </c>
      <c r="D33" s="37">
        <v>8.8510000000000005E-2</v>
      </c>
      <c r="E33" s="34">
        <v>0.17360999999999999</v>
      </c>
      <c r="F33" s="37">
        <v>157.2295</v>
      </c>
      <c r="G33" s="34">
        <v>0.13499</v>
      </c>
      <c r="H33" s="37">
        <v>8.7209999999999996E-2</v>
      </c>
      <c r="I33" s="34">
        <v>0.13589999999999999</v>
      </c>
      <c r="J33" s="34">
        <v>10.8246</v>
      </c>
      <c r="K33" s="59">
        <v>0.10895000000000001</v>
      </c>
    </row>
    <row r="34" spans="1:11" ht="15.75" thickBot="1" x14ac:dyDescent="0.3">
      <c r="A34" s="17">
        <v>41089</v>
      </c>
      <c r="B34" s="81">
        <v>0.21324000000000001</v>
      </c>
      <c r="C34" s="82">
        <v>0.17194999999999999</v>
      </c>
      <c r="D34" s="81">
        <v>8.8510000000000005E-2</v>
      </c>
      <c r="E34" s="82">
        <v>0.17369999999999999</v>
      </c>
      <c r="F34" s="81">
        <v>157.07254</v>
      </c>
      <c r="G34" s="82">
        <v>0.13503000000000001</v>
      </c>
      <c r="H34" s="81">
        <v>8.7370000000000003E-2</v>
      </c>
      <c r="I34" s="82">
        <v>0.13589999999999999</v>
      </c>
      <c r="J34" s="82">
        <v>10.811859999999999</v>
      </c>
      <c r="K34" s="83">
        <v>0.10903</v>
      </c>
    </row>
    <row r="35" spans="1:11" ht="15.75" thickTop="1" x14ac:dyDescent="0.25">
      <c r="A35" s="14" t="s">
        <v>9</v>
      </c>
      <c r="B35" s="15">
        <f t="shared" ref="B35:K35" si="8">SUM(B30:B34)</f>
        <v>1.0631300000000001</v>
      </c>
      <c r="C35" s="16">
        <f t="shared" si="8"/>
        <v>0.85472999999999999</v>
      </c>
      <c r="D35" s="15">
        <f t="shared" si="8"/>
        <v>0.44253999999999993</v>
      </c>
      <c r="E35" s="16">
        <f t="shared" si="8"/>
        <v>0.8686100000000001</v>
      </c>
      <c r="F35" s="15">
        <f t="shared" si="8"/>
        <v>786.99252000000001</v>
      </c>
      <c r="G35" s="16">
        <f t="shared" si="8"/>
        <v>0.67618</v>
      </c>
      <c r="H35" s="15">
        <f t="shared" si="8"/>
        <v>0.43629000000000001</v>
      </c>
      <c r="I35" s="16">
        <f t="shared" si="8"/>
        <v>0.67949999999999999</v>
      </c>
      <c r="J35" s="16">
        <f t="shared" si="8"/>
        <v>54.299340000000001</v>
      </c>
      <c r="K35" s="55">
        <f t="shared" si="8"/>
        <v>0.54352</v>
      </c>
    </row>
    <row r="36" spans="1:11" ht="15.75" thickBot="1" x14ac:dyDescent="0.3">
      <c r="A36" s="17" t="s">
        <v>10</v>
      </c>
      <c r="B36" s="18">
        <f>B35/5</f>
        <v>0.21262600000000004</v>
      </c>
      <c r="C36" s="19">
        <f>C35/5</f>
        <v>0.17094599999999999</v>
      </c>
      <c r="D36" s="19">
        <f t="shared" ref="D36:K36" si="9">D35/5</f>
        <v>8.8507999999999989E-2</v>
      </c>
      <c r="E36" s="19">
        <f t="shared" si="9"/>
        <v>0.17372200000000002</v>
      </c>
      <c r="F36" s="19">
        <f t="shared" si="9"/>
        <v>157.398504</v>
      </c>
      <c r="G36" s="19">
        <f t="shared" si="9"/>
        <v>0.135236</v>
      </c>
      <c r="H36" s="19">
        <f t="shared" si="9"/>
        <v>8.7258000000000002E-2</v>
      </c>
      <c r="I36" s="19">
        <f t="shared" si="9"/>
        <v>0.13589999999999999</v>
      </c>
      <c r="J36" s="19">
        <f t="shared" si="9"/>
        <v>10.859868000000001</v>
      </c>
      <c r="K36" s="19">
        <f t="shared" si="9"/>
        <v>0.108704</v>
      </c>
    </row>
    <row r="37" spans="1:11" ht="21" thickTop="1" x14ac:dyDescent="0.3">
      <c r="A37" s="20"/>
      <c r="B37" s="9"/>
      <c r="C37" s="50"/>
      <c r="D37" s="9"/>
      <c r="E37" s="22" t="s">
        <v>11</v>
      </c>
      <c r="F37" s="9"/>
      <c r="G37" s="10"/>
      <c r="H37" s="9"/>
      <c r="I37" s="10"/>
      <c r="J37" s="10"/>
      <c r="K37" s="53"/>
    </row>
    <row r="38" spans="1:11" ht="15.75" thickBot="1" x14ac:dyDescent="0.3">
      <c r="A38" s="23"/>
      <c r="B38" s="24"/>
      <c r="C38" s="25"/>
      <c r="D38" s="24"/>
      <c r="E38" s="25"/>
      <c r="F38" s="24"/>
      <c r="G38" s="25"/>
      <c r="H38" s="24"/>
      <c r="I38" s="25"/>
      <c r="J38" s="25"/>
      <c r="K38" s="57"/>
    </row>
    <row r="39" spans="1:11" x14ac:dyDescent="0.25">
      <c r="A39" s="26" t="s">
        <v>12</v>
      </c>
      <c r="B39" s="27">
        <f>SUM(B5,B9:B13,B16:B19,B23:B26,B30:B34)</f>
        <v>4.0343100000000005</v>
      </c>
      <c r="C39" s="36">
        <f>SUM(C5,C9:C13,C16:C19,C23:C26,C30:C34)</f>
        <v>3.3169800000000005</v>
      </c>
      <c r="D39" s="36">
        <f t="shared" ref="D39:K39" si="10">SUM(D5,D9:D13,D16:D19,D23:D26,D30:D34)</f>
        <v>1.6816800000000005</v>
      </c>
      <c r="E39" s="36">
        <f t="shared" si="10"/>
        <v>3.3058000000000001</v>
      </c>
      <c r="F39" s="36">
        <f t="shared" si="10"/>
        <v>3012.21486</v>
      </c>
      <c r="G39" s="36">
        <f t="shared" si="10"/>
        <v>2.5988099999999998</v>
      </c>
      <c r="H39" s="36">
        <f t="shared" si="10"/>
        <v>1.6632200000000001</v>
      </c>
      <c r="I39" s="36">
        <f t="shared" si="10"/>
        <v>2.5820999999999992</v>
      </c>
      <c r="J39" s="36">
        <f t="shared" si="10"/>
        <v>204.67761999999996</v>
      </c>
      <c r="K39" s="36">
        <f t="shared" si="10"/>
        <v>2.0615100000000002</v>
      </c>
    </row>
    <row r="40" spans="1:11" x14ac:dyDescent="0.25">
      <c r="A40" s="26" t="s">
        <v>13</v>
      </c>
      <c r="B40" s="27">
        <f>B39/19</f>
        <v>0.21233210526315793</v>
      </c>
      <c r="C40" s="28">
        <f>C39/19</f>
        <v>0.17457789473684213</v>
      </c>
      <c r="D40" s="28">
        <f t="shared" ref="D40:K40" si="11">D39/19</f>
        <v>8.8509473684210555E-2</v>
      </c>
      <c r="E40" s="28">
        <f t="shared" si="11"/>
        <v>0.17398947368421053</v>
      </c>
      <c r="F40" s="28">
        <f t="shared" si="11"/>
        <v>158.53762421052633</v>
      </c>
      <c r="G40" s="28">
        <f t="shared" si="11"/>
        <v>0.13677947368421051</v>
      </c>
      <c r="H40" s="28">
        <f t="shared" si="11"/>
        <v>8.7537894736842106E-2</v>
      </c>
      <c r="I40" s="28">
        <f t="shared" si="11"/>
        <v>0.13589999999999997</v>
      </c>
      <c r="J40" s="28">
        <f t="shared" si="11"/>
        <v>10.772506315789471</v>
      </c>
      <c r="K40" s="28">
        <f t="shared" si="11"/>
        <v>0.10850052631578948</v>
      </c>
    </row>
    <row r="41" spans="1:11" x14ac:dyDescent="0.25">
      <c r="A41" s="26" t="s">
        <v>14</v>
      </c>
      <c r="B41" s="27">
        <f>1/B40</f>
        <v>4.7096033770334946</v>
      </c>
      <c r="C41" s="28">
        <f>1/C40</f>
        <v>5.7281020687492834</v>
      </c>
      <c r="D41" s="28">
        <f t="shared" ref="D41:K41" si="12">1/D40</f>
        <v>11.298225583939866</v>
      </c>
      <c r="E41" s="28">
        <f t="shared" si="12"/>
        <v>5.7474741363663862</v>
      </c>
      <c r="F41" s="28">
        <f>1000/F40</f>
        <v>6.3076509754685954</v>
      </c>
      <c r="G41" s="28">
        <f t="shared" si="12"/>
        <v>7.311038513781309</v>
      </c>
      <c r="H41" s="28">
        <f t="shared" si="12"/>
        <v>11.423624054544799</v>
      </c>
      <c r="I41" s="28">
        <f t="shared" si="12"/>
        <v>7.3583517292126581</v>
      </c>
      <c r="J41" s="28">
        <f>100/J40</f>
        <v>9.2828908211850436</v>
      </c>
      <c r="K41" s="28">
        <f t="shared" si="12"/>
        <v>9.2165451537950336</v>
      </c>
    </row>
    <row r="42" spans="1:11" ht="15.75" thickBot="1" x14ac:dyDescent="0.3">
      <c r="A42" s="29"/>
      <c r="B42" s="30"/>
      <c r="C42" s="31"/>
      <c r="D42" s="31"/>
      <c r="E42" s="30"/>
      <c r="F42" s="31"/>
      <c r="G42" s="30"/>
      <c r="H42" s="31"/>
      <c r="I42" s="30"/>
      <c r="J42" s="31"/>
      <c r="K42" s="3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7" workbookViewId="0">
      <selection activeCell="C3" sqref="C3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27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15</v>
      </c>
      <c r="C5" s="6" t="s">
        <v>4</v>
      </c>
      <c r="D5" s="7" t="s">
        <v>5</v>
      </c>
      <c r="E5" s="6" t="s">
        <v>6</v>
      </c>
      <c r="F5" s="7" t="s">
        <v>3</v>
      </c>
      <c r="G5" s="6" t="s">
        <v>1</v>
      </c>
      <c r="H5" s="7" t="s">
        <v>7</v>
      </c>
      <c r="I5" s="6" t="s">
        <v>8</v>
      </c>
      <c r="J5" s="6" t="s">
        <v>17</v>
      </c>
      <c r="K5" s="52" t="s">
        <v>2</v>
      </c>
    </row>
    <row r="6" spans="1:11" x14ac:dyDescent="0.25">
      <c r="A6" s="8">
        <v>41092</v>
      </c>
      <c r="B6" s="9">
        <v>0.2097</v>
      </c>
      <c r="C6" s="10">
        <v>0.16972999999999999</v>
      </c>
      <c r="D6" s="9">
        <v>8.8510000000000005E-2</v>
      </c>
      <c r="E6" s="10">
        <v>0.17205999999999999</v>
      </c>
      <c r="F6" s="9">
        <v>155.09281999999999</v>
      </c>
      <c r="G6" s="10">
        <v>0.13256000000000001</v>
      </c>
      <c r="H6" s="9">
        <v>8.6580000000000004E-2</v>
      </c>
      <c r="I6" s="10">
        <v>0.13589999999999999</v>
      </c>
      <c r="J6" s="10">
        <v>10.84924</v>
      </c>
      <c r="K6" s="53">
        <v>0.10722</v>
      </c>
    </row>
    <row r="7" spans="1:11" x14ac:dyDescent="0.25">
      <c r="A7" s="8">
        <v>41093</v>
      </c>
      <c r="B7" s="9">
        <v>0.21029999999999999</v>
      </c>
      <c r="C7" s="10">
        <v>0.16933000000000001</v>
      </c>
      <c r="D7" s="9">
        <v>8.8499999999999995E-2</v>
      </c>
      <c r="E7" s="10">
        <v>0.17219999999999999</v>
      </c>
      <c r="F7" s="9">
        <v>155.27423999999999</v>
      </c>
      <c r="G7" s="10">
        <v>0.13261999999999999</v>
      </c>
      <c r="H7" s="9">
        <v>8.6660000000000001E-2</v>
      </c>
      <c r="I7" s="10">
        <v>0.13589999999999999</v>
      </c>
      <c r="J7" s="10">
        <v>10.827830000000001</v>
      </c>
      <c r="K7" s="53">
        <v>0.10753</v>
      </c>
    </row>
    <row r="8" spans="1:11" x14ac:dyDescent="0.25">
      <c r="A8" s="8">
        <v>41094</v>
      </c>
      <c r="B8" s="9">
        <v>0.21065999999999999</v>
      </c>
      <c r="C8" s="10">
        <v>0.16905999999999999</v>
      </c>
      <c r="D8" s="9">
        <v>8.8510000000000005E-2</v>
      </c>
      <c r="E8" s="10">
        <v>0.17194000000000001</v>
      </c>
      <c r="F8" s="9">
        <v>154.87521000000001</v>
      </c>
      <c r="G8" s="10">
        <v>0.13244</v>
      </c>
      <c r="H8" s="9">
        <v>8.6639999999999995E-2</v>
      </c>
      <c r="I8" s="10">
        <v>0.13589999999999999</v>
      </c>
      <c r="J8" s="10">
        <v>10.8314</v>
      </c>
      <c r="K8" s="53">
        <v>0.10771</v>
      </c>
    </row>
    <row r="9" spans="1:11" ht="15.75" thickBot="1" x14ac:dyDescent="0.3">
      <c r="A9" s="11">
        <v>41095</v>
      </c>
      <c r="B9" s="12">
        <v>0.21224000000000001</v>
      </c>
      <c r="C9" s="13">
        <v>0.16899</v>
      </c>
      <c r="D9" s="12">
        <v>8.8510000000000005E-2</v>
      </c>
      <c r="E9" s="13">
        <v>0.17205999999999999</v>
      </c>
      <c r="F9" s="12">
        <v>154.75697</v>
      </c>
      <c r="G9" s="13">
        <v>0.13222999999999999</v>
      </c>
      <c r="H9" s="12">
        <v>8.7169999999999997E-2</v>
      </c>
      <c r="I9" s="13">
        <v>0.13589999999999999</v>
      </c>
      <c r="J9" s="13">
        <v>10.852119999999999</v>
      </c>
      <c r="K9" s="54">
        <v>0.10852000000000001</v>
      </c>
    </row>
    <row r="10" spans="1:11" ht="15.75" thickTop="1" x14ac:dyDescent="0.25">
      <c r="A10" s="14" t="s">
        <v>9</v>
      </c>
      <c r="B10" s="15">
        <f t="shared" ref="B10:K10" si="0">SUM(B6:B9)</f>
        <v>0.84289999999999998</v>
      </c>
      <c r="C10" s="16">
        <f t="shared" si="0"/>
        <v>0.67710999999999999</v>
      </c>
      <c r="D10" s="15">
        <f t="shared" si="0"/>
        <v>0.35402999999999996</v>
      </c>
      <c r="E10" s="16">
        <f t="shared" si="0"/>
        <v>0.68825999999999998</v>
      </c>
      <c r="F10" s="15">
        <f t="shared" si="0"/>
        <v>619.99923999999999</v>
      </c>
      <c r="G10" s="16">
        <f t="shared" si="0"/>
        <v>0.52984999999999993</v>
      </c>
      <c r="H10" s="15">
        <f t="shared" si="0"/>
        <v>0.34704999999999997</v>
      </c>
      <c r="I10" s="16">
        <f t="shared" si="0"/>
        <v>0.54359999999999997</v>
      </c>
      <c r="J10" s="16">
        <f t="shared" si="0"/>
        <v>43.360590000000002</v>
      </c>
      <c r="K10" s="55">
        <f t="shared" si="0"/>
        <v>0.43097999999999997</v>
      </c>
    </row>
    <row r="11" spans="1:11" ht="15.75" thickBot="1" x14ac:dyDescent="0.3">
      <c r="A11" s="17" t="s">
        <v>10</v>
      </c>
      <c r="B11" s="18">
        <f>B10/4</f>
        <v>0.210725</v>
      </c>
      <c r="C11" s="19">
        <f>C10/4</f>
        <v>0.1692775</v>
      </c>
      <c r="D11" s="19">
        <f t="shared" ref="D11:K11" si="1">D10/4</f>
        <v>8.8507499999999989E-2</v>
      </c>
      <c r="E11" s="19">
        <f t="shared" si="1"/>
        <v>0.172065</v>
      </c>
      <c r="F11" s="19">
        <f t="shared" si="1"/>
        <v>154.99981</v>
      </c>
      <c r="G11" s="19">
        <f t="shared" si="1"/>
        <v>0.13246249999999998</v>
      </c>
      <c r="H11" s="19">
        <f t="shared" si="1"/>
        <v>8.6762499999999992E-2</v>
      </c>
      <c r="I11" s="19">
        <f t="shared" si="1"/>
        <v>0.13589999999999999</v>
      </c>
      <c r="J11" s="19">
        <f t="shared" si="1"/>
        <v>10.8401475</v>
      </c>
      <c r="K11" s="19">
        <f t="shared" si="1"/>
        <v>0.10774499999999999</v>
      </c>
    </row>
    <row r="12" spans="1:11" ht="15.75" thickTop="1" x14ac:dyDescent="0.25">
      <c r="A12" s="8">
        <v>41099</v>
      </c>
      <c r="B12" s="70">
        <v>0.21657000000000001</v>
      </c>
      <c r="C12" s="10">
        <v>0.17055999999999999</v>
      </c>
      <c r="D12" s="9">
        <v>8.8510000000000005E-2</v>
      </c>
      <c r="E12" s="74">
        <v>0.17299999999999999</v>
      </c>
      <c r="F12" s="9">
        <v>154.86161999999999</v>
      </c>
      <c r="G12" s="10">
        <v>0.13320000000000001</v>
      </c>
      <c r="H12" s="9">
        <v>8.7749999999999995E-2</v>
      </c>
      <c r="I12" s="10">
        <v>0.13589999999999999</v>
      </c>
      <c r="J12" s="10">
        <v>10.81934</v>
      </c>
      <c r="K12" s="53">
        <v>0.11073</v>
      </c>
    </row>
    <row r="13" spans="1:11" x14ac:dyDescent="0.25">
      <c r="A13" s="8">
        <v>41100</v>
      </c>
      <c r="B13" s="9">
        <v>0.21618999999999999</v>
      </c>
      <c r="C13" s="10">
        <v>0.17076</v>
      </c>
      <c r="D13" s="9">
        <v>8.8510000000000005E-2</v>
      </c>
      <c r="E13" s="10">
        <v>0.17276</v>
      </c>
      <c r="F13" s="9">
        <v>155.25046</v>
      </c>
      <c r="G13" s="10">
        <v>0.13333</v>
      </c>
      <c r="H13" s="9">
        <v>8.7650000000000006E-2</v>
      </c>
      <c r="I13" s="10">
        <v>0.13589999999999999</v>
      </c>
      <c r="J13" s="10">
        <v>10.81373</v>
      </c>
      <c r="K13" s="53">
        <v>0.11053</v>
      </c>
    </row>
    <row r="14" spans="1:11" x14ac:dyDescent="0.25">
      <c r="A14" s="8">
        <v>41101</v>
      </c>
      <c r="B14" s="9">
        <v>0.21626999999999999</v>
      </c>
      <c r="C14" s="10">
        <v>0.17075000000000001</v>
      </c>
      <c r="D14" s="74">
        <v>8.8510000000000005E-2</v>
      </c>
      <c r="E14" s="74">
        <v>0.17251</v>
      </c>
      <c r="F14" s="9">
        <v>155.17554999999999</v>
      </c>
      <c r="G14" s="10">
        <v>0.13314999999999999</v>
      </c>
      <c r="H14" s="9">
        <v>8.7609999999999993E-2</v>
      </c>
      <c r="I14" s="10">
        <v>0.13589999999999999</v>
      </c>
      <c r="J14" s="10">
        <v>10.79284</v>
      </c>
      <c r="K14" s="53">
        <v>0.11057</v>
      </c>
    </row>
    <row r="15" spans="1:11" x14ac:dyDescent="0.25">
      <c r="A15" s="8">
        <v>41102</v>
      </c>
      <c r="B15" s="9">
        <v>0.21665999999999999</v>
      </c>
      <c r="C15" s="10">
        <v>0.1706</v>
      </c>
      <c r="D15" s="9">
        <v>8.8510000000000005E-2</v>
      </c>
      <c r="E15" s="10">
        <v>0.17216000000000001</v>
      </c>
      <c r="F15" s="9">
        <v>155.25505000000001</v>
      </c>
      <c r="G15" s="10">
        <v>0.13288</v>
      </c>
      <c r="H15" s="9">
        <v>8.7529999999999997E-2</v>
      </c>
      <c r="I15" s="10">
        <v>0.13589999999999999</v>
      </c>
      <c r="J15" s="10">
        <v>10.800990000000001</v>
      </c>
      <c r="K15" s="53">
        <v>0.11078</v>
      </c>
    </row>
    <row r="16" spans="1:11" ht="15.75" thickBot="1" x14ac:dyDescent="0.3">
      <c r="A16" s="11">
        <v>41103</v>
      </c>
      <c r="B16" s="12">
        <v>0.21795999999999999</v>
      </c>
      <c r="C16" s="13">
        <v>0.17208999999999999</v>
      </c>
      <c r="D16" s="12">
        <v>8.8510000000000005E-2</v>
      </c>
      <c r="E16" s="13">
        <v>0.17261000000000001</v>
      </c>
      <c r="F16" s="12">
        <v>156.98115000000001</v>
      </c>
      <c r="G16" s="13">
        <v>0.13419</v>
      </c>
      <c r="H16" s="12">
        <v>8.8109999999999994E-2</v>
      </c>
      <c r="I16" s="13">
        <v>0.13589999999999999</v>
      </c>
      <c r="J16" s="13">
        <v>10.774150000000001</v>
      </c>
      <c r="K16" s="54">
        <v>0.11144</v>
      </c>
    </row>
    <row r="17" spans="1:11" ht="15.75" thickTop="1" x14ac:dyDescent="0.25">
      <c r="A17" s="14" t="s">
        <v>9</v>
      </c>
      <c r="B17" s="15">
        <f t="shared" ref="B17:K17" si="2">SUM(B12:B16)</f>
        <v>1.08365</v>
      </c>
      <c r="C17" s="16">
        <f t="shared" si="2"/>
        <v>0.85475999999999996</v>
      </c>
      <c r="D17" s="15">
        <f t="shared" si="2"/>
        <v>0.44255</v>
      </c>
      <c r="E17" s="16">
        <f t="shared" si="2"/>
        <v>0.86304000000000003</v>
      </c>
      <c r="F17" s="15">
        <f t="shared" si="2"/>
        <v>777.52383000000009</v>
      </c>
      <c r="G17" s="16">
        <f t="shared" si="2"/>
        <v>0.66675000000000006</v>
      </c>
      <c r="H17" s="15">
        <f t="shared" si="2"/>
        <v>0.43864999999999998</v>
      </c>
      <c r="I17" s="16">
        <f t="shared" si="2"/>
        <v>0.67949999999999999</v>
      </c>
      <c r="J17" s="16">
        <f t="shared" si="2"/>
        <v>54.001049999999999</v>
      </c>
      <c r="K17" s="55">
        <f t="shared" si="2"/>
        <v>0.55405000000000004</v>
      </c>
    </row>
    <row r="18" spans="1:11" ht="15.75" thickBot="1" x14ac:dyDescent="0.3">
      <c r="A18" s="17" t="s">
        <v>10</v>
      </c>
      <c r="B18" s="18">
        <f>B17/5</f>
        <v>0.21673000000000001</v>
      </c>
      <c r="C18" s="19">
        <f>C17/5</f>
        <v>0.17095199999999999</v>
      </c>
      <c r="D18" s="19">
        <f t="shared" ref="D18:K18" si="3">D17/5</f>
        <v>8.8510000000000005E-2</v>
      </c>
      <c r="E18" s="19">
        <f t="shared" si="3"/>
        <v>0.17260800000000001</v>
      </c>
      <c r="F18" s="19">
        <f t="shared" si="3"/>
        <v>155.50476600000002</v>
      </c>
      <c r="G18" s="19">
        <f t="shared" si="3"/>
        <v>0.13335000000000002</v>
      </c>
      <c r="H18" s="19">
        <f t="shared" si="3"/>
        <v>8.7730000000000002E-2</v>
      </c>
      <c r="I18" s="19">
        <f t="shared" si="3"/>
        <v>0.13589999999999999</v>
      </c>
      <c r="J18" s="19">
        <f t="shared" si="3"/>
        <v>10.80021</v>
      </c>
      <c r="K18" s="19">
        <f t="shared" si="3"/>
        <v>0.11081000000000001</v>
      </c>
    </row>
    <row r="19" spans="1:11" ht="15" customHeight="1" thickTop="1" x14ac:dyDescent="0.25">
      <c r="A19" s="8">
        <v>41106</v>
      </c>
      <c r="B19" s="9">
        <v>0.21679999999999999</v>
      </c>
      <c r="C19" s="10">
        <v>0.17041000000000001</v>
      </c>
      <c r="D19" s="9">
        <v>8.8510000000000005E-2</v>
      </c>
      <c r="E19" s="10">
        <v>0.17180999999999999</v>
      </c>
      <c r="F19" s="9">
        <v>156.07843</v>
      </c>
      <c r="G19" s="10">
        <v>0.13272</v>
      </c>
      <c r="H19" s="9">
        <v>8.7290000000000006E-2</v>
      </c>
      <c r="I19" s="10">
        <v>0.13589999999999999</v>
      </c>
      <c r="J19" s="10">
        <v>10.769740000000001</v>
      </c>
      <c r="K19" s="53">
        <v>0.11085</v>
      </c>
    </row>
    <row r="20" spans="1:11" x14ac:dyDescent="0.25">
      <c r="A20" s="8">
        <v>41107</v>
      </c>
      <c r="B20" s="9">
        <v>0.21671000000000001</v>
      </c>
      <c r="C20" s="10">
        <v>0.17036999999999999</v>
      </c>
      <c r="D20" s="9">
        <v>8.8510000000000005E-2</v>
      </c>
      <c r="E20" s="10">
        <v>0.17183000000000001</v>
      </c>
      <c r="F20" s="9">
        <v>156.07843</v>
      </c>
      <c r="G20" s="10">
        <v>0.13270999999999999</v>
      </c>
      <c r="H20" s="9">
        <v>8.7050000000000002E-2</v>
      </c>
      <c r="I20" s="10">
        <v>0.13589999999999999</v>
      </c>
      <c r="J20" s="10">
        <v>10.72846</v>
      </c>
      <c r="K20" s="53">
        <v>0.1108</v>
      </c>
    </row>
    <row r="21" spans="1:11" x14ac:dyDescent="0.25">
      <c r="A21" s="8">
        <v>41108</v>
      </c>
      <c r="B21" s="9">
        <v>0.21643999999999999</v>
      </c>
      <c r="C21" s="10">
        <v>0.17039000000000001</v>
      </c>
      <c r="D21" s="9">
        <v>8.8510000000000005E-2</v>
      </c>
      <c r="E21" s="10">
        <v>0.17144999999999999</v>
      </c>
      <c r="F21" s="9">
        <v>156.07843</v>
      </c>
      <c r="G21" s="10">
        <v>0.13206999999999999</v>
      </c>
      <c r="H21" s="9">
        <v>8.6970000000000006E-2</v>
      </c>
      <c r="I21" s="10">
        <v>0.13589999999999999</v>
      </c>
      <c r="J21" s="10">
        <v>10.751390000000001</v>
      </c>
      <c r="K21" s="53">
        <v>0.11065999999999999</v>
      </c>
    </row>
    <row r="22" spans="1:11" x14ac:dyDescent="0.25">
      <c r="A22" s="8">
        <v>41109</v>
      </c>
      <c r="B22" s="9">
        <v>0.21684999999999999</v>
      </c>
      <c r="C22" s="10">
        <v>0.1706</v>
      </c>
      <c r="D22" s="9">
        <v>8.8510000000000005E-2</v>
      </c>
      <c r="E22" s="10">
        <v>0.17141999999999999</v>
      </c>
      <c r="F22" s="9">
        <v>155.41999999999999</v>
      </c>
      <c r="G22" s="10">
        <v>0.13191</v>
      </c>
      <c r="H22" s="9">
        <v>8.7120000000000003E-2</v>
      </c>
      <c r="I22" s="10">
        <v>0.13589999999999999</v>
      </c>
      <c r="J22" s="10">
        <v>10.73865</v>
      </c>
      <c r="K22" s="53">
        <v>0.11087</v>
      </c>
    </row>
    <row r="23" spans="1:11" ht="15.75" thickBot="1" x14ac:dyDescent="0.3">
      <c r="A23" s="11">
        <v>41110</v>
      </c>
      <c r="B23" s="12">
        <v>0.21659999999999999</v>
      </c>
      <c r="C23" s="13">
        <v>0.16916</v>
      </c>
      <c r="D23" s="12">
        <v>8.8510000000000005E-2</v>
      </c>
      <c r="E23" s="13">
        <v>0.17076</v>
      </c>
      <c r="F23" s="12">
        <v>155.08364</v>
      </c>
      <c r="G23" s="13">
        <v>0.13100000000000001</v>
      </c>
      <c r="H23" s="12">
        <v>8.6679999999999993E-2</v>
      </c>
      <c r="I23" s="13">
        <v>0.13589999999999999</v>
      </c>
      <c r="J23" s="13">
        <v>10.70196</v>
      </c>
      <c r="K23" s="54">
        <v>0.11074000000000001</v>
      </c>
    </row>
    <row r="24" spans="1:11" ht="15.75" thickTop="1" x14ac:dyDescent="0.25">
      <c r="A24" s="14" t="s">
        <v>9</v>
      </c>
      <c r="B24" s="15">
        <f t="shared" ref="B24:K24" si="4">SUM(B19:B23)</f>
        <v>1.0833999999999999</v>
      </c>
      <c r="C24" s="16">
        <f t="shared" si="4"/>
        <v>0.85092999999999996</v>
      </c>
      <c r="D24" s="15">
        <f t="shared" si="4"/>
        <v>0.44255</v>
      </c>
      <c r="E24" s="16">
        <f t="shared" si="4"/>
        <v>0.85727000000000009</v>
      </c>
      <c r="F24" s="15">
        <f t="shared" si="4"/>
        <v>778.73892999999998</v>
      </c>
      <c r="G24" s="16">
        <f t="shared" si="4"/>
        <v>0.66040999999999994</v>
      </c>
      <c r="H24" s="15">
        <f t="shared" si="4"/>
        <v>0.43511</v>
      </c>
      <c r="I24" s="16">
        <f t="shared" si="4"/>
        <v>0.67949999999999999</v>
      </c>
      <c r="J24" s="16">
        <f t="shared" si="4"/>
        <v>53.690199999999997</v>
      </c>
      <c r="K24" s="55">
        <f t="shared" si="4"/>
        <v>0.55391999999999997</v>
      </c>
    </row>
    <row r="25" spans="1:11" ht="15.75" thickBot="1" x14ac:dyDescent="0.3">
      <c r="A25" s="17" t="s">
        <v>10</v>
      </c>
      <c r="B25" s="18">
        <f>B24/5</f>
        <v>0.21667999999999998</v>
      </c>
      <c r="C25" s="19">
        <f>C24/5</f>
        <v>0.170186</v>
      </c>
      <c r="D25" s="19">
        <f t="shared" ref="D25:K25" si="5">D24/5</f>
        <v>8.8510000000000005E-2</v>
      </c>
      <c r="E25" s="19">
        <f t="shared" si="5"/>
        <v>0.17145400000000002</v>
      </c>
      <c r="F25" s="19">
        <f t="shared" si="5"/>
        <v>155.74778599999999</v>
      </c>
      <c r="G25" s="19">
        <f t="shared" si="5"/>
        <v>0.13208199999999998</v>
      </c>
      <c r="H25" s="19">
        <f t="shared" si="5"/>
        <v>8.7022000000000002E-2</v>
      </c>
      <c r="I25" s="19">
        <f t="shared" si="5"/>
        <v>0.13589999999999999</v>
      </c>
      <c r="J25" s="19">
        <f t="shared" si="5"/>
        <v>10.73804</v>
      </c>
      <c r="K25" s="19">
        <f t="shared" si="5"/>
        <v>0.11078399999999999</v>
      </c>
    </row>
    <row r="26" spans="1:11" ht="15.75" thickTop="1" x14ac:dyDescent="0.25">
      <c r="A26" s="8">
        <v>41113</v>
      </c>
      <c r="B26" s="9">
        <v>0.21914</v>
      </c>
      <c r="C26" s="10">
        <v>0.17019999999999999</v>
      </c>
      <c r="D26" s="9">
        <v>8.8510000000000005E-2</v>
      </c>
      <c r="E26" s="10">
        <v>0.17075000000000001</v>
      </c>
      <c r="F26" s="9">
        <v>154.85464999999999</v>
      </c>
      <c r="G26" s="10">
        <v>0.13108</v>
      </c>
      <c r="H26" s="9">
        <v>8.702E-2</v>
      </c>
      <c r="I26" s="10">
        <v>0.13589999999999999</v>
      </c>
      <c r="J26" s="10">
        <v>10.66356</v>
      </c>
      <c r="K26" s="53">
        <v>0.11204</v>
      </c>
    </row>
    <row r="27" spans="1:11" x14ac:dyDescent="0.25">
      <c r="A27" s="8">
        <v>41114</v>
      </c>
      <c r="B27" s="9">
        <v>0.21911</v>
      </c>
      <c r="C27" s="10">
        <v>0.17252999999999999</v>
      </c>
      <c r="D27" s="9">
        <v>8.8510000000000005E-2</v>
      </c>
      <c r="E27" s="10">
        <v>0.17127999999999999</v>
      </c>
      <c r="F27" s="9">
        <v>156.08591000000001</v>
      </c>
      <c r="G27" s="10">
        <v>0.13208</v>
      </c>
      <c r="H27" s="9">
        <v>8.745E-2</v>
      </c>
      <c r="I27" s="10">
        <v>0.13589999999999999</v>
      </c>
      <c r="J27" s="10">
        <v>10.657450000000001</v>
      </c>
      <c r="K27" s="53">
        <v>0.11203</v>
      </c>
    </row>
    <row r="28" spans="1:11" x14ac:dyDescent="0.25">
      <c r="A28" s="8">
        <v>41115</v>
      </c>
      <c r="B28" s="9">
        <v>0.21987999999999999</v>
      </c>
      <c r="C28" s="10">
        <v>0.17316999999999999</v>
      </c>
      <c r="D28" s="9">
        <v>8.8510000000000005E-2</v>
      </c>
      <c r="E28" s="10">
        <v>0.17136000000000001</v>
      </c>
      <c r="F28" s="9">
        <v>155.96360000000001</v>
      </c>
      <c r="G28" s="10">
        <v>0.13241</v>
      </c>
      <c r="H28" s="9">
        <v>8.7459999999999996E-2</v>
      </c>
      <c r="I28" s="10">
        <v>0.13589999999999999</v>
      </c>
      <c r="J28" s="10">
        <v>10.63808</v>
      </c>
      <c r="K28" s="53">
        <v>0.11242000000000001</v>
      </c>
    </row>
    <row r="29" spans="1:11" x14ac:dyDescent="0.25">
      <c r="A29" s="8">
        <v>41116</v>
      </c>
      <c r="B29" s="9">
        <v>0.21879999999999999</v>
      </c>
      <c r="C29" s="10">
        <v>0.17202999999999999</v>
      </c>
      <c r="D29" s="9">
        <v>8.8510000000000005E-2</v>
      </c>
      <c r="E29" s="10">
        <v>0.17074</v>
      </c>
      <c r="F29" s="9">
        <v>156.2269</v>
      </c>
      <c r="G29" s="10">
        <v>0.13195999999999999</v>
      </c>
      <c r="H29" s="9">
        <v>8.7720000000000006E-2</v>
      </c>
      <c r="I29" s="10">
        <v>0.13589999999999999</v>
      </c>
      <c r="J29" s="10">
        <v>10.622960000000001</v>
      </c>
      <c r="K29" s="53">
        <v>0.11187</v>
      </c>
    </row>
    <row r="30" spans="1:11" ht="15.75" thickBot="1" x14ac:dyDescent="0.3">
      <c r="A30" s="11">
        <v>41117</v>
      </c>
      <c r="B30" s="12">
        <v>0.21712000000000001</v>
      </c>
      <c r="C30" s="13">
        <v>0.16965</v>
      </c>
      <c r="D30" s="12">
        <v>8.8510000000000005E-2</v>
      </c>
      <c r="E30" s="13">
        <v>0.17025999999999999</v>
      </c>
      <c r="F30" s="12">
        <v>155.96088</v>
      </c>
      <c r="G30" s="13">
        <v>0.13114999999999999</v>
      </c>
      <c r="H30" s="12">
        <v>8.6919999999999997E-2</v>
      </c>
      <c r="I30" s="13">
        <v>0.13589999999999999</v>
      </c>
      <c r="J30" s="13">
        <v>10.62857</v>
      </c>
      <c r="K30" s="54">
        <v>0.11101</v>
      </c>
    </row>
    <row r="31" spans="1:11" ht="15.75" thickTop="1" x14ac:dyDescent="0.25">
      <c r="A31" s="14" t="s">
        <v>9</v>
      </c>
      <c r="B31" s="15">
        <f t="shared" ref="B31:K31" si="6">SUM(B26:B30)</f>
        <v>1.09405</v>
      </c>
      <c r="C31" s="16">
        <f t="shared" si="6"/>
        <v>0.85758000000000001</v>
      </c>
      <c r="D31" s="15">
        <f t="shared" si="6"/>
        <v>0.44255</v>
      </c>
      <c r="E31" s="16">
        <f t="shared" si="6"/>
        <v>0.85438999999999998</v>
      </c>
      <c r="F31" s="15">
        <f t="shared" si="6"/>
        <v>779.09194000000002</v>
      </c>
      <c r="G31" s="16">
        <f t="shared" si="6"/>
        <v>0.65867999999999993</v>
      </c>
      <c r="H31" s="15">
        <f t="shared" si="6"/>
        <v>0.43657000000000001</v>
      </c>
      <c r="I31" s="16">
        <f t="shared" si="6"/>
        <v>0.67949999999999999</v>
      </c>
      <c r="J31" s="16">
        <f t="shared" si="6"/>
        <v>53.210620000000006</v>
      </c>
      <c r="K31" s="55">
        <f t="shared" si="6"/>
        <v>0.55936999999999992</v>
      </c>
    </row>
    <row r="32" spans="1:11" ht="15.75" thickBot="1" x14ac:dyDescent="0.3">
      <c r="A32" s="17" t="s">
        <v>10</v>
      </c>
      <c r="B32" s="18">
        <f>B31/5</f>
        <v>0.21881</v>
      </c>
      <c r="C32" s="19">
        <f>C31/5</f>
        <v>0.171516</v>
      </c>
      <c r="D32" s="19">
        <f t="shared" ref="D32:K32" si="7">D31/5</f>
        <v>8.8510000000000005E-2</v>
      </c>
      <c r="E32" s="19">
        <f t="shared" si="7"/>
        <v>0.170878</v>
      </c>
      <c r="F32" s="19">
        <f t="shared" si="7"/>
        <v>155.818388</v>
      </c>
      <c r="G32" s="19">
        <f t="shared" si="7"/>
        <v>0.13173599999999999</v>
      </c>
      <c r="H32" s="19">
        <f t="shared" si="7"/>
        <v>8.7314000000000003E-2</v>
      </c>
      <c r="I32" s="19">
        <f t="shared" si="7"/>
        <v>0.13589999999999999</v>
      </c>
      <c r="J32" s="19">
        <f t="shared" si="7"/>
        <v>10.642124000000001</v>
      </c>
      <c r="K32" s="19">
        <f t="shared" si="7"/>
        <v>0.11187399999999999</v>
      </c>
    </row>
    <row r="33" spans="1:11" ht="15.75" thickTop="1" x14ac:dyDescent="0.25">
      <c r="A33" s="8">
        <v>41120</v>
      </c>
      <c r="B33" s="9">
        <v>0.215555</v>
      </c>
      <c r="C33" s="10">
        <v>0.16778000000000001</v>
      </c>
      <c r="D33" s="9">
        <v>8.8510000000000005E-2</v>
      </c>
      <c r="E33" s="10">
        <v>0.16950000000000001</v>
      </c>
      <c r="F33" s="9">
        <v>155.53278900000001</v>
      </c>
      <c r="G33" s="10">
        <v>0.12975999999999999</v>
      </c>
      <c r="H33" s="9">
        <v>8.6370000000000002E-2</v>
      </c>
      <c r="I33" s="10">
        <v>0.13589999999999999</v>
      </c>
      <c r="J33" s="10">
        <v>10.63808</v>
      </c>
      <c r="K33" s="53">
        <v>0.11021</v>
      </c>
    </row>
    <row r="34" spans="1:11" x14ac:dyDescent="0.25">
      <c r="A34" s="8">
        <v>41121</v>
      </c>
      <c r="B34" s="9">
        <v>0.21629999999999999</v>
      </c>
      <c r="C34" s="10">
        <v>0.16800999999999999</v>
      </c>
      <c r="D34" s="9">
        <v>8.8520000000000001E-2</v>
      </c>
      <c r="E34" s="10">
        <v>0.16941999999999999</v>
      </c>
      <c r="F34" s="9">
        <v>155.53279000000001</v>
      </c>
      <c r="G34" s="10">
        <v>0.12959000000000001</v>
      </c>
      <c r="H34" s="9">
        <v>8.8669999999999999E-2</v>
      </c>
      <c r="I34" s="10">
        <v>0.13589999999999999</v>
      </c>
      <c r="J34" s="10">
        <v>10.79284</v>
      </c>
      <c r="K34" s="53">
        <v>0.11058999999999999</v>
      </c>
    </row>
    <row r="35" spans="1:11" ht="15.75" thickBot="1" x14ac:dyDescent="0.3">
      <c r="A35" s="11"/>
      <c r="B35" s="12"/>
      <c r="C35" s="13"/>
      <c r="D35" s="12"/>
      <c r="E35" s="13"/>
      <c r="F35" s="12"/>
      <c r="G35" s="13"/>
      <c r="H35" s="12"/>
      <c r="I35" s="13"/>
      <c r="J35" s="13"/>
      <c r="K35" s="54"/>
    </row>
    <row r="36" spans="1:11" ht="15.75" thickTop="1" x14ac:dyDescent="0.25">
      <c r="A36" s="14" t="s">
        <v>9</v>
      </c>
      <c r="B36" s="15">
        <f t="shared" ref="B36:K36" si="8">SUM(B33:B35)</f>
        <v>0.43185499999999999</v>
      </c>
      <c r="C36" s="16">
        <f t="shared" si="8"/>
        <v>0.33579000000000003</v>
      </c>
      <c r="D36" s="15">
        <f t="shared" si="8"/>
        <v>0.17703000000000002</v>
      </c>
      <c r="E36" s="16">
        <f t="shared" si="8"/>
        <v>0.33892</v>
      </c>
      <c r="F36" s="15">
        <f t="shared" si="8"/>
        <v>311.06557900000001</v>
      </c>
      <c r="G36" s="16">
        <f t="shared" si="8"/>
        <v>0.25934999999999997</v>
      </c>
      <c r="H36" s="15">
        <f t="shared" si="8"/>
        <v>0.17504</v>
      </c>
      <c r="I36" s="16">
        <f t="shared" si="8"/>
        <v>0.27179999999999999</v>
      </c>
      <c r="J36" s="16">
        <f t="shared" si="8"/>
        <v>21.43092</v>
      </c>
      <c r="K36" s="55">
        <f t="shared" si="8"/>
        <v>0.2208</v>
      </c>
    </row>
    <row r="37" spans="1:11" ht="15.75" thickBot="1" x14ac:dyDescent="0.3">
      <c r="A37" s="17" t="s">
        <v>10</v>
      </c>
      <c r="B37" s="18">
        <f>B36/2</f>
        <v>0.21592749999999999</v>
      </c>
      <c r="C37" s="19">
        <f>C36/2</f>
        <v>0.16789500000000002</v>
      </c>
      <c r="D37" s="19">
        <f t="shared" ref="D37:K37" si="9">D36/2</f>
        <v>8.851500000000001E-2</v>
      </c>
      <c r="E37" s="19">
        <f t="shared" si="9"/>
        <v>0.16946</v>
      </c>
      <c r="F37" s="19">
        <f t="shared" si="9"/>
        <v>155.53278950000001</v>
      </c>
      <c r="G37" s="19">
        <f t="shared" si="9"/>
        <v>0.12967499999999998</v>
      </c>
      <c r="H37" s="19">
        <f t="shared" si="9"/>
        <v>8.7520000000000001E-2</v>
      </c>
      <c r="I37" s="19">
        <f t="shared" si="9"/>
        <v>0.13589999999999999</v>
      </c>
      <c r="J37" s="19">
        <f t="shared" si="9"/>
        <v>10.71546</v>
      </c>
      <c r="K37" s="19">
        <f t="shared" si="9"/>
        <v>0.1104</v>
      </c>
    </row>
    <row r="38" spans="1:11" ht="15.75" thickTop="1" x14ac:dyDescent="0.25">
      <c r="A38" s="20"/>
      <c r="B38" s="9"/>
      <c r="C38" s="10"/>
      <c r="D38" s="9"/>
      <c r="E38" s="10"/>
      <c r="F38" s="9"/>
      <c r="G38" s="10"/>
      <c r="H38" s="9"/>
      <c r="I38" s="10"/>
      <c r="J38" s="10"/>
      <c r="K38" s="53"/>
    </row>
    <row r="39" spans="1:11" ht="20.25" x14ac:dyDescent="0.3">
      <c r="A39" s="20"/>
      <c r="B39" s="9"/>
      <c r="C39" s="58"/>
      <c r="D39" s="9"/>
      <c r="E39" s="22" t="s">
        <v>11</v>
      </c>
      <c r="F39" s="9"/>
      <c r="G39" s="10"/>
      <c r="H39" s="9"/>
      <c r="I39" s="10"/>
      <c r="J39" s="10"/>
      <c r="K39" s="53"/>
    </row>
    <row r="40" spans="1:11" ht="15.75" thickBot="1" x14ac:dyDescent="0.3">
      <c r="A40" s="23"/>
      <c r="B40" s="24"/>
      <c r="C40" s="25"/>
      <c r="D40" s="24"/>
      <c r="E40" s="25"/>
      <c r="F40" s="24"/>
      <c r="G40" s="25"/>
      <c r="H40" s="24"/>
      <c r="I40" s="25"/>
      <c r="J40" s="25"/>
      <c r="K40" s="57"/>
    </row>
    <row r="41" spans="1:11" x14ac:dyDescent="0.25">
      <c r="A41" s="26" t="s">
        <v>12</v>
      </c>
      <c r="B41" s="27">
        <f>SUM(B6:B9,B12:B16,B19:B23,B26:B30,B33:B34)</f>
        <v>4.5358550000000006</v>
      </c>
      <c r="C41" s="36">
        <f>SUM(C6:C9,C12:C16,C19:C23,C26:C30,C33:C34)</f>
        <v>3.5761699999999994</v>
      </c>
      <c r="D41" s="36">
        <f t="shared" ref="D41:K41" si="10">SUM(D6:D9,D12:D16,D19:D23,D26:D30,D33:D34)</f>
        <v>1.8587100000000005</v>
      </c>
      <c r="E41" s="36">
        <f t="shared" si="10"/>
        <v>3.6018799999999995</v>
      </c>
      <c r="F41" s="36">
        <f t="shared" si="10"/>
        <v>3266.419519</v>
      </c>
      <c r="G41" s="36">
        <f t="shared" si="10"/>
        <v>2.7750399999999997</v>
      </c>
      <c r="H41" s="36">
        <f t="shared" si="10"/>
        <v>1.8324200000000004</v>
      </c>
      <c r="I41" s="36">
        <f t="shared" si="10"/>
        <v>2.853899999999999</v>
      </c>
      <c r="J41" s="36">
        <f t="shared" si="10"/>
        <v>225.69338000000005</v>
      </c>
      <c r="K41" s="36">
        <f t="shared" si="10"/>
        <v>2.3191199999999998</v>
      </c>
    </row>
    <row r="42" spans="1:11" x14ac:dyDescent="0.25">
      <c r="A42" s="26" t="s">
        <v>13</v>
      </c>
      <c r="B42" s="27">
        <f>B41/21</f>
        <v>0.21599309523809526</v>
      </c>
      <c r="C42" s="28">
        <f>C41/21</f>
        <v>0.17029380952380949</v>
      </c>
      <c r="D42" s="28">
        <f t="shared" ref="D42:K42" si="11">D41/21</f>
        <v>8.8510000000000019E-2</v>
      </c>
      <c r="E42" s="28">
        <f t="shared" si="11"/>
        <v>0.17151809523809522</v>
      </c>
      <c r="F42" s="28">
        <f t="shared" si="11"/>
        <v>155.54378661904761</v>
      </c>
      <c r="G42" s="28">
        <f t="shared" si="11"/>
        <v>0.1321447619047619</v>
      </c>
      <c r="H42" s="28">
        <f t="shared" si="11"/>
        <v>8.725809523809526E-2</v>
      </c>
      <c r="I42" s="28">
        <f t="shared" si="11"/>
        <v>0.13589999999999997</v>
      </c>
      <c r="J42" s="28">
        <f t="shared" si="11"/>
        <v>10.747303809523812</v>
      </c>
      <c r="K42" s="28">
        <f t="shared" si="11"/>
        <v>0.11043428571428571</v>
      </c>
    </row>
    <row r="43" spans="1:11" x14ac:dyDescent="0.25">
      <c r="A43" s="26" t="s">
        <v>14</v>
      </c>
      <c r="B43" s="27">
        <f>1/B42</f>
        <v>4.6297776273712445</v>
      </c>
      <c r="C43" s="28">
        <f>1/C42</f>
        <v>5.8722040618874392</v>
      </c>
      <c r="D43" s="28">
        <f t="shared" ref="D43:K43" si="12">1/D42</f>
        <v>11.298158400180768</v>
      </c>
      <c r="E43" s="28">
        <f t="shared" si="12"/>
        <v>5.8302886270503187</v>
      </c>
      <c r="F43" s="28">
        <f>1000/F42</f>
        <v>6.4290578346865432</v>
      </c>
      <c r="G43" s="28">
        <f t="shared" si="12"/>
        <v>7.5674584870848713</v>
      </c>
      <c r="H43" s="28">
        <f t="shared" si="12"/>
        <v>11.460254745091188</v>
      </c>
      <c r="I43" s="28">
        <f t="shared" si="12"/>
        <v>7.3583517292126581</v>
      </c>
      <c r="J43" s="28">
        <f>100/J42</f>
        <v>9.3046592682514628</v>
      </c>
      <c r="K43" s="28">
        <f t="shared" si="12"/>
        <v>9.0551588533581704</v>
      </c>
    </row>
    <row r="44" spans="1:11" ht="15.75" thickBot="1" x14ac:dyDescent="0.3">
      <c r="A44" s="29"/>
      <c r="B44" s="30"/>
      <c r="C44" s="31"/>
      <c r="D44" s="30"/>
      <c r="E44" s="31"/>
      <c r="F44" s="31"/>
      <c r="G44" s="30"/>
      <c r="H44" s="31"/>
      <c r="I44" s="30"/>
      <c r="J44" s="31"/>
      <c r="K44" s="49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13" workbookViewId="0">
      <selection activeCell="E43" sqref="E43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28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15</v>
      </c>
      <c r="C5" s="6" t="s">
        <v>4</v>
      </c>
      <c r="D5" s="7" t="s">
        <v>3</v>
      </c>
      <c r="E5" s="6" t="s">
        <v>1</v>
      </c>
      <c r="F5" s="7" t="s">
        <v>2</v>
      </c>
      <c r="G5" s="6" t="s">
        <v>5</v>
      </c>
      <c r="H5" s="7" t="s">
        <v>6</v>
      </c>
      <c r="I5" s="6" t="s">
        <v>7</v>
      </c>
      <c r="J5" s="6" t="s">
        <v>8</v>
      </c>
      <c r="K5" s="52" t="s">
        <v>17</v>
      </c>
    </row>
    <row r="6" spans="1:11" x14ac:dyDescent="0.25">
      <c r="A6" s="38">
        <v>41122</v>
      </c>
      <c r="B6" s="39">
        <v>0.21573999999999999</v>
      </c>
      <c r="C6" s="40">
        <v>0.16803000000000001</v>
      </c>
      <c r="D6" s="39">
        <v>155.53279000000001</v>
      </c>
      <c r="E6" s="40">
        <v>0.12961</v>
      </c>
      <c r="F6" s="39">
        <v>0.1103</v>
      </c>
      <c r="G6" s="40">
        <v>8.8510000000000005E-2</v>
      </c>
      <c r="H6" s="39">
        <v>0.16929</v>
      </c>
      <c r="I6" s="40">
        <v>8.6639999999999995E-2</v>
      </c>
      <c r="J6" s="40">
        <v>0.13589999999999999</v>
      </c>
      <c r="K6" s="60">
        <v>10.633839999999999</v>
      </c>
    </row>
    <row r="7" spans="1:11" x14ac:dyDescent="0.25">
      <c r="A7" s="8">
        <v>41123</v>
      </c>
      <c r="B7" s="9">
        <v>0.21676000000000001</v>
      </c>
      <c r="C7" s="10">
        <v>0.16822999999999999</v>
      </c>
      <c r="D7" s="9">
        <v>155.53279000000001</v>
      </c>
      <c r="E7" s="10">
        <v>0.12998000000000001</v>
      </c>
      <c r="F7" s="9">
        <v>0.11083</v>
      </c>
      <c r="G7" s="10">
        <v>8.8510000000000005E-2</v>
      </c>
      <c r="H7" s="9">
        <v>0.16958000000000001</v>
      </c>
      <c r="I7" s="10">
        <v>8.7230000000000002E-2</v>
      </c>
      <c r="J7" s="10">
        <v>0.13589999999999999</v>
      </c>
      <c r="K7" s="53">
        <v>10.666449999999999</v>
      </c>
    </row>
    <row r="8" spans="1:11" ht="15.75" thickBot="1" x14ac:dyDescent="0.3">
      <c r="A8" s="11">
        <v>41124</v>
      </c>
      <c r="B8" s="12">
        <v>0.21621000000000001</v>
      </c>
      <c r="C8" s="13">
        <v>0.16733000000000001</v>
      </c>
      <c r="D8" s="12">
        <v>153.82810000000001</v>
      </c>
      <c r="E8" s="13">
        <v>0.12953999999999999</v>
      </c>
      <c r="F8" s="12">
        <v>0.11054</v>
      </c>
      <c r="G8" s="13">
        <v>8.8510000000000005E-2</v>
      </c>
      <c r="H8" s="12">
        <v>0.16944000000000001</v>
      </c>
      <c r="I8" s="13">
        <v>8.702E-2</v>
      </c>
      <c r="J8" s="13">
        <v>0.13589999999999999</v>
      </c>
      <c r="K8" s="54">
        <v>10.655749999999999</v>
      </c>
    </row>
    <row r="9" spans="1:11" ht="15.75" thickTop="1" x14ac:dyDescent="0.25">
      <c r="A9" s="14" t="s">
        <v>9</v>
      </c>
      <c r="B9" s="15">
        <f t="shared" ref="B9:K9" si="0">SUM(B6:B8)</f>
        <v>0.64871000000000001</v>
      </c>
      <c r="C9" s="16">
        <f t="shared" si="0"/>
        <v>0.50358999999999998</v>
      </c>
      <c r="D9" s="15">
        <f t="shared" si="0"/>
        <v>464.89368000000002</v>
      </c>
      <c r="E9" s="16">
        <f t="shared" si="0"/>
        <v>0.38912999999999998</v>
      </c>
      <c r="F9" s="15">
        <f t="shared" si="0"/>
        <v>0.33167000000000002</v>
      </c>
      <c r="G9" s="16">
        <f t="shared" si="0"/>
        <v>0.26553000000000004</v>
      </c>
      <c r="H9" s="15">
        <f t="shared" si="0"/>
        <v>0.50831000000000004</v>
      </c>
      <c r="I9" s="16">
        <f t="shared" si="0"/>
        <v>0.26089000000000001</v>
      </c>
      <c r="J9" s="16">
        <f t="shared" si="0"/>
        <v>0.40769999999999995</v>
      </c>
      <c r="K9" s="55">
        <f t="shared" si="0"/>
        <v>31.956039999999994</v>
      </c>
    </row>
    <row r="10" spans="1:11" ht="15.75" thickBot="1" x14ac:dyDescent="0.3">
      <c r="A10" s="17" t="s">
        <v>10</v>
      </c>
      <c r="B10" s="18">
        <f>B9/3</f>
        <v>0.21623666666666666</v>
      </c>
      <c r="C10" s="19">
        <f>C9/3</f>
        <v>0.16786333333333334</v>
      </c>
      <c r="D10" s="19">
        <f t="shared" ref="D10:K10" si="1">D9/3</f>
        <v>154.96456000000001</v>
      </c>
      <c r="E10" s="19">
        <f t="shared" si="1"/>
        <v>0.12970999999999999</v>
      </c>
      <c r="F10" s="19">
        <f t="shared" si="1"/>
        <v>0.11055666666666668</v>
      </c>
      <c r="G10" s="19">
        <f t="shared" si="1"/>
        <v>8.8510000000000019E-2</v>
      </c>
      <c r="H10" s="19">
        <f t="shared" si="1"/>
        <v>0.16943666666666668</v>
      </c>
      <c r="I10" s="19">
        <f t="shared" si="1"/>
        <v>8.6963333333333337E-2</v>
      </c>
      <c r="J10" s="19">
        <f t="shared" si="1"/>
        <v>0.13589999999999999</v>
      </c>
      <c r="K10" s="19">
        <f t="shared" si="1"/>
        <v>10.652013333333331</v>
      </c>
    </row>
    <row r="11" spans="1:11" ht="15.75" thickTop="1" x14ac:dyDescent="0.25">
      <c r="A11" s="8">
        <v>41127</v>
      </c>
      <c r="B11" s="9">
        <v>0.21475</v>
      </c>
      <c r="C11" s="10">
        <v>0.16599</v>
      </c>
      <c r="D11" s="9">
        <v>153.70919000000001</v>
      </c>
      <c r="E11" s="10">
        <v>0.12867000000000001</v>
      </c>
      <c r="F11" s="9">
        <v>0.10979999999999999</v>
      </c>
      <c r="G11" s="10">
        <v>8.8510000000000005E-2</v>
      </c>
      <c r="H11" s="9">
        <v>0.16869000000000001</v>
      </c>
      <c r="I11" s="10">
        <v>8.6999999999999994E-2</v>
      </c>
      <c r="J11" s="10">
        <v>0.13589999999999999</v>
      </c>
      <c r="K11" s="53">
        <v>10.67427</v>
      </c>
    </row>
    <row r="12" spans="1:11" x14ac:dyDescent="0.25">
      <c r="A12" s="8">
        <v>41128</v>
      </c>
      <c r="B12" s="9">
        <v>0.21457999999999999</v>
      </c>
      <c r="C12" s="10">
        <v>0.16574</v>
      </c>
      <c r="D12" s="9">
        <v>153.70919000000001</v>
      </c>
      <c r="E12" s="10">
        <v>0.12864</v>
      </c>
      <c r="F12" s="9">
        <v>0.10971</v>
      </c>
      <c r="G12" s="10">
        <v>8.8510000000000005E-2</v>
      </c>
      <c r="H12" s="9">
        <v>0.16871</v>
      </c>
      <c r="I12" s="10">
        <v>8.7090000000000001E-2</v>
      </c>
      <c r="J12" s="10">
        <v>0.13589999999999999</v>
      </c>
      <c r="K12" s="53">
        <v>10.64522</v>
      </c>
    </row>
    <row r="13" spans="1:11" x14ac:dyDescent="0.25">
      <c r="A13" s="8">
        <v>41129</v>
      </c>
      <c r="B13" s="9">
        <v>0.21464</v>
      </c>
      <c r="C13" s="10">
        <v>0.16602</v>
      </c>
      <c r="D13" s="9">
        <v>153.61286999999999</v>
      </c>
      <c r="E13" s="10">
        <v>0.12877</v>
      </c>
      <c r="F13" s="9">
        <v>0.10974</v>
      </c>
      <c r="G13" s="10">
        <v>8.8510000000000005E-2</v>
      </c>
      <c r="H13" s="9">
        <v>0.16885</v>
      </c>
      <c r="I13" s="10">
        <v>8.7029999999999996E-2</v>
      </c>
      <c r="J13" s="10">
        <v>0.13589999999999999</v>
      </c>
      <c r="K13" s="53">
        <v>10.68089</v>
      </c>
    </row>
    <row r="14" spans="1:11" x14ac:dyDescent="0.25">
      <c r="A14" s="8">
        <v>41130</v>
      </c>
      <c r="B14" s="9">
        <v>0.215</v>
      </c>
      <c r="C14" s="10">
        <v>0.16669</v>
      </c>
      <c r="D14" s="9">
        <v>153.46065999999999</v>
      </c>
      <c r="E14" s="10">
        <v>0.12856000000000001</v>
      </c>
      <c r="F14" s="9">
        <v>0.10993</v>
      </c>
      <c r="G14" s="10">
        <v>8.8510000000000005E-2</v>
      </c>
      <c r="H14" s="9">
        <v>0.16919000000000001</v>
      </c>
      <c r="I14" s="10">
        <v>8.6790000000000006E-2</v>
      </c>
      <c r="J14" s="10">
        <v>0.13589999999999999</v>
      </c>
      <c r="K14" s="53">
        <v>10.658469999999999</v>
      </c>
    </row>
    <row r="15" spans="1:11" ht="15.75" thickBot="1" x14ac:dyDescent="0.3">
      <c r="A15" s="11">
        <v>41131</v>
      </c>
      <c r="B15" s="12">
        <v>0.21576999999999999</v>
      </c>
      <c r="C15" s="13">
        <v>0.16736000000000001</v>
      </c>
      <c r="D15" s="12">
        <v>153.46065999999999</v>
      </c>
      <c r="E15" s="13">
        <v>0.12848999999999999</v>
      </c>
      <c r="F15" s="12">
        <v>0.11032</v>
      </c>
      <c r="G15" s="13">
        <v>8.8510000000000005E-2</v>
      </c>
      <c r="H15" s="12">
        <v>0.16913</v>
      </c>
      <c r="I15" s="13">
        <v>8.6870000000000003E-2</v>
      </c>
      <c r="J15" s="13">
        <v>0.13589999999999999</v>
      </c>
      <c r="K15" s="54">
        <v>10.67019</v>
      </c>
    </row>
    <row r="16" spans="1:11" ht="15.75" thickTop="1" x14ac:dyDescent="0.25">
      <c r="A16" s="14" t="s">
        <v>9</v>
      </c>
      <c r="B16" s="15">
        <f t="shared" ref="B16:K16" si="2">SUM(B11:B15)</f>
        <v>1.0747399999999998</v>
      </c>
      <c r="C16" s="16">
        <f t="shared" si="2"/>
        <v>0.83179999999999987</v>
      </c>
      <c r="D16" s="15">
        <f t="shared" si="2"/>
        <v>767.95256999999992</v>
      </c>
      <c r="E16" s="16">
        <f t="shared" si="2"/>
        <v>0.64312999999999998</v>
      </c>
      <c r="F16" s="15">
        <f t="shared" si="2"/>
        <v>0.54949999999999999</v>
      </c>
      <c r="G16" s="16">
        <f t="shared" si="2"/>
        <v>0.44255</v>
      </c>
      <c r="H16" s="15">
        <f t="shared" si="2"/>
        <v>0.84457000000000004</v>
      </c>
      <c r="I16" s="16">
        <f t="shared" si="2"/>
        <v>0.43478000000000006</v>
      </c>
      <c r="J16" s="16">
        <f t="shared" si="2"/>
        <v>0.67949999999999999</v>
      </c>
      <c r="K16" s="55">
        <f t="shared" si="2"/>
        <v>53.329039999999999</v>
      </c>
    </row>
    <row r="17" spans="1:11" ht="15.75" thickBot="1" x14ac:dyDescent="0.3">
      <c r="A17" s="17" t="s">
        <v>10</v>
      </c>
      <c r="B17" s="18">
        <f>B16/5</f>
        <v>0.21494799999999997</v>
      </c>
      <c r="C17" s="19">
        <f>C16/5</f>
        <v>0.16635999999999998</v>
      </c>
      <c r="D17" s="19">
        <f t="shared" ref="D17:K17" si="3">D16/5</f>
        <v>153.59051399999998</v>
      </c>
      <c r="E17" s="19">
        <f t="shared" si="3"/>
        <v>0.12862599999999999</v>
      </c>
      <c r="F17" s="19">
        <f t="shared" si="3"/>
        <v>0.1099</v>
      </c>
      <c r="G17" s="19">
        <f t="shared" si="3"/>
        <v>8.8510000000000005E-2</v>
      </c>
      <c r="H17" s="19">
        <f t="shared" si="3"/>
        <v>0.16891400000000001</v>
      </c>
      <c r="I17" s="19">
        <f t="shared" si="3"/>
        <v>8.6956000000000006E-2</v>
      </c>
      <c r="J17" s="19">
        <f t="shared" si="3"/>
        <v>0.13589999999999999</v>
      </c>
      <c r="K17" s="19">
        <f t="shared" si="3"/>
        <v>10.665808</v>
      </c>
    </row>
    <row r="18" spans="1:11" ht="15" customHeight="1" thickTop="1" x14ac:dyDescent="0.25">
      <c r="A18" s="8">
        <v>41134</v>
      </c>
      <c r="B18" s="9">
        <v>0.21623000000000001</v>
      </c>
      <c r="C18" s="10">
        <v>0.16753000000000001</v>
      </c>
      <c r="D18" s="9">
        <v>153.49395000000001</v>
      </c>
      <c r="E18" s="10">
        <v>0.12869</v>
      </c>
      <c r="F18" s="9">
        <v>0.11056000000000001</v>
      </c>
      <c r="G18" s="10">
        <v>8.8510000000000005E-2</v>
      </c>
      <c r="H18" s="9">
        <v>0.16916</v>
      </c>
      <c r="I18" s="10">
        <v>8.6690000000000003E-2</v>
      </c>
      <c r="J18" s="10">
        <v>0.13589999999999999</v>
      </c>
      <c r="K18" s="53">
        <v>10.63078</v>
      </c>
    </row>
    <row r="19" spans="1:11" x14ac:dyDescent="0.25">
      <c r="A19" s="8">
        <v>41135</v>
      </c>
      <c r="B19" s="9">
        <v>0.21562000000000001</v>
      </c>
      <c r="C19" s="10">
        <v>0.16807</v>
      </c>
      <c r="D19" s="9">
        <v>153.51740000000001</v>
      </c>
      <c r="E19" s="10">
        <v>0.12909000000000001</v>
      </c>
      <c r="F19" s="9">
        <v>0.11024</v>
      </c>
      <c r="G19" s="10">
        <v>8.8510000000000005E-2</v>
      </c>
      <c r="H19" s="9">
        <v>0.16930000000000001</v>
      </c>
      <c r="I19" s="10">
        <v>8.6639999999999995E-2</v>
      </c>
      <c r="J19" s="10">
        <v>0.13589999999999999</v>
      </c>
      <c r="K19" s="53">
        <v>10.63944</v>
      </c>
    </row>
    <row r="20" spans="1:11" x14ac:dyDescent="0.25">
      <c r="A20" s="8">
        <v>41136</v>
      </c>
      <c r="B20" s="9">
        <v>0.21575</v>
      </c>
      <c r="C20" s="10">
        <v>0.16872000000000001</v>
      </c>
      <c r="D20" s="9">
        <v>153.66621000000001</v>
      </c>
      <c r="E20" s="10">
        <v>0.12931999999999999</v>
      </c>
      <c r="F20" s="9">
        <v>0.11031000000000001</v>
      </c>
      <c r="G20" s="10">
        <v>8.8510000000000005E-2</v>
      </c>
      <c r="H20" s="9">
        <v>0.16933999999999999</v>
      </c>
      <c r="I20" s="10">
        <v>8.6260000000000003E-2</v>
      </c>
      <c r="J20" s="10">
        <v>0.13589999999999999</v>
      </c>
      <c r="K20" s="53">
        <v>10.68174</v>
      </c>
    </row>
    <row r="21" spans="1:11" x14ac:dyDescent="0.25">
      <c r="A21" s="8">
        <v>41137</v>
      </c>
      <c r="B21" s="9">
        <v>0.21629999999999999</v>
      </c>
      <c r="C21" s="10">
        <v>0.16836000000000001</v>
      </c>
      <c r="D21" s="9">
        <v>153.6465</v>
      </c>
      <c r="E21" s="10">
        <v>0.12938</v>
      </c>
      <c r="F21" s="9">
        <v>0.11058999999999999</v>
      </c>
      <c r="G21" s="10">
        <v>8.8510000000000005E-2</v>
      </c>
      <c r="H21" s="9">
        <v>0.16985</v>
      </c>
      <c r="I21" s="10">
        <v>8.6629999999999999E-2</v>
      </c>
      <c r="J21" s="10">
        <v>0.13589999999999999</v>
      </c>
      <c r="K21" s="53">
        <v>10.73015</v>
      </c>
    </row>
    <row r="22" spans="1:11" ht="15.75" thickBot="1" x14ac:dyDescent="0.3">
      <c r="A22" s="11">
        <v>41138</v>
      </c>
      <c r="B22" s="12">
        <v>0.21545</v>
      </c>
      <c r="C22" s="13">
        <v>0.16761999999999999</v>
      </c>
      <c r="D22" s="12">
        <v>153.6465</v>
      </c>
      <c r="E22" s="13">
        <v>0.12934000000000001</v>
      </c>
      <c r="F22" s="12">
        <v>0.11015999999999999</v>
      </c>
      <c r="G22" s="13">
        <v>8.8510000000000005E-2</v>
      </c>
      <c r="H22" s="12">
        <v>0.16983999999999999</v>
      </c>
      <c r="I22" s="13">
        <v>8.6430000000000007E-2</v>
      </c>
      <c r="J22" s="13">
        <v>0.13589999999999999</v>
      </c>
      <c r="K22" s="54">
        <v>10.76702</v>
      </c>
    </row>
    <row r="23" spans="1:11" ht="15.75" thickTop="1" x14ac:dyDescent="0.25">
      <c r="A23" s="14" t="s">
        <v>9</v>
      </c>
      <c r="B23" s="15">
        <f t="shared" ref="B23:K23" si="4">SUM(B18:B22)</f>
        <v>1.0793499999999998</v>
      </c>
      <c r="C23" s="16">
        <f t="shared" si="4"/>
        <v>0.84029999999999994</v>
      </c>
      <c r="D23" s="15">
        <f t="shared" si="4"/>
        <v>767.97055999999998</v>
      </c>
      <c r="E23" s="16">
        <f t="shared" si="4"/>
        <v>0.64582000000000006</v>
      </c>
      <c r="F23" s="15">
        <f t="shared" si="4"/>
        <v>0.55186000000000002</v>
      </c>
      <c r="G23" s="16">
        <f t="shared" si="4"/>
        <v>0.44255</v>
      </c>
      <c r="H23" s="15">
        <f t="shared" si="4"/>
        <v>0.84749000000000008</v>
      </c>
      <c r="I23" s="16">
        <f t="shared" si="4"/>
        <v>0.43264999999999998</v>
      </c>
      <c r="J23" s="16">
        <f t="shared" si="4"/>
        <v>0.67949999999999999</v>
      </c>
      <c r="K23" s="55">
        <f t="shared" si="4"/>
        <v>53.449130000000004</v>
      </c>
    </row>
    <row r="24" spans="1:11" ht="15.75" thickBot="1" x14ac:dyDescent="0.3">
      <c r="A24" s="17" t="s">
        <v>10</v>
      </c>
      <c r="B24" s="18">
        <f>B23/5</f>
        <v>0.21586999999999995</v>
      </c>
      <c r="C24" s="19">
        <f>C23/5</f>
        <v>0.16805999999999999</v>
      </c>
      <c r="D24" s="19">
        <f t="shared" ref="D24:K24" si="5">D23/5</f>
        <v>153.594112</v>
      </c>
      <c r="E24" s="19">
        <f t="shared" si="5"/>
        <v>0.129164</v>
      </c>
      <c r="F24" s="19">
        <f t="shared" si="5"/>
        <v>0.110372</v>
      </c>
      <c r="G24" s="19">
        <f t="shared" si="5"/>
        <v>8.8510000000000005E-2</v>
      </c>
      <c r="H24" s="19">
        <f t="shared" si="5"/>
        <v>0.16949800000000001</v>
      </c>
      <c r="I24" s="19">
        <f t="shared" si="5"/>
        <v>8.6529999999999996E-2</v>
      </c>
      <c r="J24" s="19">
        <f t="shared" si="5"/>
        <v>0.13589999999999999</v>
      </c>
      <c r="K24" s="19">
        <f t="shared" si="5"/>
        <v>10.689826</v>
      </c>
    </row>
    <row r="25" spans="1:11" ht="15.75" thickTop="1" x14ac:dyDescent="0.25">
      <c r="A25" s="8">
        <v>41141</v>
      </c>
      <c r="B25" s="9">
        <v>0.21548</v>
      </c>
      <c r="C25" s="10">
        <v>0.16839000000000001</v>
      </c>
      <c r="D25" s="9">
        <v>154.30358000000001</v>
      </c>
      <c r="E25" s="10">
        <v>0.13034000000000001</v>
      </c>
      <c r="F25" s="9">
        <v>0.11017</v>
      </c>
      <c r="G25" s="10">
        <v>8.8510000000000005E-2</v>
      </c>
      <c r="H25" s="9">
        <v>0.17036000000000001</v>
      </c>
      <c r="I25" s="10">
        <v>8.6580000000000004E-2</v>
      </c>
      <c r="J25" s="10">
        <v>0.13589999999999999</v>
      </c>
      <c r="K25" s="53">
        <v>10.80932</v>
      </c>
    </row>
    <row r="26" spans="1:11" x14ac:dyDescent="0.25">
      <c r="A26" s="8">
        <v>41142</v>
      </c>
      <c r="B26" s="9">
        <v>0.21568999999999999</v>
      </c>
      <c r="C26" s="10">
        <v>0.16808999999999999</v>
      </c>
      <c r="D26" s="9">
        <v>154.28800000000001</v>
      </c>
      <c r="E26" s="10">
        <v>0.13017000000000001</v>
      </c>
      <c r="F26" s="9">
        <v>0.11028</v>
      </c>
      <c r="G26" s="10">
        <v>8.8510000000000005E-2</v>
      </c>
      <c r="H26" s="9">
        <v>0.17041000000000001</v>
      </c>
      <c r="I26" s="10">
        <v>8.6599999999999996E-2</v>
      </c>
      <c r="J26" s="10">
        <v>0.13589999999999999</v>
      </c>
      <c r="K26" s="53">
        <v>10.804220000000001</v>
      </c>
    </row>
    <row r="27" spans="1:11" x14ac:dyDescent="0.25">
      <c r="A27" s="8">
        <v>41143</v>
      </c>
      <c r="B27" s="9">
        <v>0.21251</v>
      </c>
      <c r="C27" s="10">
        <v>0.16757</v>
      </c>
      <c r="D27" s="9">
        <v>153.87244000000001</v>
      </c>
      <c r="E27" s="10">
        <v>0.1298</v>
      </c>
      <c r="F27" s="9">
        <v>0.10878</v>
      </c>
      <c r="G27" s="10">
        <v>8.8510000000000005E-2</v>
      </c>
      <c r="H27" s="9">
        <v>0.1701</v>
      </c>
      <c r="I27" s="10">
        <v>8.6249999999999993E-2</v>
      </c>
      <c r="J27" s="10">
        <v>0.13589999999999999</v>
      </c>
      <c r="K27" s="53">
        <v>10.782310000000001</v>
      </c>
    </row>
    <row r="28" spans="1:11" x14ac:dyDescent="0.25">
      <c r="A28" s="8">
        <v>41144</v>
      </c>
      <c r="B28" s="9">
        <v>0.21314</v>
      </c>
      <c r="C28" s="10">
        <v>0.16696</v>
      </c>
      <c r="D28" s="9">
        <v>153.87244000000001</v>
      </c>
      <c r="E28" s="10">
        <v>0.12962000000000001</v>
      </c>
      <c r="F28" s="9">
        <v>0.10897999999999999</v>
      </c>
      <c r="G28" s="10">
        <v>8.8510000000000005E-2</v>
      </c>
      <c r="H28" s="9">
        <v>0.16977</v>
      </c>
      <c r="I28" s="10">
        <v>8.5860000000000006E-2</v>
      </c>
      <c r="J28" s="10">
        <v>0.13589999999999999</v>
      </c>
      <c r="K28" s="53">
        <v>10.713509999999999</v>
      </c>
    </row>
    <row r="29" spans="1:11" ht="15.75" thickBot="1" x14ac:dyDescent="0.3">
      <c r="A29" s="11">
        <v>41145</v>
      </c>
      <c r="B29" s="12">
        <v>0.21148</v>
      </c>
      <c r="C29" s="13">
        <v>0.16722999999999999</v>
      </c>
      <c r="D29" s="12">
        <v>153.74571</v>
      </c>
      <c r="E29" s="13">
        <v>0.13000999999999999</v>
      </c>
      <c r="F29" s="12">
        <v>0.10813</v>
      </c>
      <c r="G29" s="13">
        <v>8.8510000000000005E-2</v>
      </c>
      <c r="H29" s="12">
        <v>0.16950000000000001</v>
      </c>
      <c r="I29" s="13">
        <v>8.566E-2</v>
      </c>
      <c r="J29" s="13">
        <v>0.13589999999999999</v>
      </c>
      <c r="K29" s="54">
        <v>10.663220000000001</v>
      </c>
    </row>
    <row r="30" spans="1:11" ht="15.75" thickTop="1" x14ac:dyDescent="0.25">
      <c r="A30" s="14" t="s">
        <v>9</v>
      </c>
      <c r="B30" s="15">
        <f t="shared" ref="B30:K30" si="6">SUM(B25:B29)</f>
        <v>1.0683</v>
      </c>
      <c r="C30" s="16">
        <f t="shared" si="6"/>
        <v>0.83823999999999999</v>
      </c>
      <c r="D30" s="15">
        <f t="shared" si="6"/>
        <v>770.08217000000002</v>
      </c>
      <c r="E30" s="16">
        <f t="shared" si="6"/>
        <v>0.64993999999999996</v>
      </c>
      <c r="F30" s="15">
        <f t="shared" si="6"/>
        <v>0.54634000000000005</v>
      </c>
      <c r="G30" s="16">
        <f t="shared" si="6"/>
        <v>0.44255</v>
      </c>
      <c r="H30" s="15">
        <f t="shared" si="6"/>
        <v>0.85014000000000001</v>
      </c>
      <c r="I30" s="16">
        <f t="shared" si="6"/>
        <v>0.43095</v>
      </c>
      <c r="J30" s="16">
        <f t="shared" si="6"/>
        <v>0.67949999999999999</v>
      </c>
      <c r="K30" s="55">
        <f t="shared" si="6"/>
        <v>53.772580000000005</v>
      </c>
    </row>
    <row r="31" spans="1:11" ht="15.75" thickBot="1" x14ac:dyDescent="0.3">
      <c r="A31" s="17" t="s">
        <v>10</v>
      </c>
      <c r="B31" s="18">
        <f>B30/5</f>
        <v>0.21366000000000002</v>
      </c>
      <c r="C31" s="19">
        <f>C30/5</f>
        <v>0.16764799999999999</v>
      </c>
      <c r="D31" s="19">
        <f t="shared" ref="D31:K31" si="7">D30/5</f>
        <v>154.016434</v>
      </c>
      <c r="E31" s="19">
        <f t="shared" si="7"/>
        <v>0.12998799999999999</v>
      </c>
      <c r="F31" s="19">
        <f t="shared" si="7"/>
        <v>0.109268</v>
      </c>
      <c r="G31" s="19">
        <f t="shared" si="7"/>
        <v>8.8510000000000005E-2</v>
      </c>
      <c r="H31" s="19">
        <f t="shared" si="7"/>
        <v>0.17002800000000001</v>
      </c>
      <c r="I31" s="19">
        <f t="shared" si="7"/>
        <v>8.6190000000000003E-2</v>
      </c>
      <c r="J31" s="19">
        <f t="shared" si="7"/>
        <v>0.13589999999999999</v>
      </c>
      <c r="K31" s="19">
        <f t="shared" si="7"/>
        <v>10.754516000000001</v>
      </c>
    </row>
    <row r="32" spans="1:11" ht="15.75" thickTop="1" x14ac:dyDescent="0.25">
      <c r="A32" s="8">
        <v>41148</v>
      </c>
      <c r="B32" s="9">
        <v>0.21214</v>
      </c>
      <c r="C32" s="10">
        <v>0.16757</v>
      </c>
      <c r="D32" s="9">
        <v>154.10856000000001</v>
      </c>
      <c r="E32" s="10">
        <v>0.13023000000000001</v>
      </c>
      <c r="F32" s="9">
        <v>0.10846</v>
      </c>
      <c r="G32" s="10">
        <v>8.8510000000000005E-2</v>
      </c>
      <c r="H32" s="9">
        <v>0.16975999999999999</v>
      </c>
      <c r="I32" s="10">
        <v>8.5819999999999994E-2</v>
      </c>
      <c r="J32" s="10">
        <v>0.13589999999999999</v>
      </c>
      <c r="K32" s="53">
        <v>10.682589999999999</v>
      </c>
    </row>
    <row r="33" spans="1:11" x14ac:dyDescent="0.25">
      <c r="A33" s="8">
        <v>41149</v>
      </c>
      <c r="B33" s="9">
        <v>0.21240000000000001</v>
      </c>
      <c r="C33" s="10">
        <v>0.16769999999999999</v>
      </c>
      <c r="D33" s="9">
        <v>154.28897000000001</v>
      </c>
      <c r="E33" s="10">
        <v>0.13067999999999999</v>
      </c>
      <c r="F33" s="9">
        <v>0.1086</v>
      </c>
      <c r="G33" s="10">
        <v>8.8510000000000005E-2</v>
      </c>
      <c r="H33" s="9">
        <v>0.17002</v>
      </c>
      <c r="I33" s="10">
        <v>8.5949999999999999E-2</v>
      </c>
      <c r="J33" s="10">
        <v>0.13589999999999999</v>
      </c>
      <c r="K33" s="53">
        <v>10.69805</v>
      </c>
    </row>
    <row r="34" spans="1:11" x14ac:dyDescent="0.25">
      <c r="A34" s="8">
        <v>41150</v>
      </c>
      <c r="B34" s="9">
        <v>0.21174999999999999</v>
      </c>
      <c r="C34" s="10">
        <v>0.16889999999999999</v>
      </c>
      <c r="D34" s="9">
        <v>154.26655</v>
      </c>
      <c r="E34" s="10">
        <v>0.13092999999999999</v>
      </c>
      <c r="F34" s="9">
        <v>0.10827000000000001</v>
      </c>
      <c r="G34" s="10">
        <v>8.8510000000000005E-2</v>
      </c>
      <c r="H34" s="9">
        <v>0.17047000000000001</v>
      </c>
      <c r="I34" s="10">
        <v>8.591E-2</v>
      </c>
      <c r="J34" s="10">
        <v>0.13589999999999999</v>
      </c>
      <c r="K34" s="53">
        <v>10.67511</v>
      </c>
    </row>
    <row r="35" spans="1:11" x14ac:dyDescent="0.25">
      <c r="A35" s="8">
        <v>41151</v>
      </c>
      <c r="B35" s="9">
        <v>0.21218000000000001</v>
      </c>
      <c r="C35" s="10">
        <v>0.16964000000000001</v>
      </c>
      <c r="D35" s="9">
        <v>154.25328999999999</v>
      </c>
      <c r="E35" s="10">
        <v>0.13117999999999999</v>
      </c>
      <c r="F35" s="9">
        <v>0.10847999999999999</v>
      </c>
      <c r="G35" s="10">
        <v>8.8510000000000005E-2</v>
      </c>
      <c r="H35" s="9">
        <v>0.17025999999999999</v>
      </c>
      <c r="I35" s="10">
        <v>8.5860000000000006E-2</v>
      </c>
      <c r="J35" s="10">
        <v>0.13589999999999999</v>
      </c>
      <c r="K35" s="53">
        <v>10.695499999999999</v>
      </c>
    </row>
    <row r="36" spans="1:11" ht="15.75" thickBot="1" x14ac:dyDescent="0.3">
      <c r="A36" s="11">
        <v>41152</v>
      </c>
      <c r="B36" s="12">
        <v>0.21246999999999999</v>
      </c>
      <c r="C36" s="13">
        <v>0.17025999999999999</v>
      </c>
      <c r="D36" s="12">
        <v>154.25328999999999</v>
      </c>
      <c r="E36" s="13">
        <v>0.13170999999999999</v>
      </c>
      <c r="F36" s="12">
        <v>0.10864</v>
      </c>
      <c r="G36" s="13">
        <v>8.8510000000000005E-2</v>
      </c>
      <c r="H36" s="12">
        <v>0.17014000000000001</v>
      </c>
      <c r="I36" s="13">
        <v>8.6050000000000001E-2</v>
      </c>
      <c r="J36" s="13">
        <v>0.13589999999999999</v>
      </c>
      <c r="K36" s="54">
        <v>10.687860000000001</v>
      </c>
    </row>
    <row r="37" spans="1:11" ht="15.75" thickTop="1" x14ac:dyDescent="0.25">
      <c r="A37" s="14" t="s">
        <v>9</v>
      </c>
      <c r="B37" s="15">
        <f t="shared" ref="B37:K37" si="8">SUM(B32:B36)</f>
        <v>1.06094</v>
      </c>
      <c r="C37" s="16">
        <f t="shared" si="8"/>
        <v>0.84406999999999999</v>
      </c>
      <c r="D37" s="15">
        <f t="shared" si="8"/>
        <v>771.17066</v>
      </c>
      <c r="E37" s="16">
        <f t="shared" si="8"/>
        <v>0.65472999999999992</v>
      </c>
      <c r="F37" s="15">
        <f t="shared" si="8"/>
        <v>0.54244999999999999</v>
      </c>
      <c r="G37" s="16">
        <f t="shared" si="8"/>
        <v>0.44255</v>
      </c>
      <c r="H37" s="15">
        <f t="shared" si="8"/>
        <v>0.85064999999999991</v>
      </c>
      <c r="I37" s="16">
        <f t="shared" si="8"/>
        <v>0.42958999999999997</v>
      </c>
      <c r="J37" s="16">
        <f t="shared" si="8"/>
        <v>0.67949999999999999</v>
      </c>
      <c r="K37" s="55">
        <f t="shared" si="8"/>
        <v>53.439109999999999</v>
      </c>
    </row>
    <row r="38" spans="1:11" ht="15.75" thickBot="1" x14ac:dyDescent="0.3">
      <c r="A38" s="17" t="s">
        <v>10</v>
      </c>
      <c r="B38" s="18">
        <f>B37/5</f>
        <v>0.21218799999999999</v>
      </c>
      <c r="C38" s="19">
        <f>C37/5</f>
        <v>0.16881399999999999</v>
      </c>
      <c r="D38" s="19">
        <f t="shared" ref="D38:K38" si="9">D37/5</f>
        <v>154.23413199999999</v>
      </c>
      <c r="E38" s="19">
        <f t="shared" si="9"/>
        <v>0.13094599999999998</v>
      </c>
      <c r="F38" s="19">
        <f t="shared" si="9"/>
        <v>0.10849</v>
      </c>
      <c r="G38" s="19">
        <f t="shared" si="9"/>
        <v>8.8510000000000005E-2</v>
      </c>
      <c r="H38" s="19">
        <f t="shared" si="9"/>
        <v>0.17012999999999998</v>
      </c>
      <c r="I38" s="19">
        <f t="shared" si="9"/>
        <v>8.5917999999999994E-2</v>
      </c>
      <c r="J38" s="19">
        <f t="shared" si="9"/>
        <v>0.13589999999999999</v>
      </c>
      <c r="K38" s="19">
        <f t="shared" si="9"/>
        <v>10.687822000000001</v>
      </c>
    </row>
    <row r="39" spans="1:11" ht="15.75" thickTop="1" x14ac:dyDescent="0.25">
      <c r="A39" s="20"/>
      <c r="B39" s="9"/>
      <c r="C39" s="10"/>
      <c r="D39" s="9"/>
      <c r="E39" s="10"/>
      <c r="F39" s="9"/>
      <c r="G39" s="10"/>
      <c r="H39" s="9"/>
      <c r="I39" s="10"/>
      <c r="J39" s="10"/>
      <c r="K39" s="53"/>
    </row>
    <row r="40" spans="1:11" ht="20.25" x14ac:dyDescent="0.3">
      <c r="A40" s="20"/>
      <c r="B40" s="9"/>
      <c r="C40" s="58"/>
      <c r="D40" s="9"/>
      <c r="E40" s="22" t="s">
        <v>11</v>
      </c>
      <c r="F40" s="9"/>
      <c r="G40" s="10"/>
      <c r="H40" s="9"/>
      <c r="I40" s="10"/>
      <c r="J40" s="10"/>
      <c r="K40" s="53"/>
    </row>
    <row r="41" spans="1:11" ht="15.75" thickBot="1" x14ac:dyDescent="0.3">
      <c r="A41" s="23"/>
      <c r="B41" s="24"/>
      <c r="C41" s="25"/>
      <c r="D41" s="24"/>
      <c r="E41" s="25"/>
      <c r="F41" s="24"/>
      <c r="G41" s="25"/>
      <c r="H41" s="24"/>
      <c r="I41" s="25"/>
      <c r="J41" s="25"/>
      <c r="K41" s="57"/>
    </row>
    <row r="42" spans="1:11" x14ac:dyDescent="0.25">
      <c r="A42" s="26" t="s">
        <v>12</v>
      </c>
      <c r="B42" s="27">
        <f>SUM(B6:B8,B11:B15,B18:B22,B25:B29,B32:B36)</f>
        <v>4.9320399999999998</v>
      </c>
      <c r="C42" s="36">
        <f>SUM(C6:C8,C11:C15,C18:C22,C25:C29,C32:C36)</f>
        <v>3.8579999999999988</v>
      </c>
      <c r="D42" s="36">
        <f t="shared" ref="D42:K42" si="10">SUM(D6:D8,D11:D15,D18:D22,D25:D29,D32:D36)</f>
        <v>3542.0696400000006</v>
      </c>
      <c r="E42" s="36">
        <f>SUM(E6:E8,E11:E15,E18:E22,E25:E29,E32:E36)</f>
        <v>2.9827499999999998</v>
      </c>
      <c r="F42" s="36">
        <f t="shared" si="10"/>
        <v>2.5218200000000004</v>
      </c>
      <c r="G42" s="36">
        <f t="shared" si="10"/>
        <v>2.0357300000000009</v>
      </c>
      <c r="H42" s="36">
        <f t="shared" si="10"/>
        <v>3.9011600000000008</v>
      </c>
      <c r="I42" s="36">
        <f t="shared" si="10"/>
        <v>1.9888600000000003</v>
      </c>
      <c r="J42" s="36">
        <f t="shared" si="10"/>
        <v>3.1256999999999988</v>
      </c>
      <c r="K42" s="36">
        <f t="shared" si="10"/>
        <v>245.94589999999994</v>
      </c>
    </row>
    <row r="43" spans="1:11" x14ac:dyDescent="0.25">
      <c r="A43" s="26" t="s">
        <v>13</v>
      </c>
      <c r="B43" s="27">
        <f>B42/23</f>
        <v>0.21443652173913041</v>
      </c>
      <c r="C43" s="28">
        <f>C42/23</f>
        <v>0.16773913043478256</v>
      </c>
      <c r="D43" s="28">
        <f t="shared" ref="D43:K43" si="11">D42/23</f>
        <v>154.00302782608699</v>
      </c>
      <c r="E43" s="28">
        <f t="shared" si="11"/>
        <v>0.12968478260869565</v>
      </c>
      <c r="F43" s="28">
        <f t="shared" si="11"/>
        <v>0.10964434782608698</v>
      </c>
      <c r="G43" s="28">
        <f t="shared" si="11"/>
        <v>8.8510000000000047E-2</v>
      </c>
      <c r="H43" s="28">
        <f t="shared" si="11"/>
        <v>0.16961565217391308</v>
      </c>
      <c r="I43" s="28">
        <f t="shared" si="11"/>
        <v>8.6472173913043487E-2</v>
      </c>
      <c r="J43" s="28">
        <f t="shared" si="11"/>
        <v>0.13589999999999994</v>
      </c>
      <c r="K43" s="28">
        <f t="shared" si="11"/>
        <v>10.693299999999997</v>
      </c>
    </row>
    <row r="44" spans="1:11" x14ac:dyDescent="0.25">
      <c r="A44" s="26" t="s">
        <v>14</v>
      </c>
      <c r="B44" s="27">
        <f>1/B43</f>
        <v>4.6633847251847111</v>
      </c>
      <c r="C44" s="28">
        <f>1/C43</f>
        <v>5.9616381544841905</v>
      </c>
      <c r="D44" s="28">
        <f>1000/D43</f>
        <v>6.4933788258324574</v>
      </c>
      <c r="E44" s="28">
        <f t="shared" ref="E44:J44" si="12">1/E43</f>
        <v>7.7110049451009974</v>
      </c>
      <c r="F44" s="28">
        <f t="shared" si="12"/>
        <v>9.1203971734699518</v>
      </c>
      <c r="G44" s="28">
        <f t="shared" si="12"/>
        <v>11.298158400180764</v>
      </c>
      <c r="H44" s="28">
        <f t="shared" si="12"/>
        <v>5.8956823098770608</v>
      </c>
      <c r="I44" s="28">
        <f t="shared" si="12"/>
        <v>11.56441378478123</v>
      </c>
      <c r="J44" s="28">
        <f t="shared" si="12"/>
        <v>7.3583517292126599</v>
      </c>
      <c r="K44" s="28">
        <f>100/K43</f>
        <v>9.3516500986599116</v>
      </c>
    </row>
    <row r="45" spans="1:11" ht="15.75" thickBot="1" x14ac:dyDescent="0.3">
      <c r="A45" s="29"/>
      <c r="B45" s="30"/>
      <c r="C45" s="31"/>
      <c r="D45" s="30"/>
      <c r="E45" s="31"/>
      <c r="F45" s="31"/>
      <c r="G45" s="30"/>
      <c r="H45" s="31"/>
      <c r="I45" s="30"/>
      <c r="J45" s="31"/>
      <c r="K45" s="4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4" workbookViewId="0">
      <selection activeCell="A31" sqref="A31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29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15</v>
      </c>
      <c r="C5" s="6" t="s">
        <v>4</v>
      </c>
      <c r="D5" s="7" t="s">
        <v>3</v>
      </c>
      <c r="E5" s="6" t="s">
        <v>1</v>
      </c>
      <c r="F5" s="7" t="s">
        <v>2</v>
      </c>
      <c r="G5" s="6" t="s">
        <v>5</v>
      </c>
      <c r="H5" s="7" t="s">
        <v>6</v>
      </c>
      <c r="I5" s="6" t="s">
        <v>7</v>
      </c>
      <c r="J5" s="6" t="s">
        <v>8</v>
      </c>
      <c r="K5" s="52" t="s">
        <v>17</v>
      </c>
    </row>
    <row r="6" spans="1:11" x14ac:dyDescent="0.25">
      <c r="A6" s="8">
        <v>41155</v>
      </c>
      <c r="B6" s="64">
        <v>0.21135999999999999</v>
      </c>
      <c r="C6" s="65">
        <v>0.16983999999999999</v>
      </c>
      <c r="D6" s="64">
        <v>154.22781000000001</v>
      </c>
      <c r="E6" s="65">
        <v>0.13203999999999999</v>
      </c>
      <c r="F6" s="64">
        <v>0.10807</v>
      </c>
      <c r="G6" s="65">
        <v>8.8510000000000005E-2</v>
      </c>
      <c r="H6" s="64">
        <v>0.16966000000000001</v>
      </c>
      <c r="I6" s="65">
        <v>8.5589999999999999E-2</v>
      </c>
      <c r="J6" s="64">
        <v>0.13589999999999999</v>
      </c>
      <c r="K6" s="64">
        <v>10.64743</v>
      </c>
    </row>
    <row r="7" spans="1:11" x14ac:dyDescent="0.25">
      <c r="A7" s="8">
        <v>41156</v>
      </c>
      <c r="B7" s="20">
        <v>0.21112</v>
      </c>
      <c r="C7" s="65">
        <v>0.17</v>
      </c>
      <c r="D7" s="20">
        <v>153.88127</v>
      </c>
      <c r="E7" s="65">
        <v>0.13216</v>
      </c>
      <c r="F7" s="20">
        <v>0.10793999999999999</v>
      </c>
      <c r="G7" s="65">
        <v>8.8510000000000005E-2</v>
      </c>
      <c r="H7" s="20">
        <v>0.16958999999999999</v>
      </c>
      <c r="I7" s="65">
        <v>8.5599999999999996E-2</v>
      </c>
      <c r="J7" s="20">
        <v>0.13589999999999999</v>
      </c>
      <c r="K7" s="20">
        <v>10.6408</v>
      </c>
    </row>
    <row r="8" spans="1:11" x14ac:dyDescent="0.25">
      <c r="A8" s="8">
        <v>41157</v>
      </c>
      <c r="B8" s="20">
        <v>0.21104000000000001</v>
      </c>
      <c r="C8" s="65">
        <v>0.17074</v>
      </c>
      <c r="D8" s="20">
        <v>153.90674999999999</v>
      </c>
      <c r="E8" s="65">
        <v>0.1323</v>
      </c>
      <c r="F8" s="20">
        <v>0.1079</v>
      </c>
      <c r="G8" s="65">
        <v>8.5099999999999995E-2</v>
      </c>
      <c r="H8" s="20">
        <v>0.16936000000000001</v>
      </c>
      <c r="I8" s="65">
        <v>8.5559999999999997E-2</v>
      </c>
      <c r="J8" s="20">
        <v>0.13589999999999999</v>
      </c>
      <c r="K8" s="20">
        <v>10.64743</v>
      </c>
    </row>
    <row r="9" spans="1:11" x14ac:dyDescent="0.25">
      <c r="A9" s="8">
        <v>41158</v>
      </c>
      <c r="B9" s="20">
        <v>0.21140999999999999</v>
      </c>
      <c r="C9" s="75">
        <v>0.17122999999999999</v>
      </c>
      <c r="D9" s="20">
        <v>154.31104999999999</v>
      </c>
      <c r="E9" s="65">
        <v>0.13331000000000001</v>
      </c>
      <c r="F9" s="20">
        <v>0.10809000000000001</v>
      </c>
      <c r="G9" s="65">
        <v>8.8510000000000005E-2</v>
      </c>
      <c r="H9" s="20">
        <v>0.16961999999999999</v>
      </c>
      <c r="I9" s="65">
        <v>8.5529999999999995E-2</v>
      </c>
      <c r="J9" s="20">
        <v>0.13589999999999999</v>
      </c>
      <c r="K9" s="20">
        <v>10.653879999999999</v>
      </c>
    </row>
    <row r="10" spans="1:11" ht="15.75" thickBot="1" x14ac:dyDescent="0.3">
      <c r="A10" s="11">
        <v>41159</v>
      </c>
      <c r="B10" s="71">
        <v>0.21073</v>
      </c>
      <c r="C10" s="72">
        <v>0.17016000000000001</v>
      </c>
      <c r="D10" s="71">
        <v>154.20742999999999</v>
      </c>
      <c r="E10" s="72">
        <v>0.1326</v>
      </c>
      <c r="F10" s="71">
        <v>0.10774</v>
      </c>
      <c r="G10" s="72">
        <v>8.8510000000000005E-2</v>
      </c>
      <c r="H10" s="71">
        <v>0.16911999999999999</v>
      </c>
      <c r="I10" s="72">
        <v>8.5379999999999998E-2</v>
      </c>
      <c r="J10" s="71">
        <v>0.13589999999999999</v>
      </c>
      <c r="K10" s="71">
        <v>10.704499999999999</v>
      </c>
    </row>
    <row r="11" spans="1:11" ht="15.75" thickTop="1" x14ac:dyDescent="0.25">
      <c r="A11" s="14" t="s">
        <v>9</v>
      </c>
      <c r="B11" s="15">
        <f t="shared" ref="B11:K11" si="0">SUM(B6:B10)</f>
        <v>1.05566</v>
      </c>
      <c r="C11" s="16">
        <f t="shared" si="0"/>
        <v>0.85197000000000001</v>
      </c>
      <c r="D11" s="15">
        <f t="shared" si="0"/>
        <v>770.53431</v>
      </c>
      <c r="E11" s="16">
        <f t="shared" si="0"/>
        <v>0.66240999999999994</v>
      </c>
      <c r="F11" s="15">
        <f t="shared" si="0"/>
        <v>0.53974</v>
      </c>
      <c r="G11" s="16">
        <f t="shared" si="0"/>
        <v>0.43913999999999997</v>
      </c>
      <c r="H11" s="15">
        <f t="shared" si="0"/>
        <v>0.84735000000000005</v>
      </c>
      <c r="I11" s="16">
        <f t="shared" si="0"/>
        <v>0.42766000000000004</v>
      </c>
      <c r="J11" s="16">
        <f t="shared" si="0"/>
        <v>0.67949999999999999</v>
      </c>
      <c r="K11" s="55">
        <f t="shared" si="0"/>
        <v>53.294039999999995</v>
      </c>
    </row>
    <row r="12" spans="1:11" ht="15.75" thickBot="1" x14ac:dyDescent="0.3">
      <c r="A12" s="17" t="s">
        <v>10</v>
      </c>
      <c r="B12" s="18">
        <f>B11/5</f>
        <v>0.21113200000000001</v>
      </c>
      <c r="C12" s="19">
        <f>C11/5</f>
        <v>0.17039399999999999</v>
      </c>
      <c r="D12" s="19">
        <f t="shared" ref="D12:K12" si="1">D11/5</f>
        <v>154.10686200000001</v>
      </c>
      <c r="E12" s="19">
        <f t="shared" si="1"/>
        <v>0.13248199999999999</v>
      </c>
      <c r="F12" s="19">
        <f t="shared" si="1"/>
        <v>0.107948</v>
      </c>
      <c r="G12" s="19">
        <f t="shared" si="1"/>
        <v>8.7827999999999989E-2</v>
      </c>
      <c r="H12" s="19">
        <f t="shared" si="1"/>
        <v>0.16947000000000001</v>
      </c>
      <c r="I12" s="19">
        <f t="shared" si="1"/>
        <v>8.5532000000000011E-2</v>
      </c>
      <c r="J12" s="19">
        <f t="shared" si="1"/>
        <v>0.13589999999999999</v>
      </c>
      <c r="K12" s="19">
        <f t="shared" si="1"/>
        <v>10.658807999999999</v>
      </c>
    </row>
    <row r="13" spans="1:11" ht="15.75" thickTop="1" x14ac:dyDescent="0.25">
      <c r="A13" s="8">
        <v>41162</v>
      </c>
      <c r="B13" s="9">
        <v>0.20752999999999999</v>
      </c>
      <c r="C13" s="10">
        <v>0.16750999999999999</v>
      </c>
      <c r="D13" s="9">
        <v>154.07661999999999</v>
      </c>
      <c r="E13" s="10">
        <v>0.13098000000000001</v>
      </c>
      <c r="F13" s="9">
        <v>0.10611</v>
      </c>
      <c r="G13" s="10">
        <v>8.8510000000000005E-2</v>
      </c>
      <c r="H13" s="9">
        <v>0.16786000000000001</v>
      </c>
      <c r="I13" s="10">
        <v>8.4849999999999995E-2</v>
      </c>
      <c r="J13" s="10">
        <v>0.13589999999999999</v>
      </c>
      <c r="K13" s="53">
        <v>10.62738</v>
      </c>
    </row>
    <row r="14" spans="1:11" x14ac:dyDescent="0.25">
      <c r="A14" s="8">
        <v>41163</v>
      </c>
      <c r="B14" s="9">
        <v>0.20821999999999999</v>
      </c>
      <c r="C14" s="10">
        <v>0.16807</v>
      </c>
      <c r="D14" s="9">
        <v>154.03245999999999</v>
      </c>
      <c r="E14" s="10">
        <v>0.13141</v>
      </c>
      <c r="F14" s="9">
        <v>0.10646</v>
      </c>
      <c r="G14" s="10">
        <v>8.8510000000000005E-2</v>
      </c>
      <c r="H14" s="9">
        <v>0.16803000000000001</v>
      </c>
      <c r="I14" s="10">
        <v>8.4959999999999994E-2</v>
      </c>
      <c r="J14" s="10">
        <v>0.13589999999999999</v>
      </c>
      <c r="K14" s="53">
        <v>10.638590000000001</v>
      </c>
    </row>
    <row r="15" spans="1:11" x14ac:dyDescent="0.25">
      <c r="A15" s="8">
        <v>41164</v>
      </c>
      <c r="B15" s="9">
        <v>0.20687</v>
      </c>
      <c r="C15" s="10">
        <v>0.16633999999999999</v>
      </c>
      <c r="D15" s="9">
        <v>154.01003</v>
      </c>
      <c r="E15" s="10">
        <v>0.13025999999999999</v>
      </c>
      <c r="F15" s="9">
        <v>0.10577</v>
      </c>
      <c r="G15" s="10">
        <v>8.8510000000000005E-2</v>
      </c>
      <c r="H15" s="9">
        <v>0.1678</v>
      </c>
      <c r="I15" s="10">
        <v>8.4570000000000006E-2</v>
      </c>
      <c r="J15" s="10">
        <v>0.13589999999999999</v>
      </c>
      <c r="K15" s="53">
        <v>10.568429999999999</v>
      </c>
    </row>
    <row r="16" spans="1:11" x14ac:dyDescent="0.25">
      <c r="A16" s="8">
        <v>41165</v>
      </c>
      <c r="B16" s="9">
        <v>0.20610000000000001</v>
      </c>
      <c r="C16" s="10">
        <v>0.16572999999999999</v>
      </c>
      <c r="D16" s="9">
        <v>153.18376000000001</v>
      </c>
      <c r="E16" s="10">
        <v>0.12992000000000001</v>
      </c>
      <c r="F16" s="9">
        <v>0.10538</v>
      </c>
      <c r="G16" s="10">
        <v>8.8510000000000005E-2</v>
      </c>
      <c r="H16" s="9">
        <v>0.16708000000000001</v>
      </c>
      <c r="I16" s="10">
        <v>8.4379999999999997E-2</v>
      </c>
      <c r="J16" s="10">
        <v>0.13589999999999999</v>
      </c>
      <c r="K16" s="53">
        <v>10.68242</v>
      </c>
    </row>
    <row r="17" spans="1:11" ht="15.75" thickBot="1" x14ac:dyDescent="0.3">
      <c r="A17" s="11">
        <v>41166</v>
      </c>
      <c r="B17" s="12">
        <v>0.20498</v>
      </c>
      <c r="C17" s="13">
        <v>0.16352</v>
      </c>
      <c r="D17" s="12">
        <v>153.24458000000001</v>
      </c>
      <c r="E17" s="13">
        <v>0.12916</v>
      </c>
      <c r="F17" s="12">
        <v>0.10481</v>
      </c>
      <c r="G17" s="13">
        <v>8.8510000000000005E-2</v>
      </c>
      <c r="H17" s="12">
        <v>0.16666</v>
      </c>
      <c r="I17" s="13">
        <v>8.4190000000000001E-2</v>
      </c>
      <c r="J17" s="13">
        <v>0.13589999999999999</v>
      </c>
      <c r="K17" s="54">
        <v>10.52919</v>
      </c>
    </row>
    <row r="18" spans="1:11" ht="15.75" thickTop="1" x14ac:dyDescent="0.25">
      <c r="A18" s="14" t="s">
        <v>9</v>
      </c>
      <c r="B18" s="15">
        <f t="shared" ref="B18:K18" si="2">SUM(B13:B17)</f>
        <v>1.0336999999999998</v>
      </c>
      <c r="C18" s="16">
        <f t="shared" si="2"/>
        <v>0.83116999999999985</v>
      </c>
      <c r="D18" s="15">
        <f t="shared" si="2"/>
        <v>768.54745000000003</v>
      </c>
      <c r="E18" s="16">
        <f t="shared" si="2"/>
        <v>0.65172999999999992</v>
      </c>
      <c r="F18" s="15">
        <f t="shared" si="2"/>
        <v>0.52852999999999994</v>
      </c>
      <c r="G18" s="16">
        <f t="shared" si="2"/>
        <v>0.44255</v>
      </c>
      <c r="H18" s="15">
        <f t="shared" si="2"/>
        <v>0.83743000000000001</v>
      </c>
      <c r="I18" s="16">
        <f t="shared" si="2"/>
        <v>0.42294999999999999</v>
      </c>
      <c r="J18" s="16">
        <f t="shared" si="2"/>
        <v>0.67949999999999999</v>
      </c>
      <c r="K18" s="55">
        <f t="shared" si="2"/>
        <v>53.046010000000003</v>
      </c>
    </row>
    <row r="19" spans="1:11" ht="15.75" thickBot="1" x14ac:dyDescent="0.3">
      <c r="A19" s="17" t="s">
        <v>10</v>
      </c>
      <c r="B19" s="18">
        <f>B18/5</f>
        <v>0.20673999999999998</v>
      </c>
      <c r="C19" s="19">
        <f>C18/5</f>
        <v>0.16623399999999997</v>
      </c>
      <c r="D19" s="19">
        <f t="shared" ref="D19:K19" si="3">D18/5</f>
        <v>153.70949000000002</v>
      </c>
      <c r="E19" s="19">
        <f t="shared" si="3"/>
        <v>0.13034599999999999</v>
      </c>
      <c r="F19" s="19">
        <f t="shared" si="3"/>
        <v>0.10570599999999999</v>
      </c>
      <c r="G19" s="19">
        <f t="shared" si="3"/>
        <v>8.8510000000000005E-2</v>
      </c>
      <c r="H19" s="19">
        <f t="shared" si="3"/>
        <v>0.167486</v>
      </c>
      <c r="I19" s="19">
        <f t="shared" si="3"/>
        <v>8.4589999999999999E-2</v>
      </c>
      <c r="J19" s="19">
        <f t="shared" si="3"/>
        <v>0.13589999999999999</v>
      </c>
      <c r="K19" s="19">
        <f t="shared" si="3"/>
        <v>10.609202</v>
      </c>
    </row>
    <row r="20" spans="1:11" ht="15" customHeight="1" thickTop="1" x14ac:dyDescent="0.25">
      <c r="A20" s="8">
        <v>41169</v>
      </c>
      <c r="B20" s="9">
        <v>0.20247000000000001</v>
      </c>
      <c r="C20" s="10">
        <v>0.16400000000000001</v>
      </c>
      <c r="D20" s="9">
        <v>152.83552</v>
      </c>
      <c r="E20" s="10">
        <v>0.12870000000000001</v>
      </c>
      <c r="F20" s="9">
        <v>0.10352</v>
      </c>
      <c r="G20" s="10">
        <v>8.8510000000000005E-2</v>
      </c>
      <c r="H20" s="9">
        <v>0.16575000000000001</v>
      </c>
      <c r="I20" s="10">
        <v>8.3750000000000005E-2</v>
      </c>
      <c r="J20" s="10">
        <v>0.13589999999999999</v>
      </c>
      <c r="K20" s="53">
        <v>10.54912</v>
      </c>
    </row>
    <row r="21" spans="1:11" x14ac:dyDescent="0.25">
      <c r="A21" s="8">
        <v>41170</v>
      </c>
      <c r="B21" s="9">
        <v>0.20244999999999999</v>
      </c>
      <c r="C21" s="10">
        <v>0.16422999999999999</v>
      </c>
      <c r="D21" s="9">
        <v>151.59389999999999</v>
      </c>
      <c r="E21" s="10">
        <v>0.12933</v>
      </c>
      <c r="F21" s="9">
        <v>0.10332</v>
      </c>
      <c r="G21" s="10">
        <v>8.8510000000000005E-2</v>
      </c>
      <c r="H21" s="9">
        <v>0.16619</v>
      </c>
      <c r="I21" s="10">
        <v>8.3640000000000006E-2</v>
      </c>
      <c r="J21" s="10">
        <v>0.13589999999999999</v>
      </c>
      <c r="K21" s="53">
        <v>10.683949999999999</v>
      </c>
    </row>
    <row r="22" spans="1:11" x14ac:dyDescent="0.25">
      <c r="A22" s="8">
        <v>41171</v>
      </c>
      <c r="B22" s="9">
        <v>0.20336000000000001</v>
      </c>
      <c r="C22" s="10">
        <v>0.16455</v>
      </c>
      <c r="D22" s="9">
        <v>151.92006000000001</v>
      </c>
      <c r="E22" s="10">
        <v>0.13008</v>
      </c>
      <c r="F22" s="9">
        <v>0.10398</v>
      </c>
      <c r="G22" s="10">
        <v>8.8510000000000005E-2</v>
      </c>
      <c r="H22" s="9">
        <v>0.16650999999999999</v>
      </c>
      <c r="I22" s="10">
        <v>8.3650000000000002E-2</v>
      </c>
      <c r="J22" s="10">
        <v>0.13589999999999999</v>
      </c>
      <c r="K22" s="53">
        <v>10.6921</v>
      </c>
    </row>
    <row r="23" spans="1:11" x14ac:dyDescent="0.25">
      <c r="A23" s="8">
        <v>41172</v>
      </c>
      <c r="B23" s="9">
        <v>0.20377000000000001</v>
      </c>
      <c r="C23" s="10">
        <v>0.16422</v>
      </c>
      <c r="D23" s="9">
        <v>151.7456</v>
      </c>
      <c r="E23" s="10">
        <v>0.12992000000000001</v>
      </c>
      <c r="F23" s="9">
        <v>0.10419</v>
      </c>
      <c r="G23" s="10">
        <v>8.8510000000000005E-2</v>
      </c>
      <c r="H23" s="9">
        <v>0.16641</v>
      </c>
      <c r="I23" s="10">
        <v>8.3750000000000005E-2</v>
      </c>
      <c r="J23" s="10">
        <v>0.13589999999999999</v>
      </c>
      <c r="K23" s="53">
        <v>10.684290000000001</v>
      </c>
    </row>
    <row r="24" spans="1:11" ht="15.75" thickBot="1" x14ac:dyDescent="0.3">
      <c r="A24" s="11">
        <v>41173</v>
      </c>
      <c r="B24" s="12">
        <v>0.20477999999999999</v>
      </c>
      <c r="C24" s="13">
        <v>0.16461999999999999</v>
      </c>
      <c r="D24" s="12">
        <v>152.17997</v>
      </c>
      <c r="E24" s="13">
        <v>0.13042000000000001</v>
      </c>
      <c r="F24" s="12">
        <v>0.1047</v>
      </c>
      <c r="G24" s="13">
        <v>8.8510000000000005E-2</v>
      </c>
      <c r="H24" s="12">
        <v>0.16650999999999999</v>
      </c>
      <c r="I24" s="13">
        <v>8.3890000000000006E-2</v>
      </c>
      <c r="J24" s="13">
        <v>0.13589999999999999</v>
      </c>
      <c r="K24" s="54">
        <v>10.6333</v>
      </c>
    </row>
    <row r="25" spans="1:11" ht="15.75" thickTop="1" x14ac:dyDescent="0.25">
      <c r="A25" s="14" t="s">
        <v>9</v>
      </c>
      <c r="B25" s="15">
        <f t="shared" ref="B25:K25" si="4">SUM(B20:B24)</f>
        <v>1.0168300000000001</v>
      </c>
      <c r="C25" s="16">
        <f t="shared" si="4"/>
        <v>0.82162000000000002</v>
      </c>
      <c r="D25" s="15">
        <f t="shared" si="4"/>
        <v>760.27504999999996</v>
      </c>
      <c r="E25" s="16">
        <f t="shared" si="4"/>
        <v>0.64844999999999997</v>
      </c>
      <c r="F25" s="15">
        <f t="shared" si="4"/>
        <v>0.51971000000000001</v>
      </c>
      <c r="G25" s="16">
        <f t="shared" si="4"/>
        <v>0.44255</v>
      </c>
      <c r="H25" s="15">
        <f t="shared" si="4"/>
        <v>0.83136999999999994</v>
      </c>
      <c r="I25" s="16">
        <f t="shared" si="4"/>
        <v>0.41868000000000005</v>
      </c>
      <c r="J25" s="16">
        <f t="shared" si="4"/>
        <v>0.67949999999999999</v>
      </c>
      <c r="K25" s="55">
        <f t="shared" si="4"/>
        <v>53.242759999999997</v>
      </c>
    </row>
    <row r="26" spans="1:11" ht="15.75" thickBot="1" x14ac:dyDescent="0.3">
      <c r="A26" s="17" t="s">
        <v>10</v>
      </c>
      <c r="B26" s="18">
        <f>B25/5</f>
        <v>0.20336600000000002</v>
      </c>
      <c r="C26" s="19">
        <f>C25/5</f>
        <v>0.164324</v>
      </c>
      <c r="D26" s="19">
        <f t="shared" ref="D26:K26" si="5">D25/5</f>
        <v>152.05500999999998</v>
      </c>
      <c r="E26" s="19">
        <f t="shared" si="5"/>
        <v>0.12969</v>
      </c>
      <c r="F26" s="19">
        <f t="shared" si="5"/>
        <v>0.10394200000000001</v>
      </c>
      <c r="G26" s="19">
        <f t="shared" si="5"/>
        <v>8.8510000000000005E-2</v>
      </c>
      <c r="H26" s="19">
        <f t="shared" si="5"/>
        <v>0.16627399999999998</v>
      </c>
      <c r="I26" s="19">
        <f t="shared" si="5"/>
        <v>8.3736000000000005E-2</v>
      </c>
      <c r="J26" s="19">
        <f t="shared" si="5"/>
        <v>0.13589999999999999</v>
      </c>
      <c r="K26" s="19">
        <f t="shared" si="5"/>
        <v>10.648551999999999</v>
      </c>
    </row>
    <row r="27" spans="1:11" ht="15.75" thickTop="1" x14ac:dyDescent="0.25">
      <c r="A27" s="8">
        <v>41176</v>
      </c>
      <c r="B27" s="9">
        <v>0.20469000000000001</v>
      </c>
      <c r="C27" s="10">
        <v>0.1641</v>
      </c>
      <c r="D27" s="9">
        <v>152.15449000000001</v>
      </c>
      <c r="E27" s="10">
        <v>0.12998000000000001</v>
      </c>
      <c r="F27" s="9">
        <v>0.10466</v>
      </c>
      <c r="G27" s="10">
        <v>8.8120000000000004E-2</v>
      </c>
      <c r="H27" s="9">
        <v>0.16632</v>
      </c>
      <c r="I27" s="10">
        <v>8.3699999999999997E-2</v>
      </c>
      <c r="J27" s="10">
        <v>0.13589999999999999</v>
      </c>
      <c r="K27" s="53">
        <v>10.62602</v>
      </c>
    </row>
    <row r="28" spans="1:11" x14ac:dyDescent="0.25">
      <c r="A28" s="8">
        <v>41177</v>
      </c>
      <c r="B28" s="9">
        <v>0.20543</v>
      </c>
      <c r="C28" s="10">
        <v>0.16481000000000001</v>
      </c>
      <c r="D28" s="9">
        <v>152.23756</v>
      </c>
      <c r="E28" s="10">
        <v>0.13038</v>
      </c>
      <c r="F28" s="9">
        <v>0.10503</v>
      </c>
      <c r="G28" s="10">
        <v>8.8209999999999997E-2</v>
      </c>
      <c r="H28" s="9">
        <v>0.16667999999999999</v>
      </c>
      <c r="I28" s="10">
        <v>8.3830000000000002E-2</v>
      </c>
      <c r="J28" s="10">
        <v>0.13589999999999999</v>
      </c>
      <c r="K28" s="53">
        <v>10.600709999999999</v>
      </c>
    </row>
    <row r="29" spans="1:11" x14ac:dyDescent="0.25">
      <c r="A29" s="8">
        <v>41178</v>
      </c>
      <c r="B29" s="9">
        <v>0.20544999999999999</v>
      </c>
      <c r="C29" s="10">
        <v>0.16486999999999999</v>
      </c>
      <c r="D29" s="9">
        <v>152.07550000000001</v>
      </c>
      <c r="E29" s="10">
        <v>0.13031000000000001</v>
      </c>
      <c r="F29" s="9">
        <v>0.10503999999999999</v>
      </c>
      <c r="G29" s="10">
        <v>8.8160000000000002E-2</v>
      </c>
      <c r="H29" s="9">
        <v>0.16661000000000001</v>
      </c>
      <c r="I29" s="10">
        <v>8.3720000000000003E-2</v>
      </c>
      <c r="J29" s="10">
        <v>0.13589999999999999</v>
      </c>
      <c r="K29" s="53">
        <v>10.57574</v>
      </c>
    </row>
    <row r="30" spans="1:11" x14ac:dyDescent="0.25">
      <c r="A30" s="8">
        <v>41179</v>
      </c>
      <c r="B30" s="9">
        <v>0.20660000000000001</v>
      </c>
      <c r="C30" s="10">
        <v>0.16539999999999999</v>
      </c>
      <c r="D30" s="9">
        <v>152.26320999999999</v>
      </c>
      <c r="E30" s="10">
        <v>0.13122</v>
      </c>
      <c r="F30" s="9">
        <v>0.10582999999999999</v>
      </c>
      <c r="G30" s="10">
        <v>8.8279999999999997E-2</v>
      </c>
      <c r="H30" s="9">
        <v>0.16736000000000001</v>
      </c>
      <c r="I30" s="10">
        <v>8.4059999999999996E-2</v>
      </c>
      <c r="J30" s="10">
        <v>0.13589999999999999</v>
      </c>
      <c r="K30" s="53">
        <v>10.56724</v>
      </c>
    </row>
    <row r="31" spans="1:11" ht="15.75" thickBot="1" x14ac:dyDescent="0.3">
      <c r="A31" s="11">
        <v>41180</v>
      </c>
      <c r="B31" s="12">
        <v>0.20651</v>
      </c>
      <c r="C31" s="13">
        <v>0.16539999999999999</v>
      </c>
      <c r="D31" s="12">
        <v>152.15653</v>
      </c>
      <c r="E31" s="13">
        <v>0.13098000000000001</v>
      </c>
      <c r="F31" s="12">
        <v>0.10559</v>
      </c>
      <c r="G31" s="13">
        <v>8.8279999999999997E-2</v>
      </c>
      <c r="H31" s="12">
        <v>0.16719000000000001</v>
      </c>
      <c r="I31" s="13">
        <v>8.4080000000000002E-2</v>
      </c>
      <c r="J31" s="13">
        <v>0.13589999999999999</v>
      </c>
      <c r="K31" s="54">
        <v>10.56453</v>
      </c>
    </row>
    <row r="32" spans="1:11" ht="15.75" thickTop="1" x14ac:dyDescent="0.25">
      <c r="A32" s="14" t="s">
        <v>9</v>
      </c>
      <c r="B32" s="15">
        <f t="shared" ref="B32:K32" si="6">SUM(B27:B31)</f>
        <v>1.02868</v>
      </c>
      <c r="C32" s="16">
        <f t="shared" si="6"/>
        <v>0.82457999999999998</v>
      </c>
      <c r="D32" s="15">
        <f t="shared" si="6"/>
        <v>760.88729000000001</v>
      </c>
      <c r="E32" s="16">
        <f t="shared" si="6"/>
        <v>0.65287000000000006</v>
      </c>
      <c r="F32" s="15">
        <f t="shared" si="6"/>
        <v>0.5261499999999999</v>
      </c>
      <c r="G32" s="16">
        <f t="shared" si="6"/>
        <v>0.44105000000000005</v>
      </c>
      <c r="H32" s="15">
        <f t="shared" si="6"/>
        <v>0.83416000000000001</v>
      </c>
      <c r="I32" s="16">
        <f t="shared" si="6"/>
        <v>0.41938999999999999</v>
      </c>
      <c r="J32" s="16">
        <f t="shared" si="6"/>
        <v>0.67949999999999999</v>
      </c>
      <c r="K32" s="55">
        <f t="shared" si="6"/>
        <v>52.934239999999996</v>
      </c>
    </row>
    <row r="33" spans="1:11" ht="15.75" thickBot="1" x14ac:dyDescent="0.3">
      <c r="A33" s="17" t="s">
        <v>10</v>
      </c>
      <c r="B33" s="18">
        <f>B32/5</f>
        <v>0.205736</v>
      </c>
      <c r="C33" s="19">
        <f>C32/5</f>
        <v>0.16491600000000001</v>
      </c>
      <c r="D33" s="19">
        <f t="shared" ref="D33:K33" si="7">D32/5</f>
        <v>152.177458</v>
      </c>
      <c r="E33" s="19">
        <f t="shared" si="7"/>
        <v>0.13057400000000002</v>
      </c>
      <c r="F33" s="19">
        <f t="shared" si="7"/>
        <v>0.10522999999999998</v>
      </c>
      <c r="G33" s="19">
        <f t="shared" si="7"/>
        <v>8.8210000000000011E-2</v>
      </c>
      <c r="H33" s="19">
        <f t="shared" si="7"/>
        <v>0.16683200000000001</v>
      </c>
      <c r="I33" s="19">
        <f t="shared" si="7"/>
        <v>8.3877999999999994E-2</v>
      </c>
      <c r="J33" s="19">
        <f t="shared" si="7"/>
        <v>0.13589999999999999</v>
      </c>
      <c r="K33" s="19">
        <f t="shared" si="7"/>
        <v>10.586848</v>
      </c>
    </row>
    <row r="34" spans="1:11" ht="15.75" thickTop="1" x14ac:dyDescent="0.25">
      <c r="A34" s="8"/>
      <c r="B34" s="9"/>
      <c r="C34" s="10"/>
      <c r="D34" s="9"/>
      <c r="E34" s="10"/>
      <c r="F34" s="9"/>
      <c r="G34" s="10"/>
      <c r="H34" s="9"/>
      <c r="I34" s="10"/>
      <c r="J34" s="10"/>
      <c r="K34" s="53"/>
    </row>
    <row r="35" spans="1:11" ht="20.25" x14ac:dyDescent="0.3">
      <c r="A35" s="20"/>
      <c r="B35" s="9"/>
      <c r="C35" s="50"/>
      <c r="D35" s="10"/>
      <c r="E35" s="22" t="s">
        <v>11</v>
      </c>
      <c r="F35" s="10"/>
      <c r="G35" s="10"/>
      <c r="H35" s="10"/>
      <c r="I35" s="10"/>
      <c r="J35" s="10"/>
      <c r="K35" s="53"/>
    </row>
    <row r="36" spans="1:11" ht="15.75" thickBot="1" x14ac:dyDescent="0.3">
      <c r="A36" s="23"/>
      <c r="B36" s="24"/>
      <c r="C36" s="25"/>
      <c r="D36" s="25"/>
      <c r="E36" s="25"/>
      <c r="F36" s="25"/>
      <c r="G36" s="25"/>
      <c r="H36" s="25"/>
      <c r="I36" s="25"/>
      <c r="J36" s="25"/>
      <c r="K36" s="57"/>
    </row>
    <row r="37" spans="1:11" x14ac:dyDescent="0.25">
      <c r="A37" s="26" t="s">
        <v>12</v>
      </c>
      <c r="B37" s="27">
        <f>SUM(B6:B10,B13:B17,B20:B24,B27:B31)</f>
        <v>4.1348699999999994</v>
      </c>
      <c r="C37" s="36">
        <f>SUM(C6:C10,C13:C17,C20:C24,C27:C31)</f>
        <v>3.3293400000000002</v>
      </c>
      <c r="D37" s="36">
        <f t="shared" ref="D37:K37" si="8">SUM(D6:D10,D13:D17,D20:D24,D27:D31)</f>
        <v>3060.2441000000003</v>
      </c>
      <c r="E37" s="36">
        <f t="shared" si="8"/>
        <v>2.6154600000000001</v>
      </c>
      <c r="F37" s="36">
        <f t="shared" si="8"/>
        <v>2.1141299999999998</v>
      </c>
      <c r="G37" s="36">
        <f t="shared" si="8"/>
        <v>1.7652899999999998</v>
      </c>
      <c r="H37" s="36">
        <f t="shared" si="8"/>
        <v>3.3503100000000003</v>
      </c>
      <c r="I37" s="36">
        <f t="shared" si="8"/>
        <v>1.6886800000000002</v>
      </c>
      <c r="J37" s="36">
        <f t="shared" si="8"/>
        <v>2.7179999999999991</v>
      </c>
      <c r="K37" s="36">
        <f t="shared" si="8"/>
        <v>212.51705000000001</v>
      </c>
    </row>
    <row r="38" spans="1:11" x14ac:dyDescent="0.25">
      <c r="A38" s="26" t="s">
        <v>13</v>
      </c>
      <c r="B38" s="27">
        <f>B37/20</f>
        <v>0.20674349999999997</v>
      </c>
      <c r="C38" s="28">
        <f>C37/20</f>
        <v>0.166467</v>
      </c>
      <c r="D38" s="28">
        <f t="shared" ref="D38:K38" si="9">D37/20</f>
        <v>153.01220500000002</v>
      </c>
      <c r="E38" s="28">
        <f t="shared" si="9"/>
        <v>0.130773</v>
      </c>
      <c r="F38" s="28">
        <f t="shared" si="9"/>
        <v>0.10570649999999999</v>
      </c>
      <c r="G38" s="28">
        <f t="shared" si="9"/>
        <v>8.8264499999999996E-2</v>
      </c>
      <c r="H38" s="28">
        <f t="shared" si="9"/>
        <v>0.16751550000000001</v>
      </c>
      <c r="I38" s="28">
        <f t="shared" si="9"/>
        <v>8.4434000000000009E-2</v>
      </c>
      <c r="J38" s="28">
        <f t="shared" si="9"/>
        <v>0.13589999999999997</v>
      </c>
      <c r="K38" s="28">
        <f t="shared" si="9"/>
        <v>10.625852500000001</v>
      </c>
    </row>
    <row r="39" spans="1:11" x14ac:dyDescent="0.25">
      <c r="A39" s="26" t="s">
        <v>14</v>
      </c>
      <c r="B39" s="27">
        <f>1/B38</f>
        <v>4.8369114385700165</v>
      </c>
      <c r="C39" s="28">
        <f t="shared" ref="C39:J39" si="10">1/C38</f>
        <v>6.0071966215526196</v>
      </c>
      <c r="D39" s="28">
        <f>1000/D38</f>
        <v>6.5354263733406093</v>
      </c>
      <c r="E39" s="28">
        <f t="shared" si="10"/>
        <v>7.6468384146574602</v>
      </c>
      <c r="F39" s="28">
        <f t="shared" si="10"/>
        <v>9.4601561871786508</v>
      </c>
      <c r="G39" s="28">
        <f t="shared" si="10"/>
        <v>11.329583241280471</v>
      </c>
      <c r="H39" s="28">
        <f t="shared" si="10"/>
        <v>5.9695968432771886</v>
      </c>
      <c r="I39" s="28">
        <f t="shared" si="10"/>
        <v>11.843570125778713</v>
      </c>
      <c r="J39" s="28">
        <f t="shared" si="10"/>
        <v>7.3583517292126581</v>
      </c>
      <c r="K39" s="28">
        <f>100/K38</f>
        <v>9.4110096107582883</v>
      </c>
    </row>
    <row r="40" spans="1:11" ht="15.75" thickBot="1" x14ac:dyDescent="0.3">
      <c r="A40" s="29"/>
      <c r="B40" s="30"/>
      <c r="C40" s="31"/>
      <c r="D40" s="30"/>
      <c r="E40" s="31"/>
      <c r="F40" s="30"/>
      <c r="G40" s="31"/>
      <c r="H40" s="30"/>
      <c r="I40" s="31"/>
      <c r="J40" s="30"/>
      <c r="K40" s="3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opLeftCell="A10"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30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15</v>
      </c>
      <c r="C5" s="6" t="s">
        <v>4</v>
      </c>
      <c r="D5" s="7" t="s">
        <v>3</v>
      </c>
      <c r="E5" s="6" t="s">
        <v>1</v>
      </c>
      <c r="F5" s="7" t="s">
        <v>2</v>
      </c>
      <c r="G5" s="6" t="s">
        <v>5</v>
      </c>
      <c r="H5" s="7" t="s">
        <v>6</v>
      </c>
      <c r="I5" s="6" t="s">
        <v>7</v>
      </c>
      <c r="J5" s="6" t="s">
        <v>8</v>
      </c>
      <c r="K5" s="52" t="s">
        <v>17</v>
      </c>
    </row>
    <row r="6" spans="1:11" x14ac:dyDescent="0.25">
      <c r="A6" s="38">
        <v>41183</v>
      </c>
      <c r="B6" s="39">
        <v>0.20677000000000001</v>
      </c>
      <c r="C6" s="40">
        <v>0.16383</v>
      </c>
      <c r="D6" s="39">
        <v>151.28796</v>
      </c>
      <c r="E6" s="40">
        <v>0.13099</v>
      </c>
      <c r="F6" s="39">
        <v>0.10571999999999999</v>
      </c>
      <c r="G6" s="40">
        <v>8.8120000000000004E-2</v>
      </c>
      <c r="H6" s="39">
        <v>0.16675999999999999</v>
      </c>
      <c r="I6" s="40">
        <v>8.4140000000000006E-2</v>
      </c>
      <c r="J6" s="40">
        <v>0.13589999999999999</v>
      </c>
      <c r="K6" s="60">
        <v>10.5929</v>
      </c>
    </row>
    <row r="7" spans="1:11" x14ac:dyDescent="0.25">
      <c r="A7" s="8">
        <v>41184</v>
      </c>
      <c r="B7" s="9">
        <v>0.20635999999999999</v>
      </c>
      <c r="C7" s="10">
        <v>0.16384000000000001</v>
      </c>
      <c r="D7" s="9">
        <v>151.56111999999999</v>
      </c>
      <c r="E7" s="10">
        <v>0.13106000000000001</v>
      </c>
      <c r="F7" s="9">
        <v>0.10551000000000001</v>
      </c>
      <c r="G7" s="10">
        <v>8.8249999999999995E-2</v>
      </c>
      <c r="H7" s="9">
        <v>0.16697999999999999</v>
      </c>
      <c r="I7" s="10">
        <v>8.4180000000000005E-2</v>
      </c>
      <c r="J7" s="10">
        <v>0.13589999999999999</v>
      </c>
      <c r="K7" s="53">
        <v>10.59918</v>
      </c>
    </row>
    <row r="8" spans="1:11" x14ac:dyDescent="0.25">
      <c r="A8" s="8">
        <v>41185</v>
      </c>
      <c r="B8" s="9">
        <v>0.20644000000000001</v>
      </c>
      <c r="C8" s="10">
        <v>0.16485</v>
      </c>
      <c r="D8" s="9">
        <v>151.77654000000001</v>
      </c>
      <c r="E8" s="10">
        <v>0.13277</v>
      </c>
      <c r="F8" s="9">
        <v>0.10555</v>
      </c>
      <c r="G8" s="10">
        <v>8.8539999999999994E-2</v>
      </c>
      <c r="H8" s="9">
        <v>0.16782</v>
      </c>
      <c r="I8" s="10">
        <v>8.4540000000000004E-2</v>
      </c>
      <c r="J8" s="10">
        <v>0.13639999999999999</v>
      </c>
      <c r="K8" s="53">
        <v>10.656929999999999</v>
      </c>
    </row>
    <row r="9" spans="1:11" x14ac:dyDescent="0.25">
      <c r="A9" s="8">
        <v>41186</v>
      </c>
      <c r="B9" s="9">
        <v>0.2064</v>
      </c>
      <c r="C9" s="10">
        <v>0.16608000000000001</v>
      </c>
      <c r="D9" s="9">
        <v>152.26119</v>
      </c>
      <c r="E9" s="10">
        <v>0.13358</v>
      </c>
      <c r="F9" s="9">
        <v>0.10584</v>
      </c>
      <c r="G9" s="10">
        <v>8.8739999999999999E-2</v>
      </c>
      <c r="H9" s="9">
        <v>0.16830999999999999</v>
      </c>
      <c r="I9" s="10">
        <v>8.4860000000000005E-2</v>
      </c>
      <c r="J9" s="10">
        <v>0.1366</v>
      </c>
      <c r="K9" s="53">
        <v>10.70927</v>
      </c>
    </row>
    <row r="10" spans="1:11" ht="15.75" thickBot="1" x14ac:dyDescent="0.3">
      <c r="A10" s="11">
        <v>41187</v>
      </c>
      <c r="B10" s="12">
        <v>0.20588999999999999</v>
      </c>
      <c r="C10" s="13">
        <v>0.16658999999999999</v>
      </c>
      <c r="D10" s="12">
        <v>152.05014</v>
      </c>
      <c r="E10" s="13">
        <v>0.13353999999999999</v>
      </c>
      <c r="F10" s="12">
        <v>0.10527</v>
      </c>
      <c r="G10" s="13">
        <v>8.8669999999999999E-2</v>
      </c>
      <c r="H10" s="12">
        <v>0.16797999999999999</v>
      </c>
      <c r="I10" s="13">
        <v>8.4610000000000005E-2</v>
      </c>
      <c r="J10" s="13">
        <v>0.1366</v>
      </c>
      <c r="K10" s="54">
        <v>10.72344</v>
      </c>
    </row>
    <row r="11" spans="1:11" ht="15.75" thickTop="1" x14ac:dyDescent="0.25">
      <c r="A11" s="14" t="s">
        <v>9</v>
      </c>
      <c r="B11" s="15">
        <f t="shared" ref="B11:K11" si="0">SUM(B6:B10)</f>
        <v>1.03186</v>
      </c>
      <c r="C11" s="16">
        <f t="shared" si="0"/>
        <v>0.82519000000000009</v>
      </c>
      <c r="D11" s="15">
        <f t="shared" si="0"/>
        <v>758.93695000000002</v>
      </c>
      <c r="E11" s="16">
        <f t="shared" si="0"/>
        <v>0.66193999999999997</v>
      </c>
      <c r="F11" s="15">
        <f t="shared" si="0"/>
        <v>0.52788999999999997</v>
      </c>
      <c r="G11" s="16">
        <f t="shared" si="0"/>
        <v>0.44231999999999994</v>
      </c>
      <c r="H11" s="15">
        <f t="shared" si="0"/>
        <v>0.83784999999999998</v>
      </c>
      <c r="I11" s="16">
        <f t="shared" si="0"/>
        <v>0.42233000000000004</v>
      </c>
      <c r="J11" s="16">
        <f t="shared" si="0"/>
        <v>0.68140000000000001</v>
      </c>
      <c r="K11" s="55">
        <f t="shared" si="0"/>
        <v>53.281719999999993</v>
      </c>
    </row>
    <row r="12" spans="1:11" ht="15.75" thickBot="1" x14ac:dyDescent="0.3">
      <c r="A12" s="17" t="s">
        <v>10</v>
      </c>
      <c r="B12" s="18">
        <f>B11/5</f>
        <v>0.206372</v>
      </c>
      <c r="C12" s="19">
        <f>C11/5</f>
        <v>0.16503800000000002</v>
      </c>
      <c r="D12" s="19">
        <f t="shared" ref="D12:K12" si="1">D11/5</f>
        <v>151.78739000000002</v>
      </c>
      <c r="E12" s="19">
        <f t="shared" si="1"/>
        <v>0.13238800000000001</v>
      </c>
      <c r="F12" s="19">
        <f t="shared" si="1"/>
        <v>0.10557799999999999</v>
      </c>
      <c r="G12" s="19">
        <f t="shared" si="1"/>
        <v>8.8463999999999987E-2</v>
      </c>
      <c r="H12" s="19">
        <f t="shared" si="1"/>
        <v>0.16757</v>
      </c>
      <c r="I12" s="19">
        <f t="shared" si="1"/>
        <v>8.4466000000000013E-2</v>
      </c>
      <c r="J12" s="19">
        <f t="shared" si="1"/>
        <v>0.13628000000000001</v>
      </c>
      <c r="K12" s="19">
        <f t="shared" si="1"/>
        <v>10.656343999999999</v>
      </c>
    </row>
    <row r="13" spans="1:11" ht="15.75" thickTop="1" x14ac:dyDescent="0.25">
      <c r="A13" s="8">
        <v>41190</v>
      </c>
      <c r="B13" s="9">
        <v>0.20533000000000001</v>
      </c>
      <c r="C13" s="10">
        <v>0.16758000000000001</v>
      </c>
      <c r="D13" s="9">
        <v>152.03789</v>
      </c>
      <c r="E13" s="10">
        <v>0.13450999999999999</v>
      </c>
      <c r="F13" s="9">
        <v>0.10498</v>
      </c>
      <c r="G13" s="10">
        <v>8.8650000000000007E-2</v>
      </c>
      <c r="H13" s="9">
        <v>0.16821</v>
      </c>
      <c r="I13" s="10">
        <v>8.4779999999999994E-2</v>
      </c>
      <c r="J13" s="10">
        <v>0.13689999999999999</v>
      </c>
      <c r="K13" s="53">
        <v>10.769069999999999</v>
      </c>
    </row>
    <row r="14" spans="1:11" x14ac:dyDescent="0.25">
      <c r="A14" s="8">
        <v>41191</v>
      </c>
      <c r="B14" s="9">
        <v>0.20602999999999999</v>
      </c>
      <c r="C14" s="10">
        <v>0.16711999999999999</v>
      </c>
      <c r="D14" s="9">
        <v>151.99848</v>
      </c>
      <c r="E14" s="10">
        <v>0.13424</v>
      </c>
      <c r="F14" s="9">
        <v>0.10534</v>
      </c>
      <c r="G14" s="10">
        <v>8.8580000000000006E-2</v>
      </c>
      <c r="H14" s="9">
        <v>0.16830000000000001</v>
      </c>
      <c r="I14" s="10">
        <v>8.5139999999999993E-2</v>
      </c>
      <c r="J14" s="10">
        <v>0.1368</v>
      </c>
      <c r="K14" s="53">
        <v>10.718959999999999</v>
      </c>
    </row>
    <row r="15" spans="1:11" x14ac:dyDescent="0.25">
      <c r="A15" s="8">
        <v>41192</v>
      </c>
      <c r="B15" s="9">
        <v>0.20698</v>
      </c>
      <c r="C15" s="10">
        <v>0.16672999999999999</v>
      </c>
      <c r="D15" s="9">
        <v>151.85969</v>
      </c>
      <c r="E15" s="10">
        <v>0.13389999999999999</v>
      </c>
      <c r="F15" s="9">
        <v>0.10582</v>
      </c>
      <c r="G15" s="10">
        <v>8.8099999999999998E-2</v>
      </c>
      <c r="H15" s="9">
        <v>0.1681</v>
      </c>
      <c r="I15" s="10">
        <v>8.5389999999999994E-2</v>
      </c>
      <c r="J15" s="10">
        <v>0.13669999999999999</v>
      </c>
      <c r="K15" s="53">
        <v>10.698829999999999</v>
      </c>
    </row>
    <row r="16" spans="1:11" x14ac:dyDescent="0.25">
      <c r="A16" s="8">
        <v>41193</v>
      </c>
      <c r="B16" s="9">
        <v>0.20757999999999999</v>
      </c>
      <c r="C16" s="10">
        <v>0.16718</v>
      </c>
      <c r="D16" s="9">
        <v>152.31234000000001</v>
      </c>
      <c r="E16" s="10">
        <v>0.13364000000000001</v>
      </c>
      <c r="F16" s="9">
        <v>0.10612000000000001</v>
      </c>
      <c r="G16" s="10">
        <v>8.881E-2</v>
      </c>
      <c r="H16" s="9">
        <v>0.16813</v>
      </c>
      <c r="I16" s="10">
        <v>8.5400000000000004E-2</v>
      </c>
      <c r="J16" s="10">
        <v>0.13669999999999999</v>
      </c>
      <c r="K16" s="53">
        <v>10.699170000000001</v>
      </c>
    </row>
    <row r="17" spans="1:11" ht="15.75" thickBot="1" x14ac:dyDescent="0.3">
      <c r="A17" s="11">
        <v>41194</v>
      </c>
      <c r="B17" s="12">
        <v>0.20691999999999999</v>
      </c>
      <c r="C17" s="13">
        <v>0.16764999999999999</v>
      </c>
      <c r="D17" s="12">
        <v>152.1574</v>
      </c>
      <c r="E17" s="13">
        <v>0.13308</v>
      </c>
      <c r="F17" s="12">
        <v>0.10579</v>
      </c>
      <c r="G17" s="13">
        <v>8.8739999999999999E-2</v>
      </c>
      <c r="H17" s="12">
        <v>0.16764999999999999</v>
      </c>
      <c r="I17" s="13">
        <v>8.5180000000000006E-2</v>
      </c>
      <c r="J17" s="13">
        <v>0.13650000000000001</v>
      </c>
      <c r="K17" s="54">
        <v>10.69205</v>
      </c>
    </row>
    <row r="18" spans="1:11" ht="15.75" thickTop="1" x14ac:dyDescent="0.25">
      <c r="A18" s="14" t="s">
        <v>9</v>
      </c>
      <c r="B18" s="15">
        <f t="shared" ref="B18:K18" si="2">SUM(B13:B17)</f>
        <v>1.03284</v>
      </c>
      <c r="C18" s="16">
        <f t="shared" si="2"/>
        <v>0.83626</v>
      </c>
      <c r="D18" s="15">
        <f t="shared" si="2"/>
        <v>760.36580000000004</v>
      </c>
      <c r="E18" s="16">
        <f t="shared" si="2"/>
        <v>0.66936999999999991</v>
      </c>
      <c r="F18" s="15">
        <f t="shared" si="2"/>
        <v>0.52804999999999991</v>
      </c>
      <c r="G18" s="16">
        <f t="shared" si="2"/>
        <v>0.44288</v>
      </c>
      <c r="H18" s="15">
        <f t="shared" si="2"/>
        <v>0.84038999999999997</v>
      </c>
      <c r="I18" s="16">
        <f t="shared" si="2"/>
        <v>0.42588999999999999</v>
      </c>
      <c r="J18" s="16">
        <f t="shared" si="2"/>
        <v>0.68359999999999999</v>
      </c>
      <c r="K18" s="55">
        <f t="shared" si="2"/>
        <v>53.57808</v>
      </c>
    </row>
    <row r="19" spans="1:11" ht="15.75" thickBot="1" x14ac:dyDescent="0.3">
      <c r="A19" s="17" t="s">
        <v>10</v>
      </c>
      <c r="B19" s="18">
        <f>B18/5</f>
        <v>0.206568</v>
      </c>
      <c r="C19" s="19">
        <f>C18/5</f>
        <v>0.16725200000000001</v>
      </c>
      <c r="D19" s="19">
        <f t="shared" ref="D19:K19" si="3">D18/5</f>
        <v>152.07316</v>
      </c>
      <c r="E19" s="19">
        <f t="shared" si="3"/>
        <v>0.13387399999999999</v>
      </c>
      <c r="F19" s="19">
        <f t="shared" si="3"/>
        <v>0.10560999999999998</v>
      </c>
      <c r="G19" s="19">
        <f t="shared" si="3"/>
        <v>8.8576000000000002E-2</v>
      </c>
      <c r="H19" s="19">
        <f t="shared" si="3"/>
        <v>0.16807800000000001</v>
      </c>
      <c r="I19" s="19">
        <f t="shared" si="3"/>
        <v>8.5178000000000004E-2</v>
      </c>
      <c r="J19" s="19">
        <f t="shared" si="3"/>
        <v>0.13672000000000001</v>
      </c>
      <c r="K19" s="19">
        <f t="shared" si="3"/>
        <v>10.715616000000001</v>
      </c>
    </row>
    <row r="20" spans="1:11" ht="15" customHeight="1" thickTop="1" x14ac:dyDescent="0.25">
      <c r="A20" s="8">
        <v>41197</v>
      </c>
      <c r="B20" s="9">
        <v>0.20613999999999999</v>
      </c>
      <c r="C20" s="10">
        <v>0.16686000000000001</v>
      </c>
      <c r="D20" s="9">
        <v>151.75968</v>
      </c>
      <c r="E20" s="10">
        <v>0.13313</v>
      </c>
      <c r="F20" s="9">
        <v>0.10535</v>
      </c>
      <c r="G20" s="10">
        <v>8.8569999999999996E-2</v>
      </c>
      <c r="H20" s="9">
        <v>0.16671</v>
      </c>
      <c r="I20" s="10">
        <v>8.4900000000000003E-2</v>
      </c>
      <c r="J20" s="10">
        <v>0.13650000000000001</v>
      </c>
      <c r="K20" s="53">
        <v>10.69716</v>
      </c>
    </row>
    <row r="21" spans="1:11" x14ac:dyDescent="0.25">
      <c r="A21" s="8">
        <v>41198</v>
      </c>
      <c r="B21" s="9">
        <v>0.20635000000000001</v>
      </c>
      <c r="C21" s="10">
        <v>0.16693</v>
      </c>
      <c r="D21" s="9">
        <v>151.88605000000001</v>
      </c>
      <c r="E21" s="10">
        <v>0.13331999999999999</v>
      </c>
      <c r="F21" s="9">
        <v>0.10553</v>
      </c>
      <c r="G21" s="10">
        <v>8.8690000000000005E-2</v>
      </c>
      <c r="H21" s="9">
        <v>0.16693</v>
      </c>
      <c r="I21" s="10">
        <v>8.5019999999999998E-2</v>
      </c>
      <c r="J21" s="10">
        <v>0.1366</v>
      </c>
      <c r="K21" s="53">
        <v>10.747859999999999</v>
      </c>
    </row>
    <row r="22" spans="1:11" x14ac:dyDescent="0.25">
      <c r="A22" s="8">
        <v>41199</v>
      </c>
      <c r="B22" s="9">
        <v>0.20557</v>
      </c>
      <c r="C22" s="10">
        <v>0.16750999999999999</v>
      </c>
      <c r="D22" s="9">
        <v>151.22289000000001</v>
      </c>
      <c r="E22" s="10">
        <v>0.13297999999999999</v>
      </c>
      <c r="F22" s="9">
        <v>0.10494000000000001</v>
      </c>
      <c r="G22" s="10">
        <v>8.8489999999999999E-2</v>
      </c>
      <c r="H22" s="9">
        <v>0.16664999999999999</v>
      </c>
      <c r="I22" s="10">
        <v>8.4790000000000004E-2</v>
      </c>
      <c r="J22" s="10">
        <v>0.13650000000000001</v>
      </c>
      <c r="K22" s="53">
        <v>10.7591</v>
      </c>
    </row>
    <row r="23" spans="1:11" x14ac:dyDescent="0.25">
      <c r="A23" s="8">
        <v>41200</v>
      </c>
      <c r="B23" s="9">
        <v>0.20399999999999999</v>
      </c>
      <c r="C23" s="10">
        <v>0.16644</v>
      </c>
      <c r="D23" s="9">
        <v>150.43733</v>
      </c>
      <c r="E23" s="10">
        <v>0.13172</v>
      </c>
      <c r="F23" s="9">
        <v>0.10395</v>
      </c>
      <c r="G23" s="10">
        <v>8.7989999999999999E-2</v>
      </c>
      <c r="H23" s="9">
        <v>0.16578000000000001</v>
      </c>
      <c r="I23" s="10">
        <v>8.4339999999999998E-2</v>
      </c>
      <c r="J23" s="10">
        <v>0.13619999999999999</v>
      </c>
      <c r="K23" s="53">
        <v>10.733750000000001</v>
      </c>
    </row>
    <row r="24" spans="1:11" ht="15.75" thickBot="1" x14ac:dyDescent="0.3">
      <c r="A24" s="11">
        <v>41201</v>
      </c>
      <c r="B24" s="12">
        <v>0.20419000000000001</v>
      </c>
      <c r="C24" s="13">
        <v>0.16632</v>
      </c>
      <c r="D24" s="12">
        <v>150.37450999999999</v>
      </c>
      <c r="E24" s="13">
        <v>0.13127</v>
      </c>
      <c r="F24" s="12">
        <v>0.1041</v>
      </c>
      <c r="G24" s="13">
        <v>8.8010000000000005E-2</v>
      </c>
      <c r="H24" s="12">
        <v>0.16591</v>
      </c>
      <c r="I24" s="13">
        <v>8.4709999999999994E-2</v>
      </c>
      <c r="J24" s="13">
        <v>0.1361</v>
      </c>
      <c r="K24" s="54">
        <v>10.8139</v>
      </c>
    </row>
    <row r="25" spans="1:11" ht="15.75" thickTop="1" x14ac:dyDescent="0.25">
      <c r="A25" s="14" t="s">
        <v>9</v>
      </c>
      <c r="B25" s="15">
        <f t="shared" ref="B25:K25" si="4">SUM(B20:B24)</f>
        <v>1.0262500000000001</v>
      </c>
      <c r="C25" s="16">
        <f t="shared" si="4"/>
        <v>0.83406000000000013</v>
      </c>
      <c r="D25" s="15">
        <f t="shared" si="4"/>
        <v>755.68046000000004</v>
      </c>
      <c r="E25" s="16">
        <f t="shared" si="4"/>
        <v>0.66242000000000001</v>
      </c>
      <c r="F25" s="15">
        <f t="shared" si="4"/>
        <v>0.52386999999999995</v>
      </c>
      <c r="G25" s="16">
        <f t="shared" si="4"/>
        <v>0.44174999999999998</v>
      </c>
      <c r="H25" s="15">
        <f t="shared" si="4"/>
        <v>0.83198000000000005</v>
      </c>
      <c r="I25" s="16">
        <f t="shared" si="4"/>
        <v>0.42375999999999997</v>
      </c>
      <c r="J25" s="16">
        <f t="shared" si="4"/>
        <v>0.68190000000000006</v>
      </c>
      <c r="K25" s="55">
        <f t="shared" si="4"/>
        <v>53.751770000000008</v>
      </c>
    </row>
    <row r="26" spans="1:11" ht="15.75" thickBot="1" x14ac:dyDescent="0.3">
      <c r="A26" s="17" t="s">
        <v>10</v>
      </c>
      <c r="B26" s="18">
        <f>B25/5</f>
        <v>0.20525000000000002</v>
      </c>
      <c r="C26" s="19">
        <f>C25/5</f>
        <v>0.16681200000000002</v>
      </c>
      <c r="D26" s="19">
        <f t="shared" ref="D26:K26" si="5">D25/5</f>
        <v>151.13609200000002</v>
      </c>
      <c r="E26" s="19">
        <f t="shared" si="5"/>
        <v>0.13248399999999999</v>
      </c>
      <c r="F26" s="19">
        <f t="shared" si="5"/>
        <v>0.10477399999999999</v>
      </c>
      <c r="G26" s="19">
        <f t="shared" si="5"/>
        <v>8.8349999999999998E-2</v>
      </c>
      <c r="H26" s="19">
        <f t="shared" si="5"/>
        <v>0.16639600000000002</v>
      </c>
      <c r="I26" s="19">
        <f t="shared" si="5"/>
        <v>8.4751999999999994E-2</v>
      </c>
      <c r="J26" s="19">
        <f t="shared" si="5"/>
        <v>0.13638</v>
      </c>
      <c r="K26" s="19">
        <f t="shared" si="5"/>
        <v>10.750354000000002</v>
      </c>
    </row>
    <row r="27" spans="1:11" ht="15.75" thickTop="1" x14ac:dyDescent="0.25">
      <c r="A27" s="8">
        <v>41204</v>
      </c>
      <c r="B27" s="9">
        <v>0.20474999999999999</v>
      </c>
      <c r="C27" s="10">
        <v>0.16694999999999999</v>
      </c>
      <c r="D27" s="9">
        <v>150.39696000000001</v>
      </c>
      <c r="E27" s="10">
        <v>0.13184999999999999</v>
      </c>
      <c r="F27" s="9">
        <v>0.10541</v>
      </c>
      <c r="G27" s="10">
        <v>8.8200000000000001E-2</v>
      </c>
      <c r="H27" s="9">
        <v>0.16627</v>
      </c>
      <c r="I27" s="10">
        <v>8.5000000000000006E-2</v>
      </c>
      <c r="J27" s="10">
        <v>0.1361</v>
      </c>
      <c r="K27" s="53">
        <v>10.795450000000001</v>
      </c>
    </row>
    <row r="28" spans="1:11" x14ac:dyDescent="0.25">
      <c r="A28" s="8">
        <v>41205</v>
      </c>
      <c r="B28" s="9">
        <v>0.20454</v>
      </c>
      <c r="C28" s="10">
        <v>0.16661000000000001</v>
      </c>
      <c r="D28" s="9">
        <v>150.63467</v>
      </c>
      <c r="E28" s="10">
        <v>0.13203000000000001</v>
      </c>
      <c r="F28" s="9">
        <v>0.10432</v>
      </c>
      <c r="G28" s="10">
        <v>8.8359999999999994E-2</v>
      </c>
      <c r="H28" s="9">
        <v>0.16650999999999999</v>
      </c>
      <c r="I28" s="10">
        <v>8.5980000000000001E-2</v>
      </c>
      <c r="J28" s="10">
        <v>0.1363</v>
      </c>
      <c r="K28" s="53">
        <v>10.89241</v>
      </c>
    </row>
    <row r="29" spans="1:11" x14ac:dyDescent="0.25">
      <c r="A29" s="8">
        <v>41206</v>
      </c>
      <c r="B29" s="9">
        <v>0.20555999999999999</v>
      </c>
      <c r="C29" s="10">
        <v>0.16775999999999999</v>
      </c>
      <c r="D29" s="9">
        <v>150.59227999999999</v>
      </c>
      <c r="E29" s="10">
        <v>0.13286999999999999</v>
      </c>
      <c r="F29" s="9">
        <v>0.10506</v>
      </c>
      <c r="G29" s="10">
        <v>8.856E-2</v>
      </c>
      <c r="H29" s="9">
        <v>0.16721</v>
      </c>
      <c r="I29" s="10">
        <v>8.5580000000000003E-2</v>
      </c>
      <c r="J29" s="10">
        <v>0.1366</v>
      </c>
      <c r="K29" s="53">
        <v>10.99649</v>
      </c>
    </row>
    <row r="30" spans="1:11" x14ac:dyDescent="0.25">
      <c r="A30" s="8">
        <v>41207</v>
      </c>
      <c r="B30" s="9">
        <v>0.20591999999999999</v>
      </c>
      <c r="C30" s="10">
        <v>0.16724</v>
      </c>
      <c r="D30" s="9">
        <v>150.56526099999999</v>
      </c>
      <c r="E30" s="10">
        <v>0.13224</v>
      </c>
      <c r="F30" s="9">
        <v>0.10524</v>
      </c>
      <c r="G30" s="10">
        <v>8.863E-2</v>
      </c>
      <c r="H30" s="9">
        <v>0.16689000000000001</v>
      </c>
      <c r="I30" s="10">
        <v>8.5239999999999996E-2</v>
      </c>
      <c r="J30" s="10">
        <v>0.13639999999999999</v>
      </c>
      <c r="K30" s="53">
        <v>10.886419999999999</v>
      </c>
    </row>
    <row r="31" spans="1:11" ht="15.75" thickBot="1" x14ac:dyDescent="0.3">
      <c r="A31" s="11">
        <v>41208</v>
      </c>
      <c r="B31" s="12">
        <v>0.20527999999999999</v>
      </c>
      <c r="C31" s="13">
        <v>0.16597999999999999</v>
      </c>
      <c r="D31" s="12">
        <v>150.5651</v>
      </c>
      <c r="E31" s="13">
        <v>0.13131999999999999</v>
      </c>
      <c r="F31" s="12">
        <v>0.10493</v>
      </c>
      <c r="G31" s="13">
        <v>8.8569999999999996E-2</v>
      </c>
      <c r="H31" s="12">
        <v>0.16614000000000001</v>
      </c>
      <c r="I31" s="13">
        <v>8.4540000000000004E-2</v>
      </c>
      <c r="J31" s="13">
        <v>0.1361</v>
      </c>
      <c r="K31" s="54">
        <v>10.8994</v>
      </c>
    </row>
    <row r="32" spans="1:11" ht="15.75" thickTop="1" x14ac:dyDescent="0.25">
      <c r="A32" s="14" t="s">
        <v>9</v>
      </c>
      <c r="B32" s="15">
        <f t="shared" ref="B32:K32" si="6">SUM(B27:B31)</f>
        <v>1.0260499999999999</v>
      </c>
      <c r="C32" s="16">
        <f t="shared" si="6"/>
        <v>0.83454000000000006</v>
      </c>
      <c r="D32" s="15">
        <f t="shared" si="6"/>
        <v>752.75427100000002</v>
      </c>
      <c r="E32" s="16">
        <f t="shared" si="6"/>
        <v>0.66030999999999995</v>
      </c>
      <c r="F32" s="15">
        <f t="shared" si="6"/>
        <v>0.52495999999999998</v>
      </c>
      <c r="G32" s="16">
        <f t="shared" si="6"/>
        <v>0.44231999999999999</v>
      </c>
      <c r="H32" s="15">
        <f t="shared" si="6"/>
        <v>0.83301999999999987</v>
      </c>
      <c r="I32" s="16">
        <f t="shared" si="6"/>
        <v>0.42634</v>
      </c>
      <c r="J32" s="16">
        <f t="shared" si="6"/>
        <v>0.68149999999999999</v>
      </c>
      <c r="K32" s="55">
        <f t="shared" si="6"/>
        <v>54.470170000000003</v>
      </c>
    </row>
    <row r="33" spans="1:11" ht="15.75" thickBot="1" x14ac:dyDescent="0.3">
      <c r="A33" s="17" t="s">
        <v>10</v>
      </c>
      <c r="B33" s="18">
        <f>B32/5</f>
        <v>0.20520999999999998</v>
      </c>
      <c r="C33" s="19">
        <f>C32/5</f>
        <v>0.166908</v>
      </c>
      <c r="D33" s="19">
        <f t="shared" ref="D33:K33" si="7">D32/5</f>
        <v>150.5508542</v>
      </c>
      <c r="E33" s="19">
        <f t="shared" si="7"/>
        <v>0.13206199999999998</v>
      </c>
      <c r="F33" s="19">
        <f t="shared" si="7"/>
        <v>0.104992</v>
      </c>
      <c r="G33" s="19">
        <f t="shared" si="7"/>
        <v>8.8464000000000001E-2</v>
      </c>
      <c r="H33" s="19">
        <f t="shared" si="7"/>
        <v>0.16660399999999997</v>
      </c>
      <c r="I33" s="19">
        <f t="shared" si="7"/>
        <v>8.5267999999999997E-2</v>
      </c>
      <c r="J33" s="19">
        <f t="shared" si="7"/>
        <v>0.1363</v>
      </c>
      <c r="K33" s="19">
        <f t="shared" si="7"/>
        <v>10.894034000000001</v>
      </c>
    </row>
    <row r="34" spans="1:11" ht="15.75" thickTop="1" x14ac:dyDescent="0.25">
      <c r="A34" s="8">
        <v>41211</v>
      </c>
      <c r="B34" s="9">
        <v>0.20552000000000001</v>
      </c>
      <c r="C34" s="10">
        <v>0.16547000000000001</v>
      </c>
      <c r="D34" s="9">
        <v>149.28469000000001</v>
      </c>
      <c r="E34" s="10">
        <v>0.13131000000000001</v>
      </c>
      <c r="F34" s="9">
        <v>0.1051</v>
      </c>
      <c r="G34" s="10">
        <v>8.8620000000000004E-2</v>
      </c>
      <c r="H34" s="9">
        <v>0.16614000000000001</v>
      </c>
      <c r="I34" s="10">
        <v>8.4540000000000004E-2</v>
      </c>
      <c r="J34" s="10">
        <v>0.1361</v>
      </c>
      <c r="K34" s="53">
        <v>10.83577</v>
      </c>
    </row>
    <row r="35" spans="1:11" x14ac:dyDescent="0.25">
      <c r="A35" s="8">
        <v>41212</v>
      </c>
      <c r="B35" s="9">
        <v>0.20599999999999999</v>
      </c>
      <c r="C35" s="10">
        <v>0.16596</v>
      </c>
      <c r="D35" s="9">
        <v>149.28559000000001</v>
      </c>
      <c r="E35" s="10">
        <v>0.13167000000000001</v>
      </c>
      <c r="F35" s="9">
        <v>0.10539999999999999</v>
      </c>
      <c r="G35" s="10">
        <v>8.8679999999999995E-2</v>
      </c>
      <c r="H35" s="9">
        <v>0.16631000000000001</v>
      </c>
      <c r="I35" s="10">
        <v>8.4839999999999999E-2</v>
      </c>
      <c r="J35" s="10">
        <v>0.13619999999999999</v>
      </c>
      <c r="K35" s="53">
        <v>10.783530000000001</v>
      </c>
    </row>
    <row r="36" spans="1:11" x14ac:dyDescent="0.25">
      <c r="A36" s="8">
        <v>41213</v>
      </c>
      <c r="B36" s="9">
        <v>0.20576</v>
      </c>
      <c r="C36" s="10">
        <v>0.16577</v>
      </c>
      <c r="D36" s="9">
        <v>148.82875000000001</v>
      </c>
      <c r="E36" s="10">
        <v>0.13139000000000001</v>
      </c>
      <c r="F36" s="9">
        <v>0.10513</v>
      </c>
      <c r="G36" s="10">
        <v>8.8480000000000003E-2</v>
      </c>
      <c r="H36" s="9">
        <v>0.16608000000000001</v>
      </c>
      <c r="I36" s="10">
        <v>8.4739999999999996E-2</v>
      </c>
      <c r="J36" s="10">
        <v>0.1361</v>
      </c>
      <c r="K36" s="53">
        <v>10.844110000000001</v>
      </c>
    </row>
    <row r="37" spans="1:11" ht="15.75" thickBot="1" x14ac:dyDescent="0.3">
      <c r="A37" s="11"/>
      <c r="B37" s="12"/>
      <c r="C37" s="13"/>
      <c r="D37" s="12"/>
      <c r="E37" s="13"/>
      <c r="F37" s="12"/>
      <c r="G37" s="13"/>
      <c r="H37" s="12"/>
      <c r="I37" s="13"/>
      <c r="J37" s="13"/>
      <c r="K37" s="54"/>
    </row>
    <row r="38" spans="1:11" ht="15.75" thickTop="1" x14ac:dyDescent="0.25">
      <c r="A38" s="14" t="s">
        <v>9</v>
      </c>
      <c r="B38" s="15">
        <f t="shared" ref="B38:K38" si="8">SUM(B34:B37)</f>
        <v>0.61728000000000005</v>
      </c>
      <c r="C38" s="16">
        <f t="shared" si="8"/>
        <v>0.49719999999999998</v>
      </c>
      <c r="D38" s="15">
        <f t="shared" si="8"/>
        <v>447.39903000000004</v>
      </c>
      <c r="E38" s="16">
        <f t="shared" si="8"/>
        <v>0.39437</v>
      </c>
      <c r="F38" s="15">
        <f t="shared" si="8"/>
        <v>0.31562999999999997</v>
      </c>
      <c r="G38" s="16">
        <f t="shared" si="8"/>
        <v>0.26578000000000002</v>
      </c>
      <c r="H38" s="15">
        <f t="shared" si="8"/>
        <v>0.49853000000000003</v>
      </c>
      <c r="I38" s="16">
        <f t="shared" si="8"/>
        <v>0.25412000000000001</v>
      </c>
      <c r="J38" s="16">
        <f t="shared" si="8"/>
        <v>0.40839999999999999</v>
      </c>
      <c r="K38" s="55">
        <f t="shared" si="8"/>
        <v>32.463410000000003</v>
      </c>
    </row>
    <row r="39" spans="1:11" ht="15.75" thickBot="1" x14ac:dyDescent="0.3">
      <c r="A39" s="17" t="s">
        <v>10</v>
      </c>
      <c r="B39" s="18">
        <f>B38/3</f>
        <v>0.20576000000000003</v>
      </c>
      <c r="C39" s="19">
        <f>C38/3</f>
        <v>0.16573333333333332</v>
      </c>
      <c r="D39" s="19">
        <f t="shared" ref="D39:K39" si="9">D38/3</f>
        <v>149.13301000000001</v>
      </c>
      <c r="E39" s="19">
        <f t="shared" si="9"/>
        <v>0.13145666666666667</v>
      </c>
      <c r="F39" s="19">
        <f t="shared" si="9"/>
        <v>0.10520999999999998</v>
      </c>
      <c r="G39" s="19">
        <f t="shared" si="9"/>
        <v>8.8593333333333343E-2</v>
      </c>
      <c r="H39" s="19">
        <f t="shared" si="9"/>
        <v>0.16617666666666667</v>
      </c>
      <c r="I39" s="19">
        <f t="shared" si="9"/>
        <v>8.4706666666666666E-2</v>
      </c>
      <c r="J39" s="19">
        <f t="shared" si="9"/>
        <v>0.13613333333333333</v>
      </c>
      <c r="K39" s="19">
        <f t="shared" si="9"/>
        <v>10.821136666666668</v>
      </c>
    </row>
    <row r="40" spans="1:11" ht="15.75" thickTop="1" x14ac:dyDescent="0.25">
      <c r="A40" s="20"/>
      <c r="B40" s="9"/>
      <c r="C40" s="10"/>
      <c r="D40" s="9"/>
      <c r="E40" s="10"/>
      <c r="F40" s="9"/>
      <c r="G40" s="10"/>
      <c r="H40" s="9"/>
      <c r="I40" s="10"/>
      <c r="J40" s="10"/>
      <c r="K40" s="53"/>
    </row>
    <row r="41" spans="1:11" ht="20.25" x14ac:dyDescent="0.3">
      <c r="A41" s="20"/>
      <c r="B41" s="9"/>
      <c r="C41" s="58"/>
      <c r="D41" s="9"/>
      <c r="E41" s="22" t="s">
        <v>11</v>
      </c>
      <c r="F41" s="9"/>
      <c r="G41" s="10"/>
      <c r="H41" s="9"/>
      <c r="I41" s="10"/>
      <c r="J41" s="10"/>
      <c r="K41" s="53"/>
    </row>
    <row r="42" spans="1:11" ht="15.75" thickBot="1" x14ac:dyDescent="0.3">
      <c r="A42" s="23"/>
      <c r="B42" s="24"/>
      <c r="C42" s="25"/>
      <c r="D42" s="24"/>
      <c r="E42" s="25"/>
      <c r="F42" s="24"/>
      <c r="G42" s="25"/>
      <c r="H42" s="24"/>
      <c r="I42" s="25"/>
      <c r="J42" s="25"/>
      <c r="K42" s="57"/>
    </row>
    <row r="43" spans="1:11" x14ac:dyDescent="0.25">
      <c r="A43" s="26" t="s">
        <v>12</v>
      </c>
      <c r="B43" s="27">
        <f>SUM(B6:B10,B13:B17,B20:B24,B27:B31,B34:B36)</f>
        <v>4.73428</v>
      </c>
      <c r="C43" s="36">
        <f>SUM(C6:C10,C13:C17,C20:C24,C27:C31,C34:C36)</f>
        <v>3.8272500000000003</v>
      </c>
      <c r="D43" s="36">
        <f t="shared" ref="D43:K43" si="10">SUM(D6:D10,D13:D17,D20:D24,D27:D31,D34:D36)</f>
        <v>3475.1365110000002</v>
      </c>
      <c r="E43" s="36">
        <f t="shared" si="10"/>
        <v>3.0484100000000001</v>
      </c>
      <c r="F43" s="36">
        <f t="shared" si="10"/>
        <v>2.4203999999999999</v>
      </c>
      <c r="G43" s="36">
        <f t="shared" si="10"/>
        <v>2.03505</v>
      </c>
      <c r="H43" s="36">
        <f t="shared" si="10"/>
        <v>3.8417700000000004</v>
      </c>
      <c r="I43" s="36">
        <f t="shared" si="10"/>
        <v>1.9524400000000002</v>
      </c>
      <c r="J43" s="36">
        <f t="shared" si="10"/>
        <v>3.1368</v>
      </c>
      <c r="K43" s="36">
        <f t="shared" si="10"/>
        <v>247.54514999999998</v>
      </c>
    </row>
    <row r="44" spans="1:11" x14ac:dyDescent="0.25">
      <c r="A44" s="26" t="s">
        <v>13</v>
      </c>
      <c r="B44" s="27">
        <f>B43/23</f>
        <v>0.20583826086956522</v>
      </c>
      <c r="C44" s="28">
        <f>C43/23</f>
        <v>0.16640217391304349</v>
      </c>
      <c r="D44" s="28">
        <f t="shared" ref="D44:K44" si="11">D43/23</f>
        <v>151.09289178260869</v>
      </c>
      <c r="E44" s="28">
        <f t="shared" si="11"/>
        <v>0.1325395652173913</v>
      </c>
      <c r="F44" s="28">
        <f t="shared" si="11"/>
        <v>0.10523478260869565</v>
      </c>
      <c r="G44" s="28">
        <f t="shared" si="11"/>
        <v>8.8480434782608697E-2</v>
      </c>
      <c r="H44" s="28">
        <f t="shared" si="11"/>
        <v>0.16703347826086959</v>
      </c>
      <c r="I44" s="28">
        <f t="shared" si="11"/>
        <v>8.4888695652173926E-2</v>
      </c>
      <c r="J44" s="28">
        <f t="shared" si="11"/>
        <v>0.13638260869565216</v>
      </c>
      <c r="K44" s="28">
        <f t="shared" si="11"/>
        <v>10.762832608695652</v>
      </c>
    </row>
    <row r="45" spans="1:11" x14ac:dyDescent="0.25">
      <c r="A45" s="26" t="s">
        <v>14</v>
      </c>
      <c r="B45" s="27">
        <f>1/B44</f>
        <v>4.8581832929188806</v>
      </c>
      <c r="C45" s="28">
        <f>1/C44</f>
        <v>6.0095368737344046</v>
      </c>
      <c r="D45" s="28">
        <f>1000/D44</f>
        <v>6.618445038690453</v>
      </c>
      <c r="E45" s="28">
        <f t="shared" ref="E45:J45" si="12">1/E44</f>
        <v>7.5449168582966202</v>
      </c>
      <c r="F45" s="28">
        <f t="shared" si="12"/>
        <v>9.5025615600727154</v>
      </c>
      <c r="G45" s="28">
        <f t="shared" si="12"/>
        <v>11.301933613424731</v>
      </c>
      <c r="H45" s="28">
        <f t="shared" si="12"/>
        <v>5.986823781746434</v>
      </c>
      <c r="I45" s="28">
        <f t="shared" si="12"/>
        <v>11.780131527729404</v>
      </c>
      <c r="J45" s="28">
        <f t="shared" si="12"/>
        <v>7.332313185411885</v>
      </c>
      <c r="K45" s="28">
        <f>100/K44</f>
        <v>9.2912343465424385</v>
      </c>
    </row>
    <row r="46" spans="1:11" ht="15.75" thickBot="1" x14ac:dyDescent="0.3">
      <c r="A46" s="29"/>
      <c r="B46" s="30"/>
      <c r="C46" s="31"/>
      <c r="D46" s="30"/>
      <c r="E46" s="31"/>
      <c r="F46" s="31"/>
      <c r="G46" s="30"/>
      <c r="H46" s="31"/>
      <c r="I46" s="30"/>
      <c r="J46" s="31"/>
      <c r="K46" s="4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7"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ht="22.5" x14ac:dyDescent="0.3">
      <c r="A1" s="1"/>
      <c r="B1" s="1"/>
      <c r="C1" s="2" t="s">
        <v>31</v>
      </c>
      <c r="D1" s="1"/>
      <c r="E1" s="1"/>
      <c r="F1" s="1"/>
      <c r="G1" s="1"/>
      <c r="H1" s="1"/>
      <c r="I1" s="1"/>
      <c r="J1" s="1"/>
      <c r="K1" s="1"/>
    </row>
    <row r="2" spans="1:11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4"/>
      <c r="D3" s="5"/>
      <c r="E3" s="4"/>
      <c r="F3" s="5"/>
      <c r="G3" s="4"/>
      <c r="H3" s="5"/>
      <c r="I3" s="4"/>
      <c r="J3" s="4"/>
      <c r="K3" s="51"/>
    </row>
    <row r="4" spans="1:11" ht="15.75" thickBot="1" x14ac:dyDescent="0.3">
      <c r="A4" s="6" t="s">
        <v>0</v>
      </c>
      <c r="B4" s="7" t="s">
        <v>15</v>
      </c>
      <c r="C4" s="6" t="s">
        <v>4</v>
      </c>
      <c r="D4" s="7" t="s">
        <v>3</v>
      </c>
      <c r="E4" s="6" t="s">
        <v>1</v>
      </c>
      <c r="F4" s="7" t="s">
        <v>2</v>
      </c>
      <c r="G4" s="6" t="s">
        <v>5</v>
      </c>
      <c r="H4" s="7" t="s">
        <v>6</v>
      </c>
      <c r="I4" s="6" t="s">
        <v>7</v>
      </c>
      <c r="J4" s="6" t="s">
        <v>8</v>
      </c>
      <c r="K4" s="52" t="s">
        <v>17</v>
      </c>
    </row>
    <row r="5" spans="1:11" x14ac:dyDescent="0.25">
      <c r="A5" s="38">
        <v>41214</v>
      </c>
      <c r="B5" s="39">
        <v>0.20544999999999999</v>
      </c>
      <c r="C5" s="40">
        <v>0.16547000000000001</v>
      </c>
      <c r="D5" s="39">
        <v>148.43883</v>
      </c>
      <c r="E5" s="40">
        <v>0.13117999999999999</v>
      </c>
      <c r="F5" s="39">
        <v>0.10502</v>
      </c>
      <c r="G5" s="40">
        <v>8.8340000000000002E-2</v>
      </c>
      <c r="H5" s="39">
        <v>0.16606000000000001</v>
      </c>
      <c r="I5" s="40">
        <v>8.4400000000000003E-2</v>
      </c>
      <c r="J5" s="40">
        <v>0.1361</v>
      </c>
      <c r="K5" s="60">
        <v>10.863160000000001</v>
      </c>
    </row>
    <row r="6" spans="1:11" x14ac:dyDescent="0.25">
      <c r="A6" s="8">
        <v>41215</v>
      </c>
      <c r="B6" s="9">
        <v>0.20538000000000001</v>
      </c>
      <c r="C6" s="10">
        <v>0.16492999999999999</v>
      </c>
      <c r="D6" s="9">
        <v>148.39690999999999</v>
      </c>
      <c r="E6" s="10">
        <v>0.13092999999999999</v>
      </c>
      <c r="F6" s="9">
        <v>0.10502</v>
      </c>
      <c r="G6" s="10">
        <v>8.8370000000000004E-2</v>
      </c>
      <c r="H6" s="9">
        <v>0.16600000000000001</v>
      </c>
      <c r="I6" s="10">
        <v>8.4229999999999999E-2</v>
      </c>
      <c r="J6" s="10">
        <v>0.13600000000000001</v>
      </c>
      <c r="K6" s="53">
        <v>10.883229999999999</v>
      </c>
    </row>
    <row r="7" spans="1:11" ht="15.75" thickBot="1" x14ac:dyDescent="0.3">
      <c r="A7" s="11"/>
      <c r="B7" s="12"/>
      <c r="C7" s="13"/>
      <c r="D7" s="12"/>
      <c r="E7" s="13"/>
      <c r="F7" s="12"/>
      <c r="G7" s="13"/>
      <c r="H7" s="12"/>
      <c r="I7" s="13"/>
      <c r="J7" s="13"/>
      <c r="K7" s="54"/>
    </row>
    <row r="8" spans="1:11" ht="15.75" thickTop="1" x14ac:dyDescent="0.25">
      <c r="A8" s="14" t="s">
        <v>9</v>
      </c>
      <c r="B8" s="15">
        <f t="shared" ref="B8:K8" si="0">SUM(B5:B7)</f>
        <v>0.41083000000000003</v>
      </c>
      <c r="C8" s="16">
        <f t="shared" si="0"/>
        <v>0.33040000000000003</v>
      </c>
      <c r="D8" s="15">
        <f t="shared" si="0"/>
        <v>296.83573999999999</v>
      </c>
      <c r="E8" s="16">
        <f t="shared" si="0"/>
        <v>0.26210999999999995</v>
      </c>
      <c r="F8" s="15">
        <f t="shared" si="0"/>
        <v>0.21004</v>
      </c>
      <c r="G8" s="16">
        <f t="shared" si="0"/>
        <v>0.17671000000000001</v>
      </c>
      <c r="H8" s="15">
        <f t="shared" si="0"/>
        <v>0.33206000000000002</v>
      </c>
      <c r="I8" s="16">
        <f t="shared" si="0"/>
        <v>0.16863</v>
      </c>
      <c r="J8" s="16">
        <f t="shared" si="0"/>
        <v>0.27210000000000001</v>
      </c>
      <c r="K8" s="55">
        <f t="shared" si="0"/>
        <v>21.746389999999998</v>
      </c>
    </row>
    <row r="9" spans="1:11" ht="15.75" thickBot="1" x14ac:dyDescent="0.3">
      <c r="A9" s="17" t="s">
        <v>10</v>
      </c>
      <c r="B9" s="18">
        <f>B8/2</f>
        <v>0.20541500000000001</v>
      </c>
      <c r="C9" s="19">
        <f>C8/2</f>
        <v>0.16520000000000001</v>
      </c>
      <c r="D9" s="19">
        <f t="shared" ref="D9:K9" si="1">D8/2</f>
        <v>148.41786999999999</v>
      </c>
      <c r="E9" s="19">
        <f t="shared" si="1"/>
        <v>0.13105499999999998</v>
      </c>
      <c r="F9" s="19">
        <f t="shared" si="1"/>
        <v>0.10502</v>
      </c>
      <c r="G9" s="19">
        <f t="shared" si="1"/>
        <v>8.8355000000000003E-2</v>
      </c>
      <c r="H9" s="19">
        <f t="shared" si="1"/>
        <v>0.16603000000000001</v>
      </c>
      <c r="I9" s="19">
        <f t="shared" si="1"/>
        <v>8.4315000000000001E-2</v>
      </c>
      <c r="J9" s="19">
        <f t="shared" si="1"/>
        <v>0.13605</v>
      </c>
      <c r="K9" s="19">
        <f t="shared" si="1"/>
        <v>10.873194999999999</v>
      </c>
    </row>
    <row r="10" spans="1:11" ht="15.75" thickTop="1" x14ac:dyDescent="0.25">
      <c r="A10" s="8">
        <v>41218</v>
      </c>
      <c r="B10" s="9">
        <v>0.20730999999999999</v>
      </c>
      <c r="C10" s="10">
        <v>0.16524</v>
      </c>
      <c r="D10" s="9">
        <v>148.69651999999999</v>
      </c>
      <c r="E10" s="10">
        <v>0.13163</v>
      </c>
      <c r="F10" s="9">
        <v>0.10709</v>
      </c>
      <c r="G10" s="10">
        <v>8.8590000000000002E-2</v>
      </c>
      <c r="H10" s="9">
        <v>0.16755999999999999</v>
      </c>
      <c r="I10" s="10">
        <v>8.5019999999999998E-2</v>
      </c>
      <c r="J10" s="10">
        <v>0.1371</v>
      </c>
      <c r="K10" s="53">
        <v>10.95678</v>
      </c>
    </row>
    <row r="11" spans="1:11" x14ac:dyDescent="0.25">
      <c r="A11" s="8">
        <v>41219</v>
      </c>
      <c r="B11" s="9">
        <v>0.20746999999999999</v>
      </c>
      <c r="C11" s="10">
        <v>0.1651</v>
      </c>
      <c r="D11" s="9">
        <v>148.74096</v>
      </c>
      <c r="E11" s="10">
        <v>0.13152</v>
      </c>
      <c r="F11" s="9">
        <v>0.10641</v>
      </c>
      <c r="G11" s="10">
        <v>8.9069999999999996E-2</v>
      </c>
      <c r="H11" s="9">
        <v>0.16685</v>
      </c>
      <c r="I11" s="10">
        <v>8.5169999999999996E-2</v>
      </c>
      <c r="J11" s="10">
        <v>0.13619999999999999</v>
      </c>
      <c r="K11" s="53">
        <v>10.93839</v>
      </c>
    </row>
    <row r="12" spans="1:11" x14ac:dyDescent="0.25">
      <c r="A12" s="8">
        <v>41220</v>
      </c>
      <c r="B12" s="9">
        <v>0.20730000000000001</v>
      </c>
      <c r="C12" s="10">
        <v>0.16431000000000001</v>
      </c>
      <c r="D12" s="9">
        <v>148.29849999999999</v>
      </c>
      <c r="E12" s="10">
        <v>0.13053999999999999</v>
      </c>
      <c r="F12" s="9">
        <v>0.1062</v>
      </c>
      <c r="G12" s="10">
        <v>8.8300000000000003E-2</v>
      </c>
      <c r="H12" s="9">
        <v>0.16633000000000001</v>
      </c>
      <c r="I12" s="10">
        <v>8.5010000000000002E-2</v>
      </c>
      <c r="J12" s="10">
        <v>0.13589999999999999</v>
      </c>
      <c r="K12" s="53">
        <v>10.902749999999999</v>
      </c>
    </row>
    <row r="13" spans="1:11" x14ac:dyDescent="0.25">
      <c r="A13" s="8">
        <v>41221</v>
      </c>
      <c r="B13" s="9">
        <v>0.20691999999999999</v>
      </c>
      <c r="C13" s="10">
        <v>0.16414000000000001</v>
      </c>
      <c r="D13" s="9">
        <v>147.68962999999999</v>
      </c>
      <c r="E13" s="10">
        <v>0.13017000000000001</v>
      </c>
      <c r="F13" s="9">
        <v>0.10618</v>
      </c>
      <c r="G13" s="10">
        <v>8.8719999999999993E-2</v>
      </c>
      <c r="H13" s="9">
        <v>0.16597000000000001</v>
      </c>
      <c r="I13" s="10">
        <v>8.4900000000000003E-2</v>
      </c>
      <c r="J13" s="10">
        <v>0.1358</v>
      </c>
      <c r="K13" s="53">
        <v>10.86875</v>
      </c>
    </row>
    <row r="14" spans="1:11" ht="15.75" thickBot="1" x14ac:dyDescent="0.3">
      <c r="A14" s="11">
        <v>41222</v>
      </c>
      <c r="B14" s="12">
        <v>0.20785999999999999</v>
      </c>
      <c r="C14" s="13">
        <v>0.16642000000000001</v>
      </c>
      <c r="D14" s="12">
        <v>148.06013999999999</v>
      </c>
      <c r="E14" s="13">
        <v>0.13056999999999999</v>
      </c>
      <c r="F14" s="12">
        <v>0.10672</v>
      </c>
      <c r="G14" s="13">
        <v>8.9029999999999998E-2</v>
      </c>
      <c r="H14" s="12">
        <v>0.16647000000000001</v>
      </c>
      <c r="I14" s="13">
        <v>8.5169999999999996E-2</v>
      </c>
      <c r="J14" s="13">
        <v>0.13600000000000001</v>
      </c>
      <c r="K14" s="54">
        <v>10.84022</v>
      </c>
    </row>
    <row r="15" spans="1:11" ht="15.75" thickTop="1" x14ac:dyDescent="0.25">
      <c r="A15" s="14" t="s">
        <v>9</v>
      </c>
      <c r="B15" s="15">
        <f t="shared" ref="B15:K15" si="2">SUM(B10:B14)</f>
        <v>1.0368599999999999</v>
      </c>
      <c r="C15" s="16">
        <f t="shared" si="2"/>
        <v>0.82521</v>
      </c>
      <c r="D15" s="15">
        <f t="shared" si="2"/>
        <v>741.48575000000005</v>
      </c>
      <c r="E15" s="16">
        <f t="shared" si="2"/>
        <v>0.65442999999999996</v>
      </c>
      <c r="F15" s="15">
        <f t="shared" si="2"/>
        <v>0.53260000000000007</v>
      </c>
      <c r="G15" s="16">
        <f t="shared" si="2"/>
        <v>0.44370999999999999</v>
      </c>
      <c r="H15" s="15">
        <f t="shared" si="2"/>
        <v>0.83317999999999992</v>
      </c>
      <c r="I15" s="16">
        <f t="shared" si="2"/>
        <v>0.42526999999999993</v>
      </c>
      <c r="J15" s="16">
        <f t="shared" si="2"/>
        <v>0.68100000000000005</v>
      </c>
      <c r="K15" s="55">
        <f t="shared" si="2"/>
        <v>54.506889999999999</v>
      </c>
    </row>
    <row r="16" spans="1:11" ht="15.75" thickBot="1" x14ac:dyDescent="0.3">
      <c r="A16" s="17" t="s">
        <v>10</v>
      </c>
      <c r="B16" s="18">
        <f>B15/5</f>
        <v>0.20737199999999997</v>
      </c>
      <c r="C16" s="19">
        <f>C15/5</f>
        <v>0.16504199999999999</v>
      </c>
      <c r="D16" s="19">
        <f t="shared" ref="D16:K16" si="3">D15/5</f>
        <v>148.29715000000002</v>
      </c>
      <c r="E16" s="19">
        <f t="shared" si="3"/>
        <v>0.130886</v>
      </c>
      <c r="F16" s="19">
        <f t="shared" si="3"/>
        <v>0.10652000000000002</v>
      </c>
      <c r="G16" s="19">
        <f t="shared" si="3"/>
        <v>8.8742000000000001E-2</v>
      </c>
      <c r="H16" s="19">
        <f t="shared" si="3"/>
        <v>0.16663599999999998</v>
      </c>
      <c r="I16" s="19">
        <f t="shared" si="3"/>
        <v>8.5053999999999991E-2</v>
      </c>
      <c r="J16" s="19">
        <f t="shared" si="3"/>
        <v>0.13620000000000002</v>
      </c>
      <c r="K16" s="19">
        <f t="shared" si="3"/>
        <v>10.901377999999999</v>
      </c>
    </row>
    <row r="17" spans="1:11" ht="15" customHeight="1" thickTop="1" x14ac:dyDescent="0.25">
      <c r="A17" s="8">
        <v>41225</v>
      </c>
      <c r="B17" s="9">
        <v>0.20846000000000001</v>
      </c>
      <c r="C17" s="10">
        <v>0.16719999999999999</v>
      </c>
      <c r="D17" s="9">
        <v>148.27517</v>
      </c>
      <c r="E17" s="10">
        <v>0.13094</v>
      </c>
      <c r="F17" s="9">
        <v>0.10707</v>
      </c>
      <c r="G17" s="10">
        <v>8.9090000000000003E-2</v>
      </c>
      <c r="H17" s="9">
        <v>0.16664000000000001</v>
      </c>
      <c r="I17" s="10">
        <v>8.5580000000000003E-2</v>
      </c>
      <c r="J17" s="10">
        <v>0.1361</v>
      </c>
      <c r="K17" s="53">
        <v>10.814170000000001</v>
      </c>
    </row>
    <row r="18" spans="1:11" x14ac:dyDescent="0.25">
      <c r="A18" s="8">
        <v>41226</v>
      </c>
      <c r="B18" s="9">
        <v>0.20826</v>
      </c>
      <c r="C18" s="10">
        <v>0.16708000000000001</v>
      </c>
      <c r="D18" s="9">
        <v>148.06745000000001</v>
      </c>
      <c r="E18" s="10">
        <v>0.13056000000000001</v>
      </c>
      <c r="F18" s="9">
        <v>0.10695</v>
      </c>
      <c r="G18" s="10">
        <v>8.9120000000000005E-2</v>
      </c>
      <c r="H18" s="9">
        <v>0.16642000000000001</v>
      </c>
      <c r="I18" s="10">
        <v>8.5620000000000002E-2</v>
      </c>
      <c r="J18" s="10">
        <v>0.13600000000000001</v>
      </c>
      <c r="K18" s="53">
        <v>10.80622</v>
      </c>
    </row>
    <row r="19" spans="1:11" x14ac:dyDescent="0.25">
      <c r="A19" s="8">
        <v>41227</v>
      </c>
      <c r="B19" s="9">
        <v>0.20835999999999999</v>
      </c>
      <c r="C19" s="10">
        <v>0.16611999999999999</v>
      </c>
      <c r="D19" s="9">
        <v>148.12302</v>
      </c>
      <c r="E19" s="10">
        <v>0.13038</v>
      </c>
      <c r="F19" s="9">
        <v>0.10702</v>
      </c>
      <c r="G19" s="10">
        <v>8.9029999999999998E-2</v>
      </c>
      <c r="H19" s="9">
        <v>0.16622999999999999</v>
      </c>
      <c r="I19" s="10">
        <v>8.5540000000000005E-2</v>
      </c>
      <c r="J19" s="10">
        <v>0.13589999999999999</v>
      </c>
      <c r="K19" s="53">
        <v>10.794370000000001</v>
      </c>
    </row>
    <row r="20" spans="1:11" x14ac:dyDescent="0.25">
      <c r="A20" s="8">
        <v>41228</v>
      </c>
      <c r="B20" s="9">
        <v>0.20796999999999999</v>
      </c>
      <c r="C20" s="10">
        <v>0.16718</v>
      </c>
      <c r="D20" s="9">
        <v>147.94998000000001</v>
      </c>
      <c r="E20" s="10">
        <v>0.13066</v>
      </c>
      <c r="F20" s="9">
        <v>0.10678</v>
      </c>
      <c r="G20" s="10">
        <v>8.5730000000000001E-2</v>
      </c>
      <c r="H20" s="9">
        <v>0.16625000000000001</v>
      </c>
      <c r="I20" s="10">
        <v>8.5730000000000001E-2</v>
      </c>
      <c r="J20" s="10">
        <v>0.13600000000000001</v>
      </c>
      <c r="K20" s="53">
        <v>10.96167</v>
      </c>
    </row>
    <row r="21" spans="1:11" ht="15.75" thickBot="1" x14ac:dyDescent="0.3">
      <c r="A21" s="11">
        <v>41229</v>
      </c>
      <c r="B21" s="12">
        <v>0.20818</v>
      </c>
      <c r="C21" s="13">
        <v>0.16814999999999999</v>
      </c>
      <c r="D21" s="12">
        <v>148.17667</v>
      </c>
      <c r="E21" s="13">
        <v>0.13161</v>
      </c>
      <c r="F21" s="12">
        <v>0.10688</v>
      </c>
      <c r="G21" s="13">
        <v>8.9380000000000001E-2</v>
      </c>
      <c r="H21" s="12">
        <v>0.16678000000000001</v>
      </c>
      <c r="I21" s="13">
        <v>8.5989999999999997E-2</v>
      </c>
      <c r="J21" s="13">
        <v>0.1363</v>
      </c>
      <c r="K21" s="54">
        <v>10.99225</v>
      </c>
    </row>
    <row r="22" spans="1:11" ht="15.75" thickTop="1" x14ac:dyDescent="0.25">
      <c r="A22" s="14" t="s">
        <v>9</v>
      </c>
      <c r="B22" s="15">
        <f t="shared" ref="B22:K22" si="4">SUM(B17:B21)</f>
        <v>1.0412299999999999</v>
      </c>
      <c r="C22" s="16">
        <f t="shared" si="4"/>
        <v>0.83572999999999997</v>
      </c>
      <c r="D22" s="15">
        <f t="shared" si="4"/>
        <v>740.59229000000005</v>
      </c>
      <c r="E22" s="16">
        <f t="shared" si="4"/>
        <v>0.65415000000000001</v>
      </c>
      <c r="F22" s="15">
        <f t="shared" si="4"/>
        <v>0.53469999999999995</v>
      </c>
      <c r="G22" s="16">
        <f t="shared" si="4"/>
        <v>0.44235000000000002</v>
      </c>
      <c r="H22" s="15">
        <f t="shared" si="4"/>
        <v>0.83232000000000006</v>
      </c>
      <c r="I22" s="16">
        <f t="shared" si="4"/>
        <v>0.42846000000000006</v>
      </c>
      <c r="J22" s="16">
        <f t="shared" si="4"/>
        <v>0.68030000000000002</v>
      </c>
      <c r="K22" s="55">
        <f t="shared" si="4"/>
        <v>54.368679999999998</v>
      </c>
    </row>
    <row r="23" spans="1:11" ht="15.75" thickBot="1" x14ac:dyDescent="0.3">
      <c r="A23" s="17" t="s">
        <v>10</v>
      </c>
      <c r="B23" s="18">
        <f>B22/5</f>
        <v>0.20824599999999999</v>
      </c>
      <c r="C23" s="19">
        <f>C22/5</f>
        <v>0.16714599999999999</v>
      </c>
      <c r="D23" s="19">
        <f t="shared" ref="D23:K23" si="5">D22/5</f>
        <v>148.118458</v>
      </c>
      <c r="E23" s="19">
        <f t="shared" si="5"/>
        <v>0.13083</v>
      </c>
      <c r="F23" s="19">
        <f t="shared" si="5"/>
        <v>0.10693999999999999</v>
      </c>
      <c r="G23" s="19">
        <f t="shared" si="5"/>
        <v>8.8470000000000007E-2</v>
      </c>
      <c r="H23" s="19">
        <f t="shared" si="5"/>
        <v>0.166464</v>
      </c>
      <c r="I23" s="19">
        <f t="shared" si="5"/>
        <v>8.5692000000000018E-2</v>
      </c>
      <c r="J23" s="19">
        <f t="shared" si="5"/>
        <v>0.13606000000000001</v>
      </c>
      <c r="K23" s="19">
        <f t="shared" si="5"/>
        <v>10.873735999999999</v>
      </c>
    </row>
    <row r="24" spans="1:11" ht="15.75" thickTop="1" x14ac:dyDescent="0.25">
      <c r="A24" s="8">
        <v>41232</v>
      </c>
      <c r="B24" s="9">
        <v>0.2084</v>
      </c>
      <c r="C24" s="10">
        <v>0.16777</v>
      </c>
      <c r="D24" s="9">
        <v>148.56614999999999</v>
      </c>
      <c r="E24" s="10">
        <v>0.13184999999999999</v>
      </c>
      <c r="F24" s="9">
        <v>0.10705000000000001</v>
      </c>
      <c r="G24" s="10">
        <v>8.9450000000000002E-2</v>
      </c>
      <c r="H24" s="9">
        <v>0.16732</v>
      </c>
      <c r="I24" s="10">
        <v>8.584E-2</v>
      </c>
      <c r="J24" s="10">
        <v>0.1363</v>
      </c>
      <c r="K24" s="53">
        <v>11.17238</v>
      </c>
    </row>
    <row r="25" spans="1:11" x14ac:dyDescent="0.25">
      <c r="A25" s="8">
        <v>41233</v>
      </c>
      <c r="B25" s="9">
        <v>0.20784</v>
      </c>
      <c r="C25" s="10">
        <v>0.16697999999999999</v>
      </c>
      <c r="D25" s="9">
        <v>148.08668</v>
      </c>
      <c r="E25" s="10">
        <v>0.13116</v>
      </c>
      <c r="F25" s="9">
        <v>0.10653</v>
      </c>
      <c r="G25" s="10">
        <v>8.9260000000000006E-2</v>
      </c>
      <c r="H25" s="9">
        <v>0.16686000000000001</v>
      </c>
      <c r="I25" s="10">
        <v>8.5629999999999998E-2</v>
      </c>
      <c r="J25" s="10">
        <v>0.13619999999999999</v>
      </c>
      <c r="K25" s="53">
        <v>11.07136</v>
      </c>
    </row>
    <row r="26" spans="1:11" x14ac:dyDescent="0.25">
      <c r="A26" s="8">
        <v>41234</v>
      </c>
      <c r="B26" s="9">
        <v>0.20757</v>
      </c>
      <c r="C26" s="10">
        <v>0.16663</v>
      </c>
      <c r="D26" s="9">
        <v>147.55687</v>
      </c>
      <c r="E26" s="10">
        <v>0.13111999999999999</v>
      </c>
      <c r="F26" s="9">
        <v>0.10642</v>
      </c>
      <c r="G26" s="10">
        <v>8.9179999999999995E-2</v>
      </c>
      <c r="H26" s="9">
        <v>0.16678000000000001</v>
      </c>
      <c r="I26" s="10">
        <v>8.5580000000000003E-2</v>
      </c>
      <c r="J26" s="10">
        <v>0.13619999999999999</v>
      </c>
      <c r="K26" s="53">
        <v>11.10371</v>
      </c>
    </row>
    <row r="27" spans="1:11" x14ac:dyDescent="0.25">
      <c r="A27" s="8">
        <v>41235</v>
      </c>
      <c r="B27" s="9">
        <v>0.20788000000000001</v>
      </c>
      <c r="C27" s="10">
        <v>0.16736000000000001</v>
      </c>
      <c r="D27" s="9">
        <v>147.60251</v>
      </c>
      <c r="E27" s="10">
        <v>0.13155</v>
      </c>
      <c r="F27" s="9">
        <v>0.10654</v>
      </c>
      <c r="G27" s="10">
        <v>8.9349999999999999E-2</v>
      </c>
      <c r="H27" s="9">
        <v>0.16705999999999999</v>
      </c>
      <c r="I27" s="10">
        <v>8.6510000000000004E-2</v>
      </c>
      <c r="J27" s="10">
        <v>0.1363</v>
      </c>
      <c r="K27" s="53">
        <v>11.1996</v>
      </c>
    </row>
    <row r="28" spans="1:11" ht="15.75" thickBot="1" x14ac:dyDescent="0.3">
      <c r="A28" s="11">
        <v>41236</v>
      </c>
      <c r="B28" s="12">
        <v>0.20693</v>
      </c>
      <c r="C28" s="13">
        <v>0.16733999999999999</v>
      </c>
      <c r="D28" s="12">
        <v>147.59773999999999</v>
      </c>
      <c r="E28" s="13">
        <v>0.13128999999999999</v>
      </c>
      <c r="F28" s="12">
        <v>0.10592</v>
      </c>
      <c r="G28" s="13">
        <v>8.9349999999999999E-2</v>
      </c>
      <c r="H28" s="12">
        <v>0.16697999999999999</v>
      </c>
      <c r="I28" s="13">
        <v>8.5459999999999994E-2</v>
      </c>
      <c r="J28" s="13">
        <v>0.1363</v>
      </c>
      <c r="K28" s="54">
        <v>11.251910000000001</v>
      </c>
    </row>
    <row r="29" spans="1:11" ht="15.75" thickTop="1" x14ac:dyDescent="0.25">
      <c r="A29" s="14" t="s">
        <v>9</v>
      </c>
      <c r="B29" s="15">
        <f t="shared" ref="B29:K29" si="6">SUM(B24:B28)</f>
        <v>1.0386200000000001</v>
      </c>
      <c r="C29" s="16">
        <f t="shared" si="6"/>
        <v>0.83607999999999993</v>
      </c>
      <c r="D29" s="15">
        <f t="shared" si="6"/>
        <v>739.40994999999998</v>
      </c>
      <c r="E29" s="16">
        <f t="shared" si="6"/>
        <v>0.65696999999999994</v>
      </c>
      <c r="F29" s="15">
        <f t="shared" si="6"/>
        <v>0.53246000000000004</v>
      </c>
      <c r="G29" s="16">
        <f t="shared" si="6"/>
        <v>0.44658999999999999</v>
      </c>
      <c r="H29" s="15">
        <f t="shared" si="6"/>
        <v>0.83500000000000008</v>
      </c>
      <c r="I29" s="16">
        <f t="shared" si="6"/>
        <v>0.42901999999999996</v>
      </c>
      <c r="J29" s="16">
        <f t="shared" si="6"/>
        <v>0.68129999999999991</v>
      </c>
      <c r="K29" s="55">
        <f t="shared" si="6"/>
        <v>55.798960000000001</v>
      </c>
    </row>
    <row r="30" spans="1:11" ht="15.75" thickBot="1" x14ac:dyDescent="0.3">
      <c r="A30" s="17" t="s">
        <v>10</v>
      </c>
      <c r="B30" s="18">
        <f>B29/5</f>
        <v>0.20772400000000002</v>
      </c>
      <c r="C30" s="19">
        <f>C29/5</f>
        <v>0.16721599999999998</v>
      </c>
      <c r="D30" s="19">
        <f t="shared" ref="D30:K30" si="7">D29/5</f>
        <v>147.88199</v>
      </c>
      <c r="E30" s="19">
        <f t="shared" si="7"/>
        <v>0.13139399999999998</v>
      </c>
      <c r="F30" s="19">
        <f t="shared" si="7"/>
        <v>0.106492</v>
      </c>
      <c r="G30" s="19">
        <f t="shared" si="7"/>
        <v>8.9317999999999995E-2</v>
      </c>
      <c r="H30" s="19">
        <f t="shared" si="7"/>
        <v>0.16700000000000001</v>
      </c>
      <c r="I30" s="19">
        <f t="shared" si="7"/>
        <v>8.5803999999999991E-2</v>
      </c>
      <c r="J30" s="19">
        <f t="shared" si="7"/>
        <v>0.13625999999999999</v>
      </c>
      <c r="K30" s="19">
        <f t="shared" si="7"/>
        <v>11.159791999999999</v>
      </c>
    </row>
    <row r="31" spans="1:11" ht="15.75" thickTop="1" x14ac:dyDescent="0.25">
      <c r="A31" s="8">
        <v>41239</v>
      </c>
      <c r="B31" s="9">
        <v>0.20508000000000001</v>
      </c>
      <c r="C31" s="10">
        <v>0.16511000000000001</v>
      </c>
      <c r="D31" s="9">
        <v>147.57755</v>
      </c>
      <c r="E31" s="10">
        <v>0.13003000000000001</v>
      </c>
      <c r="F31" s="9">
        <v>0.10483000000000001</v>
      </c>
      <c r="G31" s="10">
        <v>8.9090000000000003E-2</v>
      </c>
      <c r="H31" s="9">
        <v>0.16611999999999999</v>
      </c>
      <c r="I31" s="10">
        <v>8.4809999999999997E-2</v>
      </c>
      <c r="J31" s="10">
        <v>0.13589999999999999</v>
      </c>
      <c r="K31" s="53">
        <v>11.192550000000001</v>
      </c>
    </row>
    <row r="32" spans="1:11" x14ac:dyDescent="0.25">
      <c r="A32" s="8">
        <v>41240</v>
      </c>
      <c r="B32" s="9">
        <v>0.2051</v>
      </c>
      <c r="C32" s="10">
        <v>0.16511000000000001</v>
      </c>
      <c r="D32" s="9">
        <v>147.46253999999999</v>
      </c>
      <c r="E32" s="10">
        <v>0.13</v>
      </c>
      <c r="F32" s="9">
        <v>0.10482</v>
      </c>
      <c r="G32" s="10">
        <v>8.8609999999999994E-2</v>
      </c>
      <c r="H32" s="9">
        <v>0.16611000000000001</v>
      </c>
      <c r="I32" s="10">
        <v>8.4830000000000003E-2</v>
      </c>
      <c r="J32" s="10">
        <v>0.13589999999999999</v>
      </c>
      <c r="K32" s="53">
        <v>11.17591</v>
      </c>
    </row>
    <row r="33" spans="1:11" x14ac:dyDescent="0.25">
      <c r="A33" s="8">
        <v>41241</v>
      </c>
      <c r="B33" s="9">
        <v>0.20513000000000001</v>
      </c>
      <c r="C33" s="10">
        <v>0.16541</v>
      </c>
      <c r="D33" s="9">
        <v>147.44861</v>
      </c>
      <c r="E33" s="10">
        <v>0.12992000000000001</v>
      </c>
      <c r="F33" s="9">
        <v>0.10491</v>
      </c>
      <c r="G33" s="10">
        <v>8.863E-2</v>
      </c>
      <c r="H33" s="9">
        <v>0.16611999999999999</v>
      </c>
      <c r="I33" s="10">
        <v>8.4769999999999998E-2</v>
      </c>
      <c r="J33" s="10">
        <v>0.13589999999999999</v>
      </c>
      <c r="K33" s="53">
        <v>11.16079</v>
      </c>
    </row>
    <row r="34" spans="1:11" x14ac:dyDescent="0.25">
      <c r="A34" s="8">
        <v>41242</v>
      </c>
      <c r="B34" s="9">
        <v>0.20571999999999999</v>
      </c>
      <c r="C34" s="10">
        <v>0.16625000000000001</v>
      </c>
      <c r="D34" s="9">
        <v>147.60337000000001</v>
      </c>
      <c r="E34" s="10">
        <v>0.12998000000000001</v>
      </c>
      <c r="F34" s="9">
        <v>0.10525</v>
      </c>
      <c r="G34" s="10">
        <v>8.8789999999999994E-2</v>
      </c>
      <c r="H34" s="9">
        <v>0.16625000000000001</v>
      </c>
      <c r="I34" s="10">
        <v>8.498E-2</v>
      </c>
      <c r="J34" s="10">
        <v>0.13589999999999999</v>
      </c>
      <c r="K34" s="53">
        <v>11.132250000000001</v>
      </c>
    </row>
    <row r="35" spans="1:11" ht="15.75" thickBot="1" x14ac:dyDescent="0.3">
      <c r="A35" s="11">
        <v>41243</v>
      </c>
      <c r="B35" s="12">
        <v>0.20496</v>
      </c>
      <c r="C35" s="13">
        <v>0.16495000000000001</v>
      </c>
      <c r="D35" s="12">
        <v>147.37352999999999</v>
      </c>
      <c r="E35" s="13">
        <v>0.13008</v>
      </c>
      <c r="F35" s="12">
        <v>0.10471999999999999</v>
      </c>
      <c r="G35" s="13">
        <v>8.856E-2</v>
      </c>
      <c r="H35" s="12">
        <v>0.16597000000000001</v>
      </c>
      <c r="I35" s="13">
        <v>8.4790000000000004E-2</v>
      </c>
      <c r="J35" s="13">
        <v>0.13589999999999999</v>
      </c>
      <c r="K35" s="54">
        <v>11.155519999999999</v>
      </c>
    </row>
    <row r="36" spans="1:11" ht="15.75" thickTop="1" x14ac:dyDescent="0.25">
      <c r="A36" s="14" t="s">
        <v>9</v>
      </c>
      <c r="B36" s="15">
        <f t="shared" ref="B36:K36" si="8">SUM(B31:B35)</f>
        <v>1.02599</v>
      </c>
      <c r="C36" s="16">
        <f t="shared" si="8"/>
        <v>0.82683000000000006</v>
      </c>
      <c r="D36" s="15">
        <f t="shared" si="8"/>
        <v>737.46559999999999</v>
      </c>
      <c r="E36" s="16">
        <f t="shared" si="8"/>
        <v>0.65000999999999998</v>
      </c>
      <c r="F36" s="15">
        <f t="shared" si="8"/>
        <v>0.52453000000000005</v>
      </c>
      <c r="G36" s="16">
        <f t="shared" si="8"/>
        <v>0.44367999999999996</v>
      </c>
      <c r="H36" s="15">
        <f t="shared" si="8"/>
        <v>0.83057000000000003</v>
      </c>
      <c r="I36" s="16">
        <f t="shared" si="8"/>
        <v>0.42418</v>
      </c>
      <c r="J36" s="16">
        <f t="shared" si="8"/>
        <v>0.67949999999999999</v>
      </c>
      <c r="K36" s="55">
        <f t="shared" si="8"/>
        <v>55.817019999999999</v>
      </c>
    </row>
    <row r="37" spans="1:11" ht="15.75" customHeight="1" thickBot="1" x14ac:dyDescent="0.3">
      <c r="A37" s="17" t="s">
        <v>10</v>
      </c>
      <c r="B37" s="18">
        <f>B36/5</f>
        <v>0.20519799999999999</v>
      </c>
      <c r="C37" s="19">
        <f>C36/5</f>
        <v>0.16536600000000001</v>
      </c>
      <c r="D37" s="19">
        <f t="shared" ref="D37:K37" si="9">D36/5</f>
        <v>147.49312</v>
      </c>
      <c r="E37" s="19">
        <f t="shared" si="9"/>
        <v>0.13000200000000001</v>
      </c>
      <c r="F37" s="19">
        <f t="shared" si="9"/>
        <v>0.10490600000000001</v>
      </c>
      <c r="G37" s="19">
        <f t="shared" si="9"/>
        <v>8.8735999999999995E-2</v>
      </c>
      <c r="H37" s="19">
        <f t="shared" si="9"/>
        <v>0.16611400000000001</v>
      </c>
      <c r="I37" s="19">
        <f t="shared" si="9"/>
        <v>8.4835999999999995E-2</v>
      </c>
      <c r="J37" s="19">
        <f t="shared" si="9"/>
        <v>0.13589999999999999</v>
      </c>
      <c r="K37" s="19">
        <f t="shared" si="9"/>
        <v>11.163404</v>
      </c>
    </row>
    <row r="38" spans="1:11" ht="21" thickTop="1" x14ac:dyDescent="0.3">
      <c r="A38" s="20"/>
      <c r="B38" s="9"/>
      <c r="C38" s="50"/>
      <c r="D38" s="9"/>
      <c r="E38" s="22" t="s">
        <v>11</v>
      </c>
      <c r="F38" s="9"/>
      <c r="G38" s="10"/>
      <c r="H38" s="9"/>
      <c r="I38" s="10"/>
      <c r="J38" s="10"/>
      <c r="K38" s="53"/>
    </row>
    <row r="39" spans="1:11" ht="15.75" thickBot="1" x14ac:dyDescent="0.3">
      <c r="A39" s="23"/>
      <c r="B39" s="24"/>
      <c r="C39" s="25"/>
      <c r="D39" s="24"/>
      <c r="E39" s="25"/>
      <c r="F39" s="24"/>
      <c r="G39" s="25"/>
      <c r="H39" s="24"/>
      <c r="I39" s="25"/>
      <c r="J39" s="25"/>
      <c r="K39" s="57"/>
    </row>
    <row r="40" spans="1:11" x14ac:dyDescent="0.25">
      <c r="A40" s="26" t="s">
        <v>12</v>
      </c>
      <c r="B40" s="27">
        <f>SUM(B5:B6,B10:B14,B17:B21,B24:B28,B31:B35)</f>
        <v>4.5535299999999994</v>
      </c>
      <c r="C40" s="36">
        <f>SUM(C5:C6,C10:C14,C17:C21,C24:C28,C31:C35)</f>
        <v>3.6542500000000002</v>
      </c>
      <c r="D40" s="36">
        <f t="shared" ref="D40:K40" si="10">SUM(D5:D6,D10:D14,D17:D21,D24:D28,D31:D35)</f>
        <v>3255.7893299999996</v>
      </c>
      <c r="E40" s="36">
        <f t="shared" si="10"/>
        <v>2.8776699999999997</v>
      </c>
      <c r="F40" s="36">
        <f t="shared" si="10"/>
        <v>2.33433</v>
      </c>
      <c r="G40" s="36">
        <f t="shared" si="10"/>
        <v>1.9530399999999997</v>
      </c>
      <c r="H40" s="36">
        <f t="shared" si="10"/>
        <v>3.6631300000000002</v>
      </c>
      <c r="I40" s="36">
        <f t="shared" si="10"/>
        <v>1.8755600000000001</v>
      </c>
      <c r="J40" s="36">
        <f t="shared" si="10"/>
        <v>2.9941999999999998</v>
      </c>
      <c r="K40" s="36">
        <f t="shared" si="10"/>
        <v>242.23794000000001</v>
      </c>
    </row>
    <row r="41" spans="1:11" x14ac:dyDescent="0.25">
      <c r="A41" s="26" t="s">
        <v>13</v>
      </c>
      <c r="B41" s="27">
        <f>B40/22</f>
        <v>0.20697863636363634</v>
      </c>
      <c r="C41" s="28">
        <f>C40/22</f>
        <v>0.16610227272727274</v>
      </c>
      <c r="D41" s="28">
        <f t="shared" ref="D41:K41" si="11">D40/22</f>
        <v>147.99042409090907</v>
      </c>
      <c r="E41" s="28">
        <f t="shared" si="11"/>
        <v>0.13080318181818182</v>
      </c>
      <c r="F41" s="28">
        <f t="shared" si="11"/>
        <v>0.1061059090909091</v>
      </c>
      <c r="G41" s="28">
        <f t="shared" si="11"/>
        <v>8.8774545454545439E-2</v>
      </c>
      <c r="H41" s="28">
        <f t="shared" si="11"/>
        <v>0.16650590909090909</v>
      </c>
      <c r="I41" s="28">
        <f t="shared" si="11"/>
        <v>8.5252727272727272E-2</v>
      </c>
      <c r="J41" s="28">
        <f t="shared" si="11"/>
        <v>0.1361</v>
      </c>
      <c r="K41" s="28">
        <f t="shared" si="11"/>
        <v>11.010815454545455</v>
      </c>
    </row>
    <row r="42" spans="1:11" x14ac:dyDescent="0.25">
      <c r="A42" s="26" t="s">
        <v>14</v>
      </c>
      <c r="B42" s="27">
        <f>1/B41</f>
        <v>4.831416505436442</v>
      </c>
      <c r="C42" s="28">
        <f>1/C41</f>
        <v>6.0203872203598543</v>
      </c>
      <c r="D42" s="28">
        <f>1000/D41</f>
        <v>6.7571939613181309</v>
      </c>
      <c r="E42" s="28">
        <f t="shared" ref="E42:J42" si="12">1/E41</f>
        <v>7.6450739660906217</v>
      </c>
      <c r="F42" s="28">
        <f t="shared" si="12"/>
        <v>9.42454580115065</v>
      </c>
      <c r="G42" s="28">
        <f t="shared" si="12"/>
        <v>11.264490230614838</v>
      </c>
      <c r="H42" s="28">
        <f t="shared" si="12"/>
        <v>6.0057928602042514</v>
      </c>
      <c r="I42" s="28">
        <f t="shared" si="12"/>
        <v>11.729830024099469</v>
      </c>
      <c r="J42" s="28">
        <f t="shared" si="12"/>
        <v>7.3475385745775164</v>
      </c>
      <c r="K42" s="28">
        <f>100/K41</f>
        <v>9.081979478524298</v>
      </c>
    </row>
    <row r="43" spans="1:11" ht="15.75" thickBot="1" x14ac:dyDescent="0.3">
      <c r="A43" s="29"/>
      <c r="B43" s="30"/>
      <c r="C43" s="31"/>
      <c r="D43" s="30"/>
      <c r="E43" s="31"/>
      <c r="F43" s="30"/>
      <c r="G43" s="31"/>
      <c r="H43" s="30"/>
      <c r="I43" s="31"/>
      <c r="J43" s="31"/>
      <c r="K43" s="4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topLeftCell="A10" workbookViewId="0">
      <selection activeCell="B16" sqref="B16"/>
    </sheetView>
  </sheetViews>
  <sheetFormatPr defaultRowHeight="15" x14ac:dyDescent="0.25"/>
  <cols>
    <col min="1" max="1" width="13.85546875" bestFit="1" customWidth="1"/>
    <col min="2" max="2" width="11.5703125" customWidth="1"/>
    <col min="3" max="3" width="11.85546875" customWidth="1"/>
    <col min="4" max="4" width="12.140625" customWidth="1"/>
    <col min="5" max="5" width="10.85546875" bestFit="1" customWidth="1"/>
    <col min="6" max="6" width="11.28515625" customWidth="1"/>
    <col min="7" max="7" width="11.7109375" customWidth="1"/>
    <col min="8" max="8" width="10.42578125" customWidth="1"/>
    <col min="9" max="9" width="10.7109375" customWidth="1"/>
    <col min="10" max="10" width="10.5703125" customWidth="1"/>
    <col min="11" max="11" width="11.28515625" customWidth="1"/>
  </cols>
  <sheetData>
    <row r="1" spans="1:11" ht="22.5" x14ac:dyDescent="0.3">
      <c r="A1" s="41"/>
      <c r="B1" s="41"/>
      <c r="C1" s="2" t="s">
        <v>32</v>
      </c>
      <c r="D1" s="41"/>
      <c r="E1" s="41"/>
      <c r="F1" s="41"/>
      <c r="G1" s="41"/>
      <c r="H1" s="41"/>
      <c r="I1" s="41"/>
      <c r="J1" s="41"/>
      <c r="K1" s="41"/>
    </row>
    <row r="2" spans="1:11" ht="16.5" thickBot="1" x14ac:dyDescent="0.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5.75" x14ac:dyDescent="0.25">
      <c r="A3" s="42"/>
      <c r="B3" s="43"/>
      <c r="C3" s="42"/>
      <c r="D3" s="43"/>
      <c r="E3" s="42"/>
      <c r="F3" s="43"/>
      <c r="G3" s="42"/>
      <c r="H3" s="43"/>
      <c r="I3" s="42"/>
      <c r="J3" s="42"/>
      <c r="K3" s="62"/>
    </row>
    <row r="4" spans="1:11" ht="16.5" thickBot="1" x14ac:dyDescent="0.3">
      <c r="A4" s="44" t="s">
        <v>0</v>
      </c>
      <c r="B4" s="45" t="s">
        <v>15</v>
      </c>
      <c r="C4" s="44" t="s">
        <v>4</v>
      </c>
      <c r="D4" s="45" t="s">
        <v>3</v>
      </c>
      <c r="E4" s="44" t="s">
        <v>1</v>
      </c>
      <c r="F4" s="45" t="s">
        <v>2</v>
      </c>
      <c r="G4" s="44" t="s">
        <v>5</v>
      </c>
      <c r="H4" s="45" t="s">
        <v>6</v>
      </c>
      <c r="I4" s="44" t="s">
        <v>7</v>
      </c>
      <c r="J4" s="44" t="s">
        <v>8</v>
      </c>
      <c r="K4" s="63" t="s">
        <v>17</v>
      </c>
    </row>
    <row r="5" spans="1:11" x14ac:dyDescent="0.25">
      <c r="A5" s="8">
        <v>41246</v>
      </c>
      <c r="B5" s="86">
        <v>0.20507</v>
      </c>
      <c r="C5" s="86">
        <v>0.16556000000000001</v>
      </c>
      <c r="D5" s="75">
        <v>147.32760999999999</v>
      </c>
      <c r="E5" s="86">
        <v>0.13033</v>
      </c>
      <c r="F5" s="75">
        <v>0.10473</v>
      </c>
      <c r="G5" s="86">
        <v>8.8609999999999994E-2</v>
      </c>
      <c r="H5" s="75">
        <v>0.16605</v>
      </c>
      <c r="I5" s="87">
        <v>8.4909999999999999E-2</v>
      </c>
      <c r="J5" s="75">
        <v>0.13600000000000001</v>
      </c>
      <c r="K5" s="86">
        <v>11.203849999999999</v>
      </c>
    </row>
    <row r="6" spans="1:11" x14ac:dyDescent="0.25">
      <c r="A6" s="8">
        <v>41247</v>
      </c>
      <c r="B6" s="32">
        <v>0.20454</v>
      </c>
      <c r="C6" s="32">
        <v>0.16588</v>
      </c>
      <c r="D6" s="75">
        <v>147.29990000000001</v>
      </c>
      <c r="E6" s="32">
        <v>0.1305</v>
      </c>
      <c r="F6" s="75">
        <v>0.10433000000000001</v>
      </c>
      <c r="G6" s="32">
        <v>8.8510000000000005E-2</v>
      </c>
      <c r="H6" s="75">
        <v>0.16586999999999999</v>
      </c>
      <c r="I6" s="34">
        <v>8.4640000000000007E-2</v>
      </c>
      <c r="J6" s="75">
        <v>0.13600000000000001</v>
      </c>
      <c r="K6" s="32">
        <v>11.187530000000001</v>
      </c>
    </row>
    <row r="7" spans="1:11" x14ac:dyDescent="0.25">
      <c r="A7" s="8">
        <v>41248</v>
      </c>
      <c r="B7" s="32">
        <v>0.20363000000000001</v>
      </c>
      <c r="C7" s="32">
        <v>0.16499</v>
      </c>
      <c r="D7" s="75">
        <v>147.18751</v>
      </c>
      <c r="E7" s="32">
        <v>0.12987000000000001</v>
      </c>
      <c r="F7" s="75">
        <v>0.10383000000000001</v>
      </c>
      <c r="G7" s="32">
        <v>8.8190000000000004E-2</v>
      </c>
      <c r="H7" s="75">
        <v>0.16544</v>
      </c>
      <c r="I7" s="34">
        <v>8.43E-2</v>
      </c>
      <c r="J7" s="75">
        <v>0.1358</v>
      </c>
      <c r="K7" s="32">
        <v>11.13</v>
      </c>
    </row>
    <row r="8" spans="1:11" x14ac:dyDescent="0.25">
      <c r="A8" s="8">
        <v>41249</v>
      </c>
      <c r="B8" s="32">
        <v>0.20344000000000001</v>
      </c>
      <c r="C8" s="32">
        <v>0.16431000000000001</v>
      </c>
      <c r="D8" s="75">
        <v>147.01776000000001</v>
      </c>
      <c r="E8" s="32">
        <v>0.12981999999999999</v>
      </c>
      <c r="F8" s="75">
        <v>0.10377</v>
      </c>
      <c r="G8" s="32">
        <v>8.8220000000000007E-2</v>
      </c>
      <c r="H8" s="75">
        <v>0.16546</v>
      </c>
      <c r="I8" s="34">
        <v>8.4360000000000004E-2</v>
      </c>
      <c r="J8" s="75">
        <v>0.1358</v>
      </c>
      <c r="K8" s="32">
        <v>11.15733</v>
      </c>
    </row>
    <row r="9" spans="1:11" ht="15.75" thickBot="1" x14ac:dyDescent="0.3">
      <c r="A9" s="11">
        <v>41250</v>
      </c>
      <c r="B9" s="33">
        <v>0.20401</v>
      </c>
      <c r="C9" s="33">
        <v>0.16305</v>
      </c>
      <c r="D9" s="88">
        <v>146.82597999999999</v>
      </c>
      <c r="E9" s="33">
        <v>0.12926000000000001</v>
      </c>
      <c r="F9" s="88">
        <v>0.10423</v>
      </c>
      <c r="G9" s="33">
        <v>8.8150000000000006E-2</v>
      </c>
      <c r="H9" s="88">
        <v>0.16546</v>
      </c>
      <c r="I9" s="82">
        <v>8.4309999999999996E-2</v>
      </c>
      <c r="J9" s="88">
        <v>0.1356</v>
      </c>
      <c r="K9" s="33">
        <v>11.179880000000001</v>
      </c>
    </row>
    <row r="10" spans="1:11" ht="15.75" thickTop="1" x14ac:dyDescent="0.25">
      <c r="A10" s="46" t="s">
        <v>9</v>
      </c>
      <c r="B10" s="16">
        <f t="shared" ref="B10:K10" si="0">SUM(B5:B9)</f>
        <v>1.0206900000000001</v>
      </c>
      <c r="C10" s="16">
        <f t="shared" si="0"/>
        <v>0.82379000000000013</v>
      </c>
      <c r="D10" s="15">
        <f t="shared" si="0"/>
        <v>735.65875999999992</v>
      </c>
      <c r="E10" s="16">
        <f t="shared" si="0"/>
        <v>0.64978000000000014</v>
      </c>
      <c r="F10" s="15">
        <f t="shared" si="0"/>
        <v>0.52089000000000008</v>
      </c>
      <c r="G10" s="16">
        <f t="shared" si="0"/>
        <v>0.44168000000000002</v>
      </c>
      <c r="H10" s="15">
        <f t="shared" si="0"/>
        <v>0.82827999999999991</v>
      </c>
      <c r="I10" s="16">
        <f t="shared" si="0"/>
        <v>0.42252000000000001</v>
      </c>
      <c r="J10" s="15">
        <f t="shared" si="0"/>
        <v>0.67920000000000003</v>
      </c>
      <c r="K10" s="16">
        <f t="shared" si="0"/>
        <v>55.858590000000007</v>
      </c>
    </row>
    <row r="11" spans="1:11" ht="15.75" thickBot="1" x14ac:dyDescent="0.3">
      <c r="A11" s="47" t="s">
        <v>10</v>
      </c>
      <c r="B11" s="19">
        <f>B10/5</f>
        <v>0.20413800000000001</v>
      </c>
      <c r="C11" s="19">
        <f>C10/5</f>
        <v>0.16475800000000002</v>
      </c>
      <c r="D11" s="19">
        <f t="shared" ref="D11:K11" si="1">D10/5</f>
        <v>147.13175199999998</v>
      </c>
      <c r="E11" s="19">
        <f t="shared" si="1"/>
        <v>0.12995600000000002</v>
      </c>
      <c r="F11" s="19">
        <f t="shared" si="1"/>
        <v>0.10417800000000002</v>
      </c>
      <c r="G11" s="19">
        <f t="shared" si="1"/>
        <v>8.8335999999999998E-2</v>
      </c>
      <c r="H11" s="19">
        <f t="shared" si="1"/>
        <v>0.16565599999999997</v>
      </c>
      <c r="I11" s="19">
        <f t="shared" si="1"/>
        <v>8.4503999999999996E-2</v>
      </c>
      <c r="J11" s="19">
        <f t="shared" si="1"/>
        <v>0.13584000000000002</v>
      </c>
      <c r="K11" s="19">
        <f t="shared" si="1"/>
        <v>11.171718000000002</v>
      </c>
    </row>
    <row r="12" spans="1:11" ht="15.75" thickTop="1" x14ac:dyDescent="0.25">
      <c r="A12" s="8">
        <v>41253</v>
      </c>
      <c r="B12" s="9">
        <v>0.20563999999999999</v>
      </c>
      <c r="C12" s="10">
        <v>0.16325999999999999</v>
      </c>
      <c r="D12" s="9">
        <v>146.89287999999999</v>
      </c>
      <c r="E12" s="10">
        <v>0.12931999999999999</v>
      </c>
      <c r="F12" s="9">
        <v>0.10518</v>
      </c>
      <c r="G12" s="10">
        <v>8.8590000000000002E-2</v>
      </c>
      <c r="H12" s="9">
        <v>0.16567000000000001</v>
      </c>
      <c r="I12" s="10">
        <v>8.4659999999999999E-2</v>
      </c>
      <c r="J12" s="10">
        <v>0.13569999999999999</v>
      </c>
      <c r="K12" s="53">
        <v>11.191520000000001</v>
      </c>
    </row>
    <row r="13" spans="1:11" x14ac:dyDescent="0.25">
      <c r="A13" s="8">
        <v>41254</v>
      </c>
      <c r="B13" s="9">
        <v>0.20526</v>
      </c>
      <c r="C13" s="10">
        <v>0.16284999999999999</v>
      </c>
      <c r="D13" s="9">
        <v>146.42257000000001</v>
      </c>
      <c r="E13" s="10">
        <v>0.12923000000000001</v>
      </c>
      <c r="F13" s="9">
        <v>0.10499</v>
      </c>
      <c r="G13" s="10">
        <v>8.8539999999999994E-2</v>
      </c>
      <c r="H13" s="9">
        <v>0.16566</v>
      </c>
      <c r="I13" s="10">
        <v>8.4430000000000005E-2</v>
      </c>
      <c r="J13" s="10">
        <v>0.1356</v>
      </c>
      <c r="K13" s="53">
        <v>11.17751</v>
      </c>
    </row>
    <row r="14" spans="1:11" x14ac:dyDescent="0.25">
      <c r="A14" s="8">
        <v>41255</v>
      </c>
      <c r="B14" s="9">
        <v>0.20455999999999999</v>
      </c>
      <c r="C14" s="10">
        <v>0.16211999999999999</v>
      </c>
      <c r="D14" s="9">
        <v>146.00373999999999</v>
      </c>
      <c r="E14" s="10">
        <v>0.12911</v>
      </c>
      <c r="F14" s="9">
        <v>0.10448</v>
      </c>
      <c r="G14" s="10">
        <v>8.8340000000000002E-2</v>
      </c>
      <c r="H14" s="9">
        <v>0.16563</v>
      </c>
      <c r="I14" s="10">
        <v>8.4239999999999995E-2</v>
      </c>
      <c r="J14" s="10">
        <v>0.1356</v>
      </c>
      <c r="K14" s="53">
        <v>11.18361</v>
      </c>
    </row>
    <row r="15" spans="1:11" x14ac:dyDescent="0.25">
      <c r="A15" s="8">
        <v>41256</v>
      </c>
      <c r="B15" s="9">
        <v>0.20338000000000001</v>
      </c>
      <c r="C15" s="10">
        <v>0.16081000000000001</v>
      </c>
      <c r="D15" s="9">
        <v>145.59595999999999</v>
      </c>
      <c r="E15" s="10">
        <v>0.12848000000000001</v>
      </c>
      <c r="F15" s="9">
        <v>0.1038</v>
      </c>
      <c r="G15" s="10">
        <v>8.813E-2</v>
      </c>
      <c r="H15" s="9">
        <v>0.16525999999999999</v>
      </c>
      <c r="I15" s="10">
        <v>8.3949999999999997E-2</v>
      </c>
      <c r="J15" s="10">
        <v>0.13539999999999999</v>
      </c>
      <c r="K15" s="53">
        <v>11.21552</v>
      </c>
    </row>
    <row r="16" spans="1:11" ht="15.75" thickBot="1" x14ac:dyDescent="0.3">
      <c r="A16" s="11">
        <v>41257</v>
      </c>
      <c r="B16" s="12">
        <v>0.20311000000000001</v>
      </c>
      <c r="C16" s="13">
        <v>0.16041</v>
      </c>
      <c r="D16" s="12">
        <v>145.21955</v>
      </c>
      <c r="E16" s="13">
        <v>0.12856999999999999</v>
      </c>
      <c r="F16" s="12">
        <v>0.10356</v>
      </c>
      <c r="G16" s="13">
        <v>8.8109999999999994E-2</v>
      </c>
      <c r="H16" s="12">
        <v>0.16531000000000001</v>
      </c>
      <c r="I16" s="13">
        <v>8.3979999999999999E-2</v>
      </c>
      <c r="J16" s="13">
        <v>0.13539999999999999</v>
      </c>
      <c r="K16" s="54">
        <v>11.273400000000001</v>
      </c>
    </row>
    <row r="17" spans="1:11" ht="15.75" thickTop="1" x14ac:dyDescent="0.25">
      <c r="A17" s="14" t="s">
        <v>9</v>
      </c>
      <c r="B17" s="15">
        <f t="shared" ref="B17:K17" si="2">SUM(B12:B16)</f>
        <v>1.0219499999999999</v>
      </c>
      <c r="C17" s="16">
        <f t="shared" si="2"/>
        <v>0.80945</v>
      </c>
      <c r="D17" s="15">
        <f t="shared" si="2"/>
        <v>730.13470000000007</v>
      </c>
      <c r="E17" s="16">
        <f t="shared" si="2"/>
        <v>0.64471000000000001</v>
      </c>
      <c r="F17" s="15">
        <f t="shared" si="2"/>
        <v>0.52200999999999997</v>
      </c>
      <c r="G17" s="16">
        <f t="shared" si="2"/>
        <v>0.44170999999999994</v>
      </c>
      <c r="H17" s="15">
        <f t="shared" si="2"/>
        <v>0.8275300000000001</v>
      </c>
      <c r="I17" s="16">
        <f t="shared" si="2"/>
        <v>0.42126000000000002</v>
      </c>
      <c r="J17" s="16">
        <f t="shared" si="2"/>
        <v>0.67769999999999997</v>
      </c>
      <c r="K17" s="55">
        <f t="shared" si="2"/>
        <v>56.041560000000004</v>
      </c>
    </row>
    <row r="18" spans="1:11" ht="15.75" thickBot="1" x14ac:dyDescent="0.3">
      <c r="A18" s="17" t="s">
        <v>10</v>
      </c>
      <c r="B18" s="18">
        <f>B17/5</f>
        <v>0.20438999999999999</v>
      </c>
      <c r="C18" s="19">
        <f>C17/5</f>
        <v>0.16189000000000001</v>
      </c>
      <c r="D18" s="19">
        <f t="shared" ref="D18:K18" si="3">D17/5</f>
        <v>146.02694000000002</v>
      </c>
      <c r="E18" s="19">
        <f t="shared" si="3"/>
        <v>0.128942</v>
      </c>
      <c r="F18" s="19">
        <f t="shared" si="3"/>
        <v>0.10440199999999999</v>
      </c>
      <c r="G18" s="19">
        <f t="shared" si="3"/>
        <v>8.834199999999999E-2</v>
      </c>
      <c r="H18" s="19">
        <f t="shared" si="3"/>
        <v>0.16550600000000001</v>
      </c>
      <c r="I18" s="19">
        <f t="shared" si="3"/>
        <v>8.4252000000000007E-2</v>
      </c>
      <c r="J18" s="19">
        <f t="shared" si="3"/>
        <v>0.13553999999999999</v>
      </c>
      <c r="K18" s="19">
        <f t="shared" si="3"/>
        <v>11.208312000000001</v>
      </c>
    </row>
    <row r="19" spans="1:11" ht="15.75" thickTop="1" x14ac:dyDescent="0.25">
      <c r="A19" s="8">
        <v>41260</v>
      </c>
      <c r="B19" s="9">
        <v>0.20188999999999999</v>
      </c>
      <c r="C19" s="10">
        <v>0.16011</v>
      </c>
      <c r="D19" s="9">
        <v>145.48273</v>
      </c>
      <c r="E19" s="10">
        <v>0.12848999999999999</v>
      </c>
      <c r="F19" s="9">
        <v>0.10289</v>
      </c>
      <c r="G19" s="10">
        <v>8.8090000000000002E-2</v>
      </c>
      <c r="H19" s="9">
        <v>0.16516</v>
      </c>
      <c r="I19" s="10">
        <v>8.3799999999999999E-2</v>
      </c>
      <c r="J19" s="10">
        <v>0.13539999999999999</v>
      </c>
      <c r="K19" s="53">
        <v>11.33196</v>
      </c>
    </row>
    <row r="20" spans="1:11" x14ac:dyDescent="0.25">
      <c r="A20" s="8">
        <v>41261</v>
      </c>
      <c r="B20" s="9">
        <v>0.20199</v>
      </c>
      <c r="C20" s="10">
        <v>0.16608999999999999</v>
      </c>
      <c r="D20" s="9">
        <v>145.30045000000001</v>
      </c>
      <c r="E20" s="10">
        <v>0.12851000000000001</v>
      </c>
      <c r="F20" s="9">
        <v>0.10284</v>
      </c>
      <c r="G20" s="10">
        <v>8.788E-2</v>
      </c>
      <c r="H20" s="9">
        <v>0.16519</v>
      </c>
      <c r="I20" s="10">
        <v>8.3640000000000006E-2</v>
      </c>
      <c r="J20" s="10">
        <v>0.13539999999999999</v>
      </c>
      <c r="K20" s="53">
        <v>11.321809999999999</v>
      </c>
    </row>
    <row r="21" spans="1:11" x14ac:dyDescent="0.25">
      <c r="A21" s="8">
        <v>41262</v>
      </c>
      <c r="B21" s="9">
        <v>0.20164000000000001</v>
      </c>
      <c r="C21" s="10">
        <v>0.16066</v>
      </c>
      <c r="D21" s="9">
        <v>145.18671000000001</v>
      </c>
      <c r="E21" s="10">
        <v>0.12859999999999999</v>
      </c>
      <c r="F21" s="9">
        <v>0.10256999999999999</v>
      </c>
      <c r="G21" s="10">
        <v>8.856E-2</v>
      </c>
      <c r="H21" s="9">
        <v>0.16495000000000001</v>
      </c>
      <c r="I21" s="10">
        <v>8.3400000000000002E-2</v>
      </c>
      <c r="J21" s="10">
        <v>0.13539999999999999</v>
      </c>
      <c r="K21" s="53">
        <v>11.32926</v>
      </c>
    </row>
    <row r="22" spans="1:11" x14ac:dyDescent="0.25">
      <c r="A22" s="8">
        <v>41263</v>
      </c>
      <c r="B22" s="9">
        <v>0.20116999999999999</v>
      </c>
      <c r="C22" s="10">
        <v>0.16170000000000001</v>
      </c>
      <c r="D22" s="9">
        <v>145.39709999999999</v>
      </c>
      <c r="E22" s="10">
        <v>0.12911</v>
      </c>
      <c r="F22" s="9">
        <v>0.10223</v>
      </c>
      <c r="G22" s="10">
        <v>8.7739999999999999E-2</v>
      </c>
      <c r="H22" s="9">
        <v>0.16520000000000001</v>
      </c>
      <c r="I22" s="10">
        <v>8.3320000000000005E-2</v>
      </c>
      <c r="J22" s="10">
        <v>0.1356</v>
      </c>
      <c r="K22" s="53">
        <v>11.37989</v>
      </c>
    </row>
    <row r="23" spans="1:11" ht="15.75" thickBot="1" x14ac:dyDescent="0.3">
      <c r="A23" s="11">
        <v>41264</v>
      </c>
      <c r="B23" s="12">
        <v>0.20158000000000001</v>
      </c>
      <c r="C23" s="13">
        <v>0.16264999999999999</v>
      </c>
      <c r="D23" s="12">
        <v>145.68582000000001</v>
      </c>
      <c r="E23" s="13">
        <v>0.12942999999999999</v>
      </c>
      <c r="F23" s="12">
        <v>0.10249</v>
      </c>
      <c r="G23" s="13">
        <v>8.7819999999999995E-2</v>
      </c>
      <c r="H23" s="12">
        <v>0.16546</v>
      </c>
      <c r="I23" s="13">
        <v>8.3430000000000004E-2</v>
      </c>
      <c r="J23" s="13">
        <v>0.13569999999999999</v>
      </c>
      <c r="K23" s="54">
        <v>11.375730000000001</v>
      </c>
    </row>
    <row r="24" spans="1:11" ht="15.75" thickTop="1" x14ac:dyDescent="0.25">
      <c r="A24" s="14" t="s">
        <v>9</v>
      </c>
      <c r="B24" s="15">
        <f t="shared" ref="B24:K24" si="4">SUM(B19:B23)</f>
        <v>1.00827</v>
      </c>
      <c r="C24" s="16">
        <f t="shared" si="4"/>
        <v>0.81120999999999999</v>
      </c>
      <c r="D24" s="15">
        <f t="shared" si="4"/>
        <v>727.05281000000002</v>
      </c>
      <c r="E24" s="16">
        <f t="shared" si="4"/>
        <v>0.64413999999999993</v>
      </c>
      <c r="F24" s="15">
        <f t="shared" si="4"/>
        <v>0.51302000000000003</v>
      </c>
      <c r="G24" s="16">
        <f t="shared" si="4"/>
        <v>0.44009000000000004</v>
      </c>
      <c r="H24" s="15">
        <f t="shared" si="4"/>
        <v>0.82596000000000003</v>
      </c>
      <c r="I24" s="16">
        <f t="shared" si="4"/>
        <v>0.41759000000000002</v>
      </c>
      <c r="J24" s="16">
        <f t="shared" si="4"/>
        <v>0.67749999999999999</v>
      </c>
      <c r="K24" s="55">
        <f t="shared" si="4"/>
        <v>56.738650000000007</v>
      </c>
    </row>
    <row r="25" spans="1:11" ht="15.75" thickBot="1" x14ac:dyDescent="0.3">
      <c r="A25" s="17" t="s">
        <v>10</v>
      </c>
      <c r="B25" s="18">
        <f>B24/5</f>
        <v>0.201654</v>
      </c>
      <c r="C25" s="19">
        <f>C24/5</f>
        <v>0.162242</v>
      </c>
      <c r="D25" s="19">
        <f t="shared" ref="D25:K25" si="5">D24/5</f>
        <v>145.410562</v>
      </c>
      <c r="E25" s="19">
        <f t="shared" si="5"/>
        <v>0.128828</v>
      </c>
      <c r="F25" s="19">
        <f t="shared" si="5"/>
        <v>0.102604</v>
      </c>
      <c r="G25" s="19">
        <f t="shared" si="5"/>
        <v>8.8018000000000013E-2</v>
      </c>
      <c r="H25" s="19">
        <f t="shared" si="5"/>
        <v>0.16519200000000001</v>
      </c>
      <c r="I25" s="19">
        <f t="shared" si="5"/>
        <v>8.3518000000000009E-2</v>
      </c>
      <c r="J25" s="19">
        <f t="shared" si="5"/>
        <v>0.13550000000000001</v>
      </c>
      <c r="K25" s="19">
        <f t="shared" si="5"/>
        <v>11.347730000000002</v>
      </c>
    </row>
    <row r="26" spans="1:11" ht="15.75" thickTop="1" x14ac:dyDescent="0.25">
      <c r="A26" s="8">
        <v>41266</v>
      </c>
      <c r="B26" s="9">
        <v>0.20276</v>
      </c>
      <c r="C26" s="10">
        <v>0.16521</v>
      </c>
      <c r="D26" s="9">
        <v>146.19489999999999</v>
      </c>
      <c r="E26" s="10">
        <v>0.13033</v>
      </c>
      <c r="F26" s="9">
        <v>0.10321</v>
      </c>
      <c r="G26" s="10">
        <v>8.8169999999999998E-2</v>
      </c>
      <c r="H26" s="9">
        <v>0.16606000000000001</v>
      </c>
      <c r="I26" s="10">
        <v>8.412E-2</v>
      </c>
      <c r="J26" s="10">
        <v>0.13600000000000001</v>
      </c>
      <c r="K26" s="53">
        <v>11.401899999999999</v>
      </c>
    </row>
    <row r="27" spans="1:11" x14ac:dyDescent="0.25">
      <c r="A27" s="8">
        <v>41270</v>
      </c>
      <c r="B27" s="9">
        <v>0.20252000000000001</v>
      </c>
      <c r="C27" s="74">
        <v>0.16596</v>
      </c>
      <c r="D27" s="9">
        <v>146.22958</v>
      </c>
      <c r="E27" s="10">
        <v>0.13067000000000001</v>
      </c>
      <c r="F27" s="10">
        <v>0.10309</v>
      </c>
      <c r="G27" s="9">
        <v>8.8389999999999996E-2</v>
      </c>
      <c r="H27" s="10">
        <v>0.16639000000000001</v>
      </c>
      <c r="I27" s="9">
        <v>8.4269999999999998E-2</v>
      </c>
      <c r="J27" s="10">
        <v>0.1361</v>
      </c>
      <c r="K27" s="10">
        <v>11.47391</v>
      </c>
    </row>
    <row r="28" spans="1:11" x14ac:dyDescent="0.25">
      <c r="A28" s="8">
        <v>41271</v>
      </c>
      <c r="B28" s="9">
        <v>0.20230999999999999</v>
      </c>
      <c r="C28" s="74">
        <v>0.16619999999999999</v>
      </c>
      <c r="D28" s="9">
        <v>146.10242</v>
      </c>
      <c r="E28" s="10">
        <v>0.13095999999999999</v>
      </c>
      <c r="F28" s="10">
        <v>0.10288</v>
      </c>
      <c r="G28" s="9">
        <v>8.8359999999999994E-2</v>
      </c>
      <c r="H28" s="10">
        <v>0.16652</v>
      </c>
      <c r="I28" s="9">
        <v>8.4430000000000005E-2</v>
      </c>
      <c r="J28" s="10">
        <v>0.13619999999999999</v>
      </c>
      <c r="K28" s="10">
        <v>11.582789999999999</v>
      </c>
    </row>
    <row r="29" spans="1:11" x14ac:dyDescent="0.25">
      <c r="A29" s="8">
        <v>41274</v>
      </c>
      <c r="B29" s="9">
        <v>0.20261000000000001</v>
      </c>
      <c r="C29" s="74">
        <v>0.16606000000000001</v>
      </c>
      <c r="D29" s="9">
        <v>145.7878</v>
      </c>
      <c r="E29" s="74">
        <v>0.13089000000000001</v>
      </c>
      <c r="F29" s="10">
        <v>0.10304000000000001</v>
      </c>
      <c r="G29" s="9">
        <v>8.8620000000000004E-2</v>
      </c>
      <c r="H29" s="10">
        <v>0.16661999999999999</v>
      </c>
      <c r="I29" s="9">
        <v>8.4620000000000001E-2</v>
      </c>
      <c r="J29" s="10">
        <v>0.13619999999999999</v>
      </c>
      <c r="K29" s="10">
        <v>11.589600000000001</v>
      </c>
    </row>
    <row r="30" spans="1:11" ht="15.75" thickBot="1" x14ac:dyDescent="0.3">
      <c r="A30" s="11"/>
      <c r="B30" s="12"/>
      <c r="C30" s="13"/>
      <c r="D30" s="12"/>
      <c r="E30" s="66"/>
      <c r="F30" s="12"/>
      <c r="G30" s="13"/>
      <c r="H30" s="12"/>
      <c r="I30" s="13"/>
      <c r="J30" s="13"/>
      <c r="K30" s="54"/>
    </row>
    <row r="31" spans="1:11" ht="15.75" thickTop="1" x14ac:dyDescent="0.25">
      <c r="A31" s="14" t="s">
        <v>9</v>
      </c>
      <c r="B31" s="15">
        <f t="shared" ref="B31:K31" si="6">SUM(B26:B30)</f>
        <v>0.81020000000000003</v>
      </c>
      <c r="C31" s="16">
        <f t="shared" si="6"/>
        <v>0.66342999999999996</v>
      </c>
      <c r="D31" s="15">
        <f t="shared" si="6"/>
        <v>584.31470000000002</v>
      </c>
      <c r="E31" s="16">
        <f t="shared" si="6"/>
        <v>0.52285000000000004</v>
      </c>
      <c r="F31" s="15">
        <f t="shared" si="6"/>
        <v>0.41222000000000003</v>
      </c>
      <c r="G31" s="16">
        <f t="shared" si="6"/>
        <v>0.35353999999999997</v>
      </c>
      <c r="H31" s="15">
        <f t="shared" si="6"/>
        <v>0.66559000000000001</v>
      </c>
      <c r="I31" s="16">
        <f t="shared" si="6"/>
        <v>0.33743999999999996</v>
      </c>
      <c r="J31" s="16">
        <f t="shared" si="6"/>
        <v>0.54449999999999998</v>
      </c>
      <c r="K31" s="55">
        <f t="shared" si="6"/>
        <v>46.048200000000008</v>
      </c>
    </row>
    <row r="32" spans="1:11" ht="15.75" thickBot="1" x14ac:dyDescent="0.3">
      <c r="A32" s="17" t="s">
        <v>10</v>
      </c>
      <c r="B32" s="18">
        <f>B31/4</f>
        <v>0.20255000000000001</v>
      </c>
      <c r="C32" s="19">
        <f>C31/4</f>
        <v>0.16585749999999999</v>
      </c>
      <c r="D32" s="19">
        <f t="shared" ref="D32:K32" si="7">D31/4</f>
        <v>146.078675</v>
      </c>
      <c r="E32" s="19">
        <f t="shared" si="7"/>
        <v>0.13071250000000001</v>
      </c>
      <c r="F32" s="19">
        <f t="shared" si="7"/>
        <v>0.10305500000000001</v>
      </c>
      <c r="G32" s="19">
        <f t="shared" si="7"/>
        <v>8.8384999999999991E-2</v>
      </c>
      <c r="H32" s="19">
        <f t="shared" si="7"/>
        <v>0.1663975</v>
      </c>
      <c r="I32" s="19">
        <f t="shared" si="7"/>
        <v>8.4359999999999991E-2</v>
      </c>
      <c r="J32" s="19">
        <f t="shared" si="7"/>
        <v>0.136125</v>
      </c>
      <c r="K32" s="19">
        <f t="shared" si="7"/>
        <v>11.512050000000002</v>
      </c>
    </row>
    <row r="33" spans="1:11" ht="15.75" thickTop="1" x14ac:dyDescent="0.25">
      <c r="A33" s="8"/>
      <c r="B33" s="9"/>
      <c r="C33" s="74"/>
      <c r="D33" s="9"/>
      <c r="E33" s="10"/>
      <c r="F33" s="10"/>
      <c r="G33" s="9"/>
      <c r="H33" s="10"/>
      <c r="I33" s="9"/>
      <c r="J33" s="10"/>
      <c r="K33" s="10"/>
    </row>
    <row r="34" spans="1:11" x14ac:dyDescent="0.25">
      <c r="A34" s="8"/>
      <c r="B34" s="9"/>
      <c r="C34" s="74"/>
      <c r="D34" s="9"/>
      <c r="E34" s="10"/>
      <c r="F34" s="10"/>
      <c r="G34" s="9"/>
      <c r="H34" s="10"/>
      <c r="I34" s="9"/>
      <c r="J34" s="10"/>
      <c r="K34" s="10"/>
    </row>
    <row r="35" spans="1:11" x14ac:dyDescent="0.25">
      <c r="A35" s="8"/>
      <c r="B35" s="9"/>
      <c r="C35" s="74"/>
      <c r="D35" s="9"/>
      <c r="E35" s="10"/>
      <c r="F35" s="10"/>
      <c r="G35" s="9"/>
      <c r="H35" s="10"/>
      <c r="I35" s="9"/>
      <c r="J35" s="10"/>
      <c r="K35" s="10"/>
    </row>
    <row r="36" spans="1:11" ht="20.25" x14ac:dyDescent="0.3">
      <c r="A36" s="61"/>
      <c r="B36" s="9"/>
      <c r="C36" s="50"/>
      <c r="D36" s="9"/>
      <c r="E36" s="22" t="s">
        <v>11</v>
      </c>
      <c r="F36" s="10"/>
      <c r="G36" s="9"/>
      <c r="H36" s="10"/>
      <c r="I36" s="9"/>
      <c r="J36" s="10"/>
      <c r="K36" s="10"/>
    </row>
    <row r="37" spans="1:11" ht="15.75" thickBot="1" x14ac:dyDescent="0.3">
      <c r="A37" s="29"/>
      <c r="B37" s="9"/>
      <c r="C37" s="10"/>
      <c r="D37" s="9"/>
      <c r="E37" s="10"/>
      <c r="F37" s="10"/>
      <c r="G37" s="9"/>
      <c r="H37" s="10"/>
      <c r="I37" s="9"/>
      <c r="J37" s="10"/>
      <c r="K37" s="10"/>
    </row>
    <row r="38" spans="1:11" x14ac:dyDescent="0.25">
      <c r="A38" s="26" t="s">
        <v>12</v>
      </c>
      <c r="B38" s="73">
        <f>SUM(B5:B9,B12:B16,B19:B23,B26:B29)</f>
        <v>3.86111</v>
      </c>
      <c r="C38" s="48">
        <f>SUM(C5:C9,C12:C16,C19:C23,C26:C29)</f>
        <v>3.1078800000000002</v>
      </c>
      <c r="D38" s="48">
        <f t="shared" ref="D38:K38" si="8">SUM(D5:D9,D12:D16,D19:D23,D26:D29)</f>
        <v>2777.1609700000004</v>
      </c>
      <c r="E38" s="48">
        <f t="shared" si="8"/>
        <v>2.4614799999999999</v>
      </c>
      <c r="F38" s="48">
        <f t="shared" si="8"/>
        <v>1.9681400000000002</v>
      </c>
      <c r="G38" s="48">
        <f t="shared" si="8"/>
        <v>1.67702</v>
      </c>
      <c r="H38" s="48">
        <f t="shared" si="8"/>
        <v>3.147359999999999</v>
      </c>
      <c r="I38" s="48">
        <f t="shared" si="8"/>
        <v>1.5988099999999998</v>
      </c>
      <c r="J38" s="48">
        <f t="shared" si="8"/>
        <v>2.5789</v>
      </c>
      <c r="K38" s="48">
        <f t="shared" si="8"/>
        <v>214.68699999999998</v>
      </c>
    </row>
    <row r="39" spans="1:11" x14ac:dyDescent="0.25">
      <c r="A39" s="26" t="s">
        <v>13</v>
      </c>
      <c r="B39" s="27">
        <f>B38/19</f>
        <v>0.20321631578947369</v>
      </c>
      <c r="C39" s="28">
        <f>C38/19</f>
        <v>0.16357263157894739</v>
      </c>
      <c r="D39" s="28">
        <f t="shared" ref="D39:K39" si="9">D38/19</f>
        <v>146.16636684210528</v>
      </c>
      <c r="E39" s="28">
        <f t="shared" si="9"/>
        <v>0.12955157894736841</v>
      </c>
      <c r="F39" s="28">
        <f t="shared" si="9"/>
        <v>0.10358631578947369</v>
      </c>
      <c r="G39" s="28">
        <f t="shared" si="9"/>
        <v>8.8264210526315792E-2</v>
      </c>
      <c r="H39" s="28">
        <f t="shared" si="9"/>
        <v>0.16565052631578941</v>
      </c>
      <c r="I39" s="28">
        <f t="shared" si="9"/>
        <v>8.4147894736842102E-2</v>
      </c>
      <c r="J39" s="28">
        <f t="shared" si="9"/>
        <v>0.13573157894736843</v>
      </c>
      <c r="K39" s="28">
        <f t="shared" si="9"/>
        <v>11.299315789473683</v>
      </c>
    </row>
    <row r="40" spans="1:11" x14ac:dyDescent="0.25">
      <c r="A40" s="26" t="s">
        <v>14</v>
      </c>
      <c r="B40" s="27">
        <f>1/B39</f>
        <v>4.9208647254286975</v>
      </c>
      <c r="C40" s="28">
        <f>1/C39</f>
        <v>6.113492155424276</v>
      </c>
      <c r="D40" s="28">
        <f>1000/D39</f>
        <v>6.841519164803759</v>
      </c>
      <c r="E40" s="28">
        <f t="shared" ref="E40:J40" si="10">1/E39</f>
        <v>7.7189333246664615</v>
      </c>
      <c r="F40" s="28">
        <f t="shared" si="10"/>
        <v>9.6537847917322939</v>
      </c>
      <c r="G40" s="28">
        <f t="shared" si="10"/>
        <v>11.329620398087084</v>
      </c>
      <c r="H40" s="28">
        <f t="shared" si="10"/>
        <v>6.0368054496466899</v>
      </c>
      <c r="I40" s="28">
        <f t="shared" si="10"/>
        <v>11.883838604962442</v>
      </c>
      <c r="J40" s="28">
        <f t="shared" si="10"/>
        <v>7.3674822598782423</v>
      </c>
      <c r="K40" s="28">
        <f>100/K39</f>
        <v>8.8500933917750029</v>
      </c>
    </row>
    <row r="41" spans="1:11" ht="15.75" thickBot="1" x14ac:dyDescent="0.3">
      <c r="A41" s="29"/>
      <c r="B41" s="30"/>
      <c r="C41" s="31"/>
      <c r="D41" s="30"/>
      <c r="E41" s="31"/>
      <c r="F41" s="31"/>
      <c r="G41" s="30"/>
      <c r="H41" s="31"/>
      <c r="I41" s="30"/>
      <c r="J41" s="31"/>
      <c r="K41" s="31"/>
    </row>
  </sheetData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 2012</vt:lpstr>
      <vt:lpstr>Feb 2012</vt:lpstr>
      <vt:lpstr>Mar 2012</vt:lpstr>
      <vt:lpstr>Apr 2012</vt:lpstr>
      <vt:lpstr>May 2012</vt:lpstr>
      <vt:lpstr>Jun 2012</vt:lpstr>
      <vt:lpstr>Jul 2012</vt:lpstr>
      <vt:lpstr>Aug 2012</vt:lpstr>
      <vt:lpstr>Sep 2012</vt:lpstr>
      <vt:lpstr>Oct 2012</vt:lpstr>
      <vt:lpstr>Nov 2012</vt:lpstr>
      <vt:lpstr>Dec 2012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R. Iro</dc:creator>
  <cp:lastModifiedBy>Carolyn Rago</cp:lastModifiedBy>
  <dcterms:created xsi:type="dcterms:W3CDTF">2015-02-23T02:43:09Z</dcterms:created>
  <dcterms:modified xsi:type="dcterms:W3CDTF">2016-03-02T02:49:46Z</dcterms:modified>
</cp:coreProperties>
</file>