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4400" windowHeight="12840" firstSheet="6" activeTab="11"/>
  </bookViews>
  <sheets>
    <sheet name="Jan 2012" sheetId="4" r:id="rId1"/>
    <sheet name="Feb 2012" sheetId="5" r:id="rId2"/>
    <sheet name="Mar 2012" sheetId="7" r:id="rId3"/>
    <sheet name="Apr 2012" sheetId="6" r:id="rId4"/>
    <sheet name="May 2012" sheetId="8" r:id="rId5"/>
    <sheet name="Jun 2012" sheetId="9" r:id="rId6"/>
    <sheet name="Jul 2012" sheetId="10" r:id="rId7"/>
    <sheet name="Aug 2012" sheetId="11" r:id="rId8"/>
    <sheet name="Sep 2012" sheetId="12" r:id="rId9"/>
    <sheet name="Oct 2012" sheetId="13" r:id="rId10"/>
    <sheet name="Nov 2012" sheetId="14" r:id="rId11"/>
    <sheet name="Dec 2012" sheetId="15" r:id="rId12"/>
  </sheets>
  <definedNames/>
  <calcPr calcId="145621"/>
</workbook>
</file>

<file path=xl/sharedStrings.xml><?xml version="1.0" encoding="utf-8"?>
<sst xmlns="http://schemas.openxmlformats.org/spreadsheetml/2006/main" count="303" uniqueCount="33">
  <si>
    <t>DATE</t>
  </si>
  <si>
    <t>AUD</t>
  </si>
  <si>
    <t>EUR</t>
  </si>
  <si>
    <t>KRW</t>
  </si>
  <si>
    <t>NZD</t>
  </si>
  <si>
    <t>SDR</t>
  </si>
  <si>
    <t>SGD</t>
  </si>
  <si>
    <t>STG</t>
  </si>
  <si>
    <t>USD</t>
  </si>
  <si>
    <t>Weekly Total</t>
  </si>
  <si>
    <t>Weekly Ave.</t>
  </si>
  <si>
    <t>MONTHLY EXCHANGE RATE SUMMARY</t>
  </si>
  <si>
    <t>TOTAL</t>
  </si>
  <si>
    <t>AVE/MONTH</t>
  </si>
  <si>
    <t>SI EQUIV.</t>
  </si>
  <si>
    <t>DM</t>
  </si>
  <si>
    <t xml:space="preserve">STG </t>
  </si>
  <si>
    <t>YEN</t>
  </si>
  <si>
    <t>CBSI DAILY MIDRATES FOR JANUARY 2012</t>
  </si>
  <si>
    <t>CBSI DAILY MIDRATES FOR FEBRUARY 2012</t>
  </si>
  <si>
    <t>CBSI DAILY MIDRATES FOR MARCH 2012</t>
  </si>
  <si>
    <t>CBSI DAILY MIDRATES FOR APRIL 2012</t>
  </si>
  <si>
    <t>PUBLIC HOLIDAY - GOOD FRIDAY</t>
  </si>
  <si>
    <t>PUBLIC HOLIDAY - EASTER MONDAY</t>
  </si>
  <si>
    <t>CBSI DAILY MIDRATES FOR MAY 2012</t>
  </si>
  <si>
    <t>CBSI DAILY MIDRATES FOR JUNE 2012</t>
  </si>
  <si>
    <t>PUBLIC HOLIDAY - QUEEN'S BIRTHDAY CELEBRATION</t>
  </si>
  <si>
    <t>CBSI DAILY MIDRATES FOR JULY 2012</t>
  </si>
  <si>
    <t>CBSI DAILY MIDRATES FOR AUGUST 2012</t>
  </si>
  <si>
    <t>CBSI DAILY MIDRATES FOR SEPTEMBER 2012</t>
  </si>
  <si>
    <t>CBSI DAILY MIDRATES FOR OCTOBER 2012</t>
  </si>
  <si>
    <t>CBSI DAILY MIDRATES FOR NOVEMBER 2012</t>
  </si>
  <si>
    <t>CBSI DAILY MIDRATES FOR DECEMBER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</si>
</sst>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0.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ootlight MT Light"/>
      <family val="1"/>
    </font>
    <font>
      <b/>
      <u val="single"/>
      <sz val="18"/>
      <color theme="9" tint="-0.24997000396251678"/>
      <name val="Footlight MT Light"/>
      <family val="1"/>
    </font>
    <font>
      <sz val="9"/>
      <color theme="1"/>
      <name val="Footlight MT Light"/>
      <family val="1"/>
    </font>
    <font>
      <sz val="10"/>
      <color theme="1"/>
      <name val="Footlight MT Light"/>
      <family val="1"/>
    </font>
    <font>
      <b/>
      <sz val="10"/>
      <color theme="1"/>
      <name val="Footlight MT Light"/>
      <family val="1"/>
    </font>
    <font>
      <sz val="8"/>
      <color theme="1"/>
      <name val="Footlight MT Light"/>
      <family val="1"/>
    </font>
    <font>
      <sz val="8"/>
      <name val="Footlight MT Light"/>
      <family val="1"/>
    </font>
    <font>
      <b/>
      <sz val="8"/>
      <color theme="9" tint="-0.24997000396251678"/>
      <name val="Footlight MT Light"/>
      <family val="1"/>
    </font>
    <font>
      <b/>
      <sz val="16"/>
      <color theme="9" tint="-0.24997000396251678"/>
      <name val="Footlight MT Light"/>
      <family val="1"/>
    </font>
    <font>
      <sz val="11"/>
      <color theme="9" tint="-0.24997000396251678"/>
      <name val="Calibri"/>
      <family val="2"/>
      <scheme val="minor"/>
    </font>
    <font>
      <sz val="12"/>
      <color theme="1"/>
      <name val="Footlight MT Light"/>
      <family val="1"/>
    </font>
    <font>
      <b/>
      <sz val="12"/>
      <color theme="1"/>
      <name val="Footlight MT Light"/>
      <family val="1"/>
    </font>
    <font>
      <b/>
      <sz val="12"/>
      <color rgb="FF0070C0"/>
      <name val="Footlight MT Light"/>
      <family val="1"/>
    </font>
    <font>
      <b/>
      <i/>
      <sz val="9"/>
      <name val="Cambria"/>
      <family val="1"/>
      <scheme val="major"/>
    </font>
    <font>
      <b/>
      <sz val="10"/>
      <color rgb="FF0070C0"/>
      <name val="Footlight MT Light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/>
      <top/>
      <bottom style="double"/>
    </border>
    <border>
      <left style="medium"/>
      <right/>
      <top/>
      <bottom/>
    </border>
    <border>
      <left style="medium"/>
      <right/>
      <top/>
      <bottom style="double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/>
      <top style="medium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165" fontId="7" fillId="2" borderId="0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2" fillId="0" borderId="0" xfId="0" applyFont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0" fontId="11" fillId="0" borderId="5" xfId="0" applyFont="1" applyBorder="1"/>
    <xf numFmtId="0" fontId="5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/>
    </xf>
    <xf numFmtId="0" fontId="0" fillId="0" borderId="0" xfId="0" applyBorder="1"/>
    <xf numFmtId="165" fontId="7" fillId="0" borderId="11" xfId="0" applyNumberFormat="1" applyFont="1" applyBorder="1" applyAlignment="1">
      <alignment horizontal="center"/>
    </xf>
    <xf numFmtId="0" fontId="11" fillId="0" borderId="0" xfId="0" applyFont="1" applyBorder="1"/>
    <xf numFmtId="165" fontId="8" fillId="0" borderId="13" xfId="0" applyNumberFormat="1" applyFont="1" applyFill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165" fontId="14" fillId="0" borderId="6" xfId="0" applyNumberFormat="1" applyFont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15" fillId="0" borderId="0" xfId="0" applyFont="1"/>
    <xf numFmtId="165" fontId="8" fillId="0" borderId="14" xfId="0" applyNumberFormat="1" applyFont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 topLeftCell="A1"/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1" width="10.8515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18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>
      <c r="A5" s="6" t="s">
        <v>0</v>
      </c>
      <c r="B5" s="7" t="s">
        <v>15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7</v>
      </c>
      <c r="I5" s="6" t="s">
        <v>8</v>
      </c>
      <c r="J5" s="6" t="s">
        <v>17</v>
      </c>
      <c r="K5" s="52" t="s">
        <v>2</v>
      </c>
    </row>
    <row r="6" spans="1:11" ht="15">
      <c r="A6" s="8">
        <v>40911</v>
      </c>
      <c r="B6" s="9">
        <v>0.20547</v>
      </c>
      <c r="C6" s="10">
        <v>0.17468</v>
      </c>
      <c r="D6" s="9">
        <v>0.08851</v>
      </c>
      <c r="E6" s="10">
        <v>0.17641</v>
      </c>
      <c r="F6" s="9">
        <v>157.12928</v>
      </c>
      <c r="G6" s="10">
        <v>0.13335</v>
      </c>
      <c r="H6" s="9">
        <v>0.0878</v>
      </c>
      <c r="I6" s="10">
        <v>0.1359</v>
      </c>
      <c r="J6" s="10">
        <v>10.48927</v>
      </c>
      <c r="K6" s="53">
        <v>0.10506</v>
      </c>
    </row>
    <row r="7" spans="1:11" ht="15">
      <c r="A7" s="8">
        <v>40912</v>
      </c>
      <c r="B7" s="9">
        <v>0.20385</v>
      </c>
      <c r="C7" s="10">
        <v>0.1732</v>
      </c>
      <c r="D7" s="9">
        <v>0.08851</v>
      </c>
      <c r="E7" s="10">
        <v>0.17504</v>
      </c>
      <c r="F7" s="9">
        <v>156.26122</v>
      </c>
      <c r="G7" s="10">
        <v>0.13162</v>
      </c>
      <c r="H7" s="9">
        <v>0.08711</v>
      </c>
      <c r="I7" s="10">
        <v>0.1359</v>
      </c>
      <c r="J7" s="10">
        <v>10.44731</v>
      </c>
      <c r="K7" s="53">
        <v>0.10422</v>
      </c>
    </row>
    <row r="8" spans="1:11" ht="15">
      <c r="A8" s="8">
        <v>40913</v>
      </c>
      <c r="B8" s="9">
        <v>0.205</v>
      </c>
      <c r="C8" s="10">
        <v>0.17212</v>
      </c>
      <c r="D8" s="9">
        <v>0.08851</v>
      </c>
      <c r="E8" s="10">
        <v>0.17498</v>
      </c>
      <c r="F8" s="9">
        <v>156.11852</v>
      </c>
      <c r="G8" s="10">
        <v>0.13142</v>
      </c>
      <c r="H8" s="9">
        <v>0.087</v>
      </c>
      <c r="I8" s="10">
        <v>0.1359</v>
      </c>
      <c r="J8" s="10">
        <v>10.42642</v>
      </c>
      <c r="K8" s="53">
        <v>0.10482</v>
      </c>
    </row>
    <row r="9" spans="1:11" ht="15.75" thickBot="1">
      <c r="A9" s="11">
        <v>40914</v>
      </c>
      <c r="B9" s="12">
        <v>0.20693</v>
      </c>
      <c r="C9" s="13">
        <v>0.17341</v>
      </c>
      <c r="D9" s="12">
        <v>0.08851</v>
      </c>
      <c r="E9" s="13">
        <v>0.1754</v>
      </c>
      <c r="F9" s="12">
        <v>156.65873</v>
      </c>
      <c r="G9" s="13">
        <v>0.13209</v>
      </c>
      <c r="H9" s="12">
        <v>0.0875</v>
      </c>
      <c r="I9" s="13">
        <v>0.1359</v>
      </c>
      <c r="J9" s="13">
        <v>10.4626</v>
      </c>
      <c r="K9" s="54">
        <v>0.1058</v>
      </c>
    </row>
    <row r="10" spans="1:11" ht="15.75" thickTop="1">
      <c r="A10" s="14" t="s">
        <v>9</v>
      </c>
      <c r="B10" s="15">
        <f aca="true" t="shared" si="0" ref="B10:K10">SUM(B6:B9)</f>
        <v>0.82125</v>
      </c>
      <c r="C10" s="16">
        <f t="shared" si="0"/>
        <v>0.6934100000000001</v>
      </c>
      <c r="D10" s="15">
        <f t="shared" si="0"/>
        <v>0.35404</v>
      </c>
      <c r="E10" s="16">
        <f t="shared" si="0"/>
        <v>0.7018300000000001</v>
      </c>
      <c r="F10" s="15">
        <f t="shared" si="0"/>
        <v>626.16775</v>
      </c>
      <c r="G10" s="16">
        <f t="shared" si="0"/>
        <v>0.5284800000000001</v>
      </c>
      <c r="H10" s="15">
        <f t="shared" si="0"/>
        <v>0.34941</v>
      </c>
      <c r="I10" s="16">
        <f t="shared" si="0"/>
        <v>0.5436</v>
      </c>
      <c r="J10" s="16">
        <f t="shared" si="0"/>
        <v>41.8256</v>
      </c>
      <c r="K10" s="55">
        <f t="shared" si="0"/>
        <v>0.4199</v>
      </c>
    </row>
    <row r="11" spans="1:11" ht="15.75" thickBot="1">
      <c r="A11" s="17" t="s">
        <v>10</v>
      </c>
      <c r="B11" s="18">
        <f>B10/4</f>
        <v>0.2053125</v>
      </c>
      <c r="C11" s="19">
        <f>C10/4</f>
        <v>0.17335250000000002</v>
      </c>
      <c r="D11" s="19">
        <f aca="true" t="shared" si="1" ref="D11:K11">D10/4</f>
        <v>0.08851</v>
      </c>
      <c r="E11" s="19">
        <f t="shared" si="1"/>
        <v>0.17545750000000002</v>
      </c>
      <c r="F11" s="19">
        <f t="shared" si="1"/>
        <v>156.5419375</v>
      </c>
      <c r="G11" s="19">
        <f t="shared" si="1"/>
        <v>0.13212000000000002</v>
      </c>
      <c r="H11" s="19">
        <f t="shared" si="1"/>
        <v>0.0873525</v>
      </c>
      <c r="I11" s="19">
        <f t="shared" si="1"/>
        <v>0.1359</v>
      </c>
      <c r="J11" s="19">
        <f t="shared" si="1"/>
        <v>10.4564</v>
      </c>
      <c r="K11" s="19">
        <f t="shared" si="1"/>
        <v>0.104975</v>
      </c>
    </row>
    <row r="12" spans="1:11" ht="15.75" thickTop="1">
      <c r="A12" s="8">
        <v>40917</v>
      </c>
      <c r="B12" s="9">
        <v>0.20928</v>
      </c>
      <c r="C12" s="10">
        <v>0.17414</v>
      </c>
      <c r="D12" s="9">
        <v>0.08851</v>
      </c>
      <c r="E12" s="10">
        <v>0.17581</v>
      </c>
      <c r="F12" s="9">
        <v>157.71195</v>
      </c>
      <c r="G12" s="10">
        <v>0.13303</v>
      </c>
      <c r="H12" s="9">
        <v>0.08819</v>
      </c>
      <c r="I12" s="10">
        <v>0.1359</v>
      </c>
      <c r="J12" s="10">
        <v>10.46022</v>
      </c>
      <c r="K12" s="53">
        <v>0.10696</v>
      </c>
    </row>
    <row r="13" spans="1:11" ht="15">
      <c r="A13" s="8">
        <v>40918</v>
      </c>
      <c r="B13" s="9">
        <v>0.20891</v>
      </c>
      <c r="C13" s="10">
        <v>0.1735</v>
      </c>
      <c r="D13" s="9">
        <v>0.08851</v>
      </c>
      <c r="E13" s="10">
        <v>0.17615</v>
      </c>
      <c r="F13" s="9">
        <v>157.92871</v>
      </c>
      <c r="G13" s="10">
        <v>0.1331</v>
      </c>
      <c r="H13" s="9">
        <v>0.08805</v>
      </c>
      <c r="I13" s="10">
        <v>0.1359</v>
      </c>
      <c r="J13" s="10">
        <v>10.44799</v>
      </c>
      <c r="K13" s="53">
        <v>0.10681</v>
      </c>
    </row>
    <row r="14" spans="1:11" ht="15">
      <c r="A14" s="8">
        <v>40919</v>
      </c>
      <c r="B14" s="9">
        <v>0.20798</v>
      </c>
      <c r="C14" s="10">
        <v>0.17167</v>
      </c>
      <c r="D14" s="9">
        <v>0.08851</v>
      </c>
      <c r="E14" s="10">
        <v>0.1755</v>
      </c>
      <c r="F14" s="9">
        <v>157.07832</v>
      </c>
      <c r="G14" s="10">
        <v>0.13193</v>
      </c>
      <c r="H14" s="9">
        <v>0.08781</v>
      </c>
      <c r="I14" s="10">
        <v>0.1359</v>
      </c>
      <c r="J14" s="10">
        <v>10.44137</v>
      </c>
      <c r="K14" s="53">
        <v>0.10634</v>
      </c>
    </row>
    <row r="15" spans="1:11" ht="15">
      <c r="A15" s="8">
        <v>40920</v>
      </c>
      <c r="B15" s="9">
        <v>0.20902</v>
      </c>
      <c r="C15" s="10">
        <v>0.17093</v>
      </c>
      <c r="D15" s="70">
        <v>0.0885</v>
      </c>
      <c r="E15" s="10">
        <v>0.1756</v>
      </c>
      <c r="F15" s="9">
        <v>157.1055</v>
      </c>
      <c r="G15" s="10">
        <v>0.13203</v>
      </c>
      <c r="H15" s="9">
        <v>0.08831</v>
      </c>
      <c r="I15" s="10">
        <v>0.1359</v>
      </c>
      <c r="J15" s="10">
        <v>10.45445</v>
      </c>
      <c r="K15" s="53">
        <v>0.10687</v>
      </c>
    </row>
    <row r="16" spans="1:11" ht="15.75" thickBot="1">
      <c r="A16" s="11">
        <v>40921</v>
      </c>
      <c r="B16" s="12">
        <v>0.20857</v>
      </c>
      <c r="C16" s="13">
        <v>0.17093</v>
      </c>
      <c r="D16" s="12">
        <v>0.08851</v>
      </c>
      <c r="E16" s="13">
        <v>0.17553</v>
      </c>
      <c r="F16" s="12">
        <v>156.93732</v>
      </c>
      <c r="G16" s="13">
        <v>0.13195</v>
      </c>
      <c r="H16" s="12">
        <v>0.08836</v>
      </c>
      <c r="I16" s="13">
        <v>0.1359</v>
      </c>
      <c r="J16" s="13">
        <v>10.44901</v>
      </c>
      <c r="K16" s="54">
        <v>0.10664</v>
      </c>
    </row>
    <row r="17" spans="1:11" ht="15.75" thickTop="1">
      <c r="A17" s="14" t="s">
        <v>9</v>
      </c>
      <c r="B17" s="15">
        <f aca="true" t="shared" si="2" ref="B17:K17">SUM(B12:B16)</f>
        <v>1.04376</v>
      </c>
      <c r="C17" s="16">
        <f t="shared" si="2"/>
        <v>0.86117</v>
      </c>
      <c r="D17" s="15">
        <f t="shared" si="2"/>
        <v>0.44254000000000004</v>
      </c>
      <c r="E17" s="16">
        <f t="shared" si="2"/>
        <v>0.87859</v>
      </c>
      <c r="F17" s="15">
        <f t="shared" si="2"/>
        <v>786.7618</v>
      </c>
      <c r="G17" s="16">
        <f t="shared" si="2"/>
        <v>0.66204</v>
      </c>
      <c r="H17" s="15">
        <f t="shared" si="2"/>
        <v>0.44072</v>
      </c>
      <c r="I17" s="16">
        <f t="shared" si="2"/>
        <v>0.6795</v>
      </c>
      <c r="J17" s="16">
        <f t="shared" si="2"/>
        <v>52.25304</v>
      </c>
      <c r="K17" s="55">
        <f t="shared" si="2"/>
        <v>0.53362</v>
      </c>
    </row>
    <row r="18" spans="1:11" ht="15.75" thickBot="1">
      <c r="A18" s="17" t="s">
        <v>10</v>
      </c>
      <c r="B18" s="18">
        <f>B17/5</f>
        <v>0.208752</v>
      </c>
      <c r="C18" s="19">
        <f>C17/5</f>
        <v>0.172234</v>
      </c>
      <c r="D18" s="19">
        <f aca="true" t="shared" si="3" ref="D18:K18">D17/5</f>
        <v>0.088508</v>
      </c>
      <c r="E18" s="19">
        <f t="shared" si="3"/>
        <v>0.17571799999999999</v>
      </c>
      <c r="F18" s="19">
        <f t="shared" si="3"/>
        <v>157.35236</v>
      </c>
      <c r="G18" s="19">
        <f t="shared" si="3"/>
        <v>0.132408</v>
      </c>
      <c r="H18" s="19">
        <f t="shared" si="3"/>
        <v>0.088144</v>
      </c>
      <c r="I18" s="19">
        <f t="shared" si="3"/>
        <v>0.1359</v>
      </c>
      <c r="J18" s="19">
        <f t="shared" si="3"/>
        <v>10.450607999999999</v>
      </c>
      <c r="K18" s="19">
        <f t="shared" si="3"/>
        <v>0.106724</v>
      </c>
    </row>
    <row r="19" spans="1:11" ht="15.75" thickTop="1">
      <c r="A19" s="8">
        <v>40924</v>
      </c>
      <c r="B19" s="9">
        <v>0.21012</v>
      </c>
      <c r="C19" s="10">
        <v>0.1714</v>
      </c>
      <c r="D19" s="9">
        <v>0.08851</v>
      </c>
      <c r="E19" s="10">
        <v>0.17584</v>
      </c>
      <c r="F19" s="9">
        <v>156.4226</v>
      </c>
      <c r="G19" s="10">
        <v>0.13201</v>
      </c>
      <c r="H19" s="9">
        <v>0.08887</v>
      </c>
      <c r="I19" s="10">
        <v>0.1359</v>
      </c>
      <c r="J19" s="10">
        <v>10.46464</v>
      </c>
      <c r="K19" s="53">
        <v>0.10743</v>
      </c>
    </row>
    <row r="20" spans="1:11" ht="15">
      <c r="A20" s="8">
        <v>40925</v>
      </c>
      <c r="B20" s="9">
        <v>0.20993</v>
      </c>
      <c r="C20" s="10">
        <v>0.1711</v>
      </c>
      <c r="D20" s="9">
        <v>0.08851</v>
      </c>
      <c r="E20" s="10">
        <v>0.17558</v>
      </c>
      <c r="F20" s="9">
        <v>156.73789</v>
      </c>
      <c r="G20" s="10">
        <v>0.13189</v>
      </c>
      <c r="H20" s="9">
        <v>0.08871</v>
      </c>
      <c r="I20" s="10">
        <v>0.1359</v>
      </c>
      <c r="J20" s="10">
        <v>10.44035</v>
      </c>
      <c r="K20" s="53">
        <v>0.10734</v>
      </c>
    </row>
    <row r="21" spans="1:11" ht="15">
      <c r="A21" s="8">
        <v>40926</v>
      </c>
      <c r="B21" s="9">
        <v>0.20905</v>
      </c>
      <c r="C21" s="10">
        <v>0.17025</v>
      </c>
      <c r="D21" s="9">
        <v>0.08851</v>
      </c>
      <c r="E21" s="10">
        <v>0.17503</v>
      </c>
      <c r="F21" s="9">
        <v>156.09066</v>
      </c>
      <c r="G21" s="10">
        <v>0.13112</v>
      </c>
      <c r="H21" s="9">
        <v>0.08853</v>
      </c>
      <c r="I21" s="10">
        <v>0.1359</v>
      </c>
      <c r="J21" s="10">
        <v>10.42608</v>
      </c>
      <c r="K21" s="53">
        <v>0.10688</v>
      </c>
    </row>
    <row r="22" spans="1:11" ht="15">
      <c r="A22" s="8">
        <v>40927</v>
      </c>
      <c r="B22" s="9">
        <v>0.2076</v>
      </c>
      <c r="C22" s="10">
        <v>0.1691</v>
      </c>
      <c r="D22" s="9">
        <v>0.0885</v>
      </c>
      <c r="E22" s="10">
        <v>0.17405</v>
      </c>
      <c r="F22" s="9">
        <v>155.18251</v>
      </c>
      <c r="G22" s="10">
        <v>0.13077</v>
      </c>
      <c r="H22" s="9">
        <v>0.0883</v>
      </c>
      <c r="I22" s="10">
        <v>0.1359</v>
      </c>
      <c r="J22" s="10">
        <v>10.4327</v>
      </c>
      <c r="K22" s="53">
        <v>0.10616</v>
      </c>
    </row>
    <row r="23" spans="1:11" ht="15.75" thickBot="1">
      <c r="A23" s="11">
        <v>40928</v>
      </c>
      <c r="B23" s="12">
        <v>0.20604</v>
      </c>
      <c r="C23" s="13">
        <v>0.16935</v>
      </c>
      <c r="D23" s="12">
        <v>0.08851</v>
      </c>
      <c r="E23" s="13">
        <v>0.17331</v>
      </c>
      <c r="F23" s="12">
        <v>154.35352</v>
      </c>
      <c r="G23" s="13">
        <v>0.13058</v>
      </c>
      <c r="H23" s="12">
        <v>0.08791</v>
      </c>
      <c r="I23" s="13">
        <v>0.1359</v>
      </c>
      <c r="J23" s="13">
        <v>10.46719</v>
      </c>
      <c r="K23" s="54">
        <v>0.10534</v>
      </c>
    </row>
    <row r="24" spans="1:11" ht="15.75" thickTop="1">
      <c r="A24" s="14" t="s">
        <v>9</v>
      </c>
      <c r="B24" s="15">
        <f aca="true" t="shared" si="4" ref="B24:K24">SUM(B19:B23)</f>
        <v>1.04274</v>
      </c>
      <c r="C24" s="16">
        <f t="shared" si="4"/>
        <v>0.8512000000000001</v>
      </c>
      <c r="D24" s="15">
        <f t="shared" si="4"/>
        <v>0.44254000000000004</v>
      </c>
      <c r="E24" s="16">
        <f t="shared" si="4"/>
        <v>0.87381</v>
      </c>
      <c r="F24" s="15">
        <f t="shared" si="4"/>
        <v>778.78718</v>
      </c>
      <c r="G24" s="16">
        <f t="shared" si="4"/>
        <v>0.65637</v>
      </c>
      <c r="H24" s="15">
        <f t="shared" si="4"/>
        <v>0.44232</v>
      </c>
      <c r="I24" s="16">
        <f t="shared" si="4"/>
        <v>0.6795</v>
      </c>
      <c r="J24" s="16">
        <f t="shared" si="4"/>
        <v>52.230959999999996</v>
      </c>
      <c r="K24" s="55">
        <f t="shared" si="4"/>
        <v>0.53315</v>
      </c>
    </row>
    <row r="25" spans="1:11" ht="15.75" thickBot="1">
      <c r="A25" s="17" t="s">
        <v>10</v>
      </c>
      <c r="B25" s="18">
        <f>B24/5</f>
        <v>0.208548</v>
      </c>
      <c r="C25" s="19">
        <f>C24/5</f>
        <v>0.17024</v>
      </c>
      <c r="D25" s="19">
        <f aca="true" t="shared" si="5" ref="D25:K25">D24/5</f>
        <v>0.088508</v>
      </c>
      <c r="E25" s="19">
        <f t="shared" si="5"/>
        <v>0.174762</v>
      </c>
      <c r="F25" s="19">
        <f t="shared" si="5"/>
        <v>155.757436</v>
      </c>
      <c r="G25" s="19">
        <f t="shared" si="5"/>
        <v>0.131274</v>
      </c>
      <c r="H25" s="19">
        <f t="shared" si="5"/>
        <v>0.088464</v>
      </c>
      <c r="I25" s="19">
        <f t="shared" si="5"/>
        <v>0.1359</v>
      </c>
      <c r="J25" s="19">
        <f t="shared" si="5"/>
        <v>10.446192</v>
      </c>
      <c r="K25" s="19">
        <f t="shared" si="5"/>
        <v>0.10663</v>
      </c>
    </row>
    <row r="26" spans="1:11" ht="15.75" thickTop="1">
      <c r="A26" s="8">
        <v>40931</v>
      </c>
      <c r="B26" s="9">
        <v>0.20605</v>
      </c>
      <c r="C26" s="10">
        <v>0.16886</v>
      </c>
      <c r="D26" s="9">
        <v>0.08851</v>
      </c>
      <c r="E26" s="10">
        <v>0.173</v>
      </c>
      <c r="F26" s="9">
        <v>154.04265</v>
      </c>
      <c r="G26" s="10">
        <v>0.12985</v>
      </c>
      <c r="H26" s="9">
        <v>0.08743</v>
      </c>
      <c r="I26" s="10">
        <v>0.1359</v>
      </c>
      <c r="J26" s="10">
        <v>10.46838</v>
      </c>
      <c r="K26" s="53">
        <v>0.10535</v>
      </c>
    </row>
    <row r="27" spans="1:11" ht="15">
      <c r="A27" s="8">
        <v>40932</v>
      </c>
      <c r="B27" s="9">
        <v>0.20473</v>
      </c>
      <c r="C27" s="10">
        <v>0.16788</v>
      </c>
      <c r="D27" s="9">
        <v>0.08851</v>
      </c>
      <c r="E27" s="10">
        <v>0.17246</v>
      </c>
      <c r="F27" s="9">
        <v>153.68591</v>
      </c>
      <c r="G27" s="10">
        <v>0.12912</v>
      </c>
      <c r="H27" s="9">
        <v>0.08729</v>
      </c>
      <c r="I27" s="10">
        <v>0.1359</v>
      </c>
      <c r="J27" s="10">
        <v>10.46209</v>
      </c>
      <c r="K27" s="53">
        <v>0.10468</v>
      </c>
    </row>
    <row r="28" spans="1:11" ht="15">
      <c r="A28" s="8">
        <v>40933</v>
      </c>
      <c r="B28" s="9">
        <v>0.20444</v>
      </c>
      <c r="C28" s="10">
        <v>0.16803</v>
      </c>
      <c r="D28" s="9">
        <v>0.08851</v>
      </c>
      <c r="E28" s="10">
        <v>0.17255</v>
      </c>
      <c r="F28" s="9">
        <v>153.73688</v>
      </c>
      <c r="G28" s="10">
        <v>0.1297</v>
      </c>
      <c r="H28" s="9">
        <v>0.08724</v>
      </c>
      <c r="I28" s="10">
        <v>0.1359</v>
      </c>
      <c r="J28" s="10">
        <v>10.5297</v>
      </c>
      <c r="K28" s="53">
        <v>0.10453</v>
      </c>
    </row>
    <row r="29" spans="1:11" ht="15">
      <c r="A29" s="8">
        <v>40934</v>
      </c>
      <c r="B29" s="9">
        <v>0.20427</v>
      </c>
      <c r="C29" s="10">
        <v>0.1674</v>
      </c>
      <c r="D29" s="9">
        <v>0.08851</v>
      </c>
      <c r="E29" s="10">
        <v>0.17226</v>
      </c>
      <c r="F29" s="9">
        <v>153.21638</v>
      </c>
      <c r="G29" s="10">
        <v>0.12923</v>
      </c>
      <c r="H29" s="9">
        <v>0.08712</v>
      </c>
      <c r="I29" s="10">
        <v>0.1359</v>
      </c>
      <c r="J29" s="10">
        <v>10.59952</v>
      </c>
      <c r="K29" s="53">
        <v>0.10444</v>
      </c>
    </row>
    <row r="30" spans="1:11" ht="15.75" thickBot="1">
      <c r="A30" s="11">
        <v>40935</v>
      </c>
      <c r="B30" s="12">
        <v>0.20224</v>
      </c>
      <c r="C30" s="13">
        <v>0.1658</v>
      </c>
      <c r="D30" s="12">
        <v>0.08851</v>
      </c>
      <c r="E30" s="13">
        <v>0.17091</v>
      </c>
      <c r="F30" s="12">
        <v>152.60992</v>
      </c>
      <c r="G30" s="13">
        <v>0.12771</v>
      </c>
      <c r="H30" s="12">
        <v>0.08659</v>
      </c>
      <c r="I30" s="13">
        <v>0.1359</v>
      </c>
      <c r="J30" s="13">
        <v>10.53191</v>
      </c>
      <c r="K30" s="54">
        <v>0.1034</v>
      </c>
    </row>
    <row r="31" spans="1:11" ht="15.75" thickTop="1">
      <c r="A31" s="14" t="s">
        <v>9</v>
      </c>
      <c r="B31" s="15">
        <f aca="true" t="shared" si="6" ref="B31:K31">SUM(B26:B30)</f>
        <v>1.02173</v>
      </c>
      <c r="C31" s="16">
        <f t="shared" si="6"/>
        <v>0.8379700000000001</v>
      </c>
      <c r="D31" s="15">
        <f t="shared" si="6"/>
        <v>0.44255</v>
      </c>
      <c r="E31" s="16">
        <f t="shared" si="6"/>
        <v>0.86118</v>
      </c>
      <c r="F31" s="15">
        <f t="shared" si="6"/>
        <v>767.29174</v>
      </c>
      <c r="G31" s="16">
        <f t="shared" si="6"/>
        <v>0.64561</v>
      </c>
      <c r="H31" s="15">
        <f t="shared" si="6"/>
        <v>0.43566999999999995</v>
      </c>
      <c r="I31" s="16">
        <f t="shared" si="6"/>
        <v>0.6795</v>
      </c>
      <c r="J31" s="16">
        <f t="shared" si="6"/>
        <v>52.5916</v>
      </c>
      <c r="K31" s="55">
        <f t="shared" si="6"/>
        <v>0.5224000000000001</v>
      </c>
    </row>
    <row r="32" spans="1:11" ht="15.75" thickBot="1">
      <c r="A32" s="17" t="s">
        <v>10</v>
      </c>
      <c r="B32" s="18">
        <f>B31/5</f>
        <v>0.204346</v>
      </c>
      <c r="C32" s="19">
        <f>C31/5</f>
        <v>0.16759400000000002</v>
      </c>
      <c r="D32" s="19">
        <f aca="true" t="shared" si="7" ref="D32:K32">D31/5</f>
        <v>0.08851</v>
      </c>
      <c r="E32" s="19">
        <f t="shared" si="7"/>
        <v>0.172236</v>
      </c>
      <c r="F32" s="19">
        <f t="shared" si="7"/>
        <v>153.458348</v>
      </c>
      <c r="G32" s="19">
        <f t="shared" si="7"/>
        <v>0.12912200000000001</v>
      </c>
      <c r="H32" s="19">
        <f t="shared" si="7"/>
        <v>0.08713399999999999</v>
      </c>
      <c r="I32" s="19">
        <f t="shared" si="7"/>
        <v>0.1359</v>
      </c>
      <c r="J32" s="19">
        <f t="shared" si="7"/>
        <v>10.51832</v>
      </c>
      <c r="K32" s="19">
        <f t="shared" si="7"/>
        <v>0.10448000000000002</v>
      </c>
    </row>
    <row r="33" spans="1:11" ht="15.75" thickTop="1">
      <c r="A33" s="8">
        <v>40938</v>
      </c>
      <c r="B33" s="9">
        <v>0.20137</v>
      </c>
      <c r="C33" s="10">
        <v>0.16503</v>
      </c>
      <c r="D33" s="9">
        <v>0.08851</v>
      </c>
      <c r="E33" s="10">
        <v>0.17018</v>
      </c>
      <c r="F33" s="9">
        <v>152.46621</v>
      </c>
      <c r="G33" s="10">
        <v>0.12771</v>
      </c>
      <c r="H33" s="9">
        <v>0.08647</v>
      </c>
      <c r="I33" s="10">
        <v>0.1359</v>
      </c>
      <c r="J33" s="10">
        <v>10.422</v>
      </c>
      <c r="K33" s="53">
        <v>0.10296</v>
      </c>
    </row>
    <row r="34" spans="1:11" ht="15">
      <c r="A34" s="8">
        <v>40939</v>
      </c>
      <c r="B34" s="9">
        <v>0.20224</v>
      </c>
      <c r="C34" s="10">
        <v>0.16578</v>
      </c>
      <c r="D34" s="9">
        <v>0.08851</v>
      </c>
      <c r="E34" s="10">
        <v>0.17081</v>
      </c>
      <c r="F34" s="9">
        <v>153.03461</v>
      </c>
      <c r="G34" s="10">
        <v>0.12839</v>
      </c>
      <c r="H34" s="9">
        <v>0.08662</v>
      </c>
      <c r="I34" s="10">
        <v>0.1359</v>
      </c>
      <c r="J34" s="10">
        <v>10.39312</v>
      </c>
      <c r="K34" s="53">
        <v>0.1034</v>
      </c>
    </row>
    <row r="35" spans="1:11" ht="20.25">
      <c r="A35" s="20"/>
      <c r="B35" s="9"/>
      <c r="C35" s="56"/>
      <c r="D35" s="21"/>
      <c r="E35" s="22" t="s">
        <v>11</v>
      </c>
      <c r="F35" s="9"/>
      <c r="G35" s="10"/>
      <c r="H35" s="9"/>
      <c r="I35" s="10"/>
      <c r="J35" s="10"/>
      <c r="K35" s="53"/>
    </row>
    <row r="36" spans="1:11" ht="15.75" thickBot="1">
      <c r="A36" s="23"/>
      <c r="B36" s="24"/>
      <c r="C36" s="25"/>
      <c r="D36" s="24"/>
      <c r="E36" s="25"/>
      <c r="F36" s="24"/>
      <c r="G36" s="25"/>
      <c r="H36" s="24"/>
      <c r="I36" s="25"/>
      <c r="J36" s="25"/>
      <c r="K36" s="57"/>
    </row>
    <row r="37" spans="1:11" ht="15">
      <c r="A37" s="26" t="s">
        <v>12</v>
      </c>
      <c r="B37" s="27">
        <f>SUM(B6:B9,B12:B16,B19:B23,B26:B30,B33:B34)</f>
        <v>4.333089999999999</v>
      </c>
      <c r="C37" s="28">
        <f>SUM(C6:C9,C12:C16,C19:C23,C26:C30,C33:C34)</f>
        <v>3.574559999999999</v>
      </c>
      <c r="D37" s="28">
        <f aca="true" t="shared" si="8" ref="D37:K37">SUM(D6:D9,D12:D16,D19:D23,D26:D30,D33:D34)</f>
        <v>1.8586900000000006</v>
      </c>
      <c r="E37" s="28">
        <f t="shared" si="8"/>
        <v>3.6564</v>
      </c>
      <c r="F37" s="28">
        <f t="shared" si="8"/>
        <v>3264.5092899999995</v>
      </c>
      <c r="G37" s="28">
        <f t="shared" si="8"/>
        <v>2.7486</v>
      </c>
      <c r="H37" s="28">
        <f t="shared" si="8"/>
        <v>1.8412099999999998</v>
      </c>
      <c r="I37" s="28">
        <f t="shared" si="8"/>
        <v>2.853899999999999</v>
      </c>
      <c r="J37" s="28">
        <f t="shared" si="8"/>
        <v>219.71632</v>
      </c>
      <c r="K37" s="28">
        <f t="shared" si="8"/>
        <v>2.21543</v>
      </c>
    </row>
    <row r="38" spans="1:11" ht="15">
      <c r="A38" s="26" t="s">
        <v>13</v>
      </c>
      <c r="B38" s="15">
        <f>B37/21</f>
        <v>0.20633761904761902</v>
      </c>
      <c r="C38" s="16">
        <f>C37/21</f>
        <v>0.17021714285714282</v>
      </c>
      <c r="D38" s="16">
        <f aca="true" t="shared" si="9" ref="D38:K38">D37/21</f>
        <v>0.08850904761904765</v>
      </c>
      <c r="E38" s="16">
        <f t="shared" si="9"/>
        <v>0.17411428571428572</v>
      </c>
      <c r="F38" s="16">
        <f t="shared" si="9"/>
        <v>155.4528233333333</v>
      </c>
      <c r="G38" s="16">
        <f t="shared" si="9"/>
        <v>0.1308857142857143</v>
      </c>
      <c r="H38" s="16">
        <f t="shared" si="9"/>
        <v>0.08767666666666665</v>
      </c>
      <c r="I38" s="16">
        <f t="shared" si="9"/>
        <v>0.13589999999999997</v>
      </c>
      <c r="J38" s="16">
        <f t="shared" si="9"/>
        <v>10.462681904761904</v>
      </c>
      <c r="K38" s="16">
        <f t="shared" si="9"/>
        <v>0.10549666666666667</v>
      </c>
    </row>
    <row r="39" spans="1:11" ht="15">
      <c r="A39" s="26" t="s">
        <v>14</v>
      </c>
      <c r="B39" s="27">
        <f>1/B38</f>
        <v>4.846425991613376</v>
      </c>
      <c r="C39" s="28">
        <f>1/C38</f>
        <v>5.874848932456024</v>
      </c>
      <c r="D39" s="28">
        <f aca="true" t="shared" si="10" ref="D39:K39">1/D38</f>
        <v>11.298279971377687</v>
      </c>
      <c r="E39" s="28">
        <f t="shared" si="10"/>
        <v>5.7433541188053825</v>
      </c>
      <c r="F39" s="28">
        <f>1000/F38</f>
        <v>6.432819800613894</v>
      </c>
      <c r="G39" s="28">
        <f t="shared" si="10"/>
        <v>7.640253219820999</v>
      </c>
      <c r="H39" s="28">
        <f t="shared" si="10"/>
        <v>11.405543093943658</v>
      </c>
      <c r="I39" s="28">
        <f t="shared" si="10"/>
        <v>7.358351729212658</v>
      </c>
      <c r="J39" s="28">
        <f>100/J38</f>
        <v>9.557778866858866</v>
      </c>
      <c r="K39" s="28">
        <f t="shared" si="10"/>
        <v>9.478972479383234</v>
      </c>
    </row>
    <row r="40" spans="1:11" ht="15.75" thickBot="1">
      <c r="A40" s="29"/>
      <c r="B40" s="30"/>
      <c r="C40" s="31"/>
      <c r="D40" s="30"/>
      <c r="E40" s="31"/>
      <c r="F40" s="30"/>
      <c r="G40" s="31"/>
      <c r="H40" s="30"/>
      <c r="I40" s="31"/>
      <c r="J40" s="31"/>
      <c r="K40" s="4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 topLeftCell="A10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30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>
      <c r="A5" s="6" t="s">
        <v>0</v>
      </c>
      <c r="B5" s="7" t="s">
        <v>15</v>
      </c>
      <c r="C5" s="6" t="s">
        <v>4</v>
      </c>
      <c r="D5" s="7" t="s">
        <v>3</v>
      </c>
      <c r="E5" s="6" t="s">
        <v>1</v>
      </c>
      <c r="F5" s="7" t="s">
        <v>2</v>
      </c>
      <c r="G5" s="6" t="s">
        <v>5</v>
      </c>
      <c r="H5" s="7" t="s">
        <v>6</v>
      </c>
      <c r="I5" s="6" t="s">
        <v>7</v>
      </c>
      <c r="J5" s="6" t="s">
        <v>8</v>
      </c>
      <c r="K5" s="52" t="s">
        <v>17</v>
      </c>
    </row>
    <row r="6" spans="1:11" ht="15">
      <c r="A6" s="38">
        <v>41183</v>
      </c>
      <c r="B6" s="39">
        <v>0.20677</v>
      </c>
      <c r="C6" s="40">
        <v>0.16383</v>
      </c>
      <c r="D6" s="39">
        <v>151.28796</v>
      </c>
      <c r="E6" s="40">
        <v>0.13099</v>
      </c>
      <c r="F6" s="39">
        <v>0.10572</v>
      </c>
      <c r="G6" s="40">
        <v>0.08812</v>
      </c>
      <c r="H6" s="39">
        <v>0.16676</v>
      </c>
      <c r="I6" s="40">
        <v>0.08414</v>
      </c>
      <c r="J6" s="40">
        <v>0.1359</v>
      </c>
      <c r="K6" s="60">
        <v>10.5929</v>
      </c>
    </row>
    <row r="7" spans="1:11" ht="15">
      <c r="A7" s="8">
        <v>41184</v>
      </c>
      <c r="B7" s="9">
        <v>0.20636</v>
      </c>
      <c r="C7" s="10">
        <v>0.16384</v>
      </c>
      <c r="D7" s="9">
        <v>151.56112</v>
      </c>
      <c r="E7" s="10">
        <v>0.13106</v>
      </c>
      <c r="F7" s="9">
        <v>0.10551</v>
      </c>
      <c r="G7" s="10">
        <v>0.08825</v>
      </c>
      <c r="H7" s="9">
        <v>0.16698</v>
      </c>
      <c r="I7" s="10">
        <v>0.08418</v>
      </c>
      <c r="J7" s="10">
        <v>0.1359</v>
      </c>
      <c r="K7" s="53">
        <v>10.59918</v>
      </c>
    </row>
    <row r="8" spans="1:11" ht="15">
      <c r="A8" s="8">
        <v>41185</v>
      </c>
      <c r="B8" s="9">
        <v>0.20644</v>
      </c>
      <c r="C8" s="10">
        <v>0.16485</v>
      </c>
      <c r="D8" s="9">
        <v>151.77654</v>
      </c>
      <c r="E8" s="10">
        <v>0.13277</v>
      </c>
      <c r="F8" s="9">
        <v>0.10555</v>
      </c>
      <c r="G8" s="10">
        <v>0.08854</v>
      </c>
      <c r="H8" s="9">
        <v>0.16782</v>
      </c>
      <c r="I8" s="10">
        <v>0.08454</v>
      </c>
      <c r="J8" s="10">
        <v>0.1364</v>
      </c>
      <c r="K8" s="53">
        <v>10.65693</v>
      </c>
    </row>
    <row r="9" spans="1:11" ht="15">
      <c r="A9" s="8">
        <v>41186</v>
      </c>
      <c r="B9" s="9">
        <v>0.2064</v>
      </c>
      <c r="C9" s="10">
        <v>0.16608</v>
      </c>
      <c r="D9" s="9">
        <v>152.26119</v>
      </c>
      <c r="E9" s="10">
        <v>0.13358</v>
      </c>
      <c r="F9" s="9">
        <v>0.10584</v>
      </c>
      <c r="G9" s="10">
        <v>0.08874</v>
      </c>
      <c r="H9" s="9">
        <v>0.16831</v>
      </c>
      <c r="I9" s="10">
        <v>0.08486</v>
      </c>
      <c r="J9" s="10">
        <v>0.1366</v>
      </c>
      <c r="K9" s="53">
        <v>10.70927</v>
      </c>
    </row>
    <row r="10" spans="1:11" ht="15.75" thickBot="1">
      <c r="A10" s="11">
        <v>41187</v>
      </c>
      <c r="B10" s="12">
        <v>0.20589</v>
      </c>
      <c r="C10" s="13">
        <v>0.16659</v>
      </c>
      <c r="D10" s="12">
        <v>152.05014</v>
      </c>
      <c r="E10" s="13">
        <v>0.13354</v>
      </c>
      <c r="F10" s="12">
        <v>0.10527</v>
      </c>
      <c r="G10" s="13">
        <v>0.08867</v>
      </c>
      <c r="H10" s="12">
        <v>0.16798</v>
      </c>
      <c r="I10" s="13">
        <v>0.08461</v>
      </c>
      <c r="J10" s="13">
        <v>0.1366</v>
      </c>
      <c r="K10" s="54">
        <v>10.72344</v>
      </c>
    </row>
    <row r="11" spans="1:11" ht="15.75" thickTop="1">
      <c r="A11" s="14" t="s">
        <v>9</v>
      </c>
      <c r="B11" s="15">
        <f aca="true" t="shared" si="0" ref="B11:K11">SUM(B6:B10)</f>
        <v>1.03186</v>
      </c>
      <c r="C11" s="16">
        <f t="shared" si="0"/>
        <v>0.8251900000000001</v>
      </c>
      <c r="D11" s="15">
        <f t="shared" si="0"/>
        <v>758.93695</v>
      </c>
      <c r="E11" s="16">
        <f t="shared" si="0"/>
        <v>0.66194</v>
      </c>
      <c r="F11" s="15">
        <f t="shared" si="0"/>
        <v>0.52789</v>
      </c>
      <c r="G11" s="16">
        <f t="shared" si="0"/>
        <v>0.44231999999999994</v>
      </c>
      <c r="H11" s="15">
        <f t="shared" si="0"/>
        <v>0.83785</v>
      </c>
      <c r="I11" s="16">
        <f t="shared" si="0"/>
        <v>0.42233000000000004</v>
      </c>
      <c r="J11" s="16">
        <f t="shared" si="0"/>
        <v>0.6814</v>
      </c>
      <c r="K11" s="55">
        <f t="shared" si="0"/>
        <v>53.28171999999999</v>
      </c>
    </row>
    <row r="12" spans="1:11" ht="15.75" thickBot="1">
      <c r="A12" s="17" t="s">
        <v>10</v>
      </c>
      <c r="B12" s="18">
        <f>B11/5</f>
        <v>0.206372</v>
      </c>
      <c r="C12" s="19">
        <f>C11/5</f>
        <v>0.16503800000000002</v>
      </c>
      <c r="D12" s="19">
        <f aca="true" t="shared" si="1" ref="D12:K12">D11/5</f>
        <v>151.78739000000002</v>
      </c>
      <c r="E12" s="19">
        <f t="shared" si="1"/>
        <v>0.132388</v>
      </c>
      <c r="F12" s="19">
        <f t="shared" si="1"/>
        <v>0.10557799999999999</v>
      </c>
      <c r="G12" s="19">
        <f t="shared" si="1"/>
        <v>0.08846399999999999</v>
      </c>
      <c r="H12" s="19">
        <f t="shared" si="1"/>
        <v>0.16757</v>
      </c>
      <c r="I12" s="19">
        <f t="shared" si="1"/>
        <v>0.08446600000000001</v>
      </c>
      <c r="J12" s="19">
        <f t="shared" si="1"/>
        <v>0.13628</v>
      </c>
      <c r="K12" s="19">
        <f t="shared" si="1"/>
        <v>10.656343999999999</v>
      </c>
    </row>
    <row r="13" spans="1:11" ht="15.75" thickTop="1">
      <c r="A13" s="8">
        <v>41190</v>
      </c>
      <c r="B13" s="9">
        <v>0.20533</v>
      </c>
      <c r="C13" s="10">
        <v>0.16758</v>
      </c>
      <c r="D13" s="9">
        <v>152.03789</v>
      </c>
      <c r="E13" s="10">
        <v>0.13451</v>
      </c>
      <c r="F13" s="9">
        <v>0.10498</v>
      </c>
      <c r="G13" s="10">
        <v>0.08865</v>
      </c>
      <c r="H13" s="9">
        <v>0.16821</v>
      </c>
      <c r="I13" s="10">
        <v>0.08478</v>
      </c>
      <c r="J13" s="10">
        <v>0.1369</v>
      </c>
      <c r="K13" s="53">
        <v>10.76907</v>
      </c>
    </row>
    <row r="14" spans="1:11" ht="15">
      <c r="A14" s="8">
        <v>41191</v>
      </c>
      <c r="B14" s="9">
        <v>0.20603</v>
      </c>
      <c r="C14" s="10">
        <v>0.16712</v>
      </c>
      <c r="D14" s="9">
        <v>151.99848</v>
      </c>
      <c r="E14" s="10">
        <v>0.13424</v>
      </c>
      <c r="F14" s="9">
        <v>0.10534</v>
      </c>
      <c r="G14" s="10">
        <v>0.08858</v>
      </c>
      <c r="H14" s="9">
        <v>0.1683</v>
      </c>
      <c r="I14" s="10">
        <v>0.08514</v>
      </c>
      <c r="J14" s="10">
        <v>0.1368</v>
      </c>
      <c r="K14" s="53">
        <v>10.71896</v>
      </c>
    </row>
    <row r="15" spans="1:11" ht="15">
      <c r="A15" s="8">
        <v>41192</v>
      </c>
      <c r="B15" s="9">
        <v>0.20698</v>
      </c>
      <c r="C15" s="10">
        <v>0.16673</v>
      </c>
      <c r="D15" s="9">
        <v>151.85969</v>
      </c>
      <c r="E15" s="10">
        <v>0.1339</v>
      </c>
      <c r="F15" s="9">
        <v>0.10582</v>
      </c>
      <c r="G15" s="10">
        <v>0.0881</v>
      </c>
      <c r="H15" s="9">
        <v>0.1681</v>
      </c>
      <c r="I15" s="10">
        <v>0.08539</v>
      </c>
      <c r="J15" s="10">
        <v>0.1367</v>
      </c>
      <c r="K15" s="53">
        <v>10.69883</v>
      </c>
    </row>
    <row r="16" spans="1:11" ht="15">
      <c r="A16" s="8">
        <v>41193</v>
      </c>
      <c r="B16" s="9">
        <v>0.20758</v>
      </c>
      <c r="C16" s="10">
        <v>0.16718</v>
      </c>
      <c r="D16" s="9">
        <v>152.31234</v>
      </c>
      <c r="E16" s="10">
        <v>0.13364</v>
      </c>
      <c r="F16" s="9">
        <v>0.10612</v>
      </c>
      <c r="G16" s="10">
        <v>0.08881</v>
      </c>
      <c r="H16" s="9">
        <v>0.16813</v>
      </c>
      <c r="I16" s="10">
        <v>0.0854</v>
      </c>
      <c r="J16" s="10">
        <v>0.1367</v>
      </c>
      <c r="K16" s="53">
        <v>10.69917</v>
      </c>
    </row>
    <row r="17" spans="1:11" ht="15.75" thickBot="1">
      <c r="A17" s="11">
        <v>41194</v>
      </c>
      <c r="B17" s="12">
        <v>0.20692</v>
      </c>
      <c r="C17" s="13">
        <v>0.16765</v>
      </c>
      <c r="D17" s="12">
        <v>152.1574</v>
      </c>
      <c r="E17" s="13">
        <v>0.13308</v>
      </c>
      <c r="F17" s="12">
        <v>0.10579</v>
      </c>
      <c r="G17" s="13">
        <v>0.08874</v>
      </c>
      <c r="H17" s="12">
        <v>0.16765</v>
      </c>
      <c r="I17" s="13">
        <v>0.08518</v>
      </c>
      <c r="J17" s="13">
        <v>0.1365</v>
      </c>
      <c r="K17" s="54">
        <v>10.69205</v>
      </c>
    </row>
    <row r="18" spans="1:11" ht="15.75" thickTop="1">
      <c r="A18" s="14" t="s">
        <v>9</v>
      </c>
      <c r="B18" s="15">
        <f aca="true" t="shared" si="2" ref="B18:K18">SUM(B13:B17)</f>
        <v>1.03284</v>
      </c>
      <c r="C18" s="16">
        <f t="shared" si="2"/>
        <v>0.83626</v>
      </c>
      <c r="D18" s="15">
        <f t="shared" si="2"/>
        <v>760.3658</v>
      </c>
      <c r="E18" s="16">
        <f t="shared" si="2"/>
        <v>0.6693699999999999</v>
      </c>
      <c r="F18" s="15">
        <f t="shared" si="2"/>
        <v>0.5280499999999999</v>
      </c>
      <c r="G18" s="16">
        <f t="shared" si="2"/>
        <v>0.44288</v>
      </c>
      <c r="H18" s="15">
        <f t="shared" si="2"/>
        <v>0.84039</v>
      </c>
      <c r="I18" s="16">
        <f t="shared" si="2"/>
        <v>0.42589</v>
      </c>
      <c r="J18" s="16">
        <f t="shared" si="2"/>
        <v>0.6836</v>
      </c>
      <c r="K18" s="55">
        <f t="shared" si="2"/>
        <v>53.57808</v>
      </c>
    </row>
    <row r="19" spans="1:11" ht="15.75" thickBot="1">
      <c r="A19" s="17" t="s">
        <v>10</v>
      </c>
      <c r="B19" s="18">
        <f>B18/5</f>
        <v>0.206568</v>
      </c>
      <c r="C19" s="19">
        <f>C18/5</f>
        <v>0.167252</v>
      </c>
      <c r="D19" s="19">
        <f aca="true" t="shared" si="3" ref="D19:K19">D18/5</f>
        <v>152.07316</v>
      </c>
      <c r="E19" s="19">
        <f t="shared" si="3"/>
        <v>0.133874</v>
      </c>
      <c r="F19" s="19">
        <f t="shared" si="3"/>
        <v>0.10560999999999998</v>
      </c>
      <c r="G19" s="19">
        <f t="shared" si="3"/>
        <v>0.088576</v>
      </c>
      <c r="H19" s="19">
        <f t="shared" si="3"/>
        <v>0.168078</v>
      </c>
      <c r="I19" s="19">
        <f t="shared" si="3"/>
        <v>0.085178</v>
      </c>
      <c r="J19" s="19">
        <f t="shared" si="3"/>
        <v>0.13672</v>
      </c>
      <c r="K19" s="19">
        <f t="shared" si="3"/>
        <v>10.715616</v>
      </c>
    </row>
    <row r="20" spans="1:11" ht="15" customHeight="1" thickTop="1">
      <c r="A20" s="8">
        <v>41197</v>
      </c>
      <c r="B20" s="9">
        <v>0.20614</v>
      </c>
      <c r="C20" s="10">
        <v>0.16686</v>
      </c>
      <c r="D20" s="9">
        <v>151.75968</v>
      </c>
      <c r="E20" s="10">
        <v>0.13313</v>
      </c>
      <c r="F20" s="9">
        <v>0.10535</v>
      </c>
      <c r="G20" s="10">
        <v>0.08857</v>
      </c>
      <c r="H20" s="9">
        <v>0.16671</v>
      </c>
      <c r="I20" s="10">
        <v>0.0849</v>
      </c>
      <c r="J20" s="10">
        <v>0.1365</v>
      </c>
      <c r="K20" s="53">
        <v>10.69716</v>
      </c>
    </row>
    <row r="21" spans="1:11" ht="15">
      <c r="A21" s="8">
        <v>41198</v>
      </c>
      <c r="B21" s="9">
        <v>0.20635</v>
      </c>
      <c r="C21" s="10">
        <v>0.16693</v>
      </c>
      <c r="D21" s="9">
        <v>151.88605</v>
      </c>
      <c r="E21" s="10">
        <v>0.13332</v>
      </c>
      <c r="F21" s="9">
        <v>0.10553</v>
      </c>
      <c r="G21" s="10">
        <v>0.08869</v>
      </c>
      <c r="H21" s="9">
        <v>0.16693</v>
      </c>
      <c r="I21" s="10">
        <v>0.08502</v>
      </c>
      <c r="J21" s="10">
        <v>0.1366</v>
      </c>
      <c r="K21" s="53">
        <v>10.74786</v>
      </c>
    </row>
    <row r="22" spans="1:11" ht="15">
      <c r="A22" s="8">
        <v>41199</v>
      </c>
      <c r="B22" s="9">
        <v>0.20557</v>
      </c>
      <c r="C22" s="10">
        <v>0.16751</v>
      </c>
      <c r="D22" s="9">
        <v>151.22289</v>
      </c>
      <c r="E22" s="10">
        <v>0.13298</v>
      </c>
      <c r="F22" s="9">
        <v>0.10494</v>
      </c>
      <c r="G22" s="10">
        <v>0.08849</v>
      </c>
      <c r="H22" s="9">
        <v>0.16665</v>
      </c>
      <c r="I22" s="10">
        <v>0.08479</v>
      </c>
      <c r="J22" s="10">
        <v>0.1365</v>
      </c>
      <c r="K22" s="53">
        <v>10.7591</v>
      </c>
    </row>
    <row r="23" spans="1:11" ht="15">
      <c r="A23" s="8">
        <v>41200</v>
      </c>
      <c r="B23" s="9">
        <v>0.204</v>
      </c>
      <c r="C23" s="10">
        <v>0.16644</v>
      </c>
      <c r="D23" s="9">
        <v>150.43733</v>
      </c>
      <c r="E23" s="10">
        <v>0.13172</v>
      </c>
      <c r="F23" s="9">
        <v>0.10395</v>
      </c>
      <c r="G23" s="10">
        <v>0.08799</v>
      </c>
      <c r="H23" s="9">
        <v>0.16578</v>
      </c>
      <c r="I23" s="10">
        <v>0.08434</v>
      </c>
      <c r="J23" s="10">
        <v>0.1362</v>
      </c>
      <c r="K23" s="53">
        <v>10.73375</v>
      </c>
    </row>
    <row r="24" spans="1:11" ht="15.75" thickBot="1">
      <c r="A24" s="11">
        <v>41201</v>
      </c>
      <c r="B24" s="12">
        <v>0.20419</v>
      </c>
      <c r="C24" s="13">
        <v>0.16632</v>
      </c>
      <c r="D24" s="12">
        <v>150.37451</v>
      </c>
      <c r="E24" s="13">
        <v>0.13127</v>
      </c>
      <c r="F24" s="12">
        <v>0.1041</v>
      </c>
      <c r="G24" s="13">
        <v>0.08801</v>
      </c>
      <c r="H24" s="12">
        <v>0.16591</v>
      </c>
      <c r="I24" s="13">
        <v>0.08471</v>
      </c>
      <c r="J24" s="13">
        <v>0.1361</v>
      </c>
      <c r="K24" s="54">
        <v>10.8139</v>
      </c>
    </row>
    <row r="25" spans="1:11" ht="15.75" thickTop="1">
      <c r="A25" s="14" t="s">
        <v>9</v>
      </c>
      <c r="B25" s="15">
        <f aca="true" t="shared" si="4" ref="B25:K25">SUM(B20:B24)</f>
        <v>1.02625</v>
      </c>
      <c r="C25" s="16">
        <f t="shared" si="4"/>
        <v>0.8340600000000001</v>
      </c>
      <c r="D25" s="15">
        <f t="shared" si="4"/>
        <v>755.68046</v>
      </c>
      <c r="E25" s="16">
        <f t="shared" si="4"/>
        <v>0.66242</v>
      </c>
      <c r="F25" s="15">
        <f t="shared" si="4"/>
        <v>0.52387</v>
      </c>
      <c r="G25" s="16">
        <f t="shared" si="4"/>
        <v>0.44175</v>
      </c>
      <c r="H25" s="15">
        <f t="shared" si="4"/>
        <v>0.83198</v>
      </c>
      <c r="I25" s="16">
        <f t="shared" si="4"/>
        <v>0.42375999999999997</v>
      </c>
      <c r="J25" s="16">
        <f t="shared" si="4"/>
        <v>0.6819000000000001</v>
      </c>
      <c r="K25" s="55">
        <f t="shared" si="4"/>
        <v>53.75177000000001</v>
      </c>
    </row>
    <row r="26" spans="1:11" ht="15.75" thickBot="1">
      <c r="A26" s="17" t="s">
        <v>10</v>
      </c>
      <c r="B26" s="18">
        <f>B25/5</f>
        <v>0.20525000000000002</v>
      </c>
      <c r="C26" s="19">
        <f>C25/5</f>
        <v>0.16681200000000002</v>
      </c>
      <c r="D26" s="19">
        <f aca="true" t="shared" si="5" ref="D26:K26">D25/5</f>
        <v>151.13609200000002</v>
      </c>
      <c r="E26" s="19">
        <f t="shared" si="5"/>
        <v>0.132484</v>
      </c>
      <c r="F26" s="19">
        <f t="shared" si="5"/>
        <v>0.10477399999999999</v>
      </c>
      <c r="G26" s="19">
        <f t="shared" si="5"/>
        <v>0.08835</v>
      </c>
      <c r="H26" s="19">
        <f t="shared" si="5"/>
        <v>0.16639600000000002</v>
      </c>
      <c r="I26" s="19">
        <f t="shared" si="5"/>
        <v>0.084752</v>
      </c>
      <c r="J26" s="19">
        <f t="shared" si="5"/>
        <v>0.13638</v>
      </c>
      <c r="K26" s="19">
        <f t="shared" si="5"/>
        <v>10.750354000000002</v>
      </c>
    </row>
    <row r="27" spans="1:11" ht="15.75" thickTop="1">
      <c r="A27" s="8">
        <v>41204</v>
      </c>
      <c r="B27" s="9">
        <v>0.20475</v>
      </c>
      <c r="C27" s="10">
        <v>0.16695</v>
      </c>
      <c r="D27" s="9">
        <v>150.39696</v>
      </c>
      <c r="E27" s="10">
        <v>0.13185</v>
      </c>
      <c r="F27" s="9">
        <v>0.10541</v>
      </c>
      <c r="G27" s="10">
        <v>0.0882</v>
      </c>
      <c r="H27" s="9">
        <v>0.16627</v>
      </c>
      <c r="I27" s="10">
        <v>0.085</v>
      </c>
      <c r="J27" s="10">
        <v>0.1361</v>
      </c>
      <c r="K27" s="53">
        <v>10.79545</v>
      </c>
    </row>
    <row r="28" spans="1:11" ht="15">
      <c r="A28" s="8">
        <v>41205</v>
      </c>
      <c r="B28" s="9">
        <v>0.20454</v>
      </c>
      <c r="C28" s="10">
        <v>0.16661</v>
      </c>
      <c r="D28" s="9">
        <v>150.63467</v>
      </c>
      <c r="E28" s="10">
        <v>0.13203</v>
      </c>
      <c r="F28" s="9">
        <v>0.10432</v>
      </c>
      <c r="G28" s="10">
        <v>0.08836</v>
      </c>
      <c r="H28" s="9">
        <v>0.16651</v>
      </c>
      <c r="I28" s="10">
        <v>0.08598</v>
      </c>
      <c r="J28" s="10">
        <v>0.1363</v>
      </c>
      <c r="K28" s="53">
        <v>10.89241</v>
      </c>
    </row>
    <row r="29" spans="1:11" ht="15">
      <c r="A29" s="8">
        <v>41206</v>
      </c>
      <c r="B29" s="9">
        <v>0.20556</v>
      </c>
      <c r="C29" s="10">
        <v>0.16776</v>
      </c>
      <c r="D29" s="9">
        <v>150.59228</v>
      </c>
      <c r="E29" s="10">
        <v>0.13287</v>
      </c>
      <c r="F29" s="9">
        <v>0.10506</v>
      </c>
      <c r="G29" s="10">
        <v>0.08856</v>
      </c>
      <c r="H29" s="9">
        <v>0.16721</v>
      </c>
      <c r="I29" s="10">
        <v>0.08558</v>
      </c>
      <c r="J29" s="10">
        <v>0.1366</v>
      </c>
      <c r="K29" s="53">
        <v>10.99649</v>
      </c>
    </row>
    <row r="30" spans="1:11" ht="15">
      <c r="A30" s="8">
        <v>41207</v>
      </c>
      <c r="B30" s="9">
        <v>0.20592</v>
      </c>
      <c r="C30" s="10">
        <v>0.16724</v>
      </c>
      <c r="D30" s="9">
        <v>150.565261</v>
      </c>
      <c r="E30" s="10">
        <v>0.13224</v>
      </c>
      <c r="F30" s="9">
        <v>0.10524</v>
      </c>
      <c r="G30" s="10">
        <v>0.08863</v>
      </c>
      <c r="H30" s="9">
        <v>0.16689</v>
      </c>
      <c r="I30" s="10">
        <v>0.08524</v>
      </c>
      <c r="J30" s="10">
        <v>0.1364</v>
      </c>
      <c r="K30" s="53">
        <v>10.88642</v>
      </c>
    </row>
    <row r="31" spans="1:11" ht="15.75" thickBot="1">
      <c r="A31" s="11">
        <v>41208</v>
      </c>
      <c r="B31" s="12">
        <v>0.20528</v>
      </c>
      <c r="C31" s="13">
        <v>0.16598</v>
      </c>
      <c r="D31" s="12">
        <v>150.5651</v>
      </c>
      <c r="E31" s="13">
        <v>0.13132</v>
      </c>
      <c r="F31" s="12">
        <v>0.10493</v>
      </c>
      <c r="G31" s="13">
        <v>0.08857</v>
      </c>
      <c r="H31" s="12">
        <v>0.16614</v>
      </c>
      <c r="I31" s="13">
        <v>0.08454</v>
      </c>
      <c r="J31" s="13">
        <v>0.1361</v>
      </c>
      <c r="K31" s="54">
        <v>10.8994</v>
      </c>
    </row>
    <row r="32" spans="1:11" ht="15.75" thickTop="1">
      <c r="A32" s="14" t="s">
        <v>9</v>
      </c>
      <c r="B32" s="15">
        <f aca="true" t="shared" si="6" ref="B32:K32">SUM(B27:B31)</f>
        <v>1.02605</v>
      </c>
      <c r="C32" s="16">
        <f t="shared" si="6"/>
        <v>0.8345400000000001</v>
      </c>
      <c r="D32" s="15">
        <f t="shared" si="6"/>
        <v>752.754271</v>
      </c>
      <c r="E32" s="16">
        <f t="shared" si="6"/>
        <v>0.66031</v>
      </c>
      <c r="F32" s="15">
        <f t="shared" si="6"/>
        <v>0.52496</v>
      </c>
      <c r="G32" s="16">
        <f t="shared" si="6"/>
        <v>0.44232</v>
      </c>
      <c r="H32" s="15">
        <f t="shared" si="6"/>
        <v>0.8330199999999999</v>
      </c>
      <c r="I32" s="16">
        <f t="shared" si="6"/>
        <v>0.42634</v>
      </c>
      <c r="J32" s="16">
        <f t="shared" si="6"/>
        <v>0.6815</v>
      </c>
      <c r="K32" s="55">
        <f t="shared" si="6"/>
        <v>54.47017</v>
      </c>
    </row>
    <row r="33" spans="1:11" ht="15.75" thickBot="1">
      <c r="A33" s="17" t="s">
        <v>10</v>
      </c>
      <c r="B33" s="18">
        <f>B32/5</f>
        <v>0.20520999999999998</v>
      </c>
      <c r="C33" s="19">
        <f>C32/5</f>
        <v>0.166908</v>
      </c>
      <c r="D33" s="19">
        <f aca="true" t="shared" si="7" ref="D33:K33">D32/5</f>
        <v>150.5508542</v>
      </c>
      <c r="E33" s="19">
        <f t="shared" si="7"/>
        <v>0.13206199999999998</v>
      </c>
      <c r="F33" s="19">
        <f t="shared" si="7"/>
        <v>0.104992</v>
      </c>
      <c r="G33" s="19">
        <f t="shared" si="7"/>
        <v>0.088464</v>
      </c>
      <c r="H33" s="19">
        <f t="shared" si="7"/>
        <v>0.16660399999999997</v>
      </c>
      <c r="I33" s="19">
        <f t="shared" si="7"/>
        <v>0.085268</v>
      </c>
      <c r="J33" s="19">
        <f t="shared" si="7"/>
        <v>0.1363</v>
      </c>
      <c r="K33" s="19">
        <f t="shared" si="7"/>
        <v>10.894034000000001</v>
      </c>
    </row>
    <row r="34" spans="1:11" ht="15.75" thickTop="1">
      <c r="A34" s="8">
        <v>41211</v>
      </c>
      <c r="B34" s="9">
        <v>0.20552</v>
      </c>
      <c r="C34" s="10">
        <v>0.16547</v>
      </c>
      <c r="D34" s="9">
        <v>149.28469</v>
      </c>
      <c r="E34" s="10">
        <v>0.13131</v>
      </c>
      <c r="F34" s="9">
        <v>0.1051</v>
      </c>
      <c r="G34" s="10">
        <v>0.08862</v>
      </c>
      <c r="H34" s="9">
        <v>0.16614</v>
      </c>
      <c r="I34" s="10">
        <v>0.08454</v>
      </c>
      <c r="J34" s="10">
        <v>0.1361</v>
      </c>
      <c r="K34" s="53">
        <v>10.83577</v>
      </c>
    </row>
    <row r="35" spans="1:11" ht="15">
      <c r="A35" s="8">
        <v>41212</v>
      </c>
      <c r="B35" s="9">
        <v>0.206</v>
      </c>
      <c r="C35" s="10">
        <v>0.16596</v>
      </c>
      <c r="D35" s="9">
        <v>149.28559</v>
      </c>
      <c r="E35" s="10">
        <v>0.13167</v>
      </c>
      <c r="F35" s="9">
        <v>0.1054</v>
      </c>
      <c r="G35" s="10">
        <v>0.08868</v>
      </c>
      <c r="H35" s="9">
        <v>0.16631</v>
      </c>
      <c r="I35" s="10">
        <v>0.08484</v>
      </c>
      <c r="J35" s="10">
        <v>0.1362</v>
      </c>
      <c r="K35" s="53">
        <v>10.78353</v>
      </c>
    </row>
    <row r="36" spans="1:11" ht="15">
      <c r="A36" s="8">
        <v>41213</v>
      </c>
      <c r="B36" s="9">
        <v>0.20576</v>
      </c>
      <c r="C36" s="10">
        <v>0.16577</v>
      </c>
      <c r="D36" s="9">
        <v>148.82875</v>
      </c>
      <c r="E36" s="10">
        <v>0.13139</v>
      </c>
      <c r="F36" s="9">
        <v>0.10513</v>
      </c>
      <c r="G36" s="10">
        <v>0.08848</v>
      </c>
      <c r="H36" s="9">
        <v>0.16608</v>
      </c>
      <c r="I36" s="10">
        <v>0.08474</v>
      </c>
      <c r="J36" s="10">
        <v>0.1361</v>
      </c>
      <c r="K36" s="53">
        <v>10.84411</v>
      </c>
    </row>
    <row r="37" spans="1:11" ht="15.75" thickBot="1">
      <c r="A37" s="11"/>
      <c r="B37" s="12"/>
      <c r="C37" s="13"/>
      <c r="D37" s="12"/>
      <c r="E37" s="13"/>
      <c r="F37" s="12"/>
      <c r="G37" s="13"/>
      <c r="H37" s="12"/>
      <c r="I37" s="13"/>
      <c r="J37" s="13"/>
      <c r="K37" s="54"/>
    </row>
    <row r="38" spans="1:11" ht="15.75" thickTop="1">
      <c r="A38" s="14" t="s">
        <v>9</v>
      </c>
      <c r="B38" s="15">
        <f aca="true" t="shared" si="8" ref="B38:K38">SUM(B34:B37)</f>
        <v>0.61728</v>
      </c>
      <c r="C38" s="16">
        <f t="shared" si="8"/>
        <v>0.4972</v>
      </c>
      <c r="D38" s="15">
        <f t="shared" si="8"/>
        <v>447.39903000000004</v>
      </c>
      <c r="E38" s="16">
        <f t="shared" si="8"/>
        <v>0.39437</v>
      </c>
      <c r="F38" s="15">
        <f t="shared" si="8"/>
        <v>0.31562999999999997</v>
      </c>
      <c r="G38" s="16">
        <f t="shared" si="8"/>
        <v>0.26578</v>
      </c>
      <c r="H38" s="15">
        <f t="shared" si="8"/>
        <v>0.49853000000000003</v>
      </c>
      <c r="I38" s="16">
        <f t="shared" si="8"/>
        <v>0.25412</v>
      </c>
      <c r="J38" s="16">
        <f t="shared" si="8"/>
        <v>0.4084</v>
      </c>
      <c r="K38" s="55">
        <f t="shared" si="8"/>
        <v>32.46341</v>
      </c>
    </row>
    <row r="39" spans="1:11" ht="15.75" thickBot="1">
      <c r="A39" s="17" t="s">
        <v>10</v>
      </c>
      <c r="B39" s="18">
        <f>B38/3</f>
        <v>0.20576000000000003</v>
      </c>
      <c r="C39" s="19">
        <f>C38/3</f>
        <v>0.16573333333333332</v>
      </c>
      <c r="D39" s="19">
        <f aca="true" t="shared" si="9" ref="D39:K39">D38/3</f>
        <v>149.13301</v>
      </c>
      <c r="E39" s="19">
        <f t="shared" si="9"/>
        <v>0.13145666666666667</v>
      </c>
      <c r="F39" s="19">
        <f t="shared" si="9"/>
        <v>0.10520999999999998</v>
      </c>
      <c r="G39" s="19">
        <f t="shared" si="9"/>
        <v>0.08859333333333334</v>
      </c>
      <c r="H39" s="19">
        <f t="shared" si="9"/>
        <v>0.16617666666666667</v>
      </c>
      <c r="I39" s="19">
        <f t="shared" si="9"/>
        <v>0.08470666666666667</v>
      </c>
      <c r="J39" s="19">
        <f t="shared" si="9"/>
        <v>0.13613333333333333</v>
      </c>
      <c r="K39" s="19">
        <f t="shared" si="9"/>
        <v>10.821136666666668</v>
      </c>
    </row>
    <row r="40" spans="1:11" ht="15.75" thickTop="1">
      <c r="A40" s="20"/>
      <c r="B40" s="9"/>
      <c r="C40" s="10"/>
      <c r="D40" s="9"/>
      <c r="E40" s="10"/>
      <c r="F40" s="9"/>
      <c r="G40" s="10"/>
      <c r="H40" s="9"/>
      <c r="I40" s="10"/>
      <c r="J40" s="10"/>
      <c r="K40" s="53"/>
    </row>
    <row r="41" spans="1:11" ht="20.25">
      <c r="A41" s="20"/>
      <c r="B41" s="9"/>
      <c r="C41" s="58"/>
      <c r="D41" s="9"/>
      <c r="E41" s="22" t="s">
        <v>11</v>
      </c>
      <c r="F41" s="9"/>
      <c r="G41" s="10"/>
      <c r="H41" s="9"/>
      <c r="I41" s="10"/>
      <c r="J41" s="10"/>
      <c r="K41" s="53"/>
    </row>
    <row r="42" spans="1:11" ht="15.75" thickBot="1">
      <c r="A42" s="23"/>
      <c r="B42" s="24"/>
      <c r="C42" s="25"/>
      <c r="D42" s="24"/>
      <c r="E42" s="25"/>
      <c r="F42" s="24"/>
      <c r="G42" s="25"/>
      <c r="H42" s="24"/>
      <c r="I42" s="25"/>
      <c r="J42" s="25"/>
      <c r="K42" s="57"/>
    </row>
    <row r="43" spans="1:11" ht="15">
      <c r="A43" s="26" t="s">
        <v>12</v>
      </c>
      <c r="B43" s="27">
        <f>SUM(B6:B10,B13:B17,B20:B24,B27:B31,B34:B36)</f>
        <v>4.73428</v>
      </c>
      <c r="C43" s="36">
        <f>SUM(C6:C10,C13:C17,C20:C24,C27:C31,C34:C36)</f>
        <v>3.8272500000000003</v>
      </c>
      <c r="D43" s="36">
        <f aca="true" t="shared" si="10" ref="D43:K43">SUM(D6:D10,D13:D17,D20:D24,D27:D31,D34:D36)</f>
        <v>3475.136511</v>
      </c>
      <c r="E43" s="36">
        <f t="shared" si="10"/>
        <v>3.04841</v>
      </c>
      <c r="F43" s="36">
        <f t="shared" si="10"/>
        <v>2.4204</v>
      </c>
      <c r="G43" s="36">
        <f t="shared" si="10"/>
        <v>2.03505</v>
      </c>
      <c r="H43" s="36">
        <f t="shared" si="10"/>
        <v>3.8417700000000004</v>
      </c>
      <c r="I43" s="36">
        <f t="shared" si="10"/>
        <v>1.9524400000000002</v>
      </c>
      <c r="J43" s="36">
        <f t="shared" si="10"/>
        <v>3.1368</v>
      </c>
      <c r="K43" s="36">
        <f t="shared" si="10"/>
        <v>247.54514999999998</v>
      </c>
    </row>
    <row r="44" spans="1:11" ht="15">
      <c r="A44" s="26" t="s">
        <v>13</v>
      </c>
      <c r="B44" s="27">
        <f>B43/23</f>
        <v>0.20583826086956522</v>
      </c>
      <c r="C44" s="28">
        <f>C43/23</f>
        <v>0.1664021739130435</v>
      </c>
      <c r="D44" s="28">
        <f aca="true" t="shared" si="11" ref="D44:K44">D43/23</f>
        <v>151.0928917826087</v>
      </c>
      <c r="E44" s="28">
        <f t="shared" si="11"/>
        <v>0.1325395652173913</v>
      </c>
      <c r="F44" s="28">
        <f t="shared" si="11"/>
        <v>0.10523478260869565</v>
      </c>
      <c r="G44" s="28">
        <f t="shared" si="11"/>
        <v>0.0884804347826087</v>
      </c>
      <c r="H44" s="28">
        <f t="shared" si="11"/>
        <v>0.1670334782608696</v>
      </c>
      <c r="I44" s="28">
        <f t="shared" si="11"/>
        <v>0.08488869565217393</v>
      </c>
      <c r="J44" s="28">
        <f t="shared" si="11"/>
        <v>0.13638260869565216</v>
      </c>
      <c r="K44" s="28">
        <f t="shared" si="11"/>
        <v>10.762832608695652</v>
      </c>
    </row>
    <row r="45" spans="1:11" ht="15">
      <c r="A45" s="26" t="s">
        <v>14</v>
      </c>
      <c r="B45" s="27">
        <f>1/B44</f>
        <v>4.858183292918881</v>
      </c>
      <c r="C45" s="28">
        <f>1/C44</f>
        <v>6.009536873734405</v>
      </c>
      <c r="D45" s="28">
        <f>1000/D44</f>
        <v>6.618445038690453</v>
      </c>
      <c r="E45" s="28">
        <f aca="true" t="shared" si="12" ref="E45:J45">1/E44</f>
        <v>7.54491685829662</v>
      </c>
      <c r="F45" s="28">
        <f t="shared" si="12"/>
        <v>9.502561560072715</v>
      </c>
      <c r="G45" s="28">
        <f t="shared" si="12"/>
        <v>11.301933613424731</v>
      </c>
      <c r="H45" s="28">
        <f t="shared" si="12"/>
        <v>5.986823781746434</v>
      </c>
      <c r="I45" s="28">
        <f t="shared" si="12"/>
        <v>11.780131527729404</v>
      </c>
      <c r="J45" s="28">
        <f t="shared" si="12"/>
        <v>7.332313185411885</v>
      </c>
      <c r="K45" s="28">
        <f>100/K44</f>
        <v>9.291234346542439</v>
      </c>
    </row>
    <row r="46" spans="1:11" ht="15.75" thickBot="1">
      <c r="A46" s="29"/>
      <c r="B46" s="30"/>
      <c r="C46" s="31"/>
      <c r="D46" s="30"/>
      <c r="E46" s="31"/>
      <c r="F46" s="31"/>
      <c r="G46" s="30"/>
      <c r="H46" s="31"/>
      <c r="I46" s="30"/>
      <c r="J46" s="31"/>
      <c r="K46" s="49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7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22.5">
      <c r="A1" s="1"/>
      <c r="B1" s="1"/>
      <c r="C1" s="2" t="s">
        <v>31</v>
      </c>
      <c r="D1" s="1"/>
      <c r="E1" s="1"/>
      <c r="F1" s="1"/>
      <c r="G1" s="1"/>
      <c r="H1" s="1"/>
      <c r="I1" s="1"/>
      <c r="J1" s="1"/>
      <c r="K1" s="1"/>
    </row>
    <row r="2" spans="1:11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/>
      <c r="B3" s="5"/>
      <c r="C3" s="4"/>
      <c r="D3" s="5"/>
      <c r="E3" s="4"/>
      <c r="F3" s="5"/>
      <c r="G3" s="4"/>
      <c r="H3" s="5"/>
      <c r="I3" s="4"/>
      <c r="J3" s="4"/>
      <c r="K3" s="51"/>
    </row>
    <row r="4" spans="1:11" ht="15.75" thickBot="1">
      <c r="A4" s="6" t="s">
        <v>0</v>
      </c>
      <c r="B4" s="7" t="s">
        <v>15</v>
      </c>
      <c r="C4" s="6" t="s">
        <v>4</v>
      </c>
      <c r="D4" s="7" t="s">
        <v>3</v>
      </c>
      <c r="E4" s="6" t="s">
        <v>1</v>
      </c>
      <c r="F4" s="7" t="s">
        <v>2</v>
      </c>
      <c r="G4" s="6" t="s">
        <v>5</v>
      </c>
      <c r="H4" s="7" t="s">
        <v>6</v>
      </c>
      <c r="I4" s="6" t="s">
        <v>7</v>
      </c>
      <c r="J4" s="6" t="s">
        <v>8</v>
      </c>
      <c r="K4" s="52" t="s">
        <v>17</v>
      </c>
    </row>
    <row r="5" spans="1:11" ht="15">
      <c r="A5" s="38">
        <v>41214</v>
      </c>
      <c r="B5" s="39">
        <v>0.20545</v>
      </c>
      <c r="C5" s="40">
        <v>0.16547</v>
      </c>
      <c r="D5" s="39">
        <v>148.43883</v>
      </c>
      <c r="E5" s="40">
        <v>0.13118</v>
      </c>
      <c r="F5" s="39">
        <v>0.10502</v>
      </c>
      <c r="G5" s="40">
        <v>0.08834</v>
      </c>
      <c r="H5" s="39">
        <v>0.16606</v>
      </c>
      <c r="I5" s="40">
        <v>0.0844</v>
      </c>
      <c r="J5" s="40">
        <v>0.1361</v>
      </c>
      <c r="K5" s="60">
        <v>10.86316</v>
      </c>
    </row>
    <row r="6" spans="1:11" ht="15">
      <c r="A6" s="8">
        <v>41215</v>
      </c>
      <c r="B6" s="9">
        <v>0.20538</v>
      </c>
      <c r="C6" s="10">
        <v>0.16493</v>
      </c>
      <c r="D6" s="9">
        <v>148.39691</v>
      </c>
      <c r="E6" s="10">
        <v>0.13093</v>
      </c>
      <c r="F6" s="9">
        <v>0.10502</v>
      </c>
      <c r="G6" s="10">
        <v>0.08837</v>
      </c>
      <c r="H6" s="9">
        <v>0.166</v>
      </c>
      <c r="I6" s="10">
        <v>0.08423</v>
      </c>
      <c r="J6" s="10">
        <v>0.136</v>
      </c>
      <c r="K6" s="53">
        <v>10.88323</v>
      </c>
    </row>
    <row r="7" spans="1:11" ht="15.75" thickBot="1">
      <c r="A7" s="11"/>
      <c r="B7" s="12"/>
      <c r="C7" s="13"/>
      <c r="D7" s="12"/>
      <c r="E7" s="13"/>
      <c r="F7" s="12"/>
      <c r="G7" s="13"/>
      <c r="H7" s="12"/>
      <c r="I7" s="13"/>
      <c r="J7" s="13"/>
      <c r="K7" s="54"/>
    </row>
    <row r="8" spans="1:11" ht="15.75" thickTop="1">
      <c r="A8" s="14" t="s">
        <v>9</v>
      </c>
      <c r="B8" s="15">
        <f aca="true" t="shared" si="0" ref="B8:K8">SUM(B5:B7)</f>
        <v>0.41083000000000003</v>
      </c>
      <c r="C8" s="16">
        <f t="shared" si="0"/>
        <v>0.3304</v>
      </c>
      <c r="D8" s="15">
        <f t="shared" si="0"/>
        <v>296.83574</v>
      </c>
      <c r="E8" s="16">
        <f t="shared" si="0"/>
        <v>0.26210999999999995</v>
      </c>
      <c r="F8" s="15">
        <f t="shared" si="0"/>
        <v>0.21004</v>
      </c>
      <c r="G8" s="16">
        <f t="shared" si="0"/>
        <v>0.17671</v>
      </c>
      <c r="H8" s="15">
        <f t="shared" si="0"/>
        <v>0.33206</v>
      </c>
      <c r="I8" s="16">
        <f t="shared" si="0"/>
        <v>0.16863</v>
      </c>
      <c r="J8" s="16">
        <f t="shared" si="0"/>
        <v>0.2721</v>
      </c>
      <c r="K8" s="55">
        <f t="shared" si="0"/>
        <v>21.746389999999998</v>
      </c>
    </row>
    <row r="9" spans="1:11" ht="15.75" thickBot="1">
      <c r="A9" s="17" t="s">
        <v>10</v>
      </c>
      <c r="B9" s="18">
        <f>B8/2</f>
        <v>0.20541500000000001</v>
      </c>
      <c r="C9" s="19">
        <f>C8/2</f>
        <v>0.1652</v>
      </c>
      <c r="D9" s="19">
        <f aca="true" t="shared" si="1" ref="D9:K9">D8/2</f>
        <v>148.41787</v>
      </c>
      <c r="E9" s="19">
        <f t="shared" si="1"/>
        <v>0.13105499999999998</v>
      </c>
      <c r="F9" s="19">
        <f t="shared" si="1"/>
        <v>0.10502</v>
      </c>
      <c r="G9" s="19">
        <f t="shared" si="1"/>
        <v>0.088355</v>
      </c>
      <c r="H9" s="19">
        <f t="shared" si="1"/>
        <v>0.16603</v>
      </c>
      <c r="I9" s="19">
        <f t="shared" si="1"/>
        <v>0.084315</v>
      </c>
      <c r="J9" s="19">
        <f t="shared" si="1"/>
        <v>0.13605</v>
      </c>
      <c r="K9" s="19">
        <f t="shared" si="1"/>
        <v>10.873194999999999</v>
      </c>
    </row>
    <row r="10" spans="1:11" ht="15.75" thickTop="1">
      <c r="A10" s="8">
        <v>41218</v>
      </c>
      <c r="B10" s="9">
        <v>0.20731</v>
      </c>
      <c r="C10" s="10">
        <v>0.16524</v>
      </c>
      <c r="D10" s="9">
        <v>148.69652</v>
      </c>
      <c r="E10" s="10">
        <v>0.13163</v>
      </c>
      <c r="F10" s="9">
        <v>0.10709</v>
      </c>
      <c r="G10" s="10">
        <v>0.08859</v>
      </c>
      <c r="H10" s="9">
        <v>0.16756</v>
      </c>
      <c r="I10" s="10">
        <v>0.08502</v>
      </c>
      <c r="J10" s="10">
        <v>0.1371</v>
      </c>
      <c r="K10" s="53">
        <v>10.95678</v>
      </c>
    </row>
    <row r="11" spans="1:11" ht="15">
      <c r="A11" s="8">
        <v>41219</v>
      </c>
      <c r="B11" s="9">
        <v>0.20747</v>
      </c>
      <c r="C11" s="10">
        <v>0.1651</v>
      </c>
      <c r="D11" s="9">
        <v>148.74096</v>
      </c>
      <c r="E11" s="10">
        <v>0.13152</v>
      </c>
      <c r="F11" s="9">
        <v>0.10641</v>
      </c>
      <c r="G11" s="10">
        <v>0.08907</v>
      </c>
      <c r="H11" s="9">
        <v>0.16685</v>
      </c>
      <c r="I11" s="10">
        <v>0.08517</v>
      </c>
      <c r="J11" s="10">
        <v>0.1362</v>
      </c>
      <c r="K11" s="53">
        <v>10.93839</v>
      </c>
    </row>
    <row r="12" spans="1:11" ht="15">
      <c r="A12" s="8">
        <v>41220</v>
      </c>
      <c r="B12" s="9">
        <v>0.2073</v>
      </c>
      <c r="C12" s="10">
        <v>0.16431</v>
      </c>
      <c r="D12" s="9">
        <v>148.2985</v>
      </c>
      <c r="E12" s="10">
        <v>0.13054</v>
      </c>
      <c r="F12" s="9">
        <v>0.1062</v>
      </c>
      <c r="G12" s="10">
        <v>0.0883</v>
      </c>
      <c r="H12" s="9">
        <v>0.16633</v>
      </c>
      <c r="I12" s="10">
        <v>0.08501</v>
      </c>
      <c r="J12" s="10">
        <v>0.1359</v>
      </c>
      <c r="K12" s="53">
        <v>10.90275</v>
      </c>
    </row>
    <row r="13" spans="1:11" ht="15">
      <c r="A13" s="8">
        <v>41221</v>
      </c>
      <c r="B13" s="9">
        <v>0.20692</v>
      </c>
      <c r="C13" s="10">
        <v>0.16414</v>
      </c>
      <c r="D13" s="9">
        <v>147.68963</v>
      </c>
      <c r="E13" s="10">
        <v>0.13017</v>
      </c>
      <c r="F13" s="9">
        <v>0.10618</v>
      </c>
      <c r="G13" s="10">
        <v>0.08872</v>
      </c>
      <c r="H13" s="9">
        <v>0.16597</v>
      </c>
      <c r="I13" s="10">
        <v>0.0849</v>
      </c>
      <c r="J13" s="10">
        <v>0.1358</v>
      </c>
      <c r="K13" s="53">
        <v>10.86875</v>
      </c>
    </row>
    <row r="14" spans="1:11" ht="15.75" thickBot="1">
      <c r="A14" s="11">
        <v>41222</v>
      </c>
      <c r="B14" s="12">
        <v>0.20786</v>
      </c>
      <c r="C14" s="13">
        <v>0.16642</v>
      </c>
      <c r="D14" s="12">
        <v>148.06014</v>
      </c>
      <c r="E14" s="13">
        <v>0.13057</v>
      </c>
      <c r="F14" s="12">
        <v>0.10672</v>
      </c>
      <c r="G14" s="13">
        <v>0.08903</v>
      </c>
      <c r="H14" s="12">
        <v>0.16647</v>
      </c>
      <c r="I14" s="13">
        <v>0.08517</v>
      </c>
      <c r="J14" s="13">
        <v>0.136</v>
      </c>
      <c r="K14" s="54">
        <v>10.84022</v>
      </c>
    </row>
    <row r="15" spans="1:11" ht="15.75" thickTop="1">
      <c r="A15" s="14" t="s">
        <v>9</v>
      </c>
      <c r="B15" s="15">
        <f aca="true" t="shared" si="2" ref="B15:K15">SUM(B10:B14)</f>
        <v>1.03686</v>
      </c>
      <c r="C15" s="16">
        <f t="shared" si="2"/>
        <v>0.82521</v>
      </c>
      <c r="D15" s="15">
        <f t="shared" si="2"/>
        <v>741.48575</v>
      </c>
      <c r="E15" s="16">
        <f t="shared" si="2"/>
        <v>0.65443</v>
      </c>
      <c r="F15" s="15">
        <f t="shared" si="2"/>
        <v>0.5326000000000001</v>
      </c>
      <c r="G15" s="16">
        <f t="shared" si="2"/>
        <v>0.44371</v>
      </c>
      <c r="H15" s="15">
        <f t="shared" si="2"/>
        <v>0.8331799999999999</v>
      </c>
      <c r="I15" s="16">
        <f t="shared" si="2"/>
        <v>0.4252699999999999</v>
      </c>
      <c r="J15" s="16">
        <f t="shared" si="2"/>
        <v>0.681</v>
      </c>
      <c r="K15" s="55">
        <f t="shared" si="2"/>
        <v>54.50689</v>
      </c>
    </row>
    <row r="16" spans="1:11" ht="15.75" thickBot="1">
      <c r="A16" s="17" t="s">
        <v>10</v>
      </c>
      <c r="B16" s="18">
        <f>B15/5</f>
        <v>0.20737199999999997</v>
      </c>
      <c r="C16" s="19">
        <f>C15/5</f>
        <v>0.165042</v>
      </c>
      <c r="D16" s="19">
        <f aca="true" t="shared" si="3" ref="D16:K16">D15/5</f>
        <v>148.29715000000002</v>
      </c>
      <c r="E16" s="19">
        <f t="shared" si="3"/>
        <v>0.130886</v>
      </c>
      <c r="F16" s="19">
        <f t="shared" si="3"/>
        <v>0.10652000000000002</v>
      </c>
      <c r="G16" s="19">
        <f t="shared" si="3"/>
        <v>0.088742</v>
      </c>
      <c r="H16" s="19">
        <f t="shared" si="3"/>
        <v>0.16663599999999998</v>
      </c>
      <c r="I16" s="19">
        <f t="shared" si="3"/>
        <v>0.08505399999999999</v>
      </c>
      <c r="J16" s="19">
        <f t="shared" si="3"/>
        <v>0.13620000000000002</v>
      </c>
      <c r="K16" s="19">
        <f t="shared" si="3"/>
        <v>10.901378</v>
      </c>
    </row>
    <row r="17" spans="1:11" ht="15" customHeight="1" thickTop="1">
      <c r="A17" s="8">
        <v>41225</v>
      </c>
      <c r="B17" s="9">
        <v>0.20846</v>
      </c>
      <c r="C17" s="10">
        <v>0.1672</v>
      </c>
      <c r="D17" s="9">
        <v>148.27517</v>
      </c>
      <c r="E17" s="10">
        <v>0.13094</v>
      </c>
      <c r="F17" s="9">
        <v>0.10707</v>
      </c>
      <c r="G17" s="10">
        <v>0.08909</v>
      </c>
      <c r="H17" s="9">
        <v>0.16664</v>
      </c>
      <c r="I17" s="10">
        <v>0.08558</v>
      </c>
      <c r="J17" s="10">
        <v>0.1361</v>
      </c>
      <c r="K17" s="53">
        <v>10.81417</v>
      </c>
    </row>
    <row r="18" spans="1:11" ht="15">
      <c r="A18" s="8">
        <v>41226</v>
      </c>
      <c r="B18" s="9">
        <v>0.20826</v>
      </c>
      <c r="C18" s="10">
        <v>0.16708</v>
      </c>
      <c r="D18" s="9">
        <v>148.06745</v>
      </c>
      <c r="E18" s="10">
        <v>0.13056</v>
      </c>
      <c r="F18" s="9">
        <v>0.10695</v>
      </c>
      <c r="G18" s="10">
        <v>0.08912</v>
      </c>
      <c r="H18" s="9">
        <v>0.16642</v>
      </c>
      <c r="I18" s="10">
        <v>0.08562</v>
      </c>
      <c r="J18" s="10">
        <v>0.136</v>
      </c>
      <c r="K18" s="53">
        <v>10.80622</v>
      </c>
    </row>
    <row r="19" spans="1:11" ht="15">
      <c r="A19" s="8">
        <v>41227</v>
      </c>
      <c r="B19" s="9">
        <v>0.20836</v>
      </c>
      <c r="C19" s="10">
        <v>0.16612</v>
      </c>
      <c r="D19" s="9">
        <v>148.12302</v>
      </c>
      <c r="E19" s="10">
        <v>0.13038</v>
      </c>
      <c r="F19" s="9">
        <v>0.10702</v>
      </c>
      <c r="G19" s="10">
        <v>0.08903</v>
      </c>
      <c r="H19" s="9">
        <v>0.16623</v>
      </c>
      <c r="I19" s="10">
        <v>0.08554</v>
      </c>
      <c r="J19" s="10">
        <v>0.1359</v>
      </c>
      <c r="K19" s="53">
        <v>10.79437</v>
      </c>
    </row>
    <row r="20" spans="1:11" ht="15">
      <c r="A20" s="8">
        <v>41228</v>
      </c>
      <c r="B20" s="9">
        <v>0.20797</v>
      </c>
      <c r="C20" s="10">
        <v>0.16718</v>
      </c>
      <c r="D20" s="9">
        <v>147.94998</v>
      </c>
      <c r="E20" s="10">
        <v>0.13066</v>
      </c>
      <c r="F20" s="9">
        <v>0.10678</v>
      </c>
      <c r="G20" s="10">
        <v>0.08573</v>
      </c>
      <c r="H20" s="9">
        <v>0.16625</v>
      </c>
      <c r="I20" s="10">
        <v>0.08573</v>
      </c>
      <c r="J20" s="10">
        <v>0.136</v>
      </c>
      <c r="K20" s="53">
        <v>10.96167</v>
      </c>
    </row>
    <row r="21" spans="1:11" ht="15.75" thickBot="1">
      <c r="A21" s="11">
        <v>41229</v>
      </c>
      <c r="B21" s="12">
        <v>0.20818</v>
      </c>
      <c r="C21" s="13">
        <v>0.16815</v>
      </c>
      <c r="D21" s="12">
        <v>148.17667</v>
      </c>
      <c r="E21" s="13">
        <v>0.13161</v>
      </c>
      <c r="F21" s="12">
        <v>0.10688</v>
      </c>
      <c r="G21" s="13">
        <v>0.08938</v>
      </c>
      <c r="H21" s="12">
        <v>0.16678</v>
      </c>
      <c r="I21" s="13">
        <v>0.08599</v>
      </c>
      <c r="J21" s="13">
        <v>0.1363</v>
      </c>
      <c r="K21" s="54">
        <v>10.99225</v>
      </c>
    </row>
    <row r="22" spans="1:11" ht="15.75" thickTop="1">
      <c r="A22" s="14" t="s">
        <v>9</v>
      </c>
      <c r="B22" s="15">
        <f aca="true" t="shared" si="4" ref="B22:K22">SUM(B17:B21)</f>
        <v>1.0412299999999999</v>
      </c>
      <c r="C22" s="16">
        <f t="shared" si="4"/>
        <v>0.83573</v>
      </c>
      <c r="D22" s="15">
        <f t="shared" si="4"/>
        <v>740.59229</v>
      </c>
      <c r="E22" s="16">
        <f t="shared" si="4"/>
        <v>0.65415</v>
      </c>
      <c r="F22" s="15">
        <f t="shared" si="4"/>
        <v>0.5347</v>
      </c>
      <c r="G22" s="16">
        <f t="shared" si="4"/>
        <v>0.44235</v>
      </c>
      <c r="H22" s="15">
        <f t="shared" si="4"/>
        <v>0.8323200000000001</v>
      </c>
      <c r="I22" s="16">
        <f t="shared" si="4"/>
        <v>0.42846000000000006</v>
      </c>
      <c r="J22" s="16">
        <f t="shared" si="4"/>
        <v>0.6803</v>
      </c>
      <c r="K22" s="55">
        <f t="shared" si="4"/>
        <v>54.36868</v>
      </c>
    </row>
    <row r="23" spans="1:11" ht="15.75" thickBot="1">
      <c r="A23" s="17" t="s">
        <v>10</v>
      </c>
      <c r="B23" s="18">
        <f>B22/5</f>
        <v>0.208246</v>
      </c>
      <c r="C23" s="19">
        <f>C22/5</f>
        <v>0.167146</v>
      </c>
      <c r="D23" s="19">
        <f aca="true" t="shared" si="5" ref="D23:K23">D22/5</f>
        <v>148.118458</v>
      </c>
      <c r="E23" s="19">
        <f t="shared" si="5"/>
        <v>0.13083</v>
      </c>
      <c r="F23" s="19">
        <f t="shared" si="5"/>
        <v>0.10694</v>
      </c>
      <c r="G23" s="19">
        <f t="shared" si="5"/>
        <v>0.08847000000000001</v>
      </c>
      <c r="H23" s="19">
        <f t="shared" si="5"/>
        <v>0.166464</v>
      </c>
      <c r="I23" s="19">
        <f t="shared" si="5"/>
        <v>0.08569200000000002</v>
      </c>
      <c r="J23" s="19">
        <f t="shared" si="5"/>
        <v>0.13606000000000001</v>
      </c>
      <c r="K23" s="19">
        <f t="shared" si="5"/>
        <v>10.873736</v>
      </c>
    </row>
    <row r="24" spans="1:11" ht="15.75" thickTop="1">
      <c r="A24" s="8">
        <v>41232</v>
      </c>
      <c r="B24" s="9">
        <v>0.2084</v>
      </c>
      <c r="C24" s="10">
        <v>0.16777</v>
      </c>
      <c r="D24" s="9">
        <v>148.56615</v>
      </c>
      <c r="E24" s="10">
        <v>0.13185</v>
      </c>
      <c r="F24" s="9">
        <v>0.10705</v>
      </c>
      <c r="G24" s="10">
        <v>0.08945</v>
      </c>
      <c r="H24" s="9">
        <v>0.16732</v>
      </c>
      <c r="I24" s="10">
        <v>0.08584</v>
      </c>
      <c r="J24" s="10">
        <v>0.1363</v>
      </c>
      <c r="K24" s="53">
        <v>11.17238</v>
      </c>
    </row>
    <row r="25" spans="1:11" ht="15">
      <c r="A25" s="8">
        <v>41233</v>
      </c>
      <c r="B25" s="9">
        <v>0.20784</v>
      </c>
      <c r="C25" s="10">
        <v>0.16698</v>
      </c>
      <c r="D25" s="9">
        <v>148.08668</v>
      </c>
      <c r="E25" s="10">
        <v>0.13116</v>
      </c>
      <c r="F25" s="9">
        <v>0.10653</v>
      </c>
      <c r="G25" s="10">
        <v>0.08926</v>
      </c>
      <c r="H25" s="9">
        <v>0.16686</v>
      </c>
      <c r="I25" s="10">
        <v>0.08563</v>
      </c>
      <c r="J25" s="10">
        <v>0.1362</v>
      </c>
      <c r="K25" s="53">
        <v>11.07136</v>
      </c>
    </row>
    <row r="26" spans="1:11" ht="15">
      <c r="A26" s="8">
        <v>41234</v>
      </c>
      <c r="B26" s="9">
        <v>0.20757</v>
      </c>
      <c r="C26" s="10">
        <v>0.16663</v>
      </c>
      <c r="D26" s="9">
        <v>147.55687</v>
      </c>
      <c r="E26" s="10">
        <v>0.13112</v>
      </c>
      <c r="F26" s="9">
        <v>0.10642</v>
      </c>
      <c r="G26" s="10">
        <v>0.08918</v>
      </c>
      <c r="H26" s="9">
        <v>0.16678</v>
      </c>
      <c r="I26" s="10">
        <v>0.08558</v>
      </c>
      <c r="J26" s="10">
        <v>0.1362</v>
      </c>
      <c r="K26" s="53">
        <v>11.10371</v>
      </c>
    </row>
    <row r="27" spans="1:11" ht="15">
      <c r="A27" s="8">
        <v>41235</v>
      </c>
      <c r="B27" s="9">
        <v>0.20788</v>
      </c>
      <c r="C27" s="10">
        <v>0.16736</v>
      </c>
      <c r="D27" s="9">
        <v>147.60251</v>
      </c>
      <c r="E27" s="10">
        <v>0.13155</v>
      </c>
      <c r="F27" s="9">
        <v>0.10654</v>
      </c>
      <c r="G27" s="10">
        <v>0.08935</v>
      </c>
      <c r="H27" s="9">
        <v>0.16706</v>
      </c>
      <c r="I27" s="10">
        <v>0.08651</v>
      </c>
      <c r="J27" s="10">
        <v>0.1363</v>
      </c>
      <c r="K27" s="53">
        <v>11.1996</v>
      </c>
    </row>
    <row r="28" spans="1:11" ht="15.75" thickBot="1">
      <c r="A28" s="11">
        <v>41236</v>
      </c>
      <c r="B28" s="12">
        <v>0.20693</v>
      </c>
      <c r="C28" s="13">
        <v>0.16734</v>
      </c>
      <c r="D28" s="12">
        <v>147.59774</v>
      </c>
      <c r="E28" s="13">
        <v>0.13129</v>
      </c>
      <c r="F28" s="12">
        <v>0.10592</v>
      </c>
      <c r="G28" s="13">
        <v>0.08935</v>
      </c>
      <c r="H28" s="12">
        <v>0.16698</v>
      </c>
      <c r="I28" s="13">
        <v>0.08546</v>
      </c>
      <c r="J28" s="13">
        <v>0.1363</v>
      </c>
      <c r="K28" s="54">
        <v>11.25191</v>
      </c>
    </row>
    <row r="29" spans="1:11" ht="15.75" thickTop="1">
      <c r="A29" s="14" t="s">
        <v>9</v>
      </c>
      <c r="B29" s="15">
        <f aca="true" t="shared" si="6" ref="B29:K29">SUM(B24:B28)</f>
        <v>1.03862</v>
      </c>
      <c r="C29" s="16">
        <f t="shared" si="6"/>
        <v>0.8360799999999999</v>
      </c>
      <c r="D29" s="15">
        <f t="shared" si="6"/>
        <v>739.40995</v>
      </c>
      <c r="E29" s="16">
        <f t="shared" si="6"/>
        <v>0.6569699999999999</v>
      </c>
      <c r="F29" s="15">
        <f t="shared" si="6"/>
        <v>0.53246</v>
      </c>
      <c r="G29" s="16">
        <f t="shared" si="6"/>
        <v>0.44659</v>
      </c>
      <c r="H29" s="15">
        <f t="shared" si="6"/>
        <v>0.8350000000000001</v>
      </c>
      <c r="I29" s="16">
        <f t="shared" si="6"/>
        <v>0.42901999999999996</v>
      </c>
      <c r="J29" s="16">
        <f t="shared" si="6"/>
        <v>0.6812999999999999</v>
      </c>
      <c r="K29" s="55">
        <f t="shared" si="6"/>
        <v>55.79896</v>
      </c>
    </row>
    <row r="30" spans="1:11" ht="15.75" thickBot="1">
      <c r="A30" s="17" t="s">
        <v>10</v>
      </c>
      <c r="B30" s="18">
        <f>B29/5</f>
        <v>0.20772400000000002</v>
      </c>
      <c r="C30" s="19">
        <f>C29/5</f>
        <v>0.16721599999999998</v>
      </c>
      <c r="D30" s="19">
        <f aca="true" t="shared" si="7" ref="D30:K30">D29/5</f>
        <v>147.88199</v>
      </c>
      <c r="E30" s="19">
        <f t="shared" si="7"/>
        <v>0.13139399999999998</v>
      </c>
      <c r="F30" s="19">
        <f t="shared" si="7"/>
        <v>0.106492</v>
      </c>
      <c r="G30" s="19">
        <f t="shared" si="7"/>
        <v>0.089318</v>
      </c>
      <c r="H30" s="19">
        <f t="shared" si="7"/>
        <v>0.167</v>
      </c>
      <c r="I30" s="19">
        <f t="shared" si="7"/>
        <v>0.08580399999999999</v>
      </c>
      <c r="J30" s="19">
        <f t="shared" si="7"/>
        <v>0.13626</v>
      </c>
      <c r="K30" s="19">
        <f t="shared" si="7"/>
        <v>11.159792</v>
      </c>
    </row>
    <row r="31" spans="1:11" ht="15.75" thickTop="1">
      <c r="A31" s="8">
        <v>41239</v>
      </c>
      <c r="B31" s="9">
        <v>0.20508</v>
      </c>
      <c r="C31" s="10">
        <v>0.16511</v>
      </c>
      <c r="D31" s="9">
        <v>147.57755</v>
      </c>
      <c r="E31" s="10">
        <v>0.13003</v>
      </c>
      <c r="F31" s="9">
        <v>0.10483</v>
      </c>
      <c r="G31" s="10">
        <v>0.08909</v>
      </c>
      <c r="H31" s="9">
        <v>0.16612</v>
      </c>
      <c r="I31" s="10">
        <v>0.08481</v>
      </c>
      <c r="J31" s="10">
        <v>0.1359</v>
      </c>
      <c r="K31" s="53">
        <v>11.19255</v>
      </c>
    </row>
    <row r="32" spans="1:11" ht="15">
      <c r="A32" s="8">
        <v>41240</v>
      </c>
      <c r="B32" s="9">
        <v>0.2051</v>
      </c>
      <c r="C32" s="10">
        <v>0.16511</v>
      </c>
      <c r="D32" s="9">
        <v>147.46254</v>
      </c>
      <c r="E32" s="10">
        <v>0.13</v>
      </c>
      <c r="F32" s="9">
        <v>0.10482</v>
      </c>
      <c r="G32" s="10">
        <v>0.08861</v>
      </c>
      <c r="H32" s="9">
        <v>0.16611</v>
      </c>
      <c r="I32" s="10">
        <v>0.08483</v>
      </c>
      <c r="J32" s="10">
        <v>0.1359</v>
      </c>
      <c r="K32" s="53">
        <v>11.17591</v>
      </c>
    </row>
    <row r="33" spans="1:11" ht="15">
      <c r="A33" s="8">
        <v>41241</v>
      </c>
      <c r="B33" s="9">
        <v>0.20513</v>
      </c>
      <c r="C33" s="10">
        <v>0.16541</v>
      </c>
      <c r="D33" s="9">
        <v>147.44861</v>
      </c>
      <c r="E33" s="10">
        <v>0.12992</v>
      </c>
      <c r="F33" s="9">
        <v>0.10491</v>
      </c>
      <c r="G33" s="10">
        <v>0.08863</v>
      </c>
      <c r="H33" s="9">
        <v>0.16612</v>
      </c>
      <c r="I33" s="10">
        <v>0.08477</v>
      </c>
      <c r="J33" s="10">
        <v>0.1359</v>
      </c>
      <c r="K33" s="53">
        <v>11.16079</v>
      </c>
    </row>
    <row r="34" spans="1:11" ht="15">
      <c r="A34" s="8">
        <v>41242</v>
      </c>
      <c r="B34" s="9">
        <v>0.20572</v>
      </c>
      <c r="C34" s="10">
        <v>0.16625</v>
      </c>
      <c r="D34" s="9">
        <v>147.60337</v>
      </c>
      <c r="E34" s="10">
        <v>0.12998</v>
      </c>
      <c r="F34" s="9">
        <v>0.10525</v>
      </c>
      <c r="G34" s="10">
        <v>0.08879</v>
      </c>
      <c r="H34" s="9">
        <v>0.16625</v>
      </c>
      <c r="I34" s="10">
        <v>0.08498</v>
      </c>
      <c r="J34" s="10">
        <v>0.1359</v>
      </c>
      <c r="K34" s="53">
        <v>11.13225</v>
      </c>
    </row>
    <row r="35" spans="1:11" ht="15.75" thickBot="1">
      <c r="A35" s="11">
        <v>41243</v>
      </c>
      <c r="B35" s="12">
        <v>0.20496</v>
      </c>
      <c r="C35" s="13">
        <v>0.16495</v>
      </c>
      <c r="D35" s="12">
        <v>147.37353</v>
      </c>
      <c r="E35" s="13">
        <v>0.13008</v>
      </c>
      <c r="F35" s="12">
        <v>0.10472</v>
      </c>
      <c r="G35" s="13">
        <v>0.08856</v>
      </c>
      <c r="H35" s="12">
        <v>0.16597</v>
      </c>
      <c r="I35" s="13">
        <v>0.08479</v>
      </c>
      <c r="J35" s="13">
        <v>0.1359</v>
      </c>
      <c r="K35" s="54">
        <v>11.15552</v>
      </c>
    </row>
    <row r="36" spans="1:11" ht="15.75" thickTop="1">
      <c r="A36" s="14" t="s">
        <v>9</v>
      </c>
      <c r="B36" s="15">
        <f aca="true" t="shared" si="8" ref="B36:K36">SUM(B31:B35)</f>
        <v>1.02599</v>
      </c>
      <c r="C36" s="16">
        <f t="shared" si="8"/>
        <v>0.8268300000000001</v>
      </c>
      <c r="D36" s="15">
        <f t="shared" si="8"/>
        <v>737.4656</v>
      </c>
      <c r="E36" s="16">
        <f t="shared" si="8"/>
        <v>0.65001</v>
      </c>
      <c r="F36" s="15">
        <f t="shared" si="8"/>
        <v>0.52453</v>
      </c>
      <c r="G36" s="16">
        <f t="shared" si="8"/>
        <v>0.44367999999999996</v>
      </c>
      <c r="H36" s="15">
        <f t="shared" si="8"/>
        <v>0.83057</v>
      </c>
      <c r="I36" s="16">
        <f t="shared" si="8"/>
        <v>0.42418</v>
      </c>
      <c r="J36" s="16">
        <f t="shared" si="8"/>
        <v>0.6795</v>
      </c>
      <c r="K36" s="55">
        <f t="shared" si="8"/>
        <v>55.81702</v>
      </c>
    </row>
    <row r="37" spans="1:11" ht="15.75" customHeight="1" thickBot="1">
      <c r="A37" s="17" t="s">
        <v>10</v>
      </c>
      <c r="B37" s="18">
        <f>B36/5</f>
        <v>0.205198</v>
      </c>
      <c r="C37" s="19">
        <f>C36/5</f>
        <v>0.165366</v>
      </c>
      <c r="D37" s="19">
        <f aca="true" t="shared" si="9" ref="D37:K37">D36/5</f>
        <v>147.49312</v>
      </c>
      <c r="E37" s="19">
        <f t="shared" si="9"/>
        <v>0.130002</v>
      </c>
      <c r="F37" s="19">
        <f t="shared" si="9"/>
        <v>0.10490600000000001</v>
      </c>
      <c r="G37" s="19">
        <f t="shared" si="9"/>
        <v>0.088736</v>
      </c>
      <c r="H37" s="19">
        <f t="shared" si="9"/>
        <v>0.166114</v>
      </c>
      <c r="I37" s="19">
        <f t="shared" si="9"/>
        <v>0.084836</v>
      </c>
      <c r="J37" s="19">
        <f t="shared" si="9"/>
        <v>0.1359</v>
      </c>
      <c r="K37" s="19">
        <f t="shared" si="9"/>
        <v>11.163404</v>
      </c>
    </row>
    <row r="38" spans="1:11" ht="21" thickTop="1">
      <c r="A38" s="20"/>
      <c r="B38" s="9"/>
      <c r="C38" s="50"/>
      <c r="D38" s="9"/>
      <c r="E38" s="22" t="s">
        <v>11</v>
      </c>
      <c r="F38" s="9"/>
      <c r="G38" s="10"/>
      <c r="H38" s="9"/>
      <c r="I38" s="10"/>
      <c r="J38" s="10"/>
      <c r="K38" s="53"/>
    </row>
    <row r="39" spans="1:11" ht="15.75" thickBot="1">
      <c r="A39" s="23"/>
      <c r="B39" s="24"/>
      <c r="C39" s="25"/>
      <c r="D39" s="24"/>
      <c r="E39" s="25"/>
      <c r="F39" s="24"/>
      <c r="G39" s="25"/>
      <c r="H39" s="24"/>
      <c r="I39" s="25"/>
      <c r="J39" s="25"/>
      <c r="K39" s="57"/>
    </row>
    <row r="40" spans="1:11" ht="15">
      <c r="A40" s="26" t="s">
        <v>12</v>
      </c>
      <c r="B40" s="27">
        <f>SUM(B5:B6,B10:B14,B17:B21,B24:B28,B31:B35)</f>
        <v>4.553529999999999</v>
      </c>
      <c r="C40" s="36">
        <f>SUM(C5:C6,C10:C14,C17:C21,C24:C28,C31:C35)</f>
        <v>3.65425</v>
      </c>
      <c r="D40" s="36">
        <f aca="true" t="shared" si="10" ref="D40:K40">SUM(D5:D6,D10:D14,D17:D21,D24:D28,D31:D35)</f>
        <v>3255.7893299999996</v>
      </c>
      <c r="E40" s="36">
        <f t="shared" si="10"/>
        <v>2.8776699999999997</v>
      </c>
      <c r="F40" s="36">
        <f t="shared" si="10"/>
        <v>2.33433</v>
      </c>
      <c r="G40" s="36">
        <f t="shared" si="10"/>
        <v>1.9530399999999997</v>
      </c>
      <c r="H40" s="36">
        <f t="shared" si="10"/>
        <v>3.66313</v>
      </c>
      <c r="I40" s="36">
        <f t="shared" si="10"/>
        <v>1.8755600000000001</v>
      </c>
      <c r="J40" s="36">
        <f t="shared" si="10"/>
        <v>2.9941999999999998</v>
      </c>
      <c r="K40" s="36">
        <f t="shared" si="10"/>
        <v>242.23794</v>
      </c>
    </row>
    <row r="41" spans="1:11" ht="15">
      <c r="A41" s="26" t="s">
        <v>13</v>
      </c>
      <c r="B41" s="27">
        <f>B40/22</f>
        <v>0.20697863636363634</v>
      </c>
      <c r="C41" s="28">
        <f>C40/22</f>
        <v>0.16610227272727274</v>
      </c>
      <c r="D41" s="28">
        <f aca="true" t="shared" si="11" ref="D41:K41">D40/22</f>
        <v>147.99042409090907</v>
      </c>
      <c r="E41" s="28">
        <f t="shared" si="11"/>
        <v>0.13080318181818182</v>
      </c>
      <c r="F41" s="28">
        <f t="shared" si="11"/>
        <v>0.1061059090909091</v>
      </c>
      <c r="G41" s="28">
        <f t="shared" si="11"/>
        <v>0.08877454545454544</v>
      </c>
      <c r="H41" s="28">
        <f t="shared" si="11"/>
        <v>0.1665059090909091</v>
      </c>
      <c r="I41" s="28">
        <f t="shared" si="11"/>
        <v>0.08525272727272727</v>
      </c>
      <c r="J41" s="28">
        <f t="shared" si="11"/>
        <v>0.1361</v>
      </c>
      <c r="K41" s="28">
        <f t="shared" si="11"/>
        <v>11.010815454545455</v>
      </c>
    </row>
    <row r="42" spans="1:11" ht="15">
      <c r="A42" s="26" t="s">
        <v>14</v>
      </c>
      <c r="B42" s="27">
        <f>1/B41</f>
        <v>4.831416505436442</v>
      </c>
      <c r="C42" s="28">
        <f>1/C41</f>
        <v>6.020387220359854</v>
      </c>
      <c r="D42" s="28">
        <f>1000/D41</f>
        <v>6.757193961318131</v>
      </c>
      <c r="E42" s="28">
        <f aca="true" t="shared" si="12" ref="E42:J42">1/E41</f>
        <v>7.645073966090622</v>
      </c>
      <c r="F42" s="28">
        <f t="shared" si="12"/>
        <v>9.42454580115065</v>
      </c>
      <c r="G42" s="28">
        <f t="shared" si="12"/>
        <v>11.264490230614838</v>
      </c>
      <c r="H42" s="28">
        <f t="shared" si="12"/>
        <v>6.005792860204251</v>
      </c>
      <c r="I42" s="28">
        <f t="shared" si="12"/>
        <v>11.729830024099469</v>
      </c>
      <c r="J42" s="28">
        <f t="shared" si="12"/>
        <v>7.347538574577516</v>
      </c>
      <c r="K42" s="28">
        <f>100/K41</f>
        <v>9.081979478524298</v>
      </c>
    </row>
    <row r="43" spans="1:11" ht="15.75" thickBot="1">
      <c r="A43" s="29"/>
      <c r="B43" s="30"/>
      <c r="C43" s="31"/>
      <c r="D43" s="30"/>
      <c r="E43" s="31"/>
      <c r="F43" s="30"/>
      <c r="G43" s="31"/>
      <c r="H43" s="30"/>
      <c r="I43" s="31"/>
      <c r="J43" s="31"/>
      <c r="K43" s="49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0">
      <selection activeCell="B16" sqref="B16"/>
    </sheetView>
  </sheetViews>
  <sheetFormatPr defaultColWidth="9.140625" defaultRowHeight="15"/>
  <cols>
    <col min="1" max="1" width="13.8515625" style="0" bestFit="1" customWidth="1"/>
    <col min="2" max="2" width="11.57421875" style="0" customWidth="1"/>
    <col min="3" max="3" width="11.8515625" style="0" customWidth="1"/>
    <col min="4" max="4" width="12.140625" style="0" customWidth="1"/>
    <col min="5" max="5" width="10.8515625" style="0" bestFit="1" customWidth="1"/>
    <col min="6" max="6" width="11.28125" style="0" customWidth="1"/>
    <col min="7" max="7" width="11.7109375" style="0" customWidth="1"/>
    <col min="8" max="8" width="10.421875" style="0" customWidth="1"/>
    <col min="9" max="9" width="10.7109375" style="0" customWidth="1"/>
    <col min="10" max="10" width="10.57421875" style="0" customWidth="1"/>
    <col min="11" max="11" width="11.28125" style="0" customWidth="1"/>
  </cols>
  <sheetData>
    <row r="1" spans="1:11" ht="22.5">
      <c r="A1" s="41"/>
      <c r="B1" s="41"/>
      <c r="C1" s="2" t="s">
        <v>32</v>
      </c>
      <c r="D1" s="41"/>
      <c r="E1" s="41"/>
      <c r="F1" s="41"/>
      <c r="G1" s="41"/>
      <c r="H1" s="41"/>
      <c r="I1" s="41"/>
      <c r="J1" s="41"/>
      <c r="K1" s="41"/>
    </row>
    <row r="2" spans="1:11" ht="16.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/>
      <c r="B3" s="43"/>
      <c r="C3" s="42"/>
      <c r="D3" s="43"/>
      <c r="E3" s="42"/>
      <c r="F3" s="43"/>
      <c r="G3" s="42"/>
      <c r="H3" s="43"/>
      <c r="I3" s="42"/>
      <c r="J3" s="42"/>
      <c r="K3" s="62"/>
    </row>
    <row r="4" spans="1:11" ht="16.5" thickBot="1">
      <c r="A4" s="44" t="s">
        <v>0</v>
      </c>
      <c r="B4" s="45" t="s">
        <v>15</v>
      </c>
      <c r="C4" s="44" t="s">
        <v>4</v>
      </c>
      <c r="D4" s="45" t="s">
        <v>3</v>
      </c>
      <c r="E4" s="44" t="s">
        <v>1</v>
      </c>
      <c r="F4" s="45" t="s">
        <v>2</v>
      </c>
      <c r="G4" s="44" t="s">
        <v>5</v>
      </c>
      <c r="H4" s="45" t="s">
        <v>6</v>
      </c>
      <c r="I4" s="44" t="s">
        <v>7</v>
      </c>
      <c r="J4" s="44" t="s">
        <v>8</v>
      </c>
      <c r="K4" s="63" t="s">
        <v>17</v>
      </c>
    </row>
    <row r="5" spans="1:11" ht="15">
      <c r="A5" s="8">
        <v>41246</v>
      </c>
      <c r="B5" s="86">
        <v>0.20507</v>
      </c>
      <c r="C5" s="86">
        <v>0.16556</v>
      </c>
      <c r="D5" s="75">
        <v>147.32761</v>
      </c>
      <c r="E5" s="86">
        <v>0.13033</v>
      </c>
      <c r="F5" s="75">
        <v>0.10473</v>
      </c>
      <c r="G5" s="86">
        <v>0.08861</v>
      </c>
      <c r="H5" s="75">
        <v>0.16605</v>
      </c>
      <c r="I5" s="87">
        <v>0.08491</v>
      </c>
      <c r="J5" s="75">
        <v>0.136</v>
      </c>
      <c r="K5" s="86">
        <v>11.20385</v>
      </c>
    </row>
    <row r="6" spans="1:11" ht="15">
      <c r="A6" s="8">
        <v>41247</v>
      </c>
      <c r="B6" s="32">
        <v>0.20454</v>
      </c>
      <c r="C6" s="32">
        <v>0.16588</v>
      </c>
      <c r="D6" s="75">
        <v>147.2999</v>
      </c>
      <c r="E6" s="32">
        <v>0.1305</v>
      </c>
      <c r="F6" s="75">
        <v>0.10433</v>
      </c>
      <c r="G6" s="32">
        <v>0.08851</v>
      </c>
      <c r="H6" s="75">
        <v>0.16587</v>
      </c>
      <c r="I6" s="34">
        <v>0.08464</v>
      </c>
      <c r="J6" s="75">
        <v>0.136</v>
      </c>
      <c r="K6" s="32">
        <v>11.18753</v>
      </c>
    </row>
    <row r="7" spans="1:11" ht="15">
      <c r="A7" s="8">
        <v>41248</v>
      </c>
      <c r="B7" s="32">
        <v>0.20363</v>
      </c>
      <c r="C7" s="32">
        <v>0.16499</v>
      </c>
      <c r="D7" s="75">
        <v>147.18751</v>
      </c>
      <c r="E7" s="32">
        <v>0.12987</v>
      </c>
      <c r="F7" s="75">
        <v>0.10383</v>
      </c>
      <c r="G7" s="32">
        <v>0.08819</v>
      </c>
      <c r="H7" s="75">
        <v>0.16544</v>
      </c>
      <c r="I7" s="34">
        <v>0.0843</v>
      </c>
      <c r="J7" s="75">
        <v>0.1358</v>
      </c>
      <c r="K7" s="32">
        <v>11.13</v>
      </c>
    </row>
    <row r="8" spans="1:11" ht="15">
      <c r="A8" s="8">
        <v>41249</v>
      </c>
      <c r="B8" s="32">
        <v>0.20344</v>
      </c>
      <c r="C8" s="32">
        <v>0.16431</v>
      </c>
      <c r="D8" s="75">
        <v>147.01776</v>
      </c>
      <c r="E8" s="32">
        <v>0.12982</v>
      </c>
      <c r="F8" s="75">
        <v>0.10377</v>
      </c>
      <c r="G8" s="32">
        <v>0.08822</v>
      </c>
      <c r="H8" s="75">
        <v>0.16546</v>
      </c>
      <c r="I8" s="34">
        <v>0.08436</v>
      </c>
      <c r="J8" s="75">
        <v>0.1358</v>
      </c>
      <c r="K8" s="32">
        <v>11.15733</v>
      </c>
    </row>
    <row r="9" spans="1:11" ht="15.75" thickBot="1">
      <c r="A9" s="11">
        <v>41250</v>
      </c>
      <c r="B9" s="33">
        <v>0.20401</v>
      </c>
      <c r="C9" s="33">
        <v>0.16305</v>
      </c>
      <c r="D9" s="88">
        <v>146.82598</v>
      </c>
      <c r="E9" s="33">
        <v>0.12926</v>
      </c>
      <c r="F9" s="88">
        <v>0.10423</v>
      </c>
      <c r="G9" s="33">
        <v>0.08815</v>
      </c>
      <c r="H9" s="88">
        <v>0.16546</v>
      </c>
      <c r="I9" s="82">
        <v>0.08431</v>
      </c>
      <c r="J9" s="88">
        <v>0.1356</v>
      </c>
      <c r="K9" s="33">
        <v>11.17988</v>
      </c>
    </row>
    <row r="10" spans="1:11" ht="15.75" thickTop="1">
      <c r="A10" s="46" t="s">
        <v>9</v>
      </c>
      <c r="B10" s="16">
        <f aca="true" t="shared" si="0" ref="B10:K10">SUM(B5:B9)</f>
        <v>1.02069</v>
      </c>
      <c r="C10" s="16">
        <f t="shared" si="0"/>
        <v>0.8237900000000001</v>
      </c>
      <c r="D10" s="15">
        <f t="shared" si="0"/>
        <v>735.6587599999999</v>
      </c>
      <c r="E10" s="16">
        <f t="shared" si="0"/>
        <v>0.6497800000000001</v>
      </c>
      <c r="F10" s="15">
        <f t="shared" si="0"/>
        <v>0.5208900000000001</v>
      </c>
      <c r="G10" s="16">
        <f t="shared" si="0"/>
        <v>0.44168</v>
      </c>
      <c r="H10" s="15">
        <f t="shared" si="0"/>
        <v>0.8282799999999999</v>
      </c>
      <c r="I10" s="16">
        <f t="shared" si="0"/>
        <v>0.42252</v>
      </c>
      <c r="J10" s="15">
        <f t="shared" si="0"/>
        <v>0.6792</v>
      </c>
      <c r="K10" s="16">
        <f t="shared" si="0"/>
        <v>55.85859000000001</v>
      </c>
    </row>
    <row r="11" spans="1:11" ht="15.75" thickBot="1">
      <c r="A11" s="47" t="s">
        <v>10</v>
      </c>
      <c r="B11" s="19">
        <f>B10/5</f>
        <v>0.20413800000000001</v>
      </c>
      <c r="C11" s="19">
        <f>C10/5</f>
        <v>0.16475800000000002</v>
      </c>
      <c r="D11" s="19">
        <f aca="true" t="shared" si="1" ref="D11:K11">D10/5</f>
        <v>147.13175199999998</v>
      </c>
      <c r="E11" s="19">
        <f t="shared" si="1"/>
        <v>0.12995600000000002</v>
      </c>
      <c r="F11" s="19">
        <f t="shared" si="1"/>
        <v>0.10417800000000002</v>
      </c>
      <c r="G11" s="19">
        <f t="shared" si="1"/>
        <v>0.088336</v>
      </c>
      <c r="H11" s="19">
        <f t="shared" si="1"/>
        <v>0.16565599999999997</v>
      </c>
      <c r="I11" s="19">
        <f t="shared" si="1"/>
        <v>0.084504</v>
      </c>
      <c r="J11" s="19">
        <f t="shared" si="1"/>
        <v>0.13584000000000002</v>
      </c>
      <c r="K11" s="19">
        <f t="shared" si="1"/>
        <v>11.171718000000002</v>
      </c>
    </row>
    <row r="12" spans="1:11" ht="15.75" thickTop="1">
      <c r="A12" s="8">
        <v>41253</v>
      </c>
      <c r="B12" s="9">
        <v>0.20564</v>
      </c>
      <c r="C12" s="10">
        <v>0.16326</v>
      </c>
      <c r="D12" s="9">
        <v>146.89288</v>
      </c>
      <c r="E12" s="10">
        <v>0.12932</v>
      </c>
      <c r="F12" s="9">
        <v>0.10518</v>
      </c>
      <c r="G12" s="10">
        <v>0.08859</v>
      </c>
      <c r="H12" s="9">
        <v>0.16567</v>
      </c>
      <c r="I12" s="10">
        <v>0.08466</v>
      </c>
      <c r="J12" s="10">
        <v>0.1357</v>
      </c>
      <c r="K12" s="53">
        <v>11.19152</v>
      </c>
    </row>
    <row r="13" spans="1:11" ht="15">
      <c r="A13" s="8">
        <v>41254</v>
      </c>
      <c r="B13" s="9">
        <v>0.20526</v>
      </c>
      <c r="C13" s="10">
        <v>0.16285</v>
      </c>
      <c r="D13" s="9">
        <v>146.42257</v>
      </c>
      <c r="E13" s="10">
        <v>0.12923</v>
      </c>
      <c r="F13" s="9">
        <v>0.10499</v>
      </c>
      <c r="G13" s="10">
        <v>0.08854</v>
      </c>
      <c r="H13" s="9">
        <v>0.16566</v>
      </c>
      <c r="I13" s="10">
        <v>0.08443</v>
      </c>
      <c r="J13" s="10">
        <v>0.1356</v>
      </c>
      <c r="K13" s="53">
        <v>11.17751</v>
      </c>
    </row>
    <row r="14" spans="1:11" ht="15">
      <c r="A14" s="8">
        <v>41255</v>
      </c>
      <c r="B14" s="9">
        <v>0.20456</v>
      </c>
      <c r="C14" s="10">
        <v>0.16212</v>
      </c>
      <c r="D14" s="9">
        <v>146.00374</v>
      </c>
      <c r="E14" s="10">
        <v>0.12911</v>
      </c>
      <c r="F14" s="9">
        <v>0.10448</v>
      </c>
      <c r="G14" s="10">
        <v>0.08834</v>
      </c>
      <c r="H14" s="9">
        <v>0.16563</v>
      </c>
      <c r="I14" s="10">
        <v>0.08424</v>
      </c>
      <c r="J14" s="10">
        <v>0.1356</v>
      </c>
      <c r="K14" s="53">
        <v>11.18361</v>
      </c>
    </row>
    <row r="15" spans="1:11" ht="15">
      <c r="A15" s="8">
        <v>41256</v>
      </c>
      <c r="B15" s="9">
        <v>0.20338</v>
      </c>
      <c r="C15" s="10">
        <v>0.16081</v>
      </c>
      <c r="D15" s="9">
        <v>145.59596</v>
      </c>
      <c r="E15" s="10">
        <v>0.12848</v>
      </c>
      <c r="F15" s="9">
        <v>0.1038</v>
      </c>
      <c r="G15" s="10">
        <v>0.08813</v>
      </c>
      <c r="H15" s="9">
        <v>0.16526</v>
      </c>
      <c r="I15" s="10">
        <v>0.08395</v>
      </c>
      <c r="J15" s="10">
        <v>0.1354</v>
      </c>
      <c r="K15" s="53">
        <v>11.21552</v>
      </c>
    </row>
    <row r="16" spans="1:11" ht="15.75" thickBot="1">
      <c r="A16" s="11">
        <v>41257</v>
      </c>
      <c r="B16" s="12">
        <v>0.20311</v>
      </c>
      <c r="C16" s="13">
        <v>0.16041</v>
      </c>
      <c r="D16" s="12">
        <v>145.21955</v>
      </c>
      <c r="E16" s="13">
        <v>0.12857</v>
      </c>
      <c r="F16" s="12">
        <v>0.10356</v>
      </c>
      <c r="G16" s="13">
        <v>0.08811</v>
      </c>
      <c r="H16" s="12">
        <v>0.16531</v>
      </c>
      <c r="I16" s="13">
        <v>0.08398</v>
      </c>
      <c r="J16" s="13">
        <v>0.1354</v>
      </c>
      <c r="K16" s="54">
        <v>11.2734</v>
      </c>
    </row>
    <row r="17" spans="1:11" ht="15.75" thickTop="1">
      <c r="A17" s="14" t="s">
        <v>9</v>
      </c>
      <c r="B17" s="15">
        <f aca="true" t="shared" si="2" ref="B17:K17">SUM(B12:B16)</f>
        <v>1.02195</v>
      </c>
      <c r="C17" s="16">
        <f t="shared" si="2"/>
        <v>0.80945</v>
      </c>
      <c r="D17" s="15">
        <f t="shared" si="2"/>
        <v>730.1347000000001</v>
      </c>
      <c r="E17" s="16">
        <f t="shared" si="2"/>
        <v>0.64471</v>
      </c>
      <c r="F17" s="15">
        <f t="shared" si="2"/>
        <v>0.52201</v>
      </c>
      <c r="G17" s="16">
        <f t="shared" si="2"/>
        <v>0.44170999999999994</v>
      </c>
      <c r="H17" s="15">
        <f t="shared" si="2"/>
        <v>0.8275300000000001</v>
      </c>
      <c r="I17" s="16">
        <f t="shared" si="2"/>
        <v>0.42126</v>
      </c>
      <c r="J17" s="16">
        <f t="shared" si="2"/>
        <v>0.6777</v>
      </c>
      <c r="K17" s="55">
        <f t="shared" si="2"/>
        <v>56.041560000000004</v>
      </c>
    </row>
    <row r="18" spans="1:11" ht="15.75" thickBot="1">
      <c r="A18" s="17" t="s">
        <v>10</v>
      </c>
      <c r="B18" s="18">
        <f>B17/5</f>
        <v>0.20439</v>
      </c>
      <c r="C18" s="19">
        <f>C17/5</f>
        <v>0.16189</v>
      </c>
      <c r="D18" s="19">
        <f aca="true" t="shared" si="3" ref="D18:K18">D17/5</f>
        <v>146.02694000000002</v>
      </c>
      <c r="E18" s="19">
        <f t="shared" si="3"/>
        <v>0.128942</v>
      </c>
      <c r="F18" s="19">
        <f t="shared" si="3"/>
        <v>0.104402</v>
      </c>
      <c r="G18" s="19">
        <f t="shared" si="3"/>
        <v>0.08834199999999999</v>
      </c>
      <c r="H18" s="19">
        <f t="shared" si="3"/>
        <v>0.16550600000000001</v>
      </c>
      <c r="I18" s="19">
        <f t="shared" si="3"/>
        <v>0.08425200000000001</v>
      </c>
      <c r="J18" s="19">
        <f t="shared" si="3"/>
        <v>0.13554</v>
      </c>
      <c r="K18" s="19">
        <f t="shared" si="3"/>
        <v>11.208312000000001</v>
      </c>
    </row>
    <row r="19" spans="1:11" ht="15.75" thickTop="1">
      <c r="A19" s="8">
        <v>41260</v>
      </c>
      <c r="B19" s="9">
        <v>0.20189</v>
      </c>
      <c r="C19" s="10">
        <v>0.16011</v>
      </c>
      <c r="D19" s="9">
        <v>145.48273</v>
      </c>
      <c r="E19" s="10">
        <v>0.12849</v>
      </c>
      <c r="F19" s="9">
        <v>0.10289</v>
      </c>
      <c r="G19" s="10">
        <v>0.08809</v>
      </c>
      <c r="H19" s="9">
        <v>0.16516</v>
      </c>
      <c r="I19" s="10">
        <v>0.0838</v>
      </c>
      <c r="J19" s="10">
        <v>0.1354</v>
      </c>
      <c r="K19" s="53">
        <v>11.33196</v>
      </c>
    </row>
    <row r="20" spans="1:11" ht="15">
      <c r="A20" s="8">
        <v>41261</v>
      </c>
      <c r="B20" s="9">
        <v>0.20199</v>
      </c>
      <c r="C20" s="10">
        <v>0.16609</v>
      </c>
      <c r="D20" s="9">
        <v>145.30045</v>
      </c>
      <c r="E20" s="10">
        <v>0.12851</v>
      </c>
      <c r="F20" s="9">
        <v>0.10284</v>
      </c>
      <c r="G20" s="10">
        <v>0.08788</v>
      </c>
      <c r="H20" s="9">
        <v>0.16519</v>
      </c>
      <c r="I20" s="10">
        <v>0.08364</v>
      </c>
      <c r="J20" s="10">
        <v>0.1354</v>
      </c>
      <c r="K20" s="53">
        <v>11.32181</v>
      </c>
    </row>
    <row r="21" spans="1:11" ht="15">
      <c r="A21" s="8">
        <v>41262</v>
      </c>
      <c r="B21" s="9">
        <v>0.20164</v>
      </c>
      <c r="C21" s="10">
        <v>0.16066</v>
      </c>
      <c r="D21" s="9">
        <v>145.18671</v>
      </c>
      <c r="E21" s="10">
        <v>0.1286</v>
      </c>
      <c r="F21" s="9">
        <v>0.10257</v>
      </c>
      <c r="G21" s="10">
        <v>0.08856</v>
      </c>
      <c r="H21" s="9">
        <v>0.16495</v>
      </c>
      <c r="I21" s="10">
        <v>0.0834</v>
      </c>
      <c r="J21" s="10">
        <v>0.1354</v>
      </c>
      <c r="K21" s="53">
        <v>11.32926</v>
      </c>
    </row>
    <row r="22" spans="1:11" ht="15">
      <c r="A22" s="8">
        <v>41263</v>
      </c>
      <c r="B22" s="9">
        <v>0.20117</v>
      </c>
      <c r="C22" s="10">
        <v>0.1617</v>
      </c>
      <c r="D22" s="9">
        <v>145.3971</v>
      </c>
      <c r="E22" s="10">
        <v>0.12911</v>
      </c>
      <c r="F22" s="9">
        <v>0.10223</v>
      </c>
      <c r="G22" s="10">
        <v>0.08774</v>
      </c>
      <c r="H22" s="9">
        <v>0.1652</v>
      </c>
      <c r="I22" s="10">
        <v>0.08332</v>
      </c>
      <c r="J22" s="10">
        <v>0.1356</v>
      </c>
      <c r="K22" s="53">
        <v>11.37989</v>
      </c>
    </row>
    <row r="23" spans="1:11" ht="15.75" thickBot="1">
      <c r="A23" s="11">
        <v>41264</v>
      </c>
      <c r="B23" s="12">
        <v>0.20158</v>
      </c>
      <c r="C23" s="13">
        <v>0.16265</v>
      </c>
      <c r="D23" s="12">
        <v>145.68582</v>
      </c>
      <c r="E23" s="13">
        <v>0.12943</v>
      </c>
      <c r="F23" s="12">
        <v>0.10249</v>
      </c>
      <c r="G23" s="13">
        <v>0.08782</v>
      </c>
      <c r="H23" s="12">
        <v>0.16546</v>
      </c>
      <c r="I23" s="13">
        <v>0.08343</v>
      </c>
      <c r="J23" s="13">
        <v>0.1357</v>
      </c>
      <c r="K23" s="54">
        <v>11.37573</v>
      </c>
    </row>
    <row r="24" spans="1:11" ht="15.75" thickTop="1">
      <c r="A24" s="14" t="s">
        <v>9</v>
      </c>
      <c r="B24" s="15">
        <f aca="true" t="shared" si="4" ref="B24:K24">SUM(B19:B23)</f>
        <v>1.00827</v>
      </c>
      <c r="C24" s="16">
        <f t="shared" si="4"/>
        <v>0.81121</v>
      </c>
      <c r="D24" s="15">
        <f t="shared" si="4"/>
        <v>727.05281</v>
      </c>
      <c r="E24" s="16">
        <f t="shared" si="4"/>
        <v>0.6441399999999999</v>
      </c>
      <c r="F24" s="15">
        <f t="shared" si="4"/>
        <v>0.51302</v>
      </c>
      <c r="G24" s="16">
        <f t="shared" si="4"/>
        <v>0.44009000000000004</v>
      </c>
      <c r="H24" s="15">
        <f t="shared" si="4"/>
        <v>0.82596</v>
      </c>
      <c r="I24" s="16">
        <f t="shared" si="4"/>
        <v>0.41759</v>
      </c>
      <c r="J24" s="16">
        <f t="shared" si="4"/>
        <v>0.6775</v>
      </c>
      <c r="K24" s="55">
        <f t="shared" si="4"/>
        <v>56.73865000000001</v>
      </c>
    </row>
    <row r="25" spans="1:11" ht="15.75" thickBot="1">
      <c r="A25" s="17" t="s">
        <v>10</v>
      </c>
      <c r="B25" s="18">
        <f>B24/5</f>
        <v>0.201654</v>
      </c>
      <c r="C25" s="19">
        <f>C24/5</f>
        <v>0.162242</v>
      </c>
      <c r="D25" s="19">
        <f aca="true" t="shared" si="5" ref="D25:K25">D24/5</f>
        <v>145.410562</v>
      </c>
      <c r="E25" s="19">
        <f t="shared" si="5"/>
        <v>0.128828</v>
      </c>
      <c r="F25" s="19">
        <f t="shared" si="5"/>
        <v>0.102604</v>
      </c>
      <c r="G25" s="19">
        <f t="shared" si="5"/>
        <v>0.08801800000000001</v>
      </c>
      <c r="H25" s="19">
        <f t="shared" si="5"/>
        <v>0.165192</v>
      </c>
      <c r="I25" s="19">
        <f t="shared" si="5"/>
        <v>0.08351800000000001</v>
      </c>
      <c r="J25" s="19">
        <f t="shared" si="5"/>
        <v>0.1355</v>
      </c>
      <c r="K25" s="19">
        <f t="shared" si="5"/>
        <v>11.347730000000002</v>
      </c>
    </row>
    <row r="26" spans="1:11" ht="15.75" thickTop="1">
      <c r="A26" s="8">
        <v>41266</v>
      </c>
      <c r="B26" s="9">
        <v>0.20276</v>
      </c>
      <c r="C26" s="10">
        <v>0.16521</v>
      </c>
      <c r="D26" s="9">
        <v>146.1949</v>
      </c>
      <c r="E26" s="10">
        <v>0.13033</v>
      </c>
      <c r="F26" s="9">
        <v>0.10321</v>
      </c>
      <c r="G26" s="10">
        <v>0.08817</v>
      </c>
      <c r="H26" s="9">
        <v>0.16606</v>
      </c>
      <c r="I26" s="10">
        <v>0.08412</v>
      </c>
      <c r="J26" s="10">
        <v>0.136</v>
      </c>
      <c r="K26" s="53">
        <v>11.4019</v>
      </c>
    </row>
    <row r="27" spans="1:11" ht="15">
      <c r="A27" s="8">
        <v>41270</v>
      </c>
      <c r="B27" s="9">
        <v>0.20252</v>
      </c>
      <c r="C27" s="74">
        <v>0.16596</v>
      </c>
      <c r="D27" s="9">
        <v>146.22958</v>
      </c>
      <c r="E27" s="10">
        <v>0.13067</v>
      </c>
      <c r="F27" s="10">
        <v>0.10309</v>
      </c>
      <c r="G27" s="9">
        <v>0.08839</v>
      </c>
      <c r="H27" s="10">
        <v>0.16639</v>
      </c>
      <c r="I27" s="9">
        <v>0.08427</v>
      </c>
      <c r="J27" s="10">
        <v>0.1361</v>
      </c>
      <c r="K27" s="10">
        <v>11.47391</v>
      </c>
    </row>
    <row r="28" spans="1:11" ht="15">
      <c r="A28" s="8">
        <v>41271</v>
      </c>
      <c r="B28" s="9">
        <v>0.20231</v>
      </c>
      <c r="C28" s="74">
        <v>0.1662</v>
      </c>
      <c r="D28" s="9">
        <v>146.10242</v>
      </c>
      <c r="E28" s="10">
        <v>0.13096</v>
      </c>
      <c r="F28" s="10">
        <v>0.10288</v>
      </c>
      <c r="G28" s="9">
        <v>0.08836</v>
      </c>
      <c r="H28" s="10">
        <v>0.16652</v>
      </c>
      <c r="I28" s="9">
        <v>0.08443</v>
      </c>
      <c r="J28" s="10">
        <v>0.1362</v>
      </c>
      <c r="K28" s="10">
        <v>11.58279</v>
      </c>
    </row>
    <row r="29" spans="1:11" ht="15">
      <c r="A29" s="8">
        <v>41274</v>
      </c>
      <c r="B29" s="9">
        <v>0.20261</v>
      </c>
      <c r="C29" s="74">
        <v>0.16606</v>
      </c>
      <c r="D29" s="9">
        <v>145.7878</v>
      </c>
      <c r="E29" s="74">
        <v>0.13089</v>
      </c>
      <c r="F29" s="10">
        <v>0.10304</v>
      </c>
      <c r="G29" s="9">
        <v>0.08862</v>
      </c>
      <c r="H29" s="10">
        <v>0.16662</v>
      </c>
      <c r="I29" s="9">
        <v>0.08462</v>
      </c>
      <c r="J29" s="10">
        <v>0.1362</v>
      </c>
      <c r="K29" s="10">
        <v>11.5896</v>
      </c>
    </row>
    <row r="30" spans="1:11" ht="15.75" thickBot="1">
      <c r="A30" s="11"/>
      <c r="B30" s="12"/>
      <c r="C30" s="13"/>
      <c r="D30" s="12"/>
      <c r="E30" s="66"/>
      <c r="F30" s="12"/>
      <c r="G30" s="13"/>
      <c r="H30" s="12"/>
      <c r="I30" s="13"/>
      <c r="J30" s="13"/>
      <c r="K30" s="54"/>
    </row>
    <row r="31" spans="1:11" ht="15.75" thickTop="1">
      <c r="A31" s="14" t="s">
        <v>9</v>
      </c>
      <c r="B31" s="15">
        <f aca="true" t="shared" si="6" ref="B31:K31">SUM(B26:B30)</f>
        <v>0.8102</v>
      </c>
      <c r="C31" s="16">
        <f t="shared" si="6"/>
        <v>0.66343</v>
      </c>
      <c r="D31" s="15">
        <f t="shared" si="6"/>
        <v>584.3147</v>
      </c>
      <c r="E31" s="16">
        <f t="shared" si="6"/>
        <v>0.52285</v>
      </c>
      <c r="F31" s="15">
        <f t="shared" si="6"/>
        <v>0.41222000000000003</v>
      </c>
      <c r="G31" s="16">
        <f t="shared" si="6"/>
        <v>0.35353999999999997</v>
      </c>
      <c r="H31" s="15">
        <f t="shared" si="6"/>
        <v>0.66559</v>
      </c>
      <c r="I31" s="16">
        <f t="shared" si="6"/>
        <v>0.33743999999999996</v>
      </c>
      <c r="J31" s="16">
        <f t="shared" si="6"/>
        <v>0.5445</v>
      </c>
      <c r="K31" s="55">
        <f t="shared" si="6"/>
        <v>46.04820000000001</v>
      </c>
    </row>
    <row r="32" spans="1:11" ht="15.75" thickBot="1">
      <c r="A32" s="17" t="s">
        <v>10</v>
      </c>
      <c r="B32" s="18">
        <f>B31/4</f>
        <v>0.20255</v>
      </c>
      <c r="C32" s="19">
        <f>C31/4</f>
        <v>0.1658575</v>
      </c>
      <c r="D32" s="19">
        <f aca="true" t="shared" si="7" ref="D32:K32">D31/4</f>
        <v>146.078675</v>
      </c>
      <c r="E32" s="19">
        <f t="shared" si="7"/>
        <v>0.1307125</v>
      </c>
      <c r="F32" s="19">
        <f t="shared" si="7"/>
        <v>0.10305500000000001</v>
      </c>
      <c r="G32" s="19">
        <f t="shared" si="7"/>
        <v>0.08838499999999999</v>
      </c>
      <c r="H32" s="19">
        <f t="shared" si="7"/>
        <v>0.1663975</v>
      </c>
      <c r="I32" s="19">
        <f t="shared" si="7"/>
        <v>0.08435999999999999</v>
      </c>
      <c r="J32" s="19">
        <f t="shared" si="7"/>
        <v>0.136125</v>
      </c>
      <c r="K32" s="19">
        <f t="shared" si="7"/>
        <v>11.512050000000002</v>
      </c>
    </row>
    <row r="33" spans="1:11" ht="15.75" thickTop="1">
      <c r="A33" s="8"/>
      <c r="B33" s="9"/>
      <c r="C33" s="74"/>
      <c r="D33" s="9"/>
      <c r="E33" s="10"/>
      <c r="F33" s="10"/>
      <c r="G33" s="9"/>
      <c r="H33" s="10"/>
      <c r="I33" s="9"/>
      <c r="J33" s="10"/>
      <c r="K33" s="10"/>
    </row>
    <row r="34" spans="1:11" ht="15">
      <c r="A34" s="8"/>
      <c r="B34" s="9"/>
      <c r="C34" s="74"/>
      <c r="D34" s="9"/>
      <c r="E34" s="10"/>
      <c r="F34" s="10"/>
      <c r="G34" s="9"/>
      <c r="H34" s="10"/>
      <c r="I34" s="9"/>
      <c r="J34" s="10"/>
      <c r="K34" s="10"/>
    </row>
    <row r="35" spans="1:11" ht="15">
      <c r="A35" s="8"/>
      <c r="B35" s="9"/>
      <c r="C35" s="74"/>
      <c r="D35" s="9"/>
      <c r="E35" s="10"/>
      <c r="F35" s="10"/>
      <c r="G35" s="9"/>
      <c r="H35" s="10"/>
      <c r="I35" s="9"/>
      <c r="J35" s="10"/>
      <c r="K35" s="10"/>
    </row>
    <row r="36" spans="1:11" ht="20.25">
      <c r="A36" s="61"/>
      <c r="B36" s="9"/>
      <c r="C36" s="50"/>
      <c r="D36" s="9"/>
      <c r="E36" s="22" t="s">
        <v>11</v>
      </c>
      <c r="F36" s="10"/>
      <c r="G36" s="9"/>
      <c r="H36" s="10"/>
      <c r="I36" s="9"/>
      <c r="J36" s="10"/>
      <c r="K36" s="10"/>
    </row>
    <row r="37" spans="1:11" ht="15.75" thickBot="1">
      <c r="A37" s="29"/>
      <c r="B37" s="9"/>
      <c r="C37" s="10"/>
      <c r="D37" s="9"/>
      <c r="E37" s="10"/>
      <c r="F37" s="10"/>
      <c r="G37" s="9"/>
      <c r="H37" s="10"/>
      <c r="I37" s="9"/>
      <c r="J37" s="10"/>
      <c r="K37" s="10"/>
    </row>
    <row r="38" spans="1:11" ht="15">
      <c r="A38" s="26" t="s">
        <v>12</v>
      </c>
      <c r="B38" s="73">
        <f>SUM(B5:B9,B12:B16,B19:B23,B26:B29)</f>
        <v>3.86111</v>
      </c>
      <c r="C38" s="48">
        <f>SUM(C5:C9,C12:C16,C19:C23,C26:C29)</f>
        <v>3.10788</v>
      </c>
      <c r="D38" s="48">
        <f aca="true" t="shared" si="8" ref="D38:K38">SUM(D5:D9,D12:D16,D19:D23,D26:D29)</f>
        <v>2777.1609700000004</v>
      </c>
      <c r="E38" s="48">
        <f t="shared" si="8"/>
        <v>2.46148</v>
      </c>
      <c r="F38" s="48">
        <f t="shared" si="8"/>
        <v>1.9681400000000002</v>
      </c>
      <c r="G38" s="48">
        <f t="shared" si="8"/>
        <v>1.67702</v>
      </c>
      <c r="H38" s="48">
        <f t="shared" si="8"/>
        <v>3.147359999999999</v>
      </c>
      <c r="I38" s="48">
        <f t="shared" si="8"/>
        <v>1.5988099999999998</v>
      </c>
      <c r="J38" s="48">
        <f t="shared" si="8"/>
        <v>2.5789</v>
      </c>
      <c r="K38" s="48">
        <f t="shared" si="8"/>
        <v>214.68699999999998</v>
      </c>
    </row>
    <row r="39" spans="1:11" ht="15">
      <c r="A39" s="26" t="s">
        <v>13</v>
      </c>
      <c r="B39" s="27">
        <f>B38/19</f>
        <v>0.2032163157894737</v>
      </c>
      <c r="C39" s="28">
        <f>C38/19</f>
        <v>0.1635726315789474</v>
      </c>
      <c r="D39" s="28">
        <f aca="true" t="shared" si="9" ref="D39:K39">D38/19</f>
        <v>146.16636684210528</v>
      </c>
      <c r="E39" s="28">
        <f t="shared" si="9"/>
        <v>0.1295515789473684</v>
      </c>
      <c r="F39" s="28">
        <f t="shared" si="9"/>
        <v>0.10358631578947369</v>
      </c>
      <c r="G39" s="28">
        <f t="shared" si="9"/>
        <v>0.08826421052631579</v>
      </c>
      <c r="H39" s="28">
        <f t="shared" si="9"/>
        <v>0.16565052631578941</v>
      </c>
      <c r="I39" s="28">
        <f t="shared" si="9"/>
        <v>0.0841478947368421</v>
      </c>
      <c r="J39" s="28">
        <f t="shared" si="9"/>
        <v>0.13573157894736843</v>
      </c>
      <c r="K39" s="28">
        <f t="shared" si="9"/>
        <v>11.299315789473683</v>
      </c>
    </row>
    <row r="40" spans="1:11" ht="15">
      <c r="A40" s="26" t="s">
        <v>14</v>
      </c>
      <c r="B40" s="27">
        <f>1/B39</f>
        <v>4.9208647254286975</v>
      </c>
      <c r="C40" s="28">
        <f>1/C39</f>
        <v>6.113492155424276</v>
      </c>
      <c r="D40" s="28">
        <f>1000/D39</f>
        <v>6.841519164803759</v>
      </c>
      <c r="E40" s="28">
        <f aca="true" t="shared" si="10" ref="E40:J40">1/E39</f>
        <v>7.7189333246664615</v>
      </c>
      <c r="F40" s="28">
        <f t="shared" si="10"/>
        <v>9.653784791732294</v>
      </c>
      <c r="G40" s="28">
        <f t="shared" si="10"/>
        <v>11.329620398087084</v>
      </c>
      <c r="H40" s="28">
        <f t="shared" si="10"/>
        <v>6.03680544964669</v>
      </c>
      <c r="I40" s="28">
        <f t="shared" si="10"/>
        <v>11.883838604962442</v>
      </c>
      <c r="J40" s="28">
        <f t="shared" si="10"/>
        <v>7.367482259878242</v>
      </c>
      <c r="K40" s="28">
        <f>100/K39</f>
        <v>8.850093391775003</v>
      </c>
    </row>
    <row r="41" spans="1:11" ht="15.75" thickBot="1">
      <c r="A41" s="29"/>
      <c r="B41" s="30"/>
      <c r="C41" s="31"/>
      <c r="D41" s="30"/>
      <c r="E41" s="31"/>
      <c r="F41" s="31"/>
      <c r="G41" s="30"/>
      <c r="H41" s="31"/>
      <c r="I41" s="30"/>
      <c r="J41" s="31"/>
      <c r="K41" s="31"/>
    </row>
  </sheetData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 topLeftCell="A1"/>
  </sheetViews>
  <sheetFormatPr defaultColWidth="9.140625" defaultRowHeight="15"/>
  <cols>
    <col min="1" max="1" width="12.7109375" style="0" customWidth="1"/>
    <col min="2" max="2" width="11.28125" style="0" customWidth="1"/>
    <col min="3" max="3" width="11.7109375" style="0" customWidth="1"/>
    <col min="4" max="4" width="12.140625" style="0" customWidth="1"/>
    <col min="5" max="5" width="12.00390625" style="0" customWidth="1"/>
    <col min="6" max="6" width="11.28125" style="0" customWidth="1"/>
    <col min="7" max="7" width="11.140625" style="0" customWidth="1"/>
    <col min="8" max="8" width="11.28125" style="0" customWidth="1"/>
    <col min="9" max="9" width="11.140625" style="0" customWidth="1"/>
    <col min="10" max="11" width="10.8515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19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>
      <c r="A5" s="6" t="s">
        <v>0</v>
      </c>
      <c r="B5" s="7" t="s">
        <v>15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16</v>
      </c>
      <c r="I5" s="6" t="s">
        <v>8</v>
      </c>
      <c r="J5" s="6" t="s">
        <v>17</v>
      </c>
      <c r="K5" s="52" t="s">
        <v>2</v>
      </c>
    </row>
    <row r="6" spans="1:11" ht="15">
      <c r="A6" s="8">
        <v>40940</v>
      </c>
      <c r="B6" s="9">
        <v>0.20262</v>
      </c>
      <c r="C6" s="10">
        <v>0.16487</v>
      </c>
      <c r="D6" s="9">
        <v>0.08851</v>
      </c>
      <c r="E6" s="10">
        <v>0.17059</v>
      </c>
      <c r="F6" s="9">
        <v>152.94696</v>
      </c>
      <c r="G6" s="10">
        <v>0.12784</v>
      </c>
      <c r="H6" s="9">
        <v>0.08625</v>
      </c>
      <c r="I6" s="10">
        <v>0.1359</v>
      </c>
      <c r="J6" s="10">
        <v>10.36645</v>
      </c>
      <c r="K6" s="53">
        <v>0.1036</v>
      </c>
    </row>
    <row r="7" spans="1:11" ht="15">
      <c r="A7" s="8">
        <v>40941</v>
      </c>
      <c r="B7" s="9">
        <v>0.20228</v>
      </c>
      <c r="C7" s="10">
        <v>0.16402</v>
      </c>
      <c r="D7" s="9">
        <v>0.08851</v>
      </c>
      <c r="E7" s="10">
        <v>0.17031</v>
      </c>
      <c r="F7" s="9">
        <v>153.03121</v>
      </c>
      <c r="G7" s="10">
        <v>0.12732</v>
      </c>
      <c r="H7" s="9">
        <v>0.08595</v>
      </c>
      <c r="I7" s="10">
        <v>0.1359</v>
      </c>
      <c r="J7" s="10">
        <v>10.35167</v>
      </c>
      <c r="K7" s="53">
        <v>0.10342</v>
      </c>
    </row>
    <row r="8" spans="1:11" ht="15.75" thickBot="1">
      <c r="A8" s="11">
        <v>40942</v>
      </c>
      <c r="B8" s="12">
        <v>0.20215</v>
      </c>
      <c r="C8" s="13">
        <v>0.16294</v>
      </c>
      <c r="D8" s="12">
        <v>0.08851</v>
      </c>
      <c r="E8" s="13">
        <v>0.16958</v>
      </c>
      <c r="F8" s="12">
        <v>152.03914</v>
      </c>
      <c r="G8" s="13">
        <v>0.12675</v>
      </c>
      <c r="H8" s="12">
        <v>0.08588</v>
      </c>
      <c r="I8" s="13">
        <v>0.1359</v>
      </c>
      <c r="J8" s="13">
        <v>10.34709</v>
      </c>
      <c r="K8" s="54">
        <v>0.10336</v>
      </c>
    </row>
    <row r="9" spans="1:11" ht="15.75" thickTop="1">
      <c r="A9" s="14" t="s">
        <v>9</v>
      </c>
      <c r="B9" s="15">
        <f aca="true" t="shared" si="0" ref="B9:K9">SUM(B6:B8)</f>
        <v>0.60705</v>
      </c>
      <c r="C9" s="16">
        <f t="shared" si="0"/>
        <v>0.49183</v>
      </c>
      <c r="D9" s="15">
        <f t="shared" si="0"/>
        <v>0.26553000000000004</v>
      </c>
      <c r="E9" s="16">
        <f t="shared" si="0"/>
        <v>0.51048</v>
      </c>
      <c r="F9" s="15">
        <f t="shared" si="0"/>
        <v>458.01730999999995</v>
      </c>
      <c r="G9" s="16">
        <f t="shared" si="0"/>
        <v>0.38190999999999997</v>
      </c>
      <c r="H9" s="15">
        <f t="shared" si="0"/>
        <v>0.25808</v>
      </c>
      <c r="I9" s="16">
        <f t="shared" si="0"/>
        <v>0.40769999999999995</v>
      </c>
      <c r="J9" s="16">
        <f t="shared" si="0"/>
        <v>31.06521</v>
      </c>
      <c r="K9" s="55">
        <f t="shared" si="0"/>
        <v>0.31038</v>
      </c>
    </row>
    <row r="10" spans="1:11" ht="15.75" thickBot="1">
      <c r="A10" s="17" t="s">
        <v>10</v>
      </c>
      <c r="B10" s="18">
        <f>B9/3</f>
        <v>0.20235</v>
      </c>
      <c r="C10" s="19">
        <f>C9/3</f>
        <v>0.16394333333333333</v>
      </c>
      <c r="D10" s="19">
        <f aca="true" t="shared" si="1" ref="D10:K10">D9/3</f>
        <v>0.08851000000000002</v>
      </c>
      <c r="E10" s="19">
        <f t="shared" si="1"/>
        <v>0.17016</v>
      </c>
      <c r="F10" s="19">
        <f t="shared" si="1"/>
        <v>152.67243666666664</v>
      </c>
      <c r="G10" s="19">
        <f t="shared" si="1"/>
        <v>0.12730333333333332</v>
      </c>
      <c r="H10" s="19">
        <f t="shared" si="1"/>
        <v>0.08602666666666665</v>
      </c>
      <c r="I10" s="19">
        <f t="shared" si="1"/>
        <v>0.1359</v>
      </c>
      <c r="J10" s="19">
        <f t="shared" si="1"/>
        <v>10.35507</v>
      </c>
      <c r="K10" s="19">
        <f t="shared" si="1"/>
        <v>0.10346</v>
      </c>
    </row>
    <row r="11" spans="1:11" ht="15.75" thickTop="1">
      <c r="A11" s="8">
        <v>40945</v>
      </c>
      <c r="B11" s="9">
        <v>0.2026</v>
      </c>
      <c r="C11" s="10">
        <v>0.16313</v>
      </c>
      <c r="D11" s="9">
        <v>0.08851</v>
      </c>
      <c r="E11" s="10">
        <v>0.16895</v>
      </c>
      <c r="F11" s="9">
        <v>151.8003</v>
      </c>
      <c r="G11" s="10">
        <v>0.12644</v>
      </c>
      <c r="H11" s="9">
        <v>0.08603</v>
      </c>
      <c r="I11" s="10">
        <v>0.1359</v>
      </c>
      <c r="J11" s="10">
        <v>10.4945</v>
      </c>
      <c r="K11" s="53">
        <v>0.10359</v>
      </c>
    </row>
    <row r="12" spans="1:11" ht="15">
      <c r="A12" s="8">
        <v>40946</v>
      </c>
      <c r="B12" s="9">
        <v>0.20316</v>
      </c>
      <c r="C12" s="10">
        <v>0.16335</v>
      </c>
      <c r="D12" s="9">
        <v>0.08851</v>
      </c>
      <c r="E12" s="10">
        <v>0.16964</v>
      </c>
      <c r="F12" s="9">
        <v>152.09418</v>
      </c>
      <c r="G12" s="10">
        <v>0.12669</v>
      </c>
      <c r="H12" s="9">
        <v>0.08608</v>
      </c>
      <c r="I12" s="10">
        <v>0.1359</v>
      </c>
      <c r="J12" s="10">
        <v>10.41419</v>
      </c>
      <c r="K12" s="53">
        <v>0.10387</v>
      </c>
    </row>
    <row r="13" spans="1:11" ht="15">
      <c r="A13" s="8">
        <v>40947</v>
      </c>
      <c r="B13" s="9">
        <v>0.20207</v>
      </c>
      <c r="C13" s="10">
        <v>0.16287</v>
      </c>
      <c r="D13" s="9">
        <v>0.08851</v>
      </c>
      <c r="E13" s="10">
        <v>0.16957</v>
      </c>
      <c r="F13" s="9">
        <v>152.31842</v>
      </c>
      <c r="G13" s="10">
        <v>0.12638</v>
      </c>
      <c r="H13" s="9">
        <v>0.08583</v>
      </c>
      <c r="I13" s="10">
        <v>0.1359</v>
      </c>
      <c r="J13" s="10">
        <v>10.42387</v>
      </c>
      <c r="K13" s="53">
        <v>0.10331</v>
      </c>
    </row>
    <row r="14" spans="1:11" ht="15">
      <c r="A14" s="8">
        <v>40948</v>
      </c>
      <c r="B14" s="9">
        <v>0.20051</v>
      </c>
      <c r="C14" s="10">
        <v>0.16233</v>
      </c>
      <c r="D14" s="9">
        <v>0.0885</v>
      </c>
      <c r="E14" s="10">
        <v>0.16921</v>
      </c>
      <c r="F14" s="9">
        <v>151.71876</v>
      </c>
      <c r="G14" s="10">
        <v>0.12576</v>
      </c>
      <c r="H14" s="9">
        <v>0.08572</v>
      </c>
      <c r="I14" s="10">
        <v>0.1359</v>
      </c>
      <c r="J14" s="10">
        <v>10.45275</v>
      </c>
      <c r="K14" s="53">
        <v>0.10252</v>
      </c>
    </row>
    <row r="15" spans="1:11" ht="15.75" thickBot="1">
      <c r="A15" s="11">
        <v>40949</v>
      </c>
      <c r="B15" s="12">
        <v>0.20019</v>
      </c>
      <c r="C15" s="13">
        <v>0.16274</v>
      </c>
      <c r="D15" s="12">
        <v>0.08851</v>
      </c>
      <c r="E15" s="13">
        <v>0.1694</v>
      </c>
      <c r="F15" s="12">
        <v>151.86825</v>
      </c>
      <c r="G15" s="13">
        <v>0.12596</v>
      </c>
      <c r="H15" s="12">
        <v>0.0858</v>
      </c>
      <c r="I15" s="13">
        <v>0.1359</v>
      </c>
      <c r="J15" s="13">
        <v>10.51373</v>
      </c>
      <c r="K15" s="54">
        <v>0.10235</v>
      </c>
    </row>
    <row r="16" spans="1:11" ht="15.75" thickTop="1">
      <c r="A16" s="14" t="s">
        <v>9</v>
      </c>
      <c r="B16" s="15">
        <f aca="true" t="shared" si="2" ref="B16:K16">SUM(B11:B15)</f>
        <v>1.00853</v>
      </c>
      <c r="C16" s="16">
        <f t="shared" si="2"/>
        <v>0.8144199999999999</v>
      </c>
      <c r="D16" s="15">
        <f t="shared" si="2"/>
        <v>0.44254000000000004</v>
      </c>
      <c r="E16" s="16">
        <f t="shared" si="2"/>
        <v>0.8467699999999999</v>
      </c>
      <c r="F16" s="15">
        <f t="shared" si="2"/>
        <v>759.79991</v>
      </c>
      <c r="G16" s="16">
        <f t="shared" si="2"/>
        <v>0.63123</v>
      </c>
      <c r="H16" s="15">
        <f t="shared" si="2"/>
        <v>0.42946</v>
      </c>
      <c r="I16" s="16">
        <f t="shared" si="2"/>
        <v>0.6795</v>
      </c>
      <c r="J16" s="16">
        <f t="shared" si="2"/>
        <v>52.299040000000005</v>
      </c>
      <c r="K16" s="55">
        <f t="shared" si="2"/>
        <v>0.51564</v>
      </c>
    </row>
    <row r="17" spans="1:11" ht="15.75" thickBot="1">
      <c r="A17" s="17" t="s">
        <v>10</v>
      </c>
      <c r="B17" s="18">
        <f>B16/5</f>
        <v>0.201706</v>
      </c>
      <c r="C17" s="19">
        <f>C16/5</f>
        <v>0.16288399999999997</v>
      </c>
      <c r="D17" s="19">
        <f aca="true" t="shared" si="3" ref="D17:K17">D16/5</f>
        <v>0.088508</v>
      </c>
      <c r="E17" s="19">
        <f t="shared" si="3"/>
        <v>0.16935399999999998</v>
      </c>
      <c r="F17" s="19">
        <f t="shared" si="3"/>
        <v>151.959982</v>
      </c>
      <c r="G17" s="19">
        <f t="shared" si="3"/>
        <v>0.126246</v>
      </c>
      <c r="H17" s="19">
        <f t="shared" si="3"/>
        <v>0.085892</v>
      </c>
      <c r="I17" s="19">
        <f t="shared" si="3"/>
        <v>0.1359</v>
      </c>
      <c r="J17" s="19">
        <f t="shared" si="3"/>
        <v>10.459808</v>
      </c>
      <c r="K17" s="19">
        <f t="shared" si="3"/>
        <v>0.103128</v>
      </c>
    </row>
    <row r="18" spans="1:11" ht="15.75" thickTop="1">
      <c r="A18" s="8">
        <v>40952</v>
      </c>
      <c r="B18" s="9">
        <v>0.20146</v>
      </c>
      <c r="C18" s="10">
        <v>0.16423</v>
      </c>
      <c r="D18" s="9">
        <v>0.08851</v>
      </c>
      <c r="E18" s="10">
        <v>0.17139</v>
      </c>
      <c r="F18" s="9">
        <v>152.64968</v>
      </c>
      <c r="G18" s="10">
        <v>0.12726</v>
      </c>
      <c r="H18" s="9">
        <v>0.08624</v>
      </c>
      <c r="I18" s="10">
        <v>0.1359</v>
      </c>
      <c r="J18" s="10">
        <v>10.54924</v>
      </c>
      <c r="K18" s="53">
        <v>0.10298</v>
      </c>
    </row>
    <row r="19" spans="1:11" ht="15">
      <c r="A19" s="8">
        <v>40953</v>
      </c>
      <c r="B19" s="9">
        <v>0.20497</v>
      </c>
      <c r="C19" s="10">
        <v>0.16316</v>
      </c>
      <c r="D19" s="9">
        <v>0.08838</v>
      </c>
      <c r="E19" s="10">
        <v>0.17066</v>
      </c>
      <c r="F19" s="9">
        <v>152.53246</v>
      </c>
      <c r="G19" s="10">
        <v>0.12665</v>
      </c>
      <c r="H19" s="9">
        <v>0.08605</v>
      </c>
      <c r="I19" s="10">
        <v>0.1359</v>
      </c>
      <c r="J19" s="10">
        <v>10.5382</v>
      </c>
      <c r="K19" s="53">
        <v>0.10271</v>
      </c>
    </row>
    <row r="20" spans="1:11" ht="15">
      <c r="A20" s="8">
        <v>40954</v>
      </c>
      <c r="B20" s="9">
        <v>0.2022</v>
      </c>
      <c r="C20" s="10">
        <v>0.16348</v>
      </c>
      <c r="D20" s="9">
        <v>0.08851</v>
      </c>
      <c r="E20" s="10">
        <v>0.17165</v>
      </c>
      <c r="F20" s="9">
        <v>152.7781</v>
      </c>
      <c r="G20" s="10">
        <v>0.12721</v>
      </c>
      <c r="H20" s="9">
        <v>0.08657</v>
      </c>
      <c r="I20" s="10">
        <v>0.1359</v>
      </c>
      <c r="J20" s="10">
        <v>10.60937</v>
      </c>
      <c r="K20" s="53">
        <v>0.10339</v>
      </c>
    </row>
    <row r="21" spans="1:11" ht="15">
      <c r="A21" s="8">
        <v>40955</v>
      </c>
      <c r="B21" s="9">
        <v>0.20283</v>
      </c>
      <c r="C21" s="10">
        <v>0.1623</v>
      </c>
      <c r="D21" s="9">
        <v>0.08851</v>
      </c>
      <c r="E21" s="10">
        <v>0.17151</v>
      </c>
      <c r="F21" s="9">
        <v>152.68807</v>
      </c>
      <c r="G21" s="10">
        <v>0.12668</v>
      </c>
      <c r="H21" s="9">
        <v>0.08668</v>
      </c>
      <c r="I21" s="10">
        <v>0.1359</v>
      </c>
      <c r="J21" s="10">
        <v>10.6532</v>
      </c>
      <c r="K21" s="53">
        <v>0.1037</v>
      </c>
    </row>
    <row r="22" spans="1:11" ht="15.75" thickBot="1">
      <c r="A22" s="11">
        <v>40956</v>
      </c>
      <c r="B22" s="12">
        <v>0.20358</v>
      </c>
      <c r="C22" s="13">
        <v>0.16386</v>
      </c>
      <c r="D22" s="12">
        <v>0.08851</v>
      </c>
      <c r="E22" s="13">
        <v>0.17204</v>
      </c>
      <c r="F22" s="12">
        <v>153.60437</v>
      </c>
      <c r="G22" s="13">
        <v>0.12668</v>
      </c>
      <c r="H22" s="12">
        <v>0.08635</v>
      </c>
      <c r="I22" s="13">
        <v>0.1359</v>
      </c>
      <c r="J22" s="13">
        <v>10.69856</v>
      </c>
      <c r="K22" s="54">
        <v>0.10409</v>
      </c>
    </row>
    <row r="23" spans="1:11" ht="15.75" thickTop="1">
      <c r="A23" s="14" t="s">
        <v>9</v>
      </c>
      <c r="B23" s="15">
        <f aca="true" t="shared" si="4" ref="B23:K23">SUM(B18:B22)</f>
        <v>1.0150400000000002</v>
      </c>
      <c r="C23" s="16">
        <f t="shared" si="4"/>
        <v>0.8170299999999999</v>
      </c>
      <c r="D23" s="15">
        <f t="shared" si="4"/>
        <v>0.4424199999999999</v>
      </c>
      <c r="E23" s="16">
        <f t="shared" si="4"/>
        <v>0.8572499999999998</v>
      </c>
      <c r="F23" s="15">
        <f t="shared" si="4"/>
        <v>764.25268</v>
      </c>
      <c r="G23" s="16">
        <f t="shared" si="4"/>
        <v>0.63448</v>
      </c>
      <c r="H23" s="15">
        <f t="shared" si="4"/>
        <v>0.43188999999999994</v>
      </c>
      <c r="I23" s="16">
        <f t="shared" si="4"/>
        <v>0.6795</v>
      </c>
      <c r="J23" s="16">
        <f t="shared" si="4"/>
        <v>53.04857</v>
      </c>
      <c r="K23" s="55">
        <f t="shared" si="4"/>
        <v>0.5168699999999999</v>
      </c>
    </row>
    <row r="24" spans="1:11" ht="15.75" thickBot="1">
      <c r="A24" s="17" t="s">
        <v>10</v>
      </c>
      <c r="B24" s="18">
        <f>B23/5</f>
        <v>0.20300800000000002</v>
      </c>
      <c r="C24" s="19">
        <f>C23/5</f>
        <v>0.163406</v>
      </c>
      <c r="D24" s="19">
        <f aca="true" t="shared" si="5" ref="D24:K24">D23/5</f>
        <v>0.08848399999999998</v>
      </c>
      <c r="E24" s="19">
        <f t="shared" si="5"/>
        <v>0.17144999999999996</v>
      </c>
      <c r="F24" s="19">
        <f t="shared" si="5"/>
        <v>152.850536</v>
      </c>
      <c r="G24" s="19">
        <f t="shared" si="5"/>
        <v>0.126896</v>
      </c>
      <c r="H24" s="19">
        <f t="shared" si="5"/>
        <v>0.08637799999999998</v>
      </c>
      <c r="I24" s="19">
        <f t="shared" si="5"/>
        <v>0.1359</v>
      </c>
      <c r="J24" s="19">
        <f t="shared" si="5"/>
        <v>10.609714</v>
      </c>
      <c r="K24" s="19">
        <f t="shared" si="5"/>
        <v>0.103374</v>
      </c>
    </row>
    <row r="25" spans="1:11" ht="15.75" thickTop="1">
      <c r="A25" s="8">
        <v>40959</v>
      </c>
      <c r="B25" s="9">
        <v>0.20172</v>
      </c>
      <c r="C25" s="10">
        <v>0.16231</v>
      </c>
      <c r="D25" s="9">
        <v>0.08851</v>
      </c>
      <c r="E25" s="10">
        <v>0.17066</v>
      </c>
      <c r="F25" s="9">
        <v>153.12363</v>
      </c>
      <c r="G25" s="10">
        <v>0.12636</v>
      </c>
      <c r="H25" s="9">
        <v>0.08581</v>
      </c>
      <c r="I25" s="10">
        <v>0.1359</v>
      </c>
      <c r="J25" s="10">
        <v>10.80592</v>
      </c>
      <c r="K25" s="53">
        <v>0.10314</v>
      </c>
    </row>
    <row r="26" spans="1:11" ht="15">
      <c r="A26" s="8">
        <v>40960</v>
      </c>
      <c r="B26" s="9">
        <v>0.20082</v>
      </c>
      <c r="C26" s="10">
        <v>0.16169</v>
      </c>
      <c r="D26" s="9">
        <v>0.08851</v>
      </c>
      <c r="E26" s="10">
        <v>0.17018</v>
      </c>
      <c r="F26" s="9">
        <v>152.60483</v>
      </c>
      <c r="G26" s="10">
        <v>0.1261</v>
      </c>
      <c r="H26" s="9">
        <v>0.08568</v>
      </c>
      <c r="I26" s="10">
        <v>0.1359</v>
      </c>
      <c r="J26" s="10">
        <v>10.81611</v>
      </c>
      <c r="K26" s="53">
        <v>0.10268</v>
      </c>
    </row>
    <row r="27" spans="1:11" ht="15">
      <c r="A27" s="8">
        <v>40961</v>
      </c>
      <c r="B27" s="9">
        <v>0.20066</v>
      </c>
      <c r="C27" s="10">
        <v>0.16244</v>
      </c>
      <c r="D27" s="9">
        <v>0.08851</v>
      </c>
      <c r="E27" s="10">
        <v>0.17055</v>
      </c>
      <c r="F27" s="9">
        <v>152.84265</v>
      </c>
      <c r="G27" s="10">
        <v>0.12695</v>
      </c>
      <c r="H27" s="9">
        <v>0.08591</v>
      </c>
      <c r="I27" s="10">
        <v>0.1359</v>
      </c>
      <c r="J27" s="10">
        <v>10.83293</v>
      </c>
      <c r="K27" s="53">
        <v>0.1026</v>
      </c>
    </row>
    <row r="28" spans="1:11" ht="15">
      <c r="A28" s="8">
        <v>40962</v>
      </c>
      <c r="B28" s="9">
        <v>0.20076</v>
      </c>
      <c r="C28" s="10">
        <v>0.16351</v>
      </c>
      <c r="D28" s="9">
        <v>0.08851</v>
      </c>
      <c r="E28" s="10">
        <v>0.17105</v>
      </c>
      <c r="F28" s="9">
        <v>153.14401</v>
      </c>
      <c r="G28" s="10">
        <v>0.12768</v>
      </c>
      <c r="H28" s="9">
        <v>0.08669</v>
      </c>
      <c r="I28" s="10">
        <v>0.1359</v>
      </c>
      <c r="J28" s="10">
        <v>10.88729</v>
      </c>
      <c r="K28" s="53">
        <v>0.10265</v>
      </c>
    </row>
    <row r="29" spans="1:11" ht="15.75" thickBot="1">
      <c r="A29" s="11">
        <v>40963</v>
      </c>
      <c r="B29" s="12">
        <v>0.19977</v>
      </c>
      <c r="C29" s="13">
        <v>0.16353</v>
      </c>
      <c r="D29" s="12">
        <v>0.08838</v>
      </c>
      <c r="E29" s="13">
        <v>0.17086</v>
      </c>
      <c r="F29" s="12">
        <v>153.36417</v>
      </c>
      <c r="G29" s="13">
        <v>0.12742</v>
      </c>
      <c r="H29" s="12">
        <v>0.08658</v>
      </c>
      <c r="I29" s="13">
        <v>0.1359</v>
      </c>
      <c r="J29" s="13">
        <v>10.88916</v>
      </c>
      <c r="K29" s="54">
        <v>0.10214</v>
      </c>
    </row>
    <row r="30" spans="1:11" ht="15.75" thickTop="1">
      <c r="A30" s="14" t="s">
        <v>9</v>
      </c>
      <c r="B30" s="15">
        <f aca="true" t="shared" si="6" ref="B30:K30">SUM(B25:B29)</f>
        <v>1.00373</v>
      </c>
      <c r="C30" s="16">
        <f t="shared" si="6"/>
        <v>0.81348</v>
      </c>
      <c r="D30" s="15">
        <f t="shared" si="6"/>
        <v>0.44242000000000004</v>
      </c>
      <c r="E30" s="16">
        <f t="shared" si="6"/>
        <v>0.8533000000000001</v>
      </c>
      <c r="F30" s="15">
        <f t="shared" si="6"/>
        <v>765.0792899999999</v>
      </c>
      <c r="G30" s="16">
        <f t="shared" si="6"/>
        <v>0.63451</v>
      </c>
      <c r="H30" s="15">
        <f t="shared" si="6"/>
        <v>0.43067</v>
      </c>
      <c r="I30" s="16">
        <f t="shared" si="6"/>
        <v>0.6795</v>
      </c>
      <c r="J30" s="16">
        <f t="shared" si="6"/>
        <v>54.23141</v>
      </c>
      <c r="K30" s="55">
        <f t="shared" si="6"/>
        <v>0.51321</v>
      </c>
    </row>
    <row r="31" spans="1:11" ht="15.75" thickBot="1">
      <c r="A31" s="17" t="s">
        <v>10</v>
      </c>
      <c r="B31" s="18">
        <f>B30/5</f>
        <v>0.200746</v>
      </c>
      <c r="C31" s="19">
        <f>C30/5</f>
        <v>0.162696</v>
      </c>
      <c r="D31" s="19">
        <f aca="true" t="shared" si="7" ref="D31:K31">D30/5</f>
        <v>0.08848400000000001</v>
      </c>
      <c r="E31" s="19">
        <f t="shared" si="7"/>
        <v>0.17066</v>
      </c>
      <c r="F31" s="19">
        <f t="shared" si="7"/>
        <v>153.01585799999998</v>
      </c>
      <c r="G31" s="19">
        <f t="shared" si="7"/>
        <v>0.12690200000000001</v>
      </c>
      <c r="H31" s="19">
        <f t="shared" si="7"/>
        <v>0.086134</v>
      </c>
      <c r="I31" s="19">
        <f t="shared" si="7"/>
        <v>0.1359</v>
      </c>
      <c r="J31" s="19">
        <f t="shared" si="7"/>
        <v>10.846281999999999</v>
      </c>
      <c r="K31" s="19">
        <f t="shared" si="7"/>
        <v>0.10264200000000001</v>
      </c>
    </row>
    <row r="32" spans="1:11" ht="15.75" thickTop="1">
      <c r="A32" s="8">
        <v>40966</v>
      </c>
      <c r="B32" s="9">
        <v>0.19759</v>
      </c>
      <c r="C32" s="10">
        <v>0.16247</v>
      </c>
      <c r="D32" s="9">
        <v>0.08838</v>
      </c>
      <c r="E32" s="10">
        <v>0.17059</v>
      </c>
      <c r="F32" s="9">
        <v>152.85352</v>
      </c>
      <c r="G32" s="10">
        <v>0.12702</v>
      </c>
      <c r="H32" s="9">
        <v>0.08562</v>
      </c>
      <c r="I32" s="10">
        <v>0.1359</v>
      </c>
      <c r="J32" s="10">
        <v>11.0271</v>
      </c>
      <c r="K32" s="53">
        <v>0.10102</v>
      </c>
    </row>
    <row r="33" spans="1:11" ht="15">
      <c r="A33" s="8">
        <v>40967</v>
      </c>
      <c r="B33" s="9">
        <v>0.19813</v>
      </c>
      <c r="C33" s="10">
        <v>0.16235</v>
      </c>
      <c r="D33" s="9">
        <v>0.08851</v>
      </c>
      <c r="E33" s="10">
        <v>0.1709</v>
      </c>
      <c r="F33" s="9">
        <v>153.3217</v>
      </c>
      <c r="G33" s="10">
        <v>0.12677</v>
      </c>
      <c r="H33" s="9">
        <v>0.08573</v>
      </c>
      <c r="I33" s="10">
        <v>0.1359</v>
      </c>
      <c r="J33" s="10">
        <v>10.97223</v>
      </c>
      <c r="K33" s="53">
        <v>0.10132</v>
      </c>
    </row>
    <row r="34" spans="1:11" ht="15">
      <c r="A34" s="8">
        <v>40968</v>
      </c>
      <c r="B34" s="9">
        <v>0.19474</v>
      </c>
      <c r="C34" s="10">
        <v>0.16208</v>
      </c>
      <c r="D34" s="9">
        <v>0.08851</v>
      </c>
      <c r="E34" s="10">
        <v>0.17029</v>
      </c>
      <c r="F34" s="9">
        <v>153.07538</v>
      </c>
      <c r="G34" s="10">
        <v>0.12632</v>
      </c>
      <c r="H34" s="9">
        <v>0.08575</v>
      </c>
      <c r="I34" s="10">
        <v>0.1359</v>
      </c>
      <c r="J34" s="10">
        <v>10.93095</v>
      </c>
      <c r="K34" s="53">
        <v>0.09956</v>
      </c>
    </row>
    <row r="35" spans="1:11" ht="15">
      <c r="A35" s="20"/>
      <c r="B35" s="9"/>
      <c r="C35" s="10"/>
      <c r="D35" s="9"/>
      <c r="E35" s="10"/>
      <c r="F35" s="9"/>
      <c r="G35" s="10"/>
      <c r="H35" s="9"/>
      <c r="I35" s="10"/>
      <c r="J35" s="10"/>
      <c r="K35" s="53"/>
    </row>
    <row r="36" spans="1:11" ht="20.25">
      <c r="A36" s="20"/>
      <c r="B36" s="9"/>
      <c r="C36" s="58"/>
      <c r="D36" s="9"/>
      <c r="E36" s="22" t="s">
        <v>11</v>
      </c>
      <c r="F36" s="9"/>
      <c r="G36" s="10"/>
      <c r="H36" s="9"/>
      <c r="I36" s="10"/>
      <c r="J36" s="10"/>
      <c r="K36" s="53"/>
    </row>
    <row r="37" spans="1:11" ht="15.75" thickBot="1">
      <c r="A37" s="23"/>
      <c r="B37" s="24"/>
      <c r="C37" s="25"/>
      <c r="D37" s="24"/>
      <c r="E37" s="25"/>
      <c r="F37" s="24"/>
      <c r="G37" s="25"/>
      <c r="H37" s="24"/>
      <c r="I37" s="25"/>
      <c r="J37" s="25"/>
      <c r="K37" s="57"/>
    </row>
    <row r="38" spans="1:11" ht="15">
      <c r="A38" s="26" t="s">
        <v>12</v>
      </c>
      <c r="B38" s="27">
        <f>SUM(B6:B8,B11:B15,B18:B22,B25:B29,B32:B34)</f>
        <v>4.22481</v>
      </c>
      <c r="C38" s="28">
        <f>SUM(C6:C8,C11:C15,C18:C22,C25:C29,C32:C34)</f>
        <v>3.4236600000000004</v>
      </c>
      <c r="D38" s="28">
        <f aca="true" t="shared" si="8" ref="D38:K38">SUM(D6:D8,D11:D15,D18:D22,D25:D29,D32:D34)</f>
        <v>1.8583100000000004</v>
      </c>
      <c r="E38" s="28">
        <f t="shared" si="8"/>
        <v>3.57958</v>
      </c>
      <c r="F38" s="28">
        <f t="shared" si="8"/>
        <v>3206.3997899999995</v>
      </c>
      <c r="G38" s="28">
        <f t="shared" si="8"/>
        <v>2.662239999999999</v>
      </c>
      <c r="H38" s="28">
        <f t="shared" si="8"/>
        <v>1.8072</v>
      </c>
      <c r="I38" s="28">
        <f t="shared" si="8"/>
        <v>2.853899999999999</v>
      </c>
      <c r="J38" s="28">
        <f t="shared" si="8"/>
        <v>223.57451000000003</v>
      </c>
      <c r="K38" s="28">
        <f t="shared" si="8"/>
        <v>2.1579999999999995</v>
      </c>
    </row>
    <row r="39" spans="1:11" ht="15">
      <c r="A39" s="26" t="s">
        <v>13</v>
      </c>
      <c r="B39" s="27">
        <f>B38/21</f>
        <v>0.20118142857142857</v>
      </c>
      <c r="C39" s="28">
        <f>C38/21</f>
        <v>0.16303142857142858</v>
      </c>
      <c r="D39" s="28">
        <f aca="true" t="shared" si="9" ref="D39:K39">D38/21</f>
        <v>0.08849095238095239</v>
      </c>
      <c r="E39" s="28">
        <f t="shared" si="9"/>
        <v>0.17045619047619048</v>
      </c>
      <c r="F39" s="28">
        <f t="shared" si="9"/>
        <v>152.68570428571425</v>
      </c>
      <c r="G39" s="28">
        <f t="shared" si="9"/>
        <v>0.12677333333333327</v>
      </c>
      <c r="H39" s="28">
        <f t="shared" si="9"/>
        <v>0.08605714285714286</v>
      </c>
      <c r="I39" s="28">
        <f t="shared" si="9"/>
        <v>0.13589999999999997</v>
      </c>
      <c r="J39" s="28">
        <f t="shared" si="9"/>
        <v>10.64640523809524</v>
      </c>
      <c r="K39" s="28">
        <f t="shared" si="9"/>
        <v>0.10276190476190473</v>
      </c>
    </row>
    <row r="40" spans="1:11" ht="15">
      <c r="A40" s="26" t="s">
        <v>14</v>
      </c>
      <c r="B40" s="27">
        <f>1/B39</f>
        <v>4.970637732821121</v>
      </c>
      <c r="C40" s="28">
        <f>1/C39</f>
        <v>6.13378664937523</v>
      </c>
      <c r="D40" s="28">
        <f aca="true" t="shared" si="10" ref="D40:K40">1/D39</f>
        <v>11.30059032131345</v>
      </c>
      <c r="E40" s="28">
        <f t="shared" si="10"/>
        <v>5.8666100492236515</v>
      </c>
      <c r="F40" s="28">
        <f>1000/F39</f>
        <v>6.54940162655138</v>
      </c>
      <c r="G40" s="28">
        <f t="shared" si="10"/>
        <v>7.888094236432482</v>
      </c>
      <c r="H40" s="28">
        <f t="shared" si="10"/>
        <v>11.620185922974768</v>
      </c>
      <c r="I40" s="28">
        <f t="shared" si="10"/>
        <v>7.358351729212658</v>
      </c>
      <c r="J40" s="28">
        <f>100/J39</f>
        <v>9.392841786838758</v>
      </c>
      <c r="K40" s="28">
        <f t="shared" si="10"/>
        <v>9.73123262279889</v>
      </c>
    </row>
    <row r="41" spans="1:11" ht="15.75" thickBot="1">
      <c r="A41" s="29"/>
      <c r="B41" s="30"/>
      <c r="C41" s="31"/>
      <c r="D41" s="30"/>
      <c r="E41" s="31"/>
      <c r="F41" s="30"/>
      <c r="G41" s="31"/>
      <c r="H41" s="30"/>
      <c r="I41" s="31"/>
      <c r="J41" s="31"/>
      <c r="K41" s="4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20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>
      <c r="A5" s="6" t="s">
        <v>0</v>
      </c>
      <c r="B5" s="7" t="s">
        <v>15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7</v>
      </c>
      <c r="I5" s="6" t="s">
        <v>8</v>
      </c>
      <c r="J5" s="6" t="s">
        <v>17</v>
      </c>
      <c r="K5" s="52" t="s">
        <v>2</v>
      </c>
    </row>
    <row r="6" spans="1:11" ht="15">
      <c r="A6" s="8">
        <v>40969</v>
      </c>
      <c r="B6" s="9">
        <v>0.19844</v>
      </c>
      <c r="C6" s="10">
        <v>0.16175</v>
      </c>
      <c r="D6" s="9">
        <v>0.08851</v>
      </c>
      <c r="E6" s="10">
        <v>0.1695</v>
      </c>
      <c r="F6" s="9">
        <v>152.23178</v>
      </c>
      <c r="G6" s="10">
        <v>0.12593</v>
      </c>
      <c r="H6" s="9">
        <v>0.08519</v>
      </c>
      <c r="I6" s="10">
        <v>0.1359</v>
      </c>
      <c r="J6" s="10">
        <v>10.98463</v>
      </c>
      <c r="K6" s="53">
        <v>0.10146</v>
      </c>
    </row>
    <row r="7" spans="1:11" ht="15.75" thickBot="1">
      <c r="A7" s="11">
        <v>40970</v>
      </c>
      <c r="B7" s="12">
        <v>0.1995</v>
      </c>
      <c r="C7" s="13">
        <v>0.16246</v>
      </c>
      <c r="D7" s="12">
        <v>0.08851</v>
      </c>
      <c r="E7" s="13">
        <v>0.16978</v>
      </c>
      <c r="F7" s="12">
        <v>151.88694</v>
      </c>
      <c r="G7" s="13">
        <v>0.12611</v>
      </c>
      <c r="H7" s="12">
        <v>0.08525</v>
      </c>
      <c r="I7" s="13">
        <v>0.1359</v>
      </c>
      <c r="J7" s="13">
        <v>11.01741</v>
      </c>
      <c r="K7" s="54">
        <v>0.102</v>
      </c>
    </row>
    <row r="8" spans="1:11" ht="15.75" thickTop="1">
      <c r="A8" s="14" t="s">
        <v>9</v>
      </c>
      <c r="B8" s="15">
        <f aca="true" t="shared" si="0" ref="B8:K8">SUM(B6:B7)</f>
        <v>0.39794</v>
      </c>
      <c r="C8" s="16">
        <f t="shared" si="0"/>
        <v>0.32421</v>
      </c>
      <c r="D8" s="15">
        <f t="shared" si="0"/>
        <v>0.17702</v>
      </c>
      <c r="E8" s="16">
        <f t="shared" si="0"/>
        <v>0.33928</v>
      </c>
      <c r="F8" s="15">
        <f t="shared" si="0"/>
        <v>304.11872</v>
      </c>
      <c r="G8" s="16">
        <f t="shared" si="0"/>
        <v>0.25204</v>
      </c>
      <c r="H8" s="15">
        <f t="shared" si="0"/>
        <v>0.17044</v>
      </c>
      <c r="I8" s="16">
        <f t="shared" si="0"/>
        <v>0.2718</v>
      </c>
      <c r="J8" s="16">
        <f t="shared" si="0"/>
        <v>22.00204</v>
      </c>
      <c r="K8" s="55">
        <f t="shared" si="0"/>
        <v>0.20345999999999997</v>
      </c>
    </row>
    <row r="9" spans="1:11" ht="15.75" thickBot="1">
      <c r="A9" s="17" t="s">
        <v>10</v>
      </c>
      <c r="B9" s="18">
        <f>B8/2</f>
        <v>0.19897</v>
      </c>
      <c r="C9" s="19">
        <f>C8/2</f>
        <v>0.162105</v>
      </c>
      <c r="D9" s="19">
        <f aca="true" t="shared" si="1" ref="D9:K9">D8/2</f>
        <v>0.08851</v>
      </c>
      <c r="E9" s="19">
        <f t="shared" si="1"/>
        <v>0.16964</v>
      </c>
      <c r="F9" s="19">
        <f t="shared" si="1"/>
        <v>152.05936</v>
      </c>
      <c r="G9" s="19">
        <f t="shared" si="1"/>
        <v>0.12602</v>
      </c>
      <c r="H9" s="19">
        <f t="shared" si="1"/>
        <v>0.08522</v>
      </c>
      <c r="I9" s="19">
        <f t="shared" si="1"/>
        <v>0.1359</v>
      </c>
      <c r="J9" s="19">
        <f t="shared" si="1"/>
        <v>11.00102</v>
      </c>
      <c r="K9" s="19">
        <f t="shared" si="1"/>
        <v>0.10172999999999999</v>
      </c>
    </row>
    <row r="10" spans="1:11" ht="15.75" thickTop="1">
      <c r="A10" s="8">
        <v>40973</v>
      </c>
      <c r="B10" s="9">
        <v>0.20147</v>
      </c>
      <c r="C10" s="10">
        <v>0.16369</v>
      </c>
      <c r="D10" s="9">
        <v>0.08851</v>
      </c>
      <c r="E10" s="10">
        <v>0.16369</v>
      </c>
      <c r="F10" s="9">
        <v>151.59985</v>
      </c>
      <c r="G10" s="10">
        <v>0.12657</v>
      </c>
      <c r="H10" s="9">
        <v>0.0858</v>
      </c>
      <c r="I10" s="10">
        <v>0.1359</v>
      </c>
      <c r="J10" s="10">
        <v>11.10932</v>
      </c>
      <c r="K10" s="53">
        <v>0.10301</v>
      </c>
    </row>
    <row r="11" spans="1:11" ht="15">
      <c r="A11" s="8">
        <v>40974</v>
      </c>
      <c r="B11" s="9">
        <v>0.20124</v>
      </c>
      <c r="C11" s="10">
        <v>0.16461</v>
      </c>
      <c r="D11" s="9">
        <v>0.08851</v>
      </c>
      <c r="E11" s="10">
        <v>0.1707</v>
      </c>
      <c r="F11" s="9">
        <v>151.87946</v>
      </c>
      <c r="G11" s="10">
        <v>0.1271</v>
      </c>
      <c r="H11" s="9">
        <v>0.08579</v>
      </c>
      <c r="I11" s="10">
        <v>0.1359</v>
      </c>
      <c r="J11" s="10">
        <v>11.06362</v>
      </c>
      <c r="K11" s="53">
        <v>0.10289</v>
      </c>
    </row>
    <row r="12" spans="1:11" ht="15">
      <c r="A12" s="8">
        <v>40975</v>
      </c>
      <c r="B12" s="9">
        <v>0.20209</v>
      </c>
      <c r="C12" s="10">
        <v>0.16649</v>
      </c>
      <c r="D12" s="9">
        <v>0.08851</v>
      </c>
      <c r="E12" s="10">
        <v>0.17135</v>
      </c>
      <c r="F12" s="9">
        <v>152.5012</v>
      </c>
      <c r="G12" s="10">
        <v>0.12765</v>
      </c>
      <c r="H12" s="9">
        <v>0.08614</v>
      </c>
      <c r="I12" s="10">
        <v>0.1359</v>
      </c>
      <c r="J12" s="10">
        <v>11.00773</v>
      </c>
      <c r="K12" s="53">
        <v>0.10333</v>
      </c>
    </row>
    <row r="13" spans="1:11" ht="15">
      <c r="A13" s="8">
        <v>40976</v>
      </c>
      <c r="B13" s="9">
        <v>0.20246</v>
      </c>
      <c r="C13" s="10">
        <v>0.16655</v>
      </c>
      <c r="D13" s="9">
        <v>0.08851</v>
      </c>
      <c r="E13" s="10">
        <v>0.17149</v>
      </c>
      <c r="F13" s="9">
        <v>153.00471</v>
      </c>
      <c r="G13" s="10">
        <v>0.12883</v>
      </c>
      <c r="H13" s="9">
        <v>0.08643</v>
      </c>
      <c r="I13" s="10">
        <v>0.1359</v>
      </c>
      <c r="J13" s="10">
        <v>10.99278</v>
      </c>
      <c r="K13" s="53">
        <v>0.10352</v>
      </c>
    </row>
    <row r="14" spans="1:11" ht="15.75" thickBot="1">
      <c r="A14" s="11">
        <v>40977</v>
      </c>
      <c r="B14" s="12">
        <v>0.20094</v>
      </c>
      <c r="C14" s="13">
        <v>0.16556</v>
      </c>
      <c r="D14" s="77">
        <v>0.08851</v>
      </c>
      <c r="E14" s="13">
        <v>0.17056</v>
      </c>
      <c r="F14" s="12">
        <v>152.14515</v>
      </c>
      <c r="G14" s="13">
        <v>0.12818</v>
      </c>
      <c r="H14" s="12">
        <v>0.08607</v>
      </c>
      <c r="I14" s="13">
        <v>0.1359</v>
      </c>
      <c r="J14" s="13">
        <v>11.06277</v>
      </c>
      <c r="K14" s="54">
        <v>0.10274</v>
      </c>
    </row>
    <row r="15" spans="1:11" ht="15.75" thickTop="1">
      <c r="A15" s="14" t="s">
        <v>9</v>
      </c>
      <c r="B15" s="15">
        <f aca="true" t="shared" si="2" ref="B15:K15">SUM(B10:B14)</f>
        <v>1.0082</v>
      </c>
      <c r="C15" s="16">
        <f t="shared" si="2"/>
        <v>0.8269000000000001</v>
      </c>
      <c r="D15" s="15">
        <f t="shared" si="2"/>
        <v>0.44255</v>
      </c>
      <c r="E15" s="16">
        <f t="shared" si="2"/>
        <v>0.84779</v>
      </c>
      <c r="F15" s="15">
        <f t="shared" si="2"/>
        <v>761.1303700000001</v>
      </c>
      <c r="G15" s="16">
        <f t="shared" si="2"/>
        <v>0.63833</v>
      </c>
      <c r="H15" s="15">
        <f t="shared" si="2"/>
        <v>0.43023</v>
      </c>
      <c r="I15" s="16">
        <f t="shared" si="2"/>
        <v>0.6795</v>
      </c>
      <c r="J15" s="16">
        <f t="shared" si="2"/>
        <v>55.23622</v>
      </c>
      <c r="K15" s="55">
        <f t="shared" si="2"/>
        <v>0.51549</v>
      </c>
    </row>
    <row r="16" spans="1:11" ht="15.75" thickBot="1">
      <c r="A16" s="17" t="s">
        <v>10</v>
      </c>
      <c r="B16" s="18">
        <f>B15/5</f>
        <v>0.20163999999999999</v>
      </c>
      <c r="C16" s="19">
        <f>C15/5</f>
        <v>0.16538000000000003</v>
      </c>
      <c r="D16" s="19">
        <f aca="true" t="shared" si="3" ref="D16:K16">D15/5</f>
        <v>0.08851</v>
      </c>
      <c r="E16" s="19">
        <f t="shared" si="3"/>
        <v>0.16955800000000001</v>
      </c>
      <c r="F16" s="19">
        <f t="shared" si="3"/>
        <v>152.226074</v>
      </c>
      <c r="G16" s="19">
        <f t="shared" si="3"/>
        <v>0.127666</v>
      </c>
      <c r="H16" s="19">
        <f t="shared" si="3"/>
        <v>0.086046</v>
      </c>
      <c r="I16" s="19">
        <f t="shared" si="3"/>
        <v>0.1359</v>
      </c>
      <c r="J16" s="19">
        <f t="shared" si="3"/>
        <v>11.047244000000001</v>
      </c>
      <c r="K16" s="19">
        <f t="shared" si="3"/>
        <v>0.103098</v>
      </c>
    </row>
    <row r="17" spans="1:11" ht="15.75" thickTop="1">
      <c r="A17" s="8">
        <v>40980</v>
      </c>
      <c r="B17" s="9">
        <v>0.20268</v>
      </c>
      <c r="C17" s="10">
        <v>0.16578</v>
      </c>
      <c r="D17" s="9">
        <v>0.08851</v>
      </c>
      <c r="E17" s="10">
        <v>0.17049</v>
      </c>
      <c r="F17" s="9">
        <v>151.78331</v>
      </c>
      <c r="G17" s="10">
        <v>0.12847</v>
      </c>
      <c r="H17" s="9">
        <v>0.0867</v>
      </c>
      <c r="I17" s="10">
        <v>0.1359</v>
      </c>
      <c r="J17" s="10">
        <v>11.20597</v>
      </c>
      <c r="K17" s="53">
        <v>0.10363</v>
      </c>
    </row>
    <row r="18" spans="1:11" ht="15">
      <c r="A18" s="8">
        <v>40981</v>
      </c>
      <c r="B18" s="9">
        <v>0.20253</v>
      </c>
      <c r="C18" s="10">
        <v>0.16637</v>
      </c>
      <c r="D18" s="9">
        <v>0.08851</v>
      </c>
      <c r="E18" s="10">
        <v>0.17118</v>
      </c>
      <c r="F18" s="9">
        <v>152.5029</v>
      </c>
      <c r="G18" s="10">
        <v>0.12923</v>
      </c>
      <c r="H18" s="9">
        <v>0.08689</v>
      </c>
      <c r="I18" s="10">
        <v>0.1359</v>
      </c>
      <c r="J18" s="10">
        <v>11.18389</v>
      </c>
      <c r="K18" s="53">
        <v>0.10355</v>
      </c>
    </row>
    <row r="19" spans="1:11" ht="15">
      <c r="A19" s="8">
        <v>40982</v>
      </c>
      <c r="B19" s="9">
        <v>0.20262</v>
      </c>
      <c r="C19" s="10">
        <v>0.16543</v>
      </c>
      <c r="D19" s="9">
        <v>0.08851</v>
      </c>
      <c r="E19" s="10">
        <v>0.17107</v>
      </c>
      <c r="F19" s="9">
        <v>152.68025</v>
      </c>
      <c r="G19" s="10">
        <v>0.12909</v>
      </c>
      <c r="H19" s="9">
        <v>0.08658</v>
      </c>
      <c r="I19" s="10">
        <v>0.1359</v>
      </c>
      <c r="J19" s="10">
        <v>11.22007</v>
      </c>
      <c r="K19" s="53">
        <v>0.1036</v>
      </c>
    </row>
    <row r="20" spans="1:11" ht="15">
      <c r="A20" s="8">
        <v>40983</v>
      </c>
      <c r="B20" s="9">
        <v>0.20377</v>
      </c>
      <c r="C20" s="10">
        <v>0.16678</v>
      </c>
      <c r="D20" s="9">
        <v>0.0884</v>
      </c>
      <c r="E20" s="10">
        <v>0.17185</v>
      </c>
      <c r="F20" s="9">
        <v>153.10596</v>
      </c>
      <c r="G20" s="10">
        <v>0.12968</v>
      </c>
      <c r="H20" s="9">
        <v>0.08659</v>
      </c>
      <c r="I20" s="10">
        <v>0.1359</v>
      </c>
      <c r="J20" s="10">
        <v>11.34323</v>
      </c>
      <c r="K20" s="53">
        <v>0.10418</v>
      </c>
    </row>
    <row r="21" spans="1:11" ht="15.75" thickBot="1">
      <c r="A21" s="11">
        <v>40984</v>
      </c>
      <c r="B21" s="12">
        <v>0.20346</v>
      </c>
      <c r="C21" s="13">
        <v>0.167</v>
      </c>
      <c r="D21" s="12">
        <v>0.0885</v>
      </c>
      <c r="E21" s="13">
        <v>0.17202</v>
      </c>
      <c r="F21" s="12">
        <v>153.2884</v>
      </c>
      <c r="G21" s="13">
        <v>0.12947</v>
      </c>
      <c r="H21" s="12">
        <v>0.08666</v>
      </c>
      <c r="I21" s="13">
        <v>0.1359</v>
      </c>
      <c r="J21" s="13">
        <v>11.35937</v>
      </c>
      <c r="K21" s="54">
        <v>0.10404</v>
      </c>
    </row>
    <row r="22" spans="1:11" ht="15.75" thickTop="1">
      <c r="A22" s="14" t="s">
        <v>9</v>
      </c>
      <c r="B22" s="15">
        <f aca="true" t="shared" si="4" ref="B22:K22">SUM(B17:B21)</f>
        <v>1.01506</v>
      </c>
      <c r="C22" s="16">
        <f t="shared" si="4"/>
        <v>0.8313600000000001</v>
      </c>
      <c r="D22" s="15">
        <f t="shared" si="4"/>
        <v>0.4424300000000001</v>
      </c>
      <c r="E22" s="16">
        <f t="shared" si="4"/>
        <v>0.8566100000000001</v>
      </c>
      <c r="F22" s="15">
        <f t="shared" si="4"/>
        <v>763.36082</v>
      </c>
      <c r="G22" s="16">
        <f t="shared" si="4"/>
        <v>0.6459400000000001</v>
      </c>
      <c r="H22" s="15">
        <f t="shared" si="4"/>
        <v>0.43342</v>
      </c>
      <c r="I22" s="16">
        <f t="shared" si="4"/>
        <v>0.6795</v>
      </c>
      <c r="J22" s="16">
        <f t="shared" si="4"/>
        <v>56.312529999999995</v>
      </c>
      <c r="K22" s="55">
        <f t="shared" si="4"/>
        <v>0.519</v>
      </c>
    </row>
    <row r="23" spans="1:11" ht="15.75" thickBot="1">
      <c r="A23" s="17" t="s">
        <v>10</v>
      </c>
      <c r="B23" s="18">
        <f>B22/5</f>
        <v>0.20301200000000003</v>
      </c>
      <c r="C23" s="19">
        <f>C22/5</f>
        <v>0.16627200000000003</v>
      </c>
      <c r="D23" s="19">
        <f aca="true" t="shared" si="5" ref="D23:K23">D22/5</f>
        <v>0.08848600000000002</v>
      </c>
      <c r="E23" s="19">
        <f t="shared" si="5"/>
        <v>0.17132200000000003</v>
      </c>
      <c r="F23" s="19">
        <f t="shared" si="5"/>
        <v>152.672164</v>
      </c>
      <c r="G23" s="19">
        <f t="shared" si="5"/>
        <v>0.12918800000000003</v>
      </c>
      <c r="H23" s="19">
        <f t="shared" si="5"/>
        <v>0.08668400000000001</v>
      </c>
      <c r="I23" s="19">
        <f t="shared" si="5"/>
        <v>0.1359</v>
      </c>
      <c r="J23" s="19">
        <f t="shared" si="5"/>
        <v>11.262505999999998</v>
      </c>
      <c r="K23" s="19">
        <f t="shared" si="5"/>
        <v>0.1038</v>
      </c>
    </row>
    <row r="24" spans="1:11" ht="15.75" thickTop="1">
      <c r="A24" s="8">
        <v>40987</v>
      </c>
      <c r="B24" s="9">
        <v>0.2018</v>
      </c>
      <c r="C24" s="10">
        <v>0.16489</v>
      </c>
      <c r="D24" s="9">
        <v>0.08838</v>
      </c>
      <c r="E24" s="10">
        <v>0.17089</v>
      </c>
      <c r="F24" s="9">
        <v>153.00981</v>
      </c>
      <c r="G24" s="10">
        <v>0.12837</v>
      </c>
      <c r="H24" s="9">
        <v>0.08581</v>
      </c>
      <c r="I24" s="10">
        <v>0.1359</v>
      </c>
      <c r="J24" s="10">
        <v>11.32998</v>
      </c>
      <c r="K24" s="53">
        <v>0.10318</v>
      </c>
    </row>
    <row r="25" spans="1:11" ht="15">
      <c r="A25" s="8">
        <v>40988</v>
      </c>
      <c r="B25" s="9">
        <v>0.20117</v>
      </c>
      <c r="C25" s="10">
        <v>0.16451</v>
      </c>
      <c r="D25" s="9">
        <v>0.08851</v>
      </c>
      <c r="E25" s="10">
        <v>0.1708</v>
      </c>
      <c r="F25" s="9">
        <v>152.55896</v>
      </c>
      <c r="G25" s="10">
        <v>0.12821</v>
      </c>
      <c r="H25" s="9">
        <v>0.08561</v>
      </c>
      <c r="I25" s="10">
        <v>0.1359</v>
      </c>
      <c r="J25" s="10">
        <v>11.31979</v>
      </c>
      <c r="K25" s="53">
        <v>0.10285</v>
      </c>
    </row>
    <row r="26" spans="1:11" ht="15">
      <c r="A26" s="8">
        <v>40989</v>
      </c>
      <c r="B26" s="9">
        <v>0.20077</v>
      </c>
      <c r="C26" s="10">
        <v>0.1645</v>
      </c>
      <c r="D26" s="9">
        <v>0.08851</v>
      </c>
      <c r="E26" s="10">
        <v>0.17134</v>
      </c>
      <c r="F26" s="9">
        <v>152.94356</v>
      </c>
      <c r="G26" s="10">
        <v>0.1291</v>
      </c>
      <c r="H26" s="9">
        <v>0.08568</v>
      </c>
      <c r="I26" s="10">
        <v>0.1359</v>
      </c>
      <c r="J26" s="10">
        <v>11.35971</v>
      </c>
      <c r="K26" s="53">
        <v>0.10265</v>
      </c>
    </row>
    <row r="27" spans="1:11" ht="15">
      <c r="A27" s="8">
        <v>40990</v>
      </c>
      <c r="B27" s="9">
        <v>0.2014</v>
      </c>
      <c r="C27" s="10">
        <v>0.16637</v>
      </c>
      <c r="D27" s="9">
        <v>0.08851</v>
      </c>
      <c r="E27" s="10">
        <v>0.17176</v>
      </c>
      <c r="F27" s="9">
        <v>153.36995</v>
      </c>
      <c r="G27" s="10">
        <v>0.12985</v>
      </c>
      <c r="H27" s="9">
        <v>0.08566</v>
      </c>
      <c r="I27" s="10">
        <v>0.1359</v>
      </c>
      <c r="J27" s="10">
        <v>11.37194</v>
      </c>
      <c r="K27" s="53">
        <v>0.10279</v>
      </c>
    </row>
    <row r="28" spans="1:11" ht="15.75" thickBot="1">
      <c r="A28" s="11">
        <v>40991</v>
      </c>
      <c r="B28" s="77">
        <v>0.20145</v>
      </c>
      <c r="C28" s="66">
        <v>0.16764</v>
      </c>
      <c r="D28" s="77">
        <v>0.08851</v>
      </c>
      <c r="E28" s="66">
        <v>0.17193</v>
      </c>
      <c r="F28" s="77">
        <v>153.7012</v>
      </c>
      <c r="G28" s="66">
        <v>0.13068</v>
      </c>
      <c r="H28" s="77">
        <v>0.086</v>
      </c>
      <c r="I28" s="66">
        <v>0.1359</v>
      </c>
      <c r="J28" s="66">
        <v>11.25286</v>
      </c>
      <c r="K28" s="80">
        <v>0.103</v>
      </c>
    </row>
    <row r="29" spans="1:11" ht="15.75" thickTop="1">
      <c r="A29" s="14" t="s">
        <v>9</v>
      </c>
      <c r="B29" s="15">
        <f aca="true" t="shared" si="6" ref="B29:K29">SUM(B24:B28)</f>
        <v>1.0065899999999999</v>
      </c>
      <c r="C29" s="16">
        <f t="shared" si="6"/>
        <v>0.82791</v>
      </c>
      <c r="D29" s="15">
        <f t="shared" si="6"/>
        <v>0.4424199999999999</v>
      </c>
      <c r="E29" s="16">
        <f t="shared" si="6"/>
        <v>0.85672</v>
      </c>
      <c r="F29" s="15">
        <f t="shared" si="6"/>
        <v>765.5834799999999</v>
      </c>
      <c r="G29" s="16">
        <f t="shared" si="6"/>
        <v>0.6462100000000001</v>
      </c>
      <c r="H29" s="15">
        <f t="shared" si="6"/>
        <v>0.42876000000000003</v>
      </c>
      <c r="I29" s="16">
        <f t="shared" si="6"/>
        <v>0.6795</v>
      </c>
      <c r="J29" s="16">
        <f t="shared" si="6"/>
        <v>56.63428</v>
      </c>
      <c r="K29" s="55">
        <f t="shared" si="6"/>
        <v>0.51447</v>
      </c>
    </row>
    <row r="30" spans="1:11" ht="15.75" thickBot="1">
      <c r="A30" s="17" t="s">
        <v>10</v>
      </c>
      <c r="B30" s="15">
        <f>B29/5</f>
        <v>0.20131799999999997</v>
      </c>
      <c r="C30" s="19">
        <f>C29/5</f>
        <v>0.165582</v>
      </c>
      <c r="D30" s="19">
        <f aca="true" t="shared" si="7" ref="D30:K30">D29/5</f>
        <v>0.08848399999999998</v>
      </c>
      <c r="E30" s="19">
        <f t="shared" si="7"/>
        <v>0.171344</v>
      </c>
      <c r="F30" s="19">
        <f t="shared" si="7"/>
        <v>153.116696</v>
      </c>
      <c r="G30" s="19">
        <f t="shared" si="7"/>
        <v>0.12924200000000002</v>
      </c>
      <c r="H30" s="19">
        <f t="shared" si="7"/>
        <v>0.08575200000000001</v>
      </c>
      <c r="I30" s="19">
        <f t="shared" si="7"/>
        <v>0.1359</v>
      </c>
      <c r="J30" s="19">
        <f t="shared" si="7"/>
        <v>11.326856</v>
      </c>
      <c r="K30" s="19">
        <f t="shared" si="7"/>
        <v>0.102894</v>
      </c>
    </row>
    <row r="31" spans="1:11" ht="15.75" thickTop="1">
      <c r="A31" s="8">
        <v>40994</v>
      </c>
      <c r="B31" s="84">
        <v>0.20033</v>
      </c>
      <c r="C31" s="70">
        <v>0.16628</v>
      </c>
      <c r="D31" s="84">
        <v>0.08851</v>
      </c>
      <c r="E31" s="74">
        <v>0.17141</v>
      </c>
      <c r="F31" s="70">
        <v>154.31445</v>
      </c>
      <c r="G31" s="74">
        <v>0.12994</v>
      </c>
      <c r="H31" s="70">
        <v>0.08583</v>
      </c>
      <c r="I31" s="74">
        <v>0.1359</v>
      </c>
      <c r="J31" s="74">
        <v>11.19035</v>
      </c>
      <c r="K31" s="78">
        <v>0.10243</v>
      </c>
    </row>
    <row r="32" spans="1:11" ht="15">
      <c r="A32" s="8">
        <v>40995</v>
      </c>
      <c r="B32" s="10">
        <v>0.19998</v>
      </c>
      <c r="C32" s="9">
        <v>0.16327</v>
      </c>
      <c r="D32" s="10">
        <v>0.08851</v>
      </c>
      <c r="E32" s="10">
        <v>0.17126</v>
      </c>
      <c r="F32" s="9">
        <v>154.62023</v>
      </c>
      <c r="G32" s="10">
        <v>0.12949</v>
      </c>
      <c r="H32" s="9">
        <v>0.08547</v>
      </c>
      <c r="I32" s="10">
        <v>0.1359</v>
      </c>
      <c r="J32" s="10">
        <v>11.24505</v>
      </c>
      <c r="K32" s="53">
        <v>0.10225</v>
      </c>
    </row>
    <row r="33" spans="1:11" ht="15">
      <c r="A33" s="8">
        <v>40996</v>
      </c>
      <c r="B33" s="10">
        <v>0.19921</v>
      </c>
      <c r="C33" s="9">
        <v>0.16509</v>
      </c>
      <c r="D33" s="10">
        <v>0.0885</v>
      </c>
      <c r="E33" s="10">
        <v>0.1707</v>
      </c>
      <c r="F33" s="9">
        <v>154.36134</v>
      </c>
      <c r="G33" s="10">
        <v>0.12943</v>
      </c>
      <c r="H33" s="9">
        <v>0.08509</v>
      </c>
      <c r="I33" s="10">
        <v>0.1359</v>
      </c>
      <c r="J33" s="10">
        <v>11.28599</v>
      </c>
      <c r="K33" s="53">
        <v>0.10186</v>
      </c>
    </row>
    <row r="34" spans="1:11" ht="15">
      <c r="A34" s="8">
        <v>40997</v>
      </c>
      <c r="B34" s="10">
        <v>0.1996</v>
      </c>
      <c r="C34" s="9">
        <v>0.16608</v>
      </c>
      <c r="D34" s="10">
        <v>0.08851</v>
      </c>
      <c r="E34" s="10">
        <v>0.17089</v>
      </c>
      <c r="F34" s="9">
        <v>154.43438</v>
      </c>
      <c r="G34" s="10">
        <v>0.13067</v>
      </c>
      <c r="H34" s="9">
        <v>0.08553</v>
      </c>
      <c r="I34" s="10">
        <v>0.1359</v>
      </c>
      <c r="J34" s="10">
        <v>11.26628</v>
      </c>
      <c r="K34" s="53">
        <v>0.10205</v>
      </c>
    </row>
    <row r="35" spans="1:11" ht="15.75" thickBot="1">
      <c r="A35" s="11">
        <v>40998</v>
      </c>
      <c r="B35" s="13">
        <v>0.19995</v>
      </c>
      <c r="C35" s="12">
        <v>0.16662</v>
      </c>
      <c r="D35" s="13">
        <v>0.08851</v>
      </c>
      <c r="E35" s="13">
        <v>0.1711</v>
      </c>
      <c r="F35" s="12">
        <v>154.6967</v>
      </c>
      <c r="G35" s="13">
        <v>0.13133</v>
      </c>
      <c r="H35" s="12">
        <v>0.08542</v>
      </c>
      <c r="I35" s="13">
        <v>0.1359</v>
      </c>
      <c r="J35" s="13">
        <v>11.19765</v>
      </c>
      <c r="K35" s="54">
        <v>0.10223</v>
      </c>
    </row>
    <row r="36" spans="1:11" ht="15.75" thickTop="1">
      <c r="A36" s="14" t="s">
        <v>9</v>
      </c>
      <c r="B36" s="15">
        <f aca="true" t="shared" si="8" ref="B36:K36">SUM(B31:B35)</f>
        <v>0.99907</v>
      </c>
      <c r="C36" s="16">
        <f t="shared" si="8"/>
        <v>0.82734</v>
      </c>
      <c r="D36" s="15">
        <f t="shared" si="8"/>
        <v>0.44253999999999993</v>
      </c>
      <c r="E36" s="16">
        <f t="shared" si="8"/>
        <v>0.85536</v>
      </c>
      <c r="F36" s="15">
        <f t="shared" si="8"/>
        <v>772.4271</v>
      </c>
      <c r="G36" s="16">
        <f t="shared" si="8"/>
        <v>0.65086</v>
      </c>
      <c r="H36" s="15">
        <f t="shared" si="8"/>
        <v>0.42734</v>
      </c>
      <c r="I36" s="16">
        <f t="shared" si="8"/>
        <v>0.6795</v>
      </c>
      <c r="J36" s="16">
        <f t="shared" si="8"/>
        <v>56.185320000000004</v>
      </c>
      <c r="K36" s="55">
        <f t="shared" si="8"/>
        <v>0.51082</v>
      </c>
    </row>
    <row r="37" spans="1:12" ht="15.75" thickBot="1">
      <c r="A37" s="17" t="s">
        <v>10</v>
      </c>
      <c r="B37" s="19">
        <f>B36/5</f>
        <v>0.199814</v>
      </c>
      <c r="C37" s="19">
        <f>C36/5</f>
        <v>0.165468</v>
      </c>
      <c r="D37" s="19">
        <f aca="true" t="shared" si="9" ref="D37:K37">D36/5</f>
        <v>0.08850799999999999</v>
      </c>
      <c r="E37" s="19">
        <f t="shared" si="9"/>
        <v>0.171072</v>
      </c>
      <c r="F37" s="19">
        <f t="shared" si="9"/>
        <v>154.48542</v>
      </c>
      <c r="G37" s="19">
        <f t="shared" si="9"/>
        <v>0.130172</v>
      </c>
      <c r="H37" s="19">
        <f t="shared" si="9"/>
        <v>0.085468</v>
      </c>
      <c r="I37" s="19">
        <f t="shared" si="9"/>
        <v>0.1359</v>
      </c>
      <c r="J37" s="19">
        <f t="shared" si="9"/>
        <v>11.237064</v>
      </c>
      <c r="K37" s="19">
        <f t="shared" si="9"/>
        <v>0.102164</v>
      </c>
      <c r="L37" s="79"/>
    </row>
    <row r="38" spans="1:11" ht="21" thickTop="1">
      <c r="A38" s="20"/>
      <c r="B38" s="10"/>
      <c r="C38" s="58"/>
      <c r="D38" s="10"/>
      <c r="E38" s="22" t="s">
        <v>11</v>
      </c>
      <c r="F38" s="9"/>
      <c r="G38" s="10"/>
      <c r="H38" s="9"/>
      <c r="I38" s="10"/>
      <c r="J38" s="10"/>
      <c r="K38" s="53"/>
    </row>
    <row r="39" spans="1:11" ht="15.75" thickBot="1">
      <c r="A39" s="23"/>
      <c r="B39" s="25"/>
      <c r="C39" s="24"/>
      <c r="D39" s="25"/>
      <c r="E39" s="25"/>
      <c r="F39" s="24"/>
      <c r="G39" s="25"/>
      <c r="H39" s="24"/>
      <c r="I39" s="25"/>
      <c r="J39" s="25"/>
      <c r="K39" s="57"/>
    </row>
    <row r="40" spans="1:11" ht="15">
      <c r="A40" s="26" t="s">
        <v>12</v>
      </c>
      <c r="B40" s="27">
        <f>SUM(B6:B7,B10:B14,B17:B21,B24:B28,B31:B35)</f>
        <v>4.4268600000000005</v>
      </c>
      <c r="C40" s="36">
        <f>SUM(C6:C7,C10:C14,C17:C21,C24:C28,C31:C35)</f>
        <v>3.63772</v>
      </c>
      <c r="D40" s="36">
        <f aca="true" t="shared" si="10" ref="D40:K40">SUM(D6:D7,D10:D14,D17:D21,D24:D28,D31:D35)</f>
        <v>1.9469600000000005</v>
      </c>
      <c r="E40" s="36">
        <f t="shared" si="10"/>
        <v>3.75576</v>
      </c>
      <c r="F40" s="36">
        <f t="shared" si="10"/>
        <v>3366.62049</v>
      </c>
      <c r="G40" s="36">
        <f t="shared" si="10"/>
        <v>2.83338</v>
      </c>
      <c r="H40" s="36">
        <f t="shared" si="10"/>
        <v>1.89019</v>
      </c>
      <c r="I40" s="36">
        <f t="shared" si="10"/>
        <v>2.989799999999999</v>
      </c>
      <c r="J40" s="36">
        <f t="shared" si="10"/>
        <v>246.37039000000004</v>
      </c>
      <c r="K40" s="36">
        <f t="shared" si="10"/>
        <v>2.2632399999999997</v>
      </c>
    </row>
    <row r="41" spans="1:11" ht="15">
      <c r="A41" s="26" t="s">
        <v>13</v>
      </c>
      <c r="B41" s="27">
        <f>B40/22</f>
        <v>0.20122090909090912</v>
      </c>
      <c r="C41" s="28">
        <f>C40/22</f>
        <v>0.16535090909090908</v>
      </c>
      <c r="D41" s="28">
        <f aca="true" t="shared" si="11" ref="D41:K41">D40/22</f>
        <v>0.08849818181818184</v>
      </c>
      <c r="E41" s="28">
        <f t="shared" si="11"/>
        <v>0.17071636363636364</v>
      </c>
      <c r="F41" s="28">
        <f t="shared" si="11"/>
        <v>153.02820409090907</v>
      </c>
      <c r="G41" s="28">
        <f t="shared" si="11"/>
        <v>0.12879</v>
      </c>
      <c r="H41" s="28">
        <f t="shared" si="11"/>
        <v>0.08591772727272727</v>
      </c>
      <c r="I41" s="28">
        <f t="shared" si="11"/>
        <v>0.13589999999999994</v>
      </c>
      <c r="J41" s="28">
        <f t="shared" si="11"/>
        <v>11.198654090909093</v>
      </c>
      <c r="K41" s="28">
        <f t="shared" si="11"/>
        <v>0.10287454545454544</v>
      </c>
    </row>
    <row r="42" spans="1:11" ht="15">
      <c r="A42" s="26" t="s">
        <v>14</v>
      </c>
      <c r="B42" s="27">
        <f>1/B41</f>
        <v>4.9696624695608165</v>
      </c>
      <c r="C42" s="28">
        <f>1/C41</f>
        <v>6.047744191416602</v>
      </c>
      <c r="D42" s="28">
        <f aca="true" t="shared" si="12" ref="D42:K42">1/D41</f>
        <v>11.299667173439616</v>
      </c>
      <c r="E42" s="28">
        <f t="shared" si="12"/>
        <v>5.857669286642384</v>
      </c>
      <c r="F42" s="28">
        <f>1000/F41</f>
        <v>6.5347430948476175</v>
      </c>
      <c r="G42" s="28">
        <f t="shared" si="12"/>
        <v>7.764577995185962</v>
      </c>
      <c r="H42" s="28">
        <f t="shared" si="12"/>
        <v>11.6390415778308</v>
      </c>
      <c r="I42" s="28">
        <f t="shared" si="12"/>
        <v>7.35835172921266</v>
      </c>
      <c r="J42" s="28">
        <f>100/J41</f>
        <v>8.929644508010885</v>
      </c>
      <c r="K42" s="28">
        <f t="shared" si="12"/>
        <v>9.72057757904597</v>
      </c>
    </row>
    <row r="43" spans="1:11" ht="15.75" thickBot="1">
      <c r="A43" s="29"/>
      <c r="B43" s="30"/>
      <c r="C43" s="31"/>
      <c r="D43" s="30"/>
      <c r="E43" s="31"/>
      <c r="F43" s="30"/>
      <c r="G43" s="31"/>
      <c r="H43" s="30"/>
      <c r="I43" s="31"/>
      <c r="J43" s="30"/>
      <c r="K43" s="3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 topLeftCell="A1">
      <selection activeCell="B4" sqref="B4:K4"/>
    </sheetView>
  </sheetViews>
  <sheetFormatPr defaultColWidth="9.140625" defaultRowHeight="15"/>
  <cols>
    <col min="1" max="1" width="11.57421875" style="0" customWidth="1"/>
    <col min="2" max="3" width="11.00390625" style="0" customWidth="1"/>
    <col min="4" max="5" width="11.140625" style="0" customWidth="1"/>
    <col min="6" max="6" width="10.7109375" style="0" customWidth="1"/>
    <col min="7" max="7" width="10.421875" style="0" customWidth="1"/>
    <col min="8" max="8" width="10.57421875" style="0" customWidth="1"/>
    <col min="9" max="10" width="10.421875" style="0" customWidth="1"/>
    <col min="11" max="11" width="11.140625" style="0" customWidth="1"/>
  </cols>
  <sheetData>
    <row r="1" spans="1:11" ht="22.5">
      <c r="A1" s="1"/>
      <c r="B1" s="1"/>
      <c r="C1" s="2" t="s">
        <v>21</v>
      </c>
      <c r="D1" s="1"/>
      <c r="E1" s="1"/>
      <c r="F1" s="1"/>
      <c r="G1" s="1"/>
      <c r="H1" s="1"/>
      <c r="I1" s="1"/>
      <c r="J1" s="1"/>
      <c r="K1" s="1"/>
    </row>
    <row r="2" spans="1:11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/>
      <c r="B3" s="5"/>
      <c r="C3" s="4"/>
      <c r="D3" s="5"/>
      <c r="E3" s="4"/>
      <c r="F3" s="5"/>
      <c r="G3" s="4"/>
      <c r="H3" s="5"/>
      <c r="I3" s="4"/>
      <c r="J3" s="4"/>
      <c r="K3" s="51"/>
    </row>
    <row r="4" spans="1:11" ht="15.75" thickBot="1">
      <c r="A4" s="6" t="s">
        <v>0</v>
      </c>
      <c r="B4" s="7" t="s">
        <v>15</v>
      </c>
      <c r="C4" s="6" t="s">
        <v>4</v>
      </c>
      <c r="D4" s="7" t="s">
        <v>5</v>
      </c>
      <c r="E4" s="6" t="s">
        <v>6</v>
      </c>
      <c r="F4" s="7" t="s">
        <v>3</v>
      </c>
      <c r="G4" s="6" t="s">
        <v>1</v>
      </c>
      <c r="H4" s="7" t="s">
        <v>7</v>
      </c>
      <c r="I4" s="6" t="s">
        <v>8</v>
      </c>
      <c r="J4" s="6" t="s">
        <v>17</v>
      </c>
      <c r="K4" s="52" t="s">
        <v>2</v>
      </c>
    </row>
    <row r="5" spans="1:11" ht="15">
      <c r="A5" s="8">
        <v>41001</v>
      </c>
      <c r="B5" s="9">
        <v>0.19912</v>
      </c>
      <c r="C5" s="10">
        <v>0.16517</v>
      </c>
      <c r="D5" s="9">
        <v>0.08851</v>
      </c>
      <c r="E5" s="40">
        <v>0.17061</v>
      </c>
      <c r="F5" s="9">
        <v>153.8456</v>
      </c>
      <c r="G5" s="10">
        <v>0.1307</v>
      </c>
      <c r="H5" s="9">
        <v>0.08489</v>
      </c>
      <c r="I5" s="10">
        <v>0.1359</v>
      </c>
      <c r="J5" s="32">
        <v>11.25201</v>
      </c>
      <c r="K5" s="53">
        <v>0.10181</v>
      </c>
    </row>
    <row r="6" spans="1:11" ht="15">
      <c r="A6" s="8">
        <v>41002</v>
      </c>
      <c r="B6" s="9">
        <v>0.19946</v>
      </c>
      <c r="C6" s="10">
        <v>0.16531</v>
      </c>
      <c r="D6" s="9">
        <v>0.08851</v>
      </c>
      <c r="E6" s="10">
        <v>0.17055</v>
      </c>
      <c r="F6" s="9">
        <v>153.54763</v>
      </c>
      <c r="G6" s="10">
        <v>0.13072</v>
      </c>
      <c r="H6" s="9">
        <v>0.08488</v>
      </c>
      <c r="I6" s="10">
        <v>0.1359</v>
      </c>
      <c r="J6" s="32">
        <v>11.21328</v>
      </c>
      <c r="K6" s="53">
        <v>0.10198</v>
      </c>
    </row>
    <row r="7" spans="1:11" ht="15">
      <c r="A7" s="8">
        <v>41003</v>
      </c>
      <c r="B7" s="9">
        <v>0.19981</v>
      </c>
      <c r="C7" s="10">
        <v>0.16542</v>
      </c>
      <c r="D7" s="9">
        <v>0.08851</v>
      </c>
      <c r="E7" s="10">
        <v>0.17024</v>
      </c>
      <c r="F7" s="9">
        <v>152.72612</v>
      </c>
      <c r="G7" s="10">
        <v>0.1309</v>
      </c>
      <c r="H7" s="9">
        <v>0.0851</v>
      </c>
      <c r="I7" s="10">
        <v>0.1359</v>
      </c>
      <c r="J7" s="32">
        <v>11.18134</v>
      </c>
      <c r="K7" s="53">
        <v>0.10216</v>
      </c>
    </row>
    <row r="8" spans="1:11" ht="15">
      <c r="A8" s="8">
        <v>41004</v>
      </c>
      <c r="B8" s="9">
        <v>0.20201</v>
      </c>
      <c r="C8" s="10">
        <v>0.16655</v>
      </c>
      <c r="D8" s="9">
        <v>0.08851</v>
      </c>
      <c r="E8" s="10">
        <v>0.17064</v>
      </c>
      <c r="F8" s="9">
        <v>153.26717</v>
      </c>
      <c r="G8" s="10">
        <v>0.1322</v>
      </c>
      <c r="H8" s="9">
        <v>0.08562</v>
      </c>
      <c r="I8" s="10">
        <v>0.1359</v>
      </c>
      <c r="J8" s="32">
        <v>11.21192</v>
      </c>
      <c r="K8" s="53">
        <v>0.10328</v>
      </c>
    </row>
    <row r="9" spans="1:11" ht="16.5" thickBot="1">
      <c r="A9" s="11">
        <v>41005</v>
      </c>
      <c r="B9" s="12"/>
      <c r="C9" s="13"/>
      <c r="D9" s="12"/>
      <c r="E9" s="68" t="s">
        <v>22</v>
      </c>
      <c r="F9" s="12"/>
      <c r="G9" s="13"/>
      <c r="H9" s="12"/>
      <c r="I9" s="13"/>
      <c r="J9" s="33"/>
      <c r="K9" s="54"/>
    </row>
    <row r="10" spans="1:11" ht="15.75" thickTop="1">
      <c r="A10" s="14" t="s">
        <v>9</v>
      </c>
      <c r="B10" s="15">
        <f aca="true" t="shared" si="0" ref="B10:K10">SUM(B5:B9)</f>
        <v>0.8004</v>
      </c>
      <c r="C10" s="16">
        <f t="shared" si="0"/>
        <v>0.66245</v>
      </c>
      <c r="D10" s="15">
        <f t="shared" si="0"/>
        <v>0.35404</v>
      </c>
      <c r="E10" s="16">
        <f t="shared" si="0"/>
        <v>0.6820400000000001</v>
      </c>
      <c r="F10" s="15">
        <f t="shared" si="0"/>
        <v>613.38652</v>
      </c>
      <c r="G10" s="16">
        <f t="shared" si="0"/>
        <v>0.52452</v>
      </c>
      <c r="H10" s="15">
        <f t="shared" si="0"/>
        <v>0.34048999999999996</v>
      </c>
      <c r="I10" s="16">
        <f t="shared" si="0"/>
        <v>0.5436</v>
      </c>
      <c r="J10" s="16">
        <f t="shared" si="0"/>
        <v>44.85855</v>
      </c>
      <c r="K10" s="55">
        <f t="shared" si="0"/>
        <v>0.40923</v>
      </c>
    </row>
    <row r="11" spans="1:11" ht="15.75" thickBot="1">
      <c r="A11" s="17" t="s">
        <v>10</v>
      </c>
      <c r="B11" s="18">
        <f>B10/4</f>
        <v>0.2001</v>
      </c>
      <c r="C11" s="19">
        <f>C10/4</f>
        <v>0.1656125</v>
      </c>
      <c r="D11" s="19">
        <f aca="true" t="shared" si="1" ref="D11:K11">D10/4</f>
        <v>0.08851</v>
      </c>
      <c r="E11" s="19">
        <f t="shared" si="1"/>
        <v>0.17051000000000002</v>
      </c>
      <c r="F11" s="19">
        <f t="shared" si="1"/>
        <v>153.34663</v>
      </c>
      <c r="G11" s="19">
        <f t="shared" si="1"/>
        <v>0.13113</v>
      </c>
      <c r="H11" s="19">
        <f t="shared" si="1"/>
        <v>0.08512249999999999</v>
      </c>
      <c r="I11" s="19">
        <f t="shared" si="1"/>
        <v>0.1359</v>
      </c>
      <c r="J11" s="19">
        <f t="shared" si="1"/>
        <v>11.2146375</v>
      </c>
      <c r="K11" s="19">
        <f t="shared" si="1"/>
        <v>0.1023075</v>
      </c>
    </row>
    <row r="12" spans="1:11" ht="16.5" thickTop="1">
      <c r="A12" s="8">
        <v>41008</v>
      </c>
      <c r="B12" s="9"/>
      <c r="C12" s="10"/>
      <c r="D12" s="9"/>
      <c r="E12" s="76" t="s">
        <v>23</v>
      </c>
      <c r="F12" s="9"/>
      <c r="G12" s="10"/>
      <c r="H12" s="9"/>
      <c r="I12" s="10"/>
      <c r="J12" s="32"/>
      <c r="K12" s="53"/>
    </row>
    <row r="13" spans="1:11" ht="15">
      <c r="A13" s="8">
        <v>41009</v>
      </c>
      <c r="B13" s="9">
        <v>0.20322</v>
      </c>
      <c r="C13" s="10">
        <v>0.16582</v>
      </c>
      <c r="D13" s="9">
        <v>0.08851</v>
      </c>
      <c r="E13" s="10">
        <v>0.1714</v>
      </c>
      <c r="F13" s="9">
        <v>154.28387</v>
      </c>
      <c r="G13" s="10">
        <v>0.13196</v>
      </c>
      <c r="H13" s="9">
        <v>0.08566</v>
      </c>
      <c r="I13" s="10">
        <v>0.1359</v>
      </c>
      <c r="J13" s="32">
        <v>11.09878</v>
      </c>
      <c r="K13" s="53">
        <v>0.10391</v>
      </c>
    </row>
    <row r="14" spans="1:11" ht="15">
      <c r="A14" s="8">
        <v>41010</v>
      </c>
      <c r="B14" s="9">
        <v>0.20297</v>
      </c>
      <c r="C14" s="10">
        <v>0.16613</v>
      </c>
      <c r="D14" s="9">
        <v>0.08851</v>
      </c>
      <c r="E14" s="10">
        <v>0.17145</v>
      </c>
      <c r="F14" s="9">
        <v>154.68987</v>
      </c>
      <c r="G14" s="10">
        <v>0.13204</v>
      </c>
      <c r="H14" s="9">
        <v>0.08568</v>
      </c>
      <c r="I14" s="10">
        <v>0.1359</v>
      </c>
      <c r="J14" s="32">
        <v>11.02998</v>
      </c>
      <c r="K14" s="53">
        <v>0.10378</v>
      </c>
    </row>
    <row r="15" spans="1:11" ht="15">
      <c r="A15" s="8">
        <v>41011</v>
      </c>
      <c r="B15" s="9">
        <v>0.20268</v>
      </c>
      <c r="C15" s="10">
        <v>0.16612</v>
      </c>
      <c r="D15" s="9">
        <v>0.08851</v>
      </c>
      <c r="E15" s="10">
        <v>0.17116</v>
      </c>
      <c r="F15" s="9">
        <v>155.37736</v>
      </c>
      <c r="G15" s="10">
        <v>0.1321</v>
      </c>
      <c r="H15" s="9">
        <v>0.08548</v>
      </c>
      <c r="I15" s="10">
        <v>0.1359</v>
      </c>
      <c r="J15" s="32">
        <v>10.99363</v>
      </c>
      <c r="K15" s="53">
        <v>0.10363</v>
      </c>
    </row>
    <row r="16" spans="1:11" ht="15.75" thickBot="1">
      <c r="A16" s="11">
        <v>41012</v>
      </c>
      <c r="B16" s="12">
        <v>0.20268</v>
      </c>
      <c r="C16" s="13">
        <v>0.16612</v>
      </c>
      <c r="D16" s="77">
        <v>0.08851</v>
      </c>
      <c r="E16" s="13">
        <v>0.17116</v>
      </c>
      <c r="F16" s="12">
        <v>155.37736</v>
      </c>
      <c r="G16" s="13">
        <v>0.1321</v>
      </c>
      <c r="H16" s="12">
        <v>0.08548</v>
      </c>
      <c r="I16" s="13">
        <v>0.1359</v>
      </c>
      <c r="J16" s="33">
        <v>10.99363</v>
      </c>
      <c r="K16" s="54">
        <v>0.10363</v>
      </c>
    </row>
    <row r="17" spans="1:11" ht="15.75" thickTop="1">
      <c r="A17" s="14" t="s">
        <v>9</v>
      </c>
      <c r="B17" s="15">
        <f aca="true" t="shared" si="2" ref="B17:K17">SUM(B12:B16)</f>
        <v>0.81155</v>
      </c>
      <c r="C17" s="16">
        <f t="shared" si="2"/>
        <v>0.66419</v>
      </c>
      <c r="D17" s="15">
        <f t="shared" si="2"/>
        <v>0.35404</v>
      </c>
      <c r="E17" s="16">
        <f t="shared" si="2"/>
        <v>0.68517</v>
      </c>
      <c r="F17" s="15">
        <f t="shared" si="2"/>
        <v>619.72846</v>
      </c>
      <c r="G17" s="16">
        <f t="shared" si="2"/>
        <v>0.5282</v>
      </c>
      <c r="H17" s="15">
        <f t="shared" si="2"/>
        <v>0.3423</v>
      </c>
      <c r="I17" s="16">
        <f t="shared" si="2"/>
        <v>0.5436</v>
      </c>
      <c r="J17" s="16">
        <f t="shared" si="2"/>
        <v>44.11601999999999</v>
      </c>
      <c r="K17" s="55">
        <f t="shared" si="2"/>
        <v>0.41495</v>
      </c>
    </row>
    <row r="18" spans="1:11" ht="15.75" thickBot="1">
      <c r="A18" s="17" t="s">
        <v>10</v>
      </c>
      <c r="B18" s="18">
        <f>B17/4</f>
        <v>0.2028875</v>
      </c>
      <c r="C18" s="19">
        <f>C17/4</f>
        <v>0.1660475</v>
      </c>
      <c r="D18" s="19">
        <f aca="true" t="shared" si="3" ref="D18:K18">D17/4</f>
        <v>0.08851</v>
      </c>
      <c r="E18" s="19">
        <f t="shared" si="3"/>
        <v>0.1712925</v>
      </c>
      <c r="F18" s="19">
        <f t="shared" si="3"/>
        <v>154.932115</v>
      </c>
      <c r="G18" s="19">
        <f t="shared" si="3"/>
        <v>0.13205</v>
      </c>
      <c r="H18" s="19">
        <f t="shared" si="3"/>
        <v>0.085575</v>
      </c>
      <c r="I18" s="19">
        <f t="shared" si="3"/>
        <v>0.1359</v>
      </c>
      <c r="J18" s="19">
        <f t="shared" si="3"/>
        <v>11.029004999999998</v>
      </c>
      <c r="K18" s="19">
        <f t="shared" si="3"/>
        <v>0.1037375</v>
      </c>
    </row>
    <row r="19" spans="1:11" ht="15.75" thickTop="1">
      <c r="A19" s="8">
        <v>41015</v>
      </c>
      <c r="B19" s="9">
        <v>0.20326</v>
      </c>
      <c r="C19" s="10">
        <v>0.16483</v>
      </c>
      <c r="D19" s="70">
        <v>0.08851</v>
      </c>
      <c r="E19" s="74">
        <v>0.16961</v>
      </c>
      <c r="F19" s="9">
        <v>154.18025</v>
      </c>
      <c r="G19" s="10">
        <v>0.13098</v>
      </c>
      <c r="H19" s="9">
        <v>0.0857</v>
      </c>
      <c r="I19" s="10">
        <v>0.1359</v>
      </c>
      <c r="J19" s="32">
        <v>10.99414</v>
      </c>
      <c r="K19" s="53">
        <v>0.10392</v>
      </c>
    </row>
    <row r="20" spans="1:11" ht="15">
      <c r="A20" s="8">
        <v>41016</v>
      </c>
      <c r="B20" s="9">
        <v>0.20338</v>
      </c>
      <c r="C20" s="10">
        <v>0.16562</v>
      </c>
      <c r="D20" s="9">
        <v>0.08851</v>
      </c>
      <c r="E20" s="10">
        <v>0.16994</v>
      </c>
      <c r="F20" s="9">
        <v>154.61377</v>
      </c>
      <c r="G20" s="10">
        <v>0.13136</v>
      </c>
      <c r="H20" s="9">
        <v>0.08569</v>
      </c>
      <c r="I20" s="10">
        <v>0.1359</v>
      </c>
      <c r="J20" s="32">
        <v>10.95184</v>
      </c>
      <c r="K20" s="53">
        <v>0.10399</v>
      </c>
    </row>
    <row r="21" spans="1:11" ht="15">
      <c r="A21" s="8">
        <v>41017</v>
      </c>
      <c r="B21" s="9">
        <v>0.20239</v>
      </c>
      <c r="C21" s="10">
        <v>0.16588</v>
      </c>
      <c r="D21" s="9">
        <v>0.08851</v>
      </c>
      <c r="E21" s="10">
        <v>0.16984</v>
      </c>
      <c r="F21" s="9">
        <v>154.617</v>
      </c>
      <c r="G21" s="10">
        <v>0.13107</v>
      </c>
      <c r="H21" s="9">
        <v>0.08537</v>
      </c>
      <c r="I21" s="10">
        <v>0.1359</v>
      </c>
      <c r="J21" s="32">
        <v>10.96237</v>
      </c>
      <c r="K21" s="53">
        <v>0.10348</v>
      </c>
    </row>
    <row r="22" spans="1:11" ht="15">
      <c r="A22" s="8">
        <v>41018</v>
      </c>
      <c r="B22" s="9">
        <v>0.20282</v>
      </c>
      <c r="C22" s="10">
        <v>0.166</v>
      </c>
      <c r="D22" s="9">
        <v>0.08851</v>
      </c>
      <c r="E22" s="10">
        <v>0.16988</v>
      </c>
      <c r="F22" s="9">
        <v>154.59712</v>
      </c>
      <c r="G22" s="10">
        <v>0.13093</v>
      </c>
      <c r="H22" s="9">
        <v>0.08502</v>
      </c>
      <c r="I22" s="10">
        <v>0.1359</v>
      </c>
      <c r="J22" s="32">
        <v>11.04052</v>
      </c>
      <c r="K22" s="53">
        <v>0.1037</v>
      </c>
    </row>
    <row r="23" spans="1:11" ht="15.75" thickBot="1">
      <c r="A23" s="11">
        <v>41019</v>
      </c>
      <c r="B23" s="12">
        <v>0.20254</v>
      </c>
      <c r="C23" s="13">
        <v>0.16655</v>
      </c>
      <c r="D23" s="12">
        <v>0.08851</v>
      </c>
      <c r="E23" s="66">
        <v>0.17008</v>
      </c>
      <c r="F23" s="12">
        <v>154.8623</v>
      </c>
      <c r="G23" s="13">
        <v>0.1313</v>
      </c>
      <c r="H23" s="12">
        <v>0.08469</v>
      </c>
      <c r="I23" s="13">
        <v>0.1359</v>
      </c>
      <c r="J23" s="33">
        <v>11.07313</v>
      </c>
      <c r="K23" s="54">
        <v>0.10356</v>
      </c>
    </row>
    <row r="24" spans="1:11" ht="15.75" thickTop="1">
      <c r="A24" s="14" t="s">
        <v>9</v>
      </c>
      <c r="B24" s="15">
        <f aca="true" t="shared" si="4" ref="B24:K24">SUM(B19:B23)</f>
        <v>1.01439</v>
      </c>
      <c r="C24" s="16">
        <f t="shared" si="4"/>
        <v>0.8288800000000001</v>
      </c>
      <c r="D24" s="15">
        <f t="shared" si="4"/>
        <v>0.44255</v>
      </c>
      <c r="E24" s="16">
        <f t="shared" si="4"/>
        <v>0.84935</v>
      </c>
      <c r="F24" s="15">
        <f t="shared" si="4"/>
        <v>772.87044</v>
      </c>
      <c r="G24" s="16">
        <f t="shared" si="4"/>
        <v>0.65564</v>
      </c>
      <c r="H24" s="15">
        <f t="shared" si="4"/>
        <v>0.42646999999999996</v>
      </c>
      <c r="I24" s="16">
        <f t="shared" si="4"/>
        <v>0.6795</v>
      </c>
      <c r="J24" s="16">
        <f t="shared" si="4"/>
        <v>55.022</v>
      </c>
      <c r="K24" s="55">
        <f t="shared" si="4"/>
        <v>0.51865</v>
      </c>
    </row>
    <row r="25" spans="1:11" ht="15.75" thickBot="1">
      <c r="A25" s="17" t="s">
        <v>10</v>
      </c>
      <c r="B25" s="18">
        <f>B24/5</f>
        <v>0.20287799999999998</v>
      </c>
      <c r="C25" s="19">
        <f>C24/5</f>
        <v>0.165776</v>
      </c>
      <c r="D25" s="19">
        <f aca="true" t="shared" si="5" ref="D25:K25">D24/5</f>
        <v>0.08851</v>
      </c>
      <c r="E25" s="19">
        <f t="shared" si="5"/>
        <v>0.16987000000000002</v>
      </c>
      <c r="F25" s="19">
        <f t="shared" si="5"/>
        <v>154.57408800000002</v>
      </c>
      <c r="G25" s="19">
        <f t="shared" si="5"/>
        <v>0.131128</v>
      </c>
      <c r="H25" s="19">
        <f t="shared" si="5"/>
        <v>0.085294</v>
      </c>
      <c r="I25" s="19">
        <f t="shared" si="5"/>
        <v>0.1359</v>
      </c>
      <c r="J25" s="19">
        <f t="shared" si="5"/>
        <v>11.0044</v>
      </c>
      <c r="K25" s="19">
        <f t="shared" si="5"/>
        <v>0.10373000000000002</v>
      </c>
    </row>
    <row r="26" spans="1:11" ht="15.75" thickTop="1">
      <c r="A26" s="8">
        <v>41022</v>
      </c>
      <c r="B26" s="9">
        <v>0.20134</v>
      </c>
      <c r="C26" s="10">
        <v>0.1661</v>
      </c>
      <c r="D26" s="9">
        <v>0.08851</v>
      </c>
      <c r="E26" s="74">
        <v>0.16968</v>
      </c>
      <c r="F26" s="9">
        <v>154.7952</v>
      </c>
      <c r="G26" s="10">
        <v>0.13099</v>
      </c>
      <c r="H26" s="9">
        <v>0.08429</v>
      </c>
      <c r="I26" s="10">
        <v>0.1359</v>
      </c>
      <c r="J26" s="32">
        <v>11.08417</v>
      </c>
      <c r="K26" s="53">
        <v>0.10294</v>
      </c>
    </row>
    <row r="27" spans="1:11" ht="15">
      <c r="A27" s="8">
        <v>41023</v>
      </c>
      <c r="B27" s="9">
        <v>0.20182</v>
      </c>
      <c r="C27" s="10">
        <v>0.16698</v>
      </c>
      <c r="D27" s="9">
        <v>0.08851</v>
      </c>
      <c r="E27" s="10">
        <v>0.16969</v>
      </c>
      <c r="F27" s="9">
        <v>154.83495</v>
      </c>
      <c r="G27" s="10">
        <v>0.13144</v>
      </c>
      <c r="H27" s="9">
        <v>0.08437</v>
      </c>
      <c r="I27" s="10">
        <v>0.1359</v>
      </c>
      <c r="J27" s="32">
        <v>11.06073</v>
      </c>
      <c r="K27" s="53">
        <v>0.10319</v>
      </c>
    </row>
    <row r="28" spans="1:11" ht="15">
      <c r="A28" s="8">
        <v>41024</v>
      </c>
      <c r="B28" s="9">
        <v>0.20154</v>
      </c>
      <c r="C28" s="10">
        <v>0.16716</v>
      </c>
      <c r="D28" s="9">
        <v>0.08851</v>
      </c>
      <c r="E28" s="10">
        <v>0.16955</v>
      </c>
      <c r="F28" s="9">
        <v>154.9328</v>
      </c>
      <c r="G28" s="10">
        <v>0.13184</v>
      </c>
      <c r="H28" s="9">
        <v>0.08424</v>
      </c>
      <c r="I28" s="10">
        <v>0.1359</v>
      </c>
      <c r="J28" s="32">
        <v>11.04086</v>
      </c>
      <c r="K28" s="53">
        <v>0.10304</v>
      </c>
    </row>
    <row r="29" spans="1:11" ht="15">
      <c r="A29" s="8">
        <v>41025</v>
      </c>
      <c r="B29" s="9">
        <v>0.20137</v>
      </c>
      <c r="C29" s="10">
        <v>0.16691</v>
      </c>
      <c r="D29" s="9">
        <v>0.08851</v>
      </c>
      <c r="E29" s="10">
        <v>0.16918</v>
      </c>
      <c r="F29" s="9">
        <v>154.78908</v>
      </c>
      <c r="G29" s="10">
        <v>0.13145</v>
      </c>
      <c r="H29" s="9">
        <v>0.08427</v>
      </c>
      <c r="I29" s="10">
        <v>0.1359</v>
      </c>
      <c r="J29" s="32">
        <v>11.06056</v>
      </c>
      <c r="K29" s="53">
        <v>0.10296</v>
      </c>
    </row>
    <row r="30" spans="1:11" ht="15.75" thickBot="1">
      <c r="A30" s="11">
        <v>41026</v>
      </c>
      <c r="B30" s="12">
        <v>0.20107</v>
      </c>
      <c r="C30" s="13">
        <v>0.16657</v>
      </c>
      <c r="D30" s="12">
        <v>0.08851</v>
      </c>
      <c r="E30" s="13">
        <v>0.16887</v>
      </c>
      <c r="F30" s="12">
        <v>154.45782</v>
      </c>
      <c r="G30" s="13">
        <v>0.13112</v>
      </c>
      <c r="H30" s="12">
        <v>0.08407</v>
      </c>
      <c r="I30" s="13">
        <v>0.1359</v>
      </c>
      <c r="J30" s="33">
        <v>11.02642</v>
      </c>
      <c r="K30" s="54">
        <v>0.10281</v>
      </c>
    </row>
    <row r="31" spans="1:11" ht="15.75" thickTop="1">
      <c r="A31" s="14" t="s">
        <v>9</v>
      </c>
      <c r="B31" s="15">
        <f aca="true" t="shared" si="6" ref="B31:K31">SUM(B26:B30)</f>
        <v>1.0071400000000001</v>
      </c>
      <c r="C31" s="16">
        <f t="shared" si="6"/>
        <v>0.83372</v>
      </c>
      <c r="D31" s="15">
        <f t="shared" si="6"/>
        <v>0.44255</v>
      </c>
      <c r="E31" s="16">
        <f t="shared" si="6"/>
        <v>0.84697</v>
      </c>
      <c r="F31" s="15">
        <f t="shared" si="6"/>
        <v>773.80985</v>
      </c>
      <c r="G31" s="16">
        <f t="shared" si="6"/>
        <v>0.65684</v>
      </c>
      <c r="H31" s="15">
        <f t="shared" si="6"/>
        <v>0.42124000000000006</v>
      </c>
      <c r="I31" s="16">
        <f t="shared" si="6"/>
        <v>0.6795</v>
      </c>
      <c r="J31" s="16">
        <f t="shared" si="6"/>
        <v>55.272740000000006</v>
      </c>
      <c r="K31" s="55">
        <f t="shared" si="6"/>
        <v>0.51494</v>
      </c>
    </row>
    <row r="32" spans="1:11" ht="15.75" thickBot="1">
      <c r="A32" s="17" t="s">
        <v>10</v>
      </c>
      <c r="B32" s="18">
        <f>B31/5</f>
        <v>0.20142800000000002</v>
      </c>
      <c r="C32" s="19">
        <f>C31/5</f>
        <v>0.166744</v>
      </c>
      <c r="D32" s="19">
        <f aca="true" t="shared" si="7" ref="D32:K32">D31/5</f>
        <v>0.08851</v>
      </c>
      <c r="E32" s="19">
        <f t="shared" si="7"/>
        <v>0.169394</v>
      </c>
      <c r="F32" s="19">
        <f t="shared" si="7"/>
        <v>154.76197</v>
      </c>
      <c r="G32" s="19">
        <f t="shared" si="7"/>
        <v>0.13136799999999998</v>
      </c>
      <c r="H32" s="19">
        <f t="shared" si="7"/>
        <v>0.08424800000000002</v>
      </c>
      <c r="I32" s="19">
        <f t="shared" si="7"/>
        <v>0.1359</v>
      </c>
      <c r="J32" s="19">
        <f t="shared" si="7"/>
        <v>11.054548</v>
      </c>
      <c r="K32" s="19">
        <f t="shared" si="7"/>
        <v>0.102988</v>
      </c>
    </row>
    <row r="33" spans="1:11" ht="15.75" thickTop="1">
      <c r="A33" s="8">
        <v>41029</v>
      </c>
      <c r="B33" s="9">
        <v>0.20068</v>
      </c>
      <c r="C33" s="10">
        <v>0.16521</v>
      </c>
      <c r="D33" s="9">
        <v>0.08851</v>
      </c>
      <c r="E33" s="10">
        <v>0.16821</v>
      </c>
      <c r="F33" s="9">
        <v>153.8935</v>
      </c>
      <c r="G33" s="10">
        <v>0.12994</v>
      </c>
      <c r="H33" s="9">
        <v>0.08359</v>
      </c>
      <c r="I33" s="10">
        <v>0.1359</v>
      </c>
      <c r="J33" s="32">
        <v>10.91855</v>
      </c>
      <c r="K33" s="53">
        <v>0.1026</v>
      </c>
    </row>
    <row r="34" spans="1:11" ht="15">
      <c r="A34" s="8"/>
      <c r="B34" s="9"/>
      <c r="C34" s="10"/>
      <c r="D34" s="9"/>
      <c r="E34" s="10"/>
      <c r="F34" s="9"/>
      <c r="G34" s="10"/>
      <c r="H34" s="9"/>
      <c r="I34" s="10"/>
      <c r="J34" s="32"/>
      <c r="K34" s="53"/>
    </row>
    <row r="35" spans="1:11" ht="15">
      <c r="A35" s="8"/>
      <c r="B35" s="9"/>
      <c r="C35" s="10"/>
      <c r="D35" s="9"/>
      <c r="E35" s="10"/>
      <c r="F35" s="9"/>
      <c r="G35" s="10"/>
      <c r="H35" s="9"/>
      <c r="I35" s="10"/>
      <c r="J35" s="32"/>
      <c r="K35" s="53"/>
    </row>
    <row r="36" spans="1:11" ht="20.25">
      <c r="A36" s="20"/>
      <c r="B36" s="9"/>
      <c r="C36" s="50"/>
      <c r="D36" s="9"/>
      <c r="E36" s="22" t="s">
        <v>11</v>
      </c>
      <c r="F36" s="9"/>
      <c r="G36" s="10"/>
      <c r="H36" s="9"/>
      <c r="I36" s="10"/>
      <c r="J36" s="32"/>
      <c r="K36" s="53"/>
    </row>
    <row r="37" spans="1:11" ht="15.75" thickBot="1">
      <c r="A37" s="23"/>
      <c r="B37" s="24"/>
      <c r="C37" s="25"/>
      <c r="D37" s="24"/>
      <c r="E37" s="25"/>
      <c r="F37" s="24"/>
      <c r="G37" s="25"/>
      <c r="H37" s="24"/>
      <c r="I37" s="25"/>
      <c r="J37" s="35"/>
      <c r="K37" s="57"/>
    </row>
    <row r="38" spans="1:11" ht="15">
      <c r="A38" s="26" t="s">
        <v>12</v>
      </c>
      <c r="B38" s="27">
        <f>SUM(B5:B8,B13:B16,B19:B23,B26:B30,B33)</f>
        <v>3.8341600000000002</v>
      </c>
      <c r="C38" s="36">
        <f>SUM(C5:C8,C13:C16,C19:C23,C26:C30,C33)</f>
        <v>3.1544500000000006</v>
      </c>
      <c r="D38" s="36">
        <f aca="true" t="shared" si="8" ref="D38:K38">SUM(D5:D8,D13:D16,D19:D23,D26:D30,D33)</f>
        <v>1.6816900000000006</v>
      </c>
      <c r="E38" s="36">
        <f t="shared" si="8"/>
        <v>3.2317400000000003</v>
      </c>
      <c r="F38" s="36">
        <f t="shared" si="8"/>
        <v>2933.68877</v>
      </c>
      <c r="G38" s="36">
        <f t="shared" si="8"/>
        <v>2.49514</v>
      </c>
      <c r="H38" s="36">
        <f t="shared" si="8"/>
        <v>1.6140900000000005</v>
      </c>
      <c r="I38" s="36">
        <f t="shared" si="8"/>
        <v>2.582099999999999</v>
      </c>
      <c r="J38" s="36">
        <f t="shared" si="8"/>
        <v>210.18786</v>
      </c>
      <c r="K38" s="36">
        <f t="shared" si="8"/>
        <v>1.9603700000000002</v>
      </c>
    </row>
    <row r="39" spans="1:11" ht="15">
      <c r="A39" s="26" t="s">
        <v>13</v>
      </c>
      <c r="B39" s="27">
        <f>B38/19</f>
        <v>0.20179789473684212</v>
      </c>
      <c r="C39" s="28">
        <f>C38/19</f>
        <v>0.16602368421052635</v>
      </c>
      <c r="D39" s="28">
        <f aca="true" t="shared" si="9" ref="D39:K39">D38/19</f>
        <v>0.08851000000000003</v>
      </c>
      <c r="E39" s="28">
        <f t="shared" si="9"/>
        <v>0.17009157894736843</v>
      </c>
      <c r="F39" s="28">
        <f t="shared" si="9"/>
        <v>154.40467210526316</v>
      </c>
      <c r="G39" s="28">
        <f t="shared" si="9"/>
        <v>0.13132315789473684</v>
      </c>
      <c r="H39" s="28">
        <f t="shared" si="9"/>
        <v>0.08495210526315793</v>
      </c>
      <c r="I39" s="28">
        <f t="shared" si="9"/>
        <v>0.13589999999999997</v>
      </c>
      <c r="J39" s="28">
        <f t="shared" si="9"/>
        <v>11.062518947368421</v>
      </c>
      <c r="K39" s="28">
        <f t="shared" si="9"/>
        <v>0.10317736842105264</v>
      </c>
    </row>
    <row r="40" spans="1:11" ht="15">
      <c r="A40" s="26" t="s">
        <v>14</v>
      </c>
      <c r="B40" s="27">
        <f>1/B39</f>
        <v>4.955453084899951</v>
      </c>
      <c r="C40" s="28">
        <f>1/C39</f>
        <v>6.023237014376514</v>
      </c>
      <c r="D40" s="28">
        <f aca="true" t="shared" si="10" ref="D40:K40">1/D39</f>
        <v>11.298158400180766</v>
      </c>
      <c r="E40" s="28">
        <f t="shared" si="10"/>
        <v>5.879185825592405</v>
      </c>
      <c r="F40" s="28">
        <f>1000/F39</f>
        <v>6.476487960922999</v>
      </c>
      <c r="G40" s="28">
        <f t="shared" si="10"/>
        <v>7.614803177376821</v>
      </c>
      <c r="H40" s="28">
        <f t="shared" si="10"/>
        <v>11.771338649022045</v>
      </c>
      <c r="I40" s="28">
        <f t="shared" si="10"/>
        <v>7.358351729212658</v>
      </c>
      <c r="J40" s="28">
        <f>100/J39</f>
        <v>9.03953254008105</v>
      </c>
      <c r="K40" s="28">
        <f t="shared" si="10"/>
        <v>9.69204792972755</v>
      </c>
    </row>
    <row r="41" spans="1:11" ht="15.75" thickBot="1">
      <c r="A41" s="29"/>
      <c r="B41" s="30"/>
      <c r="C41" s="31"/>
      <c r="D41" s="30"/>
      <c r="E41" s="31"/>
      <c r="F41" s="49"/>
      <c r="G41" s="30"/>
      <c r="H41" s="31"/>
      <c r="I41" s="30"/>
      <c r="J41" s="31"/>
      <c r="K41" s="4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 topLeftCell="A1"/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24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>
      <c r="A5" s="6" t="s">
        <v>0</v>
      </c>
      <c r="B5" s="7" t="s">
        <v>15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7</v>
      </c>
      <c r="I5" s="6" t="s">
        <v>8</v>
      </c>
      <c r="J5" s="6" t="s">
        <v>17</v>
      </c>
      <c r="K5" s="52" t="s">
        <v>2</v>
      </c>
    </row>
    <row r="6" spans="1:11" ht="15">
      <c r="A6" s="8">
        <v>41030</v>
      </c>
      <c r="B6" s="9">
        <v>0.20071</v>
      </c>
      <c r="C6" s="10">
        <v>0.16576</v>
      </c>
      <c r="D6" s="9">
        <v>0.08851</v>
      </c>
      <c r="E6" s="10">
        <v>0.16813</v>
      </c>
      <c r="F6" s="9">
        <v>153.75845</v>
      </c>
      <c r="G6" s="10">
        <v>0.13019</v>
      </c>
      <c r="H6" s="9">
        <v>0.0836</v>
      </c>
      <c r="I6" s="10">
        <v>0.1359</v>
      </c>
      <c r="J6" s="10">
        <v>10.89306</v>
      </c>
      <c r="K6" s="53">
        <v>0.10262</v>
      </c>
    </row>
    <row r="7" spans="1:11" ht="15">
      <c r="A7" s="8">
        <v>41031</v>
      </c>
      <c r="B7" s="9">
        <v>0.20063</v>
      </c>
      <c r="C7" s="10">
        <v>0.16665</v>
      </c>
      <c r="D7" s="9">
        <v>0.08851</v>
      </c>
      <c r="E7" s="10">
        <v>0.16815</v>
      </c>
      <c r="F7" s="9">
        <v>153.72583</v>
      </c>
      <c r="G7" s="10">
        <v>0.13085</v>
      </c>
      <c r="H7" s="9">
        <v>0.08377</v>
      </c>
      <c r="I7" s="10">
        <v>0.1359</v>
      </c>
      <c r="J7" s="10">
        <v>10.88389</v>
      </c>
      <c r="K7" s="53">
        <v>0.10258</v>
      </c>
    </row>
    <row r="8" spans="1:11" ht="15">
      <c r="A8" s="8">
        <v>41032</v>
      </c>
      <c r="B8" s="9">
        <v>0.20134</v>
      </c>
      <c r="C8" s="10">
        <v>0.16735</v>
      </c>
      <c r="D8" s="9">
        <v>0.08851</v>
      </c>
      <c r="E8" s="10">
        <v>0.16833</v>
      </c>
      <c r="F8" s="9">
        <v>153.5016</v>
      </c>
      <c r="G8" s="10">
        <v>0.13131</v>
      </c>
      <c r="H8" s="9">
        <v>0.08384</v>
      </c>
      <c r="I8" s="10">
        <v>0.1359</v>
      </c>
      <c r="J8" s="10">
        <v>10.89306</v>
      </c>
      <c r="K8" s="53">
        <v>0.10294</v>
      </c>
    </row>
    <row r="9" spans="1:11" ht="15.75" thickBot="1">
      <c r="A9" s="11">
        <v>41033</v>
      </c>
      <c r="B9" s="12">
        <v>0.20184</v>
      </c>
      <c r="C9" s="13">
        <v>0.169</v>
      </c>
      <c r="D9" s="12">
        <v>0.08851</v>
      </c>
      <c r="E9" s="13">
        <v>0.16864</v>
      </c>
      <c r="F9" s="12">
        <v>153.75641</v>
      </c>
      <c r="G9" s="13">
        <v>0.13165</v>
      </c>
      <c r="H9" s="12">
        <v>0.08387</v>
      </c>
      <c r="I9" s="13">
        <v>0.1359</v>
      </c>
      <c r="J9" s="13">
        <v>10.92007</v>
      </c>
      <c r="K9" s="54">
        <v>0.1032</v>
      </c>
    </row>
    <row r="10" spans="1:11" ht="15.75" thickTop="1">
      <c r="A10" s="14" t="s">
        <v>9</v>
      </c>
      <c r="B10" s="15">
        <f aca="true" t="shared" si="0" ref="B10:K10">SUM(B6:B9)</f>
        <v>0.80452</v>
      </c>
      <c r="C10" s="16">
        <f t="shared" si="0"/>
        <v>0.66876</v>
      </c>
      <c r="D10" s="15">
        <f t="shared" si="0"/>
        <v>0.35404</v>
      </c>
      <c r="E10" s="16">
        <f t="shared" si="0"/>
        <v>0.67325</v>
      </c>
      <c r="F10" s="15">
        <f t="shared" si="0"/>
        <v>614.74229</v>
      </c>
      <c r="G10" s="16">
        <f t="shared" si="0"/>
        <v>0.524</v>
      </c>
      <c r="H10" s="15">
        <f t="shared" si="0"/>
        <v>0.33508</v>
      </c>
      <c r="I10" s="16">
        <f t="shared" si="0"/>
        <v>0.5436</v>
      </c>
      <c r="J10" s="16">
        <f t="shared" si="0"/>
        <v>43.59008</v>
      </c>
      <c r="K10" s="55">
        <f t="shared" si="0"/>
        <v>0.41134</v>
      </c>
    </row>
    <row r="11" spans="1:11" ht="15.75" thickBot="1">
      <c r="A11" s="17" t="s">
        <v>10</v>
      </c>
      <c r="B11" s="18">
        <f>B10/4</f>
        <v>0.20113</v>
      </c>
      <c r="C11" s="19">
        <f>C10/4</f>
        <v>0.16719</v>
      </c>
      <c r="D11" s="19">
        <f aca="true" t="shared" si="1" ref="D11:K11">D10/4</f>
        <v>0.08851</v>
      </c>
      <c r="E11" s="19">
        <f t="shared" si="1"/>
        <v>0.1683125</v>
      </c>
      <c r="F11" s="19">
        <f t="shared" si="1"/>
        <v>153.6855725</v>
      </c>
      <c r="G11" s="19">
        <f t="shared" si="1"/>
        <v>0.131</v>
      </c>
      <c r="H11" s="19">
        <f t="shared" si="1"/>
        <v>0.08377</v>
      </c>
      <c r="I11" s="19">
        <f t="shared" si="1"/>
        <v>0.1359</v>
      </c>
      <c r="J11" s="19">
        <f t="shared" si="1"/>
        <v>10.89752</v>
      </c>
      <c r="K11" s="19">
        <f t="shared" si="1"/>
        <v>0.102835</v>
      </c>
    </row>
    <row r="12" spans="1:11" ht="15.75" thickTop="1">
      <c r="A12" s="8">
        <v>41036</v>
      </c>
      <c r="B12" s="9">
        <v>0.20348</v>
      </c>
      <c r="C12" s="10">
        <v>0.1711</v>
      </c>
      <c r="D12" s="9">
        <v>0.08851</v>
      </c>
      <c r="E12" s="10">
        <v>0.16932</v>
      </c>
      <c r="F12" s="9">
        <v>154.30698</v>
      </c>
      <c r="G12" s="10">
        <v>0.13359</v>
      </c>
      <c r="H12" s="9">
        <v>0.08417</v>
      </c>
      <c r="I12" s="10">
        <v>0.1359</v>
      </c>
      <c r="J12" s="10">
        <v>10.84686</v>
      </c>
      <c r="K12" s="53">
        <v>0.10404</v>
      </c>
    </row>
    <row r="13" spans="1:11" ht="15">
      <c r="A13" s="8">
        <v>41037</v>
      </c>
      <c r="B13" s="9">
        <v>0.20389</v>
      </c>
      <c r="C13" s="10">
        <v>0.17119</v>
      </c>
      <c r="D13" s="9">
        <v>0.08851</v>
      </c>
      <c r="E13" s="10">
        <v>0.16954</v>
      </c>
      <c r="F13" s="9">
        <v>154.53631</v>
      </c>
      <c r="G13" s="10">
        <v>0.13359</v>
      </c>
      <c r="H13" s="9">
        <v>0.08411</v>
      </c>
      <c r="I13" s="10">
        <v>0.1359</v>
      </c>
      <c r="J13" s="10">
        <v>10.84992</v>
      </c>
      <c r="K13" s="53">
        <v>0.10425</v>
      </c>
    </row>
    <row r="14" spans="1:11" ht="15">
      <c r="A14" s="8">
        <v>41038</v>
      </c>
      <c r="B14" s="9">
        <v>0.20374</v>
      </c>
      <c r="C14" s="10">
        <v>0.17167</v>
      </c>
      <c r="D14" s="9">
        <v>0.08857</v>
      </c>
      <c r="E14" s="10">
        <v>0.16914</v>
      </c>
      <c r="F14" s="9">
        <v>154.38852</v>
      </c>
      <c r="G14" s="10">
        <v>0.13371</v>
      </c>
      <c r="H14" s="9">
        <v>0.08409</v>
      </c>
      <c r="I14" s="10">
        <v>0.1359</v>
      </c>
      <c r="J14" s="10">
        <v>10.85705</v>
      </c>
      <c r="K14" s="53">
        <v>0.10417</v>
      </c>
    </row>
    <row r="15" spans="1:11" ht="15">
      <c r="A15" s="8">
        <v>41039</v>
      </c>
      <c r="B15" s="9">
        <v>0.20451</v>
      </c>
      <c r="C15" s="10">
        <v>0.17314</v>
      </c>
      <c r="D15" s="9">
        <v>0.08851</v>
      </c>
      <c r="E15" s="10">
        <v>0.16977</v>
      </c>
      <c r="F15" s="9">
        <v>154.83953</v>
      </c>
      <c r="G15" s="10">
        <v>0.13456</v>
      </c>
      <c r="H15" s="9">
        <v>0.08428</v>
      </c>
      <c r="I15" s="10">
        <v>0.1359</v>
      </c>
      <c r="J15" s="10">
        <v>10.83565</v>
      </c>
      <c r="K15" s="53">
        <v>0.10456</v>
      </c>
    </row>
    <row r="16" spans="1:11" ht="15.75" thickBot="1">
      <c r="A16" s="11">
        <v>41040</v>
      </c>
      <c r="B16" s="12">
        <v>0.20459</v>
      </c>
      <c r="C16" s="13">
        <v>0.17275</v>
      </c>
      <c r="D16" s="12">
        <v>0.08851</v>
      </c>
      <c r="E16" s="13">
        <v>0.16974</v>
      </c>
      <c r="F16" s="12">
        <v>155.04848</v>
      </c>
      <c r="G16" s="13">
        <v>0.13434</v>
      </c>
      <c r="H16" s="12">
        <v>0.08419</v>
      </c>
      <c r="I16" s="13">
        <v>0.1359</v>
      </c>
      <c r="J16" s="13">
        <v>10.84941</v>
      </c>
      <c r="K16" s="54">
        <v>0.1046</v>
      </c>
    </row>
    <row r="17" spans="1:11" ht="15.75" thickTop="1">
      <c r="A17" s="14" t="s">
        <v>9</v>
      </c>
      <c r="B17" s="15">
        <f aca="true" t="shared" si="2" ref="B17:K17">SUM(B12:B16)</f>
        <v>1.02021</v>
      </c>
      <c r="C17" s="16">
        <f t="shared" si="2"/>
        <v>0.8598499999999999</v>
      </c>
      <c r="D17" s="15">
        <f t="shared" si="2"/>
        <v>0.44260999999999995</v>
      </c>
      <c r="E17" s="16">
        <f t="shared" si="2"/>
        <v>0.84751</v>
      </c>
      <c r="F17" s="15">
        <f t="shared" si="2"/>
        <v>773.11982</v>
      </c>
      <c r="G17" s="16">
        <f t="shared" si="2"/>
        <v>0.66979</v>
      </c>
      <c r="H17" s="15">
        <f t="shared" si="2"/>
        <v>0.42084</v>
      </c>
      <c r="I17" s="16">
        <f t="shared" si="2"/>
        <v>0.6795</v>
      </c>
      <c r="J17" s="16">
        <f t="shared" si="2"/>
        <v>54.23889</v>
      </c>
      <c r="K17" s="55">
        <f t="shared" si="2"/>
        <v>0.52162</v>
      </c>
    </row>
    <row r="18" spans="1:11" ht="15.75" thickBot="1">
      <c r="A18" s="17" t="s">
        <v>10</v>
      </c>
      <c r="B18" s="18">
        <f>B17/5</f>
        <v>0.204042</v>
      </c>
      <c r="C18" s="19">
        <f>C17/5</f>
        <v>0.17196999999999998</v>
      </c>
      <c r="D18" s="19">
        <f aca="true" t="shared" si="3" ref="D18:K18">D17/5</f>
        <v>0.08852199999999999</v>
      </c>
      <c r="E18" s="19">
        <f t="shared" si="3"/>
        <v>0.16950199999999999</v>
      </c>
      <c r="F18" s="19">
        <f t="shared" si="3"/>
        <v>154.623964</v>
      </c>
      <c r="G18" s="19">
        <f t="shared" si="3"/>
        <v>0.133958</v>
      </c>
      <c r="H18" s="19">
        <f t="shared" si="3"/>
        <v>0.08416799999999999</v>
      </c>
      <c r="I18" s="19">
        <f t="shared" si="3"/>
        <v>0.1359</v>
      </c>
      <c r="J18" s="19">
        <f t="shared" si="3"/>
        <v>10.847778</v>
      </c>
      <c r="K18" s="19">
        <f t="shared" si="3"/>
        <v>0.104324</v>
      </c>
    </row>
    <row r="19" spans="1:11" ht="15.75" thickTop="1">
      <c r="A19" s="8">
        <v>41043</v>
      </c>
      <c r="B19" s="9">
        <v>0.20575</v>
      </c>
      <c r="C19" s="10">
        <v>0.17361</v>
      </c>
      <c r="D19" s="9">
        <v>0.08851</v>
      </c>
      <c r="E19" s="74">
        <v>0.17017</v>
      </c>
      <c r="F19" s="9">
        <v>156.08625</v>
      </c>
      <c r="G19" s="10">
        <v>0.13539</v>
      </c>
      <c r="H19" s="9">
        <v>0.08455</v>
      </c>
      <c r="I19" s="10">
        <v>0.1359</v>
      </c>
      <c r="J19" s="10">
        <v>10.86436</v>
      </c>
      <c r="K19" s="53">
        <v>0.1052</v>
      </c>
    </row>
    <row r="20" spans="1:11" ht="15">
      <c r="A20" s="8">
        <v>41044</v>
      </c>
      <c r="B20" s="9">
        <v>0.20632</v>
      </c>
      <c r="C20" s="10">
        <v>0.17442</v>
      </c>
      <c r="D20" s="9">
        <v>0.08851</v>
      </c>
      <c r="E20" s="10">
        <v>0.17038</v>
      </c>
      <c r="F20" s="9">
        <v>156.31048</v>
      </c>
      <c r="G20" s="10">
        <v>0.13573</v>
      </c>
      <c r="H20" s="9">
        <v>0.08446</v>
      </c>
      <c r="I20" s="10">
        <v>0.1359</v>
      </c>
      <c r="J20" s="10">
        <v>10.8613</v>
      </c>
      <c r="K20" s="53">
        <v>0.10549</v>
      </c>
    </row>
    <row r="21" spans="1:11" ht="15">
      <c r="A21" s="8">
        <v>41045</v>
      </c>
      <c r="B21" s="9">
        <v>0.20714</v>
      </c>
      <c r="C21" s="10">
        <v>0.17559</v>
      </c>
      <c r="D21" s="9">
        <v>0.08851</v>
      </c>
      <c r="E21" s="10">
        <v>0.17074</v>
      </c>
      <c r="F21" s="9">
        <v>156.61779</v>
      </c>
      <c r="G21" s="10">
        <v>0.136</v>
      </c>
      <c r="H21" s="9">
        <v>0.0846</v>
      </c>
      <c r="I21" s="10">
        <v>0.1359</v>
      </c>
      <c r="J21" s="10">
        <v>10.87557</v>
      </c>
      <c r="K21" s="53">
        <v>0.10591</v>
      </c>
    </row>
    <row r="22" spans="1:11" ht="15">
      <c r="A22" s="8">
        <v>41046</v>
      </c>
      <c r="B22" s="9">
        <v>0.20805</v>
      </c>
      <c r="C22" s="10">
        <v>0.17739</v>
      </c>
      <c r="D22" s="9">
        <v>0.08851</v>
      </c>
      <c r="E22" s="10">
        <v>0.17156</v>
      </c>
      <c r="F22" s="9">
        <v>157.52084</v>
      </c>
      <c r="G22" s="10">
        <v>0.13651</v>
      </c>
      <c r="H22" s="9">
        <v>0.08503</v>
      </c>
      <c r="I22" s="10">
        <v>0.1359</v>
      </c>
      <c r="J22" s="10">
        <v>10.95609</v>
      </c>
      <c r="K22" s="53">
        <v>0.10637</v>
      </c>
    </row>
    <row r="23" spans="1:11" ht="15.75" thickBot="1">
      <c r="A23" s="11">
        <v>41047</v>
      </c>
      <c r="B23" s="12">
        <v>0.2082</v>
      </c>
      <c r="C23" s="13">
        <v>0.17761</v>
      </c>
      <c r="D23" s="12">
        <v>0.08851</v>
      </c>
      <c r="E23" s="13">
        <v>0.17174</v>
      </c>
      <c r="F23" s="12">
        <v>157.64621</v>
      </c>
      <c r="G23" s="13">
        <v>0.13647</v>
      </c>
      <c r="H23" s="12">
        <v>0.08537</v>
      </c>
      <c r="I23" s="13">
        <v>0.1359</v>
      </c>
      <c r="J23" s="13">
        <v>10.84448</v>
      </c>
      <c r="K23" s="54">
        <v>0.10743</v>
      </c>
    </row>
    <row r="24" spans="1:11" ht="15.75" thickTop="1">
      <c r="A24" s="14" t="s">
        <v>9</v>
      </c>
      <c r="B24" s="15">
        <f aca="true" t="shared" si="4" ref="B24:K24">SUM(B19:B23)</f>
        <v>1.03546</v>
      </c>
      <c r="C24" s="16">
        <f t="shared" si="4"/>
        <v>0.87862</v>
      </c>
      <c r="D24" s="15">
        <f t="shared" si="4"/>
        <v>0.44255</v>
      </c>
      <c r="E24" s="16">
        <f t="shared" si="4"/>
        <v>0.85459</v>
      </c>
      <c r="F24" s="15">
        <f t="shared" si="4"/>
        <v>784.1815700000001</v>
      </c>
      <c r="G24" s="16">
        <f t="shared" si="4"/>
        <v>0.6801</v>
      </c>
      <c r="H24" s="15">
        <f t="shared" si="4"/>
        <v>0.42401</v>
      </c>
      <c r="I24" s="16">
        <f t="shared" si="4"/>
        <v>0.6795</v>
      </c>
      <c r="J24" s="16">
        <f t="shared" si="4"/>
        <v>54.40180000000001</v>
      </c>
      <c r="K24" s="55">
        <f t="shared" si="4"/>
        <v>0.5304</v>
      </c>
    </row>
    <row r="25" spans="1:11" ht="15.75" thickBot="1">
      <c r="A25" s="17" t="s">
        <v>10</v>
      </c>
      <c r="B25" s="18">
        <f>B24/4</f>
        <v>0.258865</v>
      </c>
      <c r="C25" s="19">
        <f>C24/4</f>
        <v>0.219655</v>
      </c>
      <c r="D25" s="19">
        <f aca="true" t="shared" si="5" ref="D25:K25">D24/4</f>
        <v>0.1106375</v>
      </c>
      <c r="E25" s="19">
        <f t="shared" si="5"/>
        <v>0.2136475</v>
      </c>
      <c r="F25" s="19">
        <f t="shared" si="5"/>
        <v>196.04539250000002</v>
      </c>
      <c r="G25" s="19">
        <f t="shared" si="5"/>
        <v>0.170025</v>
      </c>
      <c r="H25" s="19">
        <f t="shared" si="5"/>
        <v>0.1060025</v>
      </c>
      <c r="I25" s="19">
        <f t="shared" si="5"/>
        <v>0.169875</v>
      </c>
      <c r="J25" s="19">
        <f t="shared" si="5"/>
        <v>13.600450000000002</v>
      </c>
      <c r="K25" s="19">
        <f t="shared" si="5"/>
        <v>0.1326</v>
      </c>
    </row>
    <row r="26" spans="1:11" ht="15.75" thickTop="1">
      <c r="A26" s="8">
        <v>41050</v>
      </c>
      <c r="B26" s="9">
        <v>0.20834</v>
      </c>
      <c r="C26" s="10">
        <v>0.17974</v>
      </c>
      <c r="D26" s="9">
        <v>0.08851</v>
      </c>
      <c r="E26" s="10">
        <v>0.17308</v>
      </c>
      <c r="F26" s="9">
        <v>158.38007</v>
      </c>
      <c r="G26" s="10">
        <v>0.13811</v>
      </c>
      <c r="H26" s="9">
        <v>0.08594</v>
      </c>
      <c r="I26" s="10">
        <v>0.1359</v>
      </c>
      <c r="J26" s="10">
        <v>10.7536</v>
      </c>
      <c r="K26" s="53">
        <v>0.10652</v>
      </c>
    </row>
    <row r="27" spans="1:11" ht="15">
      <c r="A27" s="8">
        <v>41051</v>
      </c>
      <c r="B27" s="9">
        <v>0.20794</v>
      </c>
      <c r="C27" s="10">
        <v>0.17883</v>
      </c>
      <c r="D27" s="9">
        <v>0.08851</v>
      </c>
      <c r="E27" s="10">
        <v>0.17295</v>
      </c>
      <c r="F27" s="9">
        <v>158.67004</v>
      </c>
      <c r="G27" s="10">
        <v>0.1378</v>
      </c>
      <c r="H27" s="9">
        <v>0.08596</v>
      </c>
      <c r="I27" s="10">
        <v>0.1359</v>
      </c>
      <c r="J27" s="10">
        <v>10.77347</v>
      </c>
      <c r="K27" s="53">
        <v>0.10632</v>
      </c>
    </row>
    <row r="28" spans="1:11" ht="15">
      <c r="A28" s="8">
        <v>41052</v>
      </c>
      <c r="B28" s="9">
        <v>0.20874</v>
      </c>
      <c r="C28" s="10">
        <v>0.18002</v>
      </c>
      <c r="D28" s="9">
        <v>0.08851</v>
      </c>
      <c r="E28" s="10">
        <v>0.17272</v>
      </c>
      <c r="F28" s="9">
        <v>158.32248</v>
      </c>
      <c r="G28" s="10">
        <v>0.1378</v>
      </c>
      <c r="H28" s="9">
        <v>0.08602</v>
      </c>
      <c r="I28" s="10">
        <v>0.1359</v>
      </c>
      <c r="J28" s="10">
        <v>10.8173</v>
      </c>
      <c r="K28" s="53">
        <v>0.10672</v>
      </c>
    </row>
    <row r="29" spans="1:11" ht="15">
      <c r="A29" s="8">
        <v>41053</v>
      </c>
      <c r="B29" s="9">
        <v>0.21027</v>
      </c>
      <c r="C29" s="10">
        <v>0.18109</v>
      </c>
      <c r="D29" s="9">
        <v>0.08851</v>
      </c>
      <c r="E29" s="10">
        <v>0.17349</v>
      </c>
      <c r="F29" s="9">
        <v>159.37944</v>
      </c>
      <c r="G29" s="10">
        <v>0.13904</v>
      </c>
      <c r="H29" s="9">
        <v>0.08632</v>
      </c>
      <c r="I29" s="10">
        <v>0.1359</v>
      </c>
      <c r="J29" s="10">
        <v>10.81068</v>
      </c>
      <c r="K29" s="53">
        <v>0.10749</v>
      </c>
    </row>
    <row r="30" spans="1:11" ht="15.75" thickBot="1">
      <c r="A30" s="11">
        <v>41054</v>
      </c>
      <c r="B30" s="12">
        <v>0.21125</v>
      </c>
      <c r="C30" s="13">
        <v>0.18019</v>
      </c>
      <c r="D30" s="12">
        <v>0.08851</v>
      </c>
      <c r="E30" s="13">
        <v>0.17342</v>
      </c>
      <c r="F30" s="12">
        <v>159.67604</v>
      </c>
      <c r="G30" s="13">
        <v>0.13881</v>
      </c>
      <c r="H30" s="12">
        <v>0.08654</v>
      </c>
      <c r="I30" s="13">
        <v>0.1359</v>
      </c>
      <c r="J30" s="13">
        <v>10.80354</v>
      </c>
      <c r="K30" s="54">
        <v>0.10801</v>
      </c>
    </row>
    <row r="31" spans="1:11" ht="15.75" thickTop="1">
      <c r="A31" s="14" t="s">
        <v>9</v>
      </c>
      <c r="B31" s="15">
        <f aca="true" t="shared" si="6" ref="B31:K31">SUM(B26:B30)</f>
        <v>1.04654</v>
      </c>
      <c r="C31" s="16">
        <f t="shared" si="6"/>
        <v>0.89987</v>
      </c>
      <c r="D31" s="15">
        <f t="shared" si="6"/>
        <v>0.44255</v>
      </c>
      <c r="E31" s="16">
        <f t="shared" si="6"/>
        <v>0.8656600000000001</v>
      </c>
      <c r="F31" s="15">
        <f t="shared" si="6"/>
        <v>794.4280700000002</v>
      </c>
      <c r="G31" s="16">
        <f t="shared" si="6"/>
        <v>0.6915600000000001</v>
      </c>
      <c r="H31" s="15">
        <f t="shared" si="6"/>
        <v>0.43078</v>
      </c>
      <c r="I31" s="16">
        <f t="shared" si="6"/>
        <v>0.6795</v>
      </c>
      <c r="J31" s="16">
        <f t="shared" si="6"/>
        <v>53.958589999999994</v>
      </c>
      <c r="K31" s="55">
        <f t="shared" si="6"/>
        <v>0.5350600000000001</v>
      </c>
    </row>
    <row r="32" spans="1:11" ht="15.75" thickBot="1">
      <c r="A32" s="17" t="s">
        <v>10</v>
      </c>
      <c r="B32" s="18">
        <f>B31/5</f>
        <v>0.209308</v>
      </c>
      <c r="C32" s="19">
        <f>C31/5</f>
        <v>0.179974</v>
      </c>
      <c r="D32" s="19">
        <f aca="true" t="shared" si="7" ref="D32:K32">D31/5</f>
        <v>0.08851</v>
      </c>
      <c r="E32" s="19">
        <f t="shared" si="7"/>
        <v>0.173132</v>
      </c>
      <c r="F32" s="19">
        <f t="shared" si="7"/>
        <v>158.88561400000003</v>
      </c>
      <c r="G32" s="19">
        <f t="shared" si="7"/>
        <v>0.13831200000000002</v>
      </c>
      <c r="H32" s="19">
        <f t="shared" si="7"/>
        <v>0.086156</v>
      </c>
      <c r="I32" s="19">
        <f t="shared" si="7"/>
        <v>0.1359</v>
      </c>
      <c r="J32" s="19">
        <f t="shared" si="7"/>
        <v>10.791718</v>
      </c>
      <c r="K32" s="19">
        <f t="shared" si="7"/>
        <v>0.10701200000000002</v>
      </c>
    </row>
    <row r="33" spans="1:11" ht="15.75" thickTop="1">
      <c r="A33" s="8">
        <v>41058</v>
      </c>
      <c r="B33" s="70">
        <v>0.21153</v>
      </c>
      <c r="C33" s="74">
        <v>0.17856</v>
      </c>
      <c r="D33" s="70">
        <v>0.08851</v>
      </c>
      <c r="E33" s="74">
        <v>0.17345</v>
      </c>
      <c r="F33" s="70">
        <v>159.90436</v>
      </c>
      <c r="G33" s="74">
        <v>0.13806</v>
      </c>
      <c r="H33" s="70">
        <v>0.08657</v>
      </c>
      <c r="I33" s="74">
        <v>0.1359</v>
      </c>
      <c r="J33" s="74">
        <v>10.79827</v>
      </c>
      <c r="K33" s="78">
        <v>0.10815</v>
      </c>
    </row>
    <row r="34" spans="1:11" ht="15">
      <c r="A34" s="8">
        <v>41059</v>
      </c>
      <c r="B34" s="70">
        <v>0.21225</v>
      </c>
      <c r="C34" s="74">
        <v>0.17849</v>
      </c>
      <c r="D34" s="70">
        <v>0.08851</v>
      </c>
      <c r="E34" s="74">
        <v>0.17358</v>
      </c>
      <c r="F34" s="70">
        <v>160.03839</v>
      </c>
      <c r="G34" s="74">
        <v>0.13799</v>
      </c>
      <c r="H34" s="70">
        <v>0.08671</v>
      </c>
      <c r="I34" s="74">
        <v>0.1359</v>
      </c>
      <c r="J34" s="74">
        <v>10.80422</v>
      </c>
      <c r="K34" s="78">
        <v>0.10852</v>
      </c>
    </row>
    <row r="35" spans="1:11" ht="15">
      <c r="A35" s="8">
        <v>41060</v>
      </c>
      <c r="B35" s="9">
        <v>0.2143</v>
      </c>
      <c r="C35" s="10">
        <v>0.18003</v>
      </c>
      <c r="D35" s="9">
        <v>0.08851</v>
      </c>
      <c r="E35" s="10">
        <v>0.17423</v>
      </c>
      <c r="F35" s="9">
        <v>160.08374</v>
      </c>
      <c r="G35" s="10">
        <v>0.13799</v>
      </c>
      <c r="H35" s="9">
        <v>0.08715</v>
      </c>
      <c r="I35" s="10">
        <v>0.1359</v>
      </c>
      <c r="J35" s="10">
        <v>10.77517</v>
      </c>
      <c r="K35" s="53">
        <v>0.10911</v>
      </c>
    </row>
    <row r="36" spans="1:11" ht="20.25">
      <c r="A36" s="20"/>
      <c r="B36" s="9"/>
      <c r="C36" s="58"/>
      <c r="D36" s="9"/>
      <c r="E36" s="22" t="s">
        <v>11</v>
      </c>
      <c r="F36" s="9"/>
      <c r="G36" s="10"/>
      <c r="H36" s="9"/>
      <c r="I36" s="10"/>
      <c r="J36" s="10"/>
      <c r="K36" s="53"/>
    </row>
    <row r="37" spans="1:11" ht="15.75" thickBot="1">
      <c r="A37" s="23"/>
      <c r="B37" s="24"/>
      <c r="C37" s="25"/>
      <c r="D37" s="24"/>
      <c r="E37" s="25"/>
      <c r="F37" s="24"/>
      <c r="G37" s="25"/>
      <c r="H37" s="24"/>
      <c r="I37" s="25"/>
      <c r="J37" s="25"/>
      <c r="K37" s="57"/>
    </row>
    <row r="38" spans="1:11" ht="15">
      <c r="A38" s="26" t="s">
        <v>12</v>
      </c>
      <c r="B38" s="27">
        <f>SUM(B6:B9,B12:B16,B19:B23,B26:B30,B33:B35)</f>
        <v>4.54481</v>
      </c>
      <c r="C38" s="36">
        <f>SUM(C6:C9,C12:C16,C19:C23,C26:C30,C33:C35)</f>
        <v>3.84418</v>
      </c>
      <c r="D38" s="36">
        <f aca="true" t="shared" si="8" ref="D38:K38">SUM(D6:D9,D12:D16,D19:D23,D26:D30,D33:D35)</f>
        <v>1.9472800000000008</v>
      </c>
      <c r="E38" s="36">
        <f t="shared" si="8"/>
        <v>3.7622700000000004</v>
      </c>
      <c r="F38" s="36">
        <f t="shared" si="8"/>
        <v>3446.49824</v>
      </c>
      <c r="G38" s="36">
        <f t="shared" si="8"/>
        <v>2.9794899999999993</v>
      </c>
      <c r="H38" s="36">
        <f t="shared" si="8"/>
        <v>1.87114</v>
      </c>
      <c r="I38" s="36">
        <f t="shared" si="8"/>
        <v>2.989799999999999</v>
      </c>
      <c r="J38" s="36">
        <f t="shared" si="8"/>
        <v>238.56702</v>
      </c>
      <c r="K38" s="36">
        <f t="shared" si="8"/>
        <v>2.3242</v>
      </c>
    </row>
    <row r="39" spans="1:11" ht="15">
      <c r="A39" s="26" t="s">
        <v>13</v>
      </c>
      <c r="B39" s="27">
        <f>B38/22</f>
        <v>0.20658227272727273</v>
      </c>
      <c r="C39" s="28">
        <f>C38/22</f>
        <v>0.17473545454545455</v>
      </c>
      <c r="D39" s="28">
        <f aca="true" t="shared" si="9" ref="D39:K39">D38/22</f>
        <v>0.08851272727272731</v>
      </c>
      <c r="E39" s="28">
        <f t="shared" si="9"/>
        <v>0.17101227272727273</v>
      </c>
      <c r="F39" s="28">
        <f t="shared" si="9"/>
        <v>156.6590109090909</v>
      </c>
      <c r="G39" s="28">
        <f t="shared" si="9"/>
        <v>0.1354313636363636</v>
      </c>
      <c r="H39" s="28">
        <f t="shared" si="9"/>
        <v>0.08505181818181819</v>
      </c>
      <c r="I39" s="28">
        <f t="shared" si="9"/>
        <v>0.13589999999999994</v>
      </c>
      <c r="J39" s="28">
        <f t="shared" si="9"/>
        <v>10.843955454545455</v>
      </c>
      <c r="K39" s="28">
        <f t="shared" si="9"/>
        <v>0.10564545454545454</v>
      </c>
    </row>
    <row r="40" spans="1:11" ht="15">
      <c r="A40" s="26" t="s">
        <v>14</v>
      </c>
      <c r="B40" s="27">
        <f>1/B39</f>
        <v>4.840686409332843</v>
      </c>
      <c r="C40" s="28">
        <f>1/C39</f>
        <v>5.722937011274186</v>
      </c>
      <c r="D40" s="28">
        <f aca="true" t="shared" si="10" ref="D40:K40">1/D39</f>
        <v>11.297810278953202</v>
      </c>
      <c r="E40" s="28">
        <f t="shared" si="10"/>
        <v>5.847533536933819</v>
      </c>
      <c r="F40" s="28">
        <f>1000/F39</f>
        <v>6.383290652717699</v>
      </c>
      <c r="G40" s="28">
        <f t="shared" si="10"/>
        <v>7.383814008437688</v>
      </c>
      <c r="H40" s="28">
        <f t="shared" si="10"/>
        <v>11.757538185277424</v>
      </c>
      <c r="I40" s="28">
        <f t="shared" si="10"/>
        <v>7.35835172921266</v>
      </c>
      <c r="J40" s="28">
        <f>100/J39</f>
        <v>9.221727294912768</v>
      </c>
      <c r="K40" s="28">
        <f t="shared" si="10"/>
        <v>9.46562257981241</v>
      </c>
    </row>
    <row r="41" spans="1:11" ht="15.75" thickBot="1">
      <c r="A41" s="29"/>
      <c r="B41" s="30"/>
      <c r="C41" s="31"/>
      <c r="D41" s="30"/>
      <c r="E41" s="31"/>
      <c r="F41" s="31"/>
      <c r="G41" s="30"/>
      <c r="H41" s="31"/>
      <c r="I41" s="30"/>
      <c r="J41" s="31"/>
      <c r="K41" s="49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 topLeftCell="A4">
      <selection activeCell="A1" sqref="A1:XFD1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22.5">
      <c r="A1" s="1"/>
      <c r="B1" s="1"/>
      <c r="C1" s="2" t="s">
        <v>25</v>
      </c>
      <c r="D1" s="1"/>
      <c r="E1" s="1"/>
      <c r="F1" s="1"/>
      <c r="G1" s="1"/>
      <c r="H1" s="1"/>
      <c r="I1" s="1"/>
      <c r="J1" s="1"/>
      <c r="K1" s="1"/>
    </row>
    <row r="2" spans="1:11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/>
      <c r="B3" s="5"/>
      <c r="C3" s="4"/>
      <c r="D3" s="5"/>
      <c r="E3" s="4"/>
      <c r="F3" s="5"/>
      <c r="G3" s="4"/>
      <c r="H3" s="5"/>
      <c r="I3" s="4"/>
      <c r="J3" s="4"/>
      <c r="K3" s="51"/>
    </row>
    <row r="4" spans="1:11" ht="15.75" thickBot="1">
      <c r="A4" s="6" t="s">
        <v>0</v>
      </c>
      <c r="B4" s="7" t="s">
        <v>15</v>
      </c>
      <c r="C4" s="6" t="s">
        <v>4</v>
      </c>
      <c r="D4" s="7" t="s">
        <v>5</v>
      </c>
      <c r="E4" s="6" t="s">
        <v>6</v>
      </c>
      <c r="F4" s="7" t="s">
        <v>3</v>
      </c>
      <c r="G4" s="6" t="s">
        <v>1</v>
      </c>
      <c r="H4" s="7" t="s">
        <v>7</v>
      </c>
      <c r="I4" s="6" t="s">
        <v>8</v>
      </c>
      <c r="J4" s="6" t="s">
        <v>17</v>
      </c>
      <c r="K4" s="52" t="s">
        <v>2</v>
      </c>
    </row>
    <row r="5" spans="1:11" ht="15">
      <c r="A5" s="67">
        <v>41061</v>
      </c>
      <c r="B5" s="40">
        <v>0.2149</v>
      </c>
      <c r="C5" s="39">
        <v>0.18046</v>
      </c>
      <c r="D5" s="40">
        <v>0.08851</v>
      </c>
      <c r="E5" s="39">
        <v>0.17515</v>
      </c>
      <c r="F5" s="40">
        <v>160.44082</v>
      </c>
      <c r="G5" s="40">
        <v>0.13971</v>
      </c>
      <c r="H5" s="39">
        <v>0.08803</v>
      </c>
      <c r="I5" s="40">
        <v>0.1359</v>
      </c>
      <c r="J5" s="39">
        <v>10.66917</v>
      </c>
      <c r="K5" s="40">
        <v>0.10987</v>
      </c>
    </row>
    <row r="6" spans="1:11" ht="15.75" thickBot="1">
      <c r="A6" s="69"/>
      <c r="B6" s="13"/>
      <c r="C6" s="12"/>
      <c r="D6" s="13"/>
      <c r="E6" s="12"/>
      <c r="F6" s="13"/>
      <c r="G6" s="13"/>
      <c r="H6" s="12"/>
      <c r="I6" s="13"/>
      <c r="J6" s="12"/>
      <c r="K6" s="13"/>
    </row>
    <row r="7" spans="1:11" ht="15.75" thickTop="1">
      <c r="A7" s="14" t="s">
        <v>9</v>
      </c>
      <c r="B7" s="15">
        <f aca="true" t="shared" si="0" ref="B7:K7">SUM(B5:B6)</f>
        <v>0.2149</v>
      </c>
      <c r="C7" s="16">
        <f t="shared" si="0"/>
        <v>0.18046</v>
      </c>
      <c r="D7" s="15">
        <f t="shared" si="0"/>
        <v>0.08851</v>
      </c>
      <c r="E7" s="16">
        <f t="shared" si="0"/>
        <v>0.17515</v>
      </c>
      <c r="F7" s="15">
        <f t="shared" si="0"/>
        <v>160.44082</v>
      </c>
      <c r="G7" s="16">
        <f t="shared" si="0"/>
        <v>0.13971</v>
      </c>
      <c r="H7" s="15">
        <f t="shared" si="0"/>
        <v>0.08803</v>
      </c>
      <c r="I7" s="16">
        <f t="shared" si="0"/>
        <v>0.1359</v>
      </c>
      <c r="J7" s="16">
        <f t="shared" si="0"/>
        <v>10.66917</v>
      </c>
      <c r="K7" s="55">
        <f t="shared" si="0"/>
        <v>0.10987</v>
      </c>
    </row>
    <row r="8" spans="1:11" ht="15.75" thickBot="1">
      <c r="A8" s="17" t="s">
        <v>10</v>
      </c>
      <c r="B8" s="18">
        <f>B7/1</f>
        <v>0.2149</v>
      </c>
      <c r="C8" s="19">
        <f>C7/1</f>
        <v>0.18046</v>
      </c>
      <c r="D8" s="19">
        <f aca="true" t="shared" si="1" ref="D8:K8">D7/1</f>
        <v>0.08851</v>
      </c>
      <c r="E8" s="19">
        <f t="shared" si="1"/>
        <v>0.17515</v>
      </c>
      <c r="F8" s="19">
        <f t="shared" si="1"/>
        <v>160.44082</v>
      </c>
      <c r="G8" s="19">
        <f t="shared" si="1"/>
        <v>0.13971</v>
      </c>
      <c r="H8" s="19">
        <f t="shared" si="1"/>
        <v>0.08803</v>
      </c>
      <c r="I8" s="19">
        <f t="shared" si="1"/>
        <v>0.1359</v>
      </c>
      <c r="J8" s="19">
        <f t="shared" si="1"/>
        <v>10.66917</v>
      </c>
      <c r="K8" s="19">
        <f t="shared" si="1"/>
        <v>0.10987</v>
      </c>
    </row>
    <row r="9" spans="1:11" ht="15.75" thickTop="1">
      <c r="A9" s="8">
        <v>41064</v>
      </c>
      <c r="B9" s="70">
        <v>0.21432</v>
      </c>
      <c r="C9" s="74">
        <v>0.18039</v>
      </c>
      <c r="D9" s="70">
        <v>0.08851</v>
      </c>
      <c r="E9" s="74">
        <v>0.17573</v>
      </c>
      <c r="F9" s="70">
        <v>160.67967</v>
      </c>
      <c r="G9" s="74">
        <v>0.14152</v>
      </c>
      <c r="H9" s="70">
        <v>0.08849</v>
      </c>
      <c r="I9" s="74">
        <v>0.1359</v>
      </c>
      <c r="J9" s="74">
        <v>10.61226</v>
      </c>
      <c r="K9" s="78">
        <v>0.10845</v>
      </c>
    </row>
    <row r="10" spans="1:11" ht="15">
      <c r="A10" s="8">
        <v>41065</v>
      </c>
      <c r="B10" s="9">
        <v>0.21389</v>
      </c>
      <c r="C10" s="10">
        <v>0.18003</v>
      </c>
      <c r="D10" s="9">
        <v>0.08851</v>
      </c>
      <c r="E10" s="10">
        <v>0.17547</v>
      </c>
      <c r="F10" s="9">
        <v>160.63329</v>
      </c>
      <c r="G10" s="10">
        <v>0.14041</v>
      </c>
      <c r="H10" s="9">
        <v>0.08843</v>
      </c>
      <c r="I10" s="10">
        <v>0.1359</v>
      </c>
      <c r="J10" s="10">
        <v>10.625</v>
      </c>
      <c r="K10" s="53">
        <v>0.10936</v>
      </c>
    </row>
    <row r="11" spans="1:11" ht="15">
      <c r="A11" s="8">
        <v>41066</v>
      </c>
      <c r="B11" s="9">
        <v>0.21353</v>
      </c>
      <c r="C11" s="10">
        <v>0.1797</v>
      </c>
      <c r="D11" s="9">
        <v>0.08851</v>
      </c>
      <c r="E11" s="10">
        <v>0.17518</v>
      </c>
      <c r="F11" s="9">
        <v>160.24139</v>
      </c>
      <c r="G11" s="10">
        <v>0.13966</v>
      </c>
      <c r="H11" s="9">
        <v>0.08849</v>
      </c>
      <c r="I11" s="10">
        <v>0.1359</v>
      </c>
      <c r="J11" s="10">
        <v>10.65354</v>
      </c>
      <c r="K11" s="53">
        <v>0.10918</v>
      </c>
    </row>
    <row r="12" spans="1:11" ht="15">
      <c r="A12" s="8">
        <v>41067</v>
      </c>
      <c r="B12" s="9">
        <v>0.21306</v>
      </c>
      <c r="C12" s="10">
        <v>0.17798</v>
      </c>
      <c r="D12" s="9">
        <v>0.08851</v>
      </c>
      <c r="E12" s="10">
        <v>0.17454</v>
      </c>
      <c r="F12" s="9">
        <v>159.89637</v>
      </c>
      <c r="G12" s="10">
        <v>0.13884</v>
      </c>
      <c r="H12" s="9">
        <v>0.08815</v>
      </c>
      <c r="I12" s="10">
        <v>0.1359</v>
      </c>
      <c r="J12" s="10">
        <v>10.70043</v>
      </c>
      <c r="K12" s="53">
        <v>0.10893</v>
      </c>
    </row>
    <row r="13" spans="1:11" ht="15.75" thickBot="1">
      <c r="A13" s="11">
        <v>41068</v>
      </c>
      <c r="B13" s="77">
        <v>0.2124</v>
      </c>
      <c r="C13" s="66">
        <v>0.17718</v>
      </c>
      <c r="D13" s="77">
        <v>0.08851</v>
      </c>
      <c r="E13" s="66">
        <v>0.1741</v>
      </c>
      <c r="F13" s="77">
        <v>158.89088</v>
      </c>
      <c r="G13" s="66">
        <v>0.13822</v>
      </c>
      <c r="H13" s="77">
        <v>0.08777</v>
      </c>
      <c r="I13" s="66">
        <v>0.1359</v>
      </c>
      <c r="J13" s="66">
        <v>10.77228</v>
      </c>
      <c r="K13" s="80">
        <v>0.1086</v>
      </c>
    </row>
    <row r="14" spans="1:11" ht="15.75" thickTop="1">
      <c r="A14" s="14" t="s">
        <v>9</v>
      </c>
      <c r="B14" s="15">
        <f aca="true" t="shared" si="2" ref="B14:K14">SUM(B9:B13)</f>
        <v>1.0672</v>
      </c>
      <c r="C14" s="16">
        <f t="shared" si="2"/>
        <v>0.89528</v>
      </c>
      <c r="D14" s="15">
        <f t="shared" si="2"/>
        <v>0.44255</v>
      </c>
      <c r="E14" s="16">
        <f t="shared" si="2"/>
        <v>0.87502</v>
      </c>
      <c r="F14" s="15">
        <f t="shared" si="2"/>
        <v>800.3416000000001</v>
      </c>
      <c r="G14" s="16">
        <f t="shared" si="2"/>
        <v>0.69865</v>
      </c>
      <c r="H14" s="15">
        <f t="shared" si="2"/>
        <v>0.44133</v>
      </c>
      <c r="I14" s="16">
        <f t="shared" si="2"/>
        <v>0.6795</v>
      </c>
      <c r="J14" s="16">
        <f t="shared" si="2"/>
        <v>53.36351</v>
      </c>
      <c r="K14" s="55">
        <f t="shared" si="2"/>
        <v>0.54452</v>
      </c>
    </row>
    <row r="15" spans="1:11" ht="15.75" thickBot="1">
      <c r="A15" s="17" t="s">
        <v>10</v>
      </c>
      <c r="B15" s="18">
        <f>B14/5</f>
        <v>0.21344</v>
      </c>
      <c r="C15" s="19">
        <f>C14/5</f>
        <v>0.179056</v>
      </c>
      <c r="D15" s="19">
        <f aca="true" t="shared" si="3" ref="D15:K15">D14/5</f>
        <v>0.08851</v>
      </c>
      <c r="E15" s="19">
        <f t="shared" si="3"/>
        <v>0.175004</v>
      </c>
      <c r="F15" s="19">
        <f t="shared" si="3"/>
        <v>160.06832000000003</v>
      </c>
      <c r="G15" s="19">
        <f t="shared" si="3"/>
        <v>0.13973</v>
      </c>
      <c r="H15" s="19">
        <f t="shared" si="3"/>
        <v>0.088266</v>
      </c>
      <c r="I15" s="19">
        <f t="shared" si="3"/>
        <v>0.1359</v>
      </c>
      <c r="J15" s="19">
        <f t="shared" si="3"/>
        <v>10.672702</v>
      </c>
      <c r="K15" s="19">
        <f t="shared" si="3"/>
        <v>0.108904</v>
      </c>
    </row>
    <row r="16" spans="1:11" ht="15.75" thickTop="1">
      <c r="A16" s="8">
        <v>41071</v>
      </c>
      <c r="B16" s="9">
        <v>0.21086</v>
      </c>
      <c r="C16" s="10">
        <v>0.17484</v>
      </c>
      <c r="D16" s="9">
        <v>0.08851</v>
      </c>
      <c r="E16" s="74">
        <v>0.17343</v>
      </c>
      <c r="F16" s="9">
        <v>158.6201</v>
      </c>
      <c r="G16" s="10">
        <v>0.13639</v>
      </c>
      <c r="H16" s="9">
        <v>0.08768</v>
      </c>
      <c r="I16" s="10">
        <v>0.1359</v>
      </c>
      <c r="J16" s="10">
        <v>10.80966</v>
      </c>
      <c r="K16" s="53">
        <v>0.10781</v>
      </c>
    </row>
    <row r="17" spans="1:11" ht="15">
      <c r="A17" s="8">
        <v>41072</v>
      </c>
      <c r="B17" s="9">
        <v>0.21191</v>
      </c>
      <c r="C17" s="10">
        <v>0.1757</v>
      </c>
      <c r="D17" s="9">
        <v>0.08851</v>
      </c>
      <c r="E17" s="74">
        <v>0.17413</v>
      </c>
      <c r="F17" s="9">
        <v>158.94575</v>
      </c>
      <c r="G17" s="10">
        <v>0.137</v>
      </c>
      <c r="H17" s="9">
        <v>0.08767</v>
      </c>
      <c r="I17" s="10">
        <v>0.1359</v>
      </c>
      <c r="J17" s="10">
        <v>10.81169</v>
      </c>
      <c r="K17" s="53">
        <v>0.10835</v>
      </c>
    </row>
    <row r="18" spans="1:11" ht="15">
      <c r="A18" s="8">
        <v>41073</v>
      </c>
      <c r="B18" s="9">
        <v>0.21252</v>
      </c>
      <c r="C18" s="10">
        <v>0.17491</v>
      </c>
      <c r="D18" s="9">
        <v>0.08851</v>
      </c>
      <c r="E18" s="10">
        <v>0.17425</v>
      </c>
      <c r="F18" s="9">
        <v>158.96902</v>
      </c>
      <c r="G18" s="10">
        <v>0.13661</v>
      </c>
      <c r="H18" s="9">
        <v>0.08737</v>
      </c>
      <c r="I18" s="10">
        <v>0.1359</v>
      </c>
      <c r="J18" s="10">
        <v>10.80898</v>
      </c>
      <c r="K18" s="53">
        <v>0.10866</v>
      </c>
    </row>
    <row r="19" spans="1:11" ht="15">
      <c r="A19" s="8">
        <v>41074</v>
      </c>
      <c r="B19" s="9">
        <v>0.21206</v>
      </c>
      <c r="C19" s="10">
        <v>0.17502</v>
      </c>
      <c r="D19" s="9">
        <v>0.08851</v>
      </c>
      <c r="E19" s="10">
        <v>0.17399</v>
      </c>
      <c r="F19" s="9">
        <v>158.81359</v>
      </c>
      <c r="G19" s="10">
        <v>0.1365</v>
      </c>
      <c r="H19" s="9">
        <v>0.08751</v>
      </c>
      <c r="I19" s="10">
        <v>0.1359</v>
      </c>
      <c r="J19" s="10">
        <v>10.79658</v>
      </c>
      <c r="K19" s="53">
        <v>0.10842</v>
      </c>
    </row>
    <row r="20" spans="1:11" ht="15.75" thickBot="1">
      <c r="A20" s="11">
        <v>41075</v>
      </c>
      <c r="B20" s="12"/>
      <c r="C20" s="13"/>
      <c r="D20" s="12"/>
      <c r="E20" s="85" t="s">
        <v>26</v>
      </c>
      <c r="F20" s="12"/>
      <c r="G20" s="13"/>
      <c r="H20" s="12"/>
      <c r="I20" s="13"/>
      <c r="J20" s="13"/>
      <c r="K20" s="54"/>
    </row>
    <row r="21" spans="1:11" ht="15.75" thickTop="1">
      <c r="A21" s="14" t="s">
        <v>9</v>
      </c>
      <c r="B21" s="15">
        <f aca="true" t="shared" si="4" ref="B21:K21">SUM(B16:B20)</f>
        <v>0.8473499999999999</v>
      </c>
      <c r="C21" s="16">
        <f t="shared" si="4"/>
        <v>0.7004699999999999</v>
      </c>
      <c r="D21" s="15">
        <f t="shared" si="4"/>
        <v>0.35404</v>
      </c>
      <c r="E21" s="16">
        <f t="shared" si="4"/>
        <v>0.6958</v>
      </c>
      <c r="F21" s="15">
        <f t="shared" si="4"/>
        <v>635.34846</v>
      </c>
      <c r="G21" s="16">
        <f t="shared" si="4"/>
        <v>0.5465</v>
      </c>
      <c r="H21" s="15">
        <f t="shared" si="4"/>
        <v>0.35023000000000004</v>
      </c>
      <c r="I21" s="16">
        <f t="shared" si="4"/>
        <v>0.5436</v>
      </c>
      <c r="J21" s="16">
        <f t="shared" si="4"/>
        <v>43.22691</v>
      </c>
      <c r="K21" s="55">
        <f t="shared" si="4"/>
        <v>0.43324</v>
      </c>
    </row>
    <row r="22" spans="1:11" ht="15.75" thickBot="1">
      <c r="A22" s="17" t="s">
        <v>10</v>
      </c>
      <c r="B22" s="18">
        <f>B21/4</f>
        <v>0.21183749999999998</v>
      </c>
      <c r="C22" s="19">
        <f>C21/4</f>
        <v>0.17511749999999998</v>
      </c>
      <c r="D22" s="19">
        <f aca="true" t="shared" si="5" ref="D22:K22">D21/4</f>
        <v>0.08851</v>
      </c>
      <c r="E22" s="19">
        <f t="shared" si="5"/>
        <v>0.17395</v>
      </c>
      <c r="F22" s="19">
        <f t="shared" si="5"/>
        <v>158.837115</v>
      </c>
      <c r="G22" s="19">
        <f t="shared" si="5"/>
        <v>0.136625</v>
      </c>
      <c r="H22" s="19">
        <f t="shared" si="5"/>
        <v>0.08755750000000001</v>
      </c>
      <c r="I22" s="19">
        <f t="shared" si="5"/>
        <v>0.1359</v>
      </c>
      <c r="J22" s="19">
        <f t="shared" si="5"/>
        <v>10.8067275</v>
      </c>
      <c r="K22" s="19">
        <f t="shared" si="5"/>
        <v>0.10831</v>
      </c>
    </row>
    <row r="23" spans="1:11" ht="15.75" thickTop="1">
      <c r="A23" s="8">
        <v>41079</v>
      </c>
      <c r="B23" s="9">
        <v>0.2102</v>
      </c>
      <c r="C23" s="10">
        <v>0.17168</v>
      </c>
      <c r="D23" s="9">
        <v>0.08851</v>
      </c>
      <c r="E23" s="10">
        <v>0.17261</v>
      </c>
      <c r="F23" s="9">
        <v>157.6457</v>
      </c>
      <c r="G23" s="10">
        <v>0.1347</v>
      </c>
      <c r="H23" s="9">
        <v>0.08669</v>
      </c>
      <c r="I23" s="10">
        <v>0.1359</v>
      </c>
      <c r="J23" s="10">
        <v>10.73508</v>
      </c>
      <c r="K23" s="53">
        <v>0.10747</v>
      </c>
    </row>
    <row r="24" spans="1:11" ht="15">
      <c r="A24" s="8">
        <v>41080</v>
      </c>
      <c r="B24" s="9">
        <v>0.21023</v>
      </c>
      <c r="C24" s="10">
        <v>0.17095</v>
      </c>
      <c r="D24" s="9">
        <v>0.08851</v>
      </c>
      <c r="E24" s="10">
        <v>0.17246</v>
      </c>
      <c r="F24" s="9">
        <v>157.51676</v>
      </c>
      <c r="G24" s="10">
        <v>0.13417</v>
      </c>
      <c r="H24" s="9">
        <v>0.0867</v>
      </c>
      <c r="I24" s="10">
        <v>0.1359</v>
      </c>
      <c r="J24" s="10">
        <v>10.72489</v>
      </c>
      <c r="K24" s="53">
        <v>0.10749</v>
      </c>
    </row>
    <row r="25" spans="1:11" ht="15">
      <c r="A25" s="8">
        <v>41081</v>
      </c>
      <c r="B25" s="9">
        <v>0.20971</v>
      </c>
      <c r="C25" s="10">
        <v>0.1709</v>
      </c>
      <c r="D25" s="9">
        <v>0.08851</v>
      </c>
      <c r="E25" s="10">
        <v>0.17256</v>
      </c>
      <c r="F25" s="9">
        <v>157.03924</v>
      </c>
      <c r="G25" s="10">
        <v>0.13391</v>
      </c>
      <c r="H25" s="9">
        <v>0.0869</v>
      </c>
      <c r="I25" s="10">
        <v>0.1359</v>
      </c>
      <c r="J25" s="10">
        <v>10.75088</v>
      </c>
      <c r="K25" s="53">
        <v>0.10722</v>
      </c>
    </row>
    <row r="26" spans="1:11" ht="15">
      <c r="A26" s="8">
        <v>41082</v>
      </c>
      <c r="B26" s="9">
        <v>0.21159</v>
      </c>
      <c r="C26" s="10">
        <v>0.17251</v>
      </c>
      <c r="D26" s="9">
        <v>0.08851</v>
      </c>
      <c r="E26" s="10">
        <v>0.17359</v>
      </c>
      <c r="F26" s="9">
        <v>156.88976</v>
      </c>
      <c r="G26" s="10">
        <v>0.13499</v>
      </c>
      <c r="H26" s="9">
        <v>0.08705</v>
      </c>
      <c r="I26" s="10">
        <v>0.1359</v>
      </c>
      <c r="J26" s="10">
        <v>10.90784</v>
      </c>
      <c r="K26" s="53">
        <v>0.10818</v>
      </c>
    </row>
    <row r="27" spans="1:11" ht="15.75" thickBot="1">
      <c r="A27" s="11"/>
      <c r="B27" s="12"/>
      <c r="C27" s="13"/>
      <c r="D27" s="12"/>
      <c r="E27" s="13"/>
      <c r="F27" s="12"/>
      <c r="G27" s="13"/>
      <c r="H27" s="12"/>
      <c r="I27" s="13"/>
      <c r="J27" s="13"/>
      <c r="K27" s="54"/>
    </row>
    <row r="28" spans="1:11" ht="15.75" thickTop="1">
      <c r="A28" s="14" t="s">
        <v>9</v>
      </c>
      <c r="B28" s="15">
        <f aca="true" t="shared" si="6" ref="B28:K28">SUM(B23:B27)</f>
        <v>0.8417299999999999</v>
      </c>
      <c r="C28" s="16">
        <f t="shared" si="6"/>
        <v>0.68604</v>
      </c>
      <c r="D28" s="15">
        <f t="shared" si="6"/>
        <v>0.35404</v>
      </c>
      <c r="E28" s="16">
        <f t="shared" si="6"/>
        <v>0.6912200000000001</v>
      </c>
      <c r="F28" s="15">
        <f t="shared" si="6"/>
        <v>629.09146</v>
      </c>
      <c r="G28" s="16">
        <f t="shared" si="6"/>
        <v>0.5377700000000001</v>
      </c>
      <c r="H28" s="15">
        <f t="shared" si="6"/>
        <v>0.34734000000000004</v>
      </c>
      <c r="I28" s="16">
        <f t="shared" si="6"/>
        <v>0.5436</v>
      </c>
      <c r="J28" s="16">
        <f t="shared" si="6"/>
        <v>43.11869</v>
      </c>
      <c r="K28" s="55">
        <f t="shared" si="6"/>
        <v>0.43035999999999996</v>
      </c>
    </row>
    <row r="29" spans="1:11" ht="15.75" thickBot="1">
      <c r="A29" s="17" t="s">
        <v>10</v>
      </c>
      <c r="B29" s="18">
        <f>B28/4</f>
        <v>0.21043249999999997</v>
      </c>
      <c r="C29" s="19">
        <f>C28/4</f>
        <v>0.17151</v>
      </c>
      <c r="D29" s="19">
        <f aca="true" t="shared" si="7" ref="D29:K29">D28/4</f>
        <v>0.08851</v>
      </c>
      <c r="E29" s="19">
        <f t="shared" si="7"/>
        <v>0.17280500000000001</v>
      </c>
      <c r="F29" s="19">
        <f t="shared" si="7"/>
        <v>157.272865</v>
      </c>
      <c r="G29" s="19">
        <f t="shared" si="7"/>
        <v>0.13444250000000002</v>
      </c>
      <c r="H29" s="19">
        <f t="shared" si="7"/>
        <v>0.08683500000000001</v>
      </c>
      <c r="I29" s="19">
        <f t="shared" si="7"/>
        <v>0.1359</v>
      </c>
      <c r="J29" s="19">
        <f t="shared" si="7"/>
        <v>10.7796725</v>
      </c>
      <c r="K29" s="19">
        <f t="shared" si="7"/>
        <v>0.10758999999999999</v>
      </c>
    </row>
    <row r="30" spans="1:11" ht="15.75" thickTop="1">
      <c r="A30" s="14">
        <v>41085</v>
      </c>
      <c r="B30" s="37">
        <v>0.21179</v>
      </c>
      <c r="C30" s="34">
        <v>0.16607</v>
      </c>
      <c r="D30" s="37">
        <v>0.08851</v>
      </c>
      <c r="E30" s="34">
        <v>0.17356</v>
      </c>
      <c r="F30" s="37">
        <v>157.46121</v>
      </c>
      <c r="G30" s="34">
        <v>0.13523</v>
      </c>
      <c r="H30" s="37">
        <v>0.0873</v>
      </c>
      <c r="I30" s="34">
        <v>0.1359</v>
      </c>
      <c r="J30" s="34">
        <v>10.934</v>
      </c>
      <c r="K30" s="59">
        <v>0.10829</v>
      </c>
    </row>
    <row r="31" spans="1:11" ht="15">
      <c r="A31" s="14">
        <v>41086</v>
      </c>
      <c r="B31" s="37">
        <v>0.21231</v>
      </c>
      <c r="C31" s="34">
        <v>0.17266</v>
      </c>
      <c r="D31" s="37">
        <v>0.08851</v>
      </c>
      <c r="E31" s="34">
        <v>0.17394</v>
      </c>
      <c r="F31" s="37">
        <v>157.65487</v>
      </c>
      <c r="G31" s="34">
        <v>0.13563</v>
      </c>
      <c r="H31" s="37">
        <v>0.08731</v>
      </c>
      <c r="I31" s="34">
        <v>0.1359</v>
      </c>
      <c r="J31" s="34">
        <v>10.89018</v>
      </c>
      <c r="K31" s="59">
        <v>0.10855</v>
      </c>
    </row>
    <row r="32" spans="1:11" ht="15">
      <c r="A32" s="14">
        <v>41087</v>
      </c>
      <c r="B32" s="37">
        <v>0.2127</v>
      </c>
      <c r="C32" s="34">
        <v>0.172</v>
      </c>
      <c r="D32" s="37">
        <v>0.0885</v>
      </c>
      <c r="E32" s="34">
        <v>0.1738</v>
      </c>
      <c r="F32" s="37">
        <v>157.5744</v>
      </c>
      <c r="G32" s="34">
        <v>0.1353</v>
      </c>
      <c r="H32" s="37">
        <v>0.0871</v>
      </c>
      <c r="I32" s="34">
        <v>0.1359</v>
      </c>
      <c r="J32" s="34">
        <v>10.8387</v>
      </c>
      <c r="K32" s="59">
        <v>0.1087</v>
      </c>
    </row>
    <row r="33" spans="1:11" ht="15">
      <c r="A33" s="14">
        <v>41088</v>
      </c>
      <c r="B33" s="37">
        <v>0.21309</v>
      </c>
      <c r="C33" s="34">
        <v>0.17205</v>
      </c>
      <c r="D33" s="37">
        <v>0.08851</v>
      </c>
      <c r="E33" s="34">
        <v>0.17361</v>
      </c>
      <c r="F33" s="37">
        <v>157.2295</v>
      </c>
      <c r="G33" s="34">
        <v>0.13499</v>
      </c>
      <c r="H33" s="37">
        <v>0.08721</v>
      </c>
      <c r="I33" s="34">
        <v>0.1359</v>
      </c>
      <c r="J33" s="34">
        <v>10.8246</v>
      </c>
      <c r="K33" s="59">
        <v>0.10895</v>
      </c>
    </row>
    <row r="34" spans="1:11" ht="15.75" thickBot="1">
      <c r="A34" s="17">
        <v>41089</v>
      </c>
      <c r="B34" s="81">
        <v>0.21324</v>
      </c>
      <c r="C34" s="82">
        <v>0.17195</v>
      </c>
      <c r="D34" s="81">
        <v>0.08851</v>
      </c>
      <c r="E34" s="82">
        <v>0.1737</v>
      </c>
      <c r="F34" s="81">
        <v>157.07254</v>
      </c>
      <c r="G34" s="82">
        <v>0.13503</v>
      </c>
      <c r="H34" s="81">
        <v>0.08737</v>
      </c>
      <c r="I34" s="82">
        <v>0.1359</v>
      </c>
      <c r="J34" s="82">
        <v>10.81186</v>
      </c>
      <c r="K34" s="83">
        <v>0.10903</v>
      </c>
    </row>
    <row r="35" spans="1:11" ht="15.75" thickTop="1">
      <c r="A35" s="14" t="s">
        <v>9</v>
      </c>
      <c r="B35" s="15">
        <f aca="true" t="shared" si="8" ref="B35:K35">SUM(B30:B34)</f>
        <v>1.0631300000000001</v>
      </c>
      <c r="C35" s="16">
        <f t="shared" si="8"/>
        <v>0.85473</v>
      </c>
      <c r="D35" s="15">
        <f t="shared" si="8"/>
        <v>0.44253999999999993</v>
      </c>
      <c r="E35" s="16">
        <f t="shared" si="8"/>
        <v>0.8686100000000001</v>
      </c>
      <c r="F35" s="15">
        <f t="shared" si="8"/>
        <v>786.99252</v>
      </c>
      <c r="G35" s="16">
        <f t="shared" si="8"/>
        <v>0.67618</v>
      </c>
      <c r="H35" s="15">
        <f t="shared" si="8"/>
        <v>0.43629</v>
      </c>
      <c r="I35" s="16">
        <f t="shared" si="8"/>
        <v>0.6795</v>
      </c>
      <c r="J35" s="16">
        <f t="shared" si="8"/>
        <v>54.29934</v>
      </c>
      <c r="K35" s="55">
        <f t="shared" si="8"/>
        <v>0.54352</v>
      </c>
    </row>
    <row r="36" spans="1:11" ht="15.75" thickBot="1">
      <c r="A36" s="17" t="s">
        <v>10</v>
      </c>
      <c r="B36" s="18">
        <f>B35/5</f>
        <v>0.21262600000000004</v>
      </c>
      <c r="C36" s="19">
        <f>C35/5</f>
        <v>0.170946</v>
      </c>
      <c r="D36" s="19">
        <f aca="true" t="shared" si="9" ref="D36:K36">D35/5</f>
        <v>0.08850799999999999</v>
      </c>
      <c r="E36" s="19">
        <f t="shared" si="9"/>
        <v>0.17372200000000002</v>
      </c>
      <c r="F36" s="19">
        <f t="shared" si="9"/>
        <v>157.398504</v>
      </c>
      <c r="G36" s="19">
        <f t="shared" si="9"/>
        <v>0.135236</v>
      </c>
      <c r="H36" s="19">
        <f t="shared" si="9"/>
        <v>0.087258</v>
      </c>
      <c r="I36" s="19">
        <f t="shared" si="9"/>
        <v>0.1359</v>
      </c>
      <c r="J36" s="19">
        <f t="shared" si="9"/>
        <v>10.859868</v>
      </c>
      <c r="K36" s="19">
        <f t="shared" si="9"/>
        <v>0.108704</v>
      </c>
    </row>
    <row r="37" spans="1:11" ht="21" thickTop="1">
      <c r="A37" s="20"/>
      <c r="B37" s="9"/>
      <c r="C37" s="50"/>
      <c r="D37" s="9"/>
      <c r="E37" s="22" t="s">
        <v>11</v>
      </c>
      <c r="F37" s="9"/>
      <c r="G37" s="10"/>
      <c r="H37" s="9"/>
      <c r="I37" s="10"/>
      <c r="J37" s="10"/>
      <c r="K37" s="53"/>
    </row>
    <row r="38" spans="1:11" ht="15.75" thickBot="1">
      <c r="A38" s="23"/>
      <c r="B38" s="24"/>
      <c r="C38" s="25"/>
      <c r="D38" s="24"/>
      <c r="E38" s="25"/>
      <c r="F38" s="24"/>
      <c r="G38" s="25"/>
      <c r="H38" s="24"/>
      <c r="I38" s="25"/>
      <c r="J38" s="25"/>
      <c r="K38" s="57"/>
    </row>
    <row r="39" spans="1:11" ht="15">
      <c r="A39" s="26" t="s">
        <v>12</v>
      </c>
      <c r="B39" s="27">
        <f>SUM(B5,B9:B13,B16:B19,B23:B26,B30:B34)</f>
        <v>4.0343100000000005</v>
      </c>
      <c r="C39" s="36">
        <f>SUM(C5,C9:C13,C16:C19,C23:C26,C30:C34)</f>
        <v>3.3169800000000005</v>
      </c>
      <c r="D39" s="36">
        <f aca="true" t="shared" si="10" ref="D39:K39">SUM(D5,D9:D13,D16:D19,D23:D26,D30:D34)</f>
        <v>1.6816800000000005</v>
      </c>
      <c r="E39" s="36">
        <f t="shared" si="10"/>
        <v>3.3058</v>
      </c>
      <c r="F39" s="36">
        <f t="shared" si="10"/>
        <v>3012.21486</v>
      </c>
      <c r="G39" s="36">
        <f t="shared" si="10"/>
        <v>2.59881</v>
      </c>
      <c r="H39" s="36">
        <f t="shared" si="10"/>
        <v>1.6632200000000001</v>
      </c>
      <c r="I39" s="36">
        <f t="shared" si="10"/>
        <v>2.582099999999999</v>
      </c>
      <c r="J39" s="36">
        <f t="shared" si="10"/>
        <v>204.67761999999996</v>
      </c>
      <c r="K39" s="36">
        <f t="shared" si="10"/>
        <v>2.06151</v>
      </c>
    </row>
    <row r="40" spans="1:11" ht="15">
      <c r="A40" s="26" t="s">
        <v>13</v>
      </c>
      <c r="B40" s="27">
        <f>B39/19</f>
        <v>0.21233210526315793</v>
      </c>
      <c r="C40" s="28">
        <f>C39/19</f>
        <v>0.17457789473684213</v>
      </c>
      <c r="D40" s="28">
        <f aca="true" t="shared" si="11" ref="D40:K40">D39/19</f>
        <v>0.08850947368421055</v>
      </c>
      <c r="E40" s="28">
        <f t="shared" si="11"/>
        <v>0.17398947368421053</v>
      </c>
      <c r="F40" s="28">
        <f t="shared" si="11"/>
        <v>158.53762421052633</v>
      </c>
      <c r="G40" s="28">
        <f t="shared" si="11"/>
        <v>0.1367794736842105</v>
      </c>
      <c r="H40" s="28">
        <f t="shared" si="11"/>
        <v>0.0875378947368421</v>
      </c>
      <c r="I40" s="28">
        <f t="shared" si="11"/>
        <v>0.13589999999999997</v>
      </c>
      <c r="J40" s="28">
        <f t="shared" si="11"/>
        <v>10.772506315789471</v>
      </c>
      <c r="K40" s="28">
        <f t="shared" si="11"/>
        <v>0.10850052631578948</v>
      </c>
    </row>
    <row r="41" spans="1:11" ht="15">
      <c r="A41" s="26" t="s">
        <v>14</v>
      </c>
      <c r="B41" s="27">
        <f>1/B40</f>
        <v>4.709603377033495</v>
      </c>
      <c r="C41" s="28">
        <f>1/C40</f>
        <v>5.728102068749283</v>
      </c>
      <c r="D41" s="28">
        <f aca="true" t="shared" si="12" ref="D41:K41">1/D40</f>
        <v>11.298225583939866</v>
      </c>
      <c r="E41" s="28">
        <f t="shared" si="12"/>
        <v>5.747474136366386</v>
      </c>
      <c r="F41" s="28">
        <f>1000/F40</f>
        <v>6.307650975468595</v>
      </c>
      <c r="G41" s="28">
        <f t="shared" si="12"/>
        <v>7.311038513781309</v>
      </c>
      <c r="H41" s="28">
        <f t="shared" si="12"/>
        <v>11.4236240545448</v>
      </c>
      <c r="I41" s="28">
        <f t="shared" si="12"/>
        <v>7.358351729212658</v>
      </c>
      <c r="J41" s="28">
        <f>100/J40</f>
        <v>9.282890821185044</v>
      </c>
      <c r="K41" s="28">
        <f t="shared" si="12"/>
        <v>9.216545153795034</v>
      </c>
    </row>
    <row r="42" spans="1:11" ht="15.75" thickBot="1">
      <c r="A42" s="29"/>
      <c r="B42" s="30"/>
      <c r="C42" s="31"/>
      <c r="D42" s="31"/>
      <c r="E42" s="30"/>
      <c r="F42" s="31"/>
      <c r="G42" s="30"/>
      <c r="H42" s="31"/>
      <c r="I42" s="30"/>
      <c r="J42" s="31"/>
      <c r="K42" s="31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7">
      <selection activeCell="C3" sqref="C3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27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>
      <c r="A5" s="6" t="s">
        <v>0</v>
      </c>
      <c r="B5" s="7" t="s">
        <v>15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7</v>
      </c>
      <c r="I5" s="6" t="s">
        <v>8</v>
      </c>
      <c r="J5" s="6" t="s">
        <v>17</v>
      </c>
      <c r="K5" s="52" t="s">
        <v>2</v>
      </c>
    </row>
    <row r="6" spans="1:11" ht="15">
      <c r="A6" s="8">
        <v>41092</v>
      </c>
      <c r="B6" s="9">
        <v>0.2097</v>
      </c>
      <c r="C6" s="10">
        <v>0.16973</v>
      </c>
      <c r="D6" s="9">
        <v>0.08851</v>
      </c>
      <c r="E6" s="10">
        <v>0.17206</v>
      </c>
      <c r="F6" s="9">
        <v>155.09282</v>
      </c>
      <c r="G6" s="10">
        <v>0.13256</v>
      </c>
      <c r="H6" s="9">
        <v>0.08658</v>
      </c>
      <c r="I6" s="10">
        <v>0.1359</v>
      </c>
      <c r="J6" s="10">
        <v>10.84924</v>
      </c>
      <c r="K6" s="53">
        <v>0.10722</v>
      </c>
    </row>
    <row r="7" spans="1:11" ht="15">
      <c r="A7" s="8">
        <v>41093</v>
      </c>
      <c r="B7" s="9">
        <v>0.2103</v>
      </c>
      <c r="C7" s="10">
        <v>0.16933</v>
      </c>
      <c r="D7" s="9">
        <v>0.0885</v>
      </c>
      <c r="E7" s="10">
        <v>0.1722</v>
      </c>
      <c r="F7" s="9">
        <v>155.27424</v>
      </c>
      <c r="G7" s="10">
        <v>0.13262</v>
      </c>
      <c r="H7" s="9">
        <v>0.08666</v>
      </c>
      <c r="I7" s="10">
        <v>0.1359</v>
      </c>
      <c r="J7" s="10">
        <v>10.82783</v>
      </c>
      <c r="K7" s="53">
        <v>0.10753</v>
      </c>
    </row>
    <row r="8" spans="1:11" ht="15">
      <c r="A8" s="8">
        <v>41094</v>
      </c>
      <c r="B8" s="9">
        <v>0.21066</v>
      </c>
      <c r="C8" s="10">
        <v>0.16906</v>
      </c>
      <c r="D8" s="9">
        <v>0.08851</v>
      </c>
      <c r="E8" s="10">
        <v>0.17194</v>
      </c>
      <c r="F8" s="9">
        <v>154.87521</v>
      </c>
      <c r="G8" s="10">
        <v>0.13244</v>
      </c>
      <c r="H8" s="9">
        <v>0.08664</v>
      </c>
      <c r="I8" s="10">
        <v>0.1359</v>
      </c>
      <c r="J8" s="10">
        <v>10.8314</v>
      </c>
      <c r="K8" s="53">
        <v>0.10771</v>
      </c>
    </row>
    <row r="9" spans="1:11" ht="15.75" thickBot="1">
      <c r="A9" s="11">
        <v>41095</v>
      </c>
      <c r="B9" s="12">
        <v>0.21224</v>
      </c>
      <c r="C9" s="13">
        <v>0.16899</v>
      </c>
      <c r="D9" s="12">
        <v>0.08851</v>
      </c>
      <c r="E9" s="13">
        <v>0.17206</v>
      </c>
      <c r="F9" s="12">
        <v>154.75697</v>
      </c>
      <c r="G9" s="13">
        <v>0.13223</v>
      </c>
      <c r="H9" s="12">
        <v>0.08717</v>
      </c>
      <c r="I9" s="13">
        <v>0.1359</v>
      </c>
      <c r="J9" s="13">
        <v>10.85212</v>
      </c>
      <c r="K9" s="54">
        <v>0.10852</v>
      </c>
    </row>
    <row r="10" spans="1:11" ht="15.75" thickTop="1">
      <c r="A10" s="14" t="s">
        <v>9</v>
      </c>
      <c r="B10" s="15">
        <f aca="true" t="shared" si="0" ref="B10:K10">SUM(B6:B9)</f>
        <v>0.8429</v>
      </c>
      <c r="C10" s="16">
        <f t="shared" si="0"/>
        <v>0.67711</v>
      </c>
      <c r="D10" s="15">
        <f t="shared" si="0"/>
        <v>0.35402999999999996</v>
      </c>
      <c r="E10" s="16">
        <f t="shared" si="0"/>
        <v>0.68826</v>
      </c>
      <c r="F10" s="15">
        <f t="shared" si="0"/>
        <v>619.99924</v>
      </c>
      <c r="G10" s="16">
        <f t="shared" si="0"/>
        <v>0.5298499999999999</v>
      </c>
      <c r="H10" s="15">
        <f t="shared" si="0"/>
        <v>0.34704999999999997</v>
      </c>
      <c r="I10" s="16">
        <f t="shared" si="0"/>
        <v>0.5436</v>
      </c>
      <c r="J10" s="16">
        <f t="shared" si="0"/>
        <v>43.36059</v>
      </c>
      <c r="K10" s="55">
        <f t="shared" si="0"/>
        <v>0.43098</v>
      </c>
    </row>
    <row r="11" spans="1:11" ht="15.75" thickBot="1">
      <c r="A11" s="17" t="s">
        <v>10</v>
      </c>
      <c r="B11" s="18">
        <f>B10/4</f>
        <v>0.210725</v>
      </c>
      <c r="C11" s="19">
        <f>C10/4</f>
        <v>0.1692775</v>
      </c>
      <c r="D11" s="19">
        <f aca="true" t="shared" si="1" ref="D11:K11">D10/4</f>
        <v>0.08850749999999999</v>
      </c>
      <c r="E11" s="19">
        <f t="shared" si="1"/>
        <v>0.172065</v>
      </c>
      <c r="F11" s="19">
        <f t="shared" si="1"/>
        <v>154.99981</v>
      </c>
      <c r="G11" s="19">
        <f t="shared" si="1"/>
        <v>0.13246249999999998</v>
      </c>
      <c r="H11" s="19">
        <f t="shared" si="1"/>
        <v>0.08676249999999999</v>
      </c>
      <c r="I11" s="19">
        <f t="shared" si="1"/>
        <v>0.1359</v>
      </c>
      <c r="J11" s="19">
        <f t="shared" si="1"/>
        <v>10.8401475</v>
      </c>
      <c r="K11" s="19">
        <f t="shared" si="1"/>
        <v>0.107745</v>
      </c>
    </row>
    <row r="12" spans="1:11" ht="15.75" thickTop="1">
      <c r="A12" s="8">
        <v>41099</v>
      </c>
      <c r="B12" s="70">
        <v>0.21657</v>
      </c>
      <c r="C12" s="10">
        <v>0.17056</v>
      </c>
      <c r="D12" s="9">
        <v>0.08851</v>
      </c>
      <c r="E12" s="74">
        <v>0.173</v>
      </c>
      <c r="F12" s="9">
        <v>154.86162</v>
      </c>
      <c r="G12" s="10">
        <v>0.1332</v>
      </c>
      <c r="H12" s="9">
        <v>0.08775</v>
      </c>
      <c r="I12" s="10">
        <v>0.1359</v>
      </c>
      <c r="J12" s="10">
        <v>10.81934</v>
      </c>
      <c r="K12" s="53">
        <v>0.11073</v>
      </c>
    </row>
    <row r="13" spans="1:11" ht="15">
      <c r="A13" s="8">
        <v>41100</v>
      </c>
      <c r="B13" s="9">
        <v>0.21619</v>
      </c>
      <c r="C13" s="10">
        <v>0.17076</v>
      </c>
      <c r="D13" s="9">
        <v>0.08851</v>
      </c>
      <c r="E13" s="10">
        <v>0.17276</v>
      </c>
      <c r="F13" s="9">
        <v>155.25046</v>
      </c>
      <c r="G13" s="10">
        <v>0.13333</v>
      </c>
      <c r="H13" s="9">
        <v>0.08765</v>
      </c>
      <c r="I13" s="10">
        <v>0.1359</v>
      </c>
      <c r="J13" s="10">
        <v>10.81373</v>
      </c>
      <c r="K13" s="53">
        <v>0.11053</v>
      </c>
    </row>
    <row r="14" spans="1:11" ht="15">
      <c r="A14" s="8">
        <v>41101</v>
      </c>
      <c r="B14" s="9">
        <v>0.21627</v>
      </c>
      <c r="C14" s="10">
        <v>0.17075</v>
      </c>
      <c r="D14" s="74">
        <v>0.08851</v>
      </c>
      <c r="E14" s="74">
        <v>0.17251</v>
      </c>
      <c r="F14" s="9">
        <v>155.17555</v>
      </c>
      <c r="G14" s="10">
        <v>0.13315</v>
      </c>
      <c r="H14" s="9">
        <v>0.08761</v>
      </c>
      <c r="I14" s="10">
        <v>0.1359</v>
      </c>
      <c r="J14" s="10">
        <v>10.79284</v>
      </c>
      <c r="K14" s="53">
        <v>0.11057</v>
      </c>
    </row>
    <row r="15" spans="1:11" ht="15">
      <c r="A15" s="8">
        <v>41102</v>
      </c>
      <c r="B15" s="9">
        <v>0.21666</v>
      </c>
      <c r="C15" s="10">
        <v>0.1706</v>
      </c>
      <c r="D15" s="9">
        <v>0.08851</v>
      </c>
      <c r="E15" s="10">
        <v>0.17216</v>
      </c>
      <c r="F15" s="9">
        <v>155.25505</v>
      </c>
      <c r="G15" s="10">
        <v>0.13288</v>
      </c>
      <c r="H15" s="9">
        <v>0.08753</v>
      </c>
      <c r="I15" s="10">
        <v>0.1359</v>
      </c>
      <c r="J15" s="10">
        <v>10.80099</v>
      </c>
      <c r="K15" s="53">
        <v>0.11078</v>
      </c>
    </row>
    <row r="16" spans="1:11" ht="15.75" thickBot="1">
      <c r="A16" s="11">
        <v>41103</v>
      </c>
      <c r="B16" s="12">
        <v>0.21796</v>
      </c>
      <c r="C16" s="13">
        <v>0.17209</v>
      </c>
      <c r="D16" s="12">
        <v>0.08851</v>
      </c>
      <c r="E16" s="13">
        <v>0.17261</v>
      </c>
      <c r="F16" s="12">
        <v>156.98115</v>
      </c>
      <c r="G16" s="13">
        <v>0.13419</v>
      </c>
      <c r="H16" s="12">
        <v>0.08811</v>
      </c>
      <c r="I16" s="13">
        <v>0.1359</v>
      </c>
      <c r="J16" s="13">
        <v>10.77415</v>
      </c>
      <c r="K16" s="54">
        <v>0.11144</v>
      </c>
    </row>
    <row r="17" spans="1:11" ht="15.75" thickTop="1">
      <c r="A17" s="14" t="s">
        <v>9</v>
      </c>
      <c r="B17" s="15">
        <f aca="true" t="shared" si="2" ref="B17:K17">SUM(B12:B16)</f>
        <v>1.08365</v>
      </c>
      <c r="C17" s="16">
        <f t="shared" si="2"/>
        <v>0.85476</v>
      </c>
      <c r="D17" s="15">
        <f t="shared" si="2"/>
        <v>0.44255</v>
      </c>
      <c r="E17" s="16">
        <f t="shared" si="2"/>
        <v>0.86304</v>
      </c>
      <c r="F17" s="15">
        <f t="shared" si="2"/>
        <v>777.5238300000001</v>
      </c>
      <c r="G17" s="16">
        <f t="shared" si="2"/>
        <v>0.6667500000000001</v>
      </c>
      <c r="H17" s="15">
        <f t="shared" si="2"/>
        <v>0.43865</v>
      </c>
      <c r="I17" s="16">
        <f t="shared" si="2"/>
        <v>0.6795</v>
      </c>
      <c r="J17" s="16">
        <f t="shared" si="2"/>
        <v>54.00105</v>
      </c>
      <c r="K17" s="55">
        <f t="shared" si="2"/>
        <v>0.55405</v>
      </c>
    </row>
    <row r="18" spans="1:11" ht="15.75" thickBot="1">
      <c r="A18" s="17" t="s">
        <v>10</v>
      </c>
      <c r="B18" s="18">
        <f>B17/5</f>
        <v>0.21673</v>
      </c>
      <c r="C18" s="19">
        <f>C17/5</f>
        <v>0.170952</v>
      </c>
      <c r="D18" s="19">
        <f aca="true" t="shared" si="3" ref="D18:K18">D17/5</f>
        <v>0.08851</v>
      </c>
      <c r="E18" s="19">
        <f t="shared" si="3"/>
        <v>0.172608</v>
      </c>
      <c r="F18" s="19">
        <f t="shared" si="3"/>
        <v>155.50476600000002</v>
      </c>
      <c r="G18" s="19">
        <f t="shared" si="3"/>
        <v>0.13335000000000002</v>
      </c>
      <c r="H18" s="19">
        <f t="shared" si="3"/>
        <v>0.08773</v>
      </c>
      <c r="I18" s="19">
        <f t="shared" si="3"/>
        <v>0.1359</v>
      </c>
      <c r="J18" s="19">
        <f t="shared" si="3"/>
        <v>10.80021</v>
      </c>
      <c r="K18" s="19">
        <f t="shared" si="3"/>
        <v>0.11081</v>
      </c>
    </row>
    <row r="19" spans="1:11" ht="15" customHeight="1" thickTop="1">
      <c r="A19" s="8">
        <v>41106</v>
      </c>
      <c r="B19" s="9">
        <v>0.2168</v>
      </c>
      <c r="C19" s="10">
        <v>0.17041</v>
      </c>
      <c r="D19" s="9">
        <v>0.08851</v>
      </c>
      <c r="E19" s="10">
        <v>0.17181</v>
      </c>
      <c r="F19" s="9">
        <v>156.07843</v>
      </c>
      <c r="G19" s="10">
        <v>0.13272</v>
      </c>
      <c r="H19" s="9">
        <v>0.08729</v>
      </c>
      <c r="I19" s="10">
        <v>0.1359</v>
      </c>
      <c r="J19" s="10">
        <v>10.76974</v>
      </c>
      <c r="K19" s="53">
        <v>0.11085</v>
      </c>
    </row>
    <row r="20" spans="1:11" ht="15">
      <c r="A20" s="8">
        <v>41107</v>
      </c>
      <c r="B20" s="9">
        <v>0.21671</v>
      </c>
      <c r="C20" s="10">
        <v>0.17037</v>
      </c>
      <c r="D20" s="9">
        <v>0.08851</v>
      </c>
      <c r="E20" s="10">
        <v>0.17183</v>
      </c>
      <c r="F20" s="9">
        <v>156.07843</v>
      </c>
      <c r="G20" s="10">
        <v>0.13271</v>
      </c>
      <c r="H20" s="9">
        <v>0.08705</v>
      </c>
      <c r="I20" s="10">
        <v>0.1359</v>
      </c>
      <c r="J20" s="10">
        <v>10.72846</v>
      </c>
      <c r="K20" s="53">
        <v>0.1108</v>
      </c>
    </row>
    <row r="21" spans="1:11" ht="15">
      <c r="A21" s="8">
        <v>41108</v>
      </c>
      <c r="B21" s="9">
        <v>0.21644</v>
      </c>
      <c r="C21" s="10">
        <v>0.17039</v>
      </c>
      <c r="D21" s="9">
        <v>0.08851</v>
      </c>
      <c r="E21" s="10">
        <v>0.17145</v>
      </c>
      <c r="F21" s="9">
        <v>156.07843</v>
      </c>
      <c r="G21" s="10">
        <v>0.13207</v>
      </c>
      <c r="H21" s="9">
        <v>0.08697</v>
      </c>
      <c r="I21" s="10">
        <v>0.1359</v>
      </c>
      <c r="J21" s="10">
        <v>10.75139</v>
      </c>
      <c r="K21" s="53">
        <v>0.11066</v>
      </c>
    </row>
    <row r="22" spans="1:11" ht="15">
      <c r="A22" s="8">
        <v>41109</v>
      </c>
      <c r="B22" s="9">
        <v>0.21685</v>
      </c>
      <c r="C22" s="10">
        <v>0.1706</v>
      </c>
      <c r="D22" s="9">
        <v>0.08851</v>
      </c>
      <c r="E22" s="10">
        <v>0.17142</v>
      </c>
      <c r="F22" s="9">
        <v>155.42</v>
      </c>
      <c r="G22" s="10">
        <v>0.13191</v>
      </c>
      <c r="H22" s="9">
        <v>0.08712</v>
      </c>
      <c r="I22" s="10">
        <v>0.1359</v>
      </c>
      <c r="J22" s="10">
        <v>10.73865</v>
      </c>
      <c r="K22" s="53">
        <v>0.11087</v>
      </c>
    </row>
    <row r="23" spans="1:11" ht="15.75" thickBot="1">
      <c r="A23" s="11">
        <v>41110</v>
      </c>
      <c r="B23" s="12">
        <v>0.2166</v>
      </c>
      <c r="C23" s="13">
        <v>0.16916</v>
      </c>
      <c r="D23" s="12">
        <v>0.08851</v>
      </c>
      <c r="E23" s="13">
        <v>0.17076</v>
      </c>
      <c r="F23" s="12">
        <v>155.08364</v>
      </c>
      <c r="G23" s="13">
        <v>0.131</v>
      </c>
      <c r="H23" s="12">
        <v>0.08668</v>
      </c>
      <c r="I23" s="13">
        <v>0.1359</v>
      </c>
      <c r="J23" s="13">
        <v>10.70196</v>
      </c>
      <c r="K23" s="54">
        <v>0.11074</v>
      </c>
    </row>
    <row r="24" spans="1:11" ht="15.75" thickTop="1">
      <c r="A24" s="14" t="s">
        <v>9</v>
      </c>
      <c r="B24" s="15">
        <f aca="true" t="shared" si="4" ref="B24:K24">SUM(B19:B23)</f>
        <v>1.0834</v>
      </c>
      <c r="C24" s="16">
        <f t="shared" si="4"/>
        <v>0.85093</v>
      </c>
      <c r="D24" s="15">
        <f t="shared" si="4"/>
        <v>0.44255</v>
      </c>
      <c r="E24" s="16">
        <f t="shared" si="4"/>
        <v>0.8572700000000001</v>
      </c>
      <c r="F24" s="15">
        <f t="shared" si="4"/>
        <v>778.73893</v>
      </c>
      <c r="G24" s="16">
        <f t="shared" si="4"/>
        <v>0.6604099999999999</v>
      </c>
      <c r="H24" s="15">
        <f t="shared" si="4"/>
        <v>0.43511</v>
      </c>
      <c r="I24" s="16">
        <f t="shared" si="4"/>
        <v>0.6795</v>
      </c>
      <c r="J24" s="16">
        <f t="shared" si="4"/>
        <v>53.6902</v>
      </c>
      <c r="K24" s="55">
        <f t="shared" si="4"/>
        <v>0.55392</v>
      </c>
    </row>
    <row r="25" spans="1:11" ht="15.75" thickBot="1">
      <c r="A25" s="17" t="s">
        <v>10</v>
      </c>
      <c r="B25" s="18">
        <f>B24/5</f>
        <v>0.21667999999999998</v>
      </c>
      <c r="C25" s="19">
        <f>C24/5</f>
        <v>0.170186</v>
      </c>
      <c r="D25" s="19">
        <f aca="true" t="shared" si="5" ref="D25:K25">D24/5</f>
        <v>0.08851</v>
      </c>
      <c r="E25" s="19">
        <f t="shared" si="5"/>
        <v>0.17145400000000002</v>
      </c>
      <c r="F25" s="19">
        <f t="shared" si="5"/>
        <v>155.747786</v>
      </c>
      <c r="G25" s="19">
        <f t="shared" si="5"/>
        <v>0.13208199999999998</v>
      </c>
      <c r="H25" s="19">
        <f t="shared" si="5"/>
        <v>0.087022</v>
      </c>
      <c r="I25" s="19">
        <f t="shared" si="5"/>
        <v>0.1359</v>
      </c>
      <c r="J25" s="19">
        <f t="shared" si="5"/>
        <v>10.73804</v>
      </c>
      <c r="K25" s="19">
        <f t="shared" si="5"/>
        <v>0.110784</v>
      </c>
    </row>
    <row r="26" spans="1:11" ht="15.75" thickTop="1">
      <c r="A26" s="8">
        <v>41113</v>
      </c>
      <c r="B26" s="9">
        <v>0.21914</v>
      </c>
      <c r="C26" s="10">
        <v>0.1702</v>
      </c>
      <c r="D26" s="9">
        <v>0.08851</v>
      </c>
      <c r="E26" s="10">
        <v>0.17075</v>
      </c>
      <c r="F26" s="9">
        <v>154.85465</v>
      </c>
      <c r="G26" s="10">
        <v>0.13108</v>
      </c>
      <c r="H26" s="9">
        <v>0.08702</v>
      </c>
      <c r="I26" s="10">
        <v>0.1359</v>
      </c>
      <c r="J26" s="10">
        <v>10.66356</v>
      </c>
      <c r="K26" s="53">
        <v>0.11204</v>
      </c>
    </row>
    <row r="27" spans="1:11" ht="15">
      <c r="A27" s="8">
        <v>41114</v>
      </c>
      <c r="B27" s="9">
        <v>0.21911</v>
      </c>
      <c r="C27" s="10">
        <v>0.17253</v>
      </c>
      <c r="D27" s="9">
        <v>0.08851</v>
      </c>
      <c r="E27" s="10">
        <v>0.17128</v>
      </c>
      <c r="F27" s="9">
        <v>156.08591</v>
      </c>
      <c r="G27" s="10">
        <v>0.13208</v>
      </c>
      <c r="H27" s="9">
        <v>0.08745</v>
      </c>
      <c r="I27" s="10">
        <v>0.1359</v>
      </c>
      <c r="J27" s="10">
        <v>10.65745</v>
      </c>
      <c r="K27" s="53">
        <v>0.11203</v>
      </c>
    </row>
    <row r="28" spans="1:11" ht="15">
      <c r="A28" s="8">
        <v>41115</v>
      </c>
      <c r="B28" s="9">
        <v>0.21988</v>
      </c>
      <c r="C28" s="10">
        <v>0.17317</v>
      </c>
      <c r="D28" s="9">
        <v>0.08851</v>
      </c>
      <c r="E28" s="10">
        <v>0.17136</v>
      </c>
      <c r="F28" s="9">
        <v>155.9636</v>
      </c>
      <c r="G28" s="10">
        <v>0.13241</v>
      </c>
      <c r="H28" s="9">
        <v>0.08746</v>
      </c>
      <c r="I28" s="10">
        <v>0.1359</v>
      </c>
      <c r="J28" s="10">
        <v>10.63808</v>
      </c>
      <c r="K28" s="53">
        <v>0.11242</v>
      </c>
    </row>
    <row r="29" spans="1:11" ht="15">
      <c r="A29" s="8">
        <v>41116</v>
      </c>
      <c r="B29" s="9">
        <v>0.2188</v>
      </c>
      <c r="C29" s="10">
        <v>0.17203</v>
      </c>
      <c r="D29" s="9">
        <v>0.08851</v>
      </c>
      <c r="E29" s="10">
        <v>0.17074</v>
      </c>
      <c r="F29" s="9">
        <v>156.2269</v>
      </c>
      <c r="G29" s="10">
        <v>0.13196</v>
      </c>
      <c r="H29" s="9">
        <v>0.08772</v>
      </c>
      <c r="I29" s="10">
        <v>0.1359</v>
      </c>
      <c r="J29" s="10">
        <v>10.62296</v>
      </c>
      <c r="K29" s="53">
        <v>0.11187</v>
      </c>
    </row>
    <row r="30" spans="1:11" ht="15.75" thickBot="1">
      <c r="A30" s="11">
        <v>41117</v>
      </c>
      <c r="B30" s="12">
        <v>0.21712</v>
      </c>
      <c r="C30" s="13">
        <v>0.16965</v>
      </c>
      <c r="D30" s="12">
        <v>0.08851</v>
      </c>
      <c r="E30" s="13">
        <v>0.17026</v>
      </c>
      <c r="F30" s="12">
        <v>155.96088</v>
      </c>
      <c r="G30" s="13">
        <v>0.13115</v>
      </c>
      <c r="H30" s="12">
        <v>0.08692</v>
      </c>
      <c r="I30" s="13">
        <v>0.1359</v>
      </c>
      <c r="J30" s="13">
        <v>10.62857</v>
      </c>
      <c r="K30" s="54">
        <v>0.11101</v>
      </c>
    </row>
    <row r="31" spans="1:11" ht="15.75" thickTop="1">
      <c r="A31" s="14" t="s">
        <v>9</v>
      </c>
      <c r="B31" s="15">
        <f aca="true" t="shared" si="6" ref="B31:K31">SUM(B26:B30)</f>
        <v>1.09405</v>
      </c>
      <c r="C31" s="16">
        <f t="shared" si="6"/>
        <v>0.85758</v>
      </c>
      <c r="D31" s="15">
        <f t="shared" si="6"/>
        <v>0.44255</v>
      </c>
      <c r="E31" s="16">
        <f t="shared" si="6"/>
        <v>0.85439</v>
      </c>
      <c r="F31" s="15">
        <f t="shared" si="6"/>
        <v>779.09194</v>
      </c>
      <c r="G31" s="16">
        <f t="shared" si="6"/>
        <v>0.6586799999999999</v>
      </c>
      <c r="H31" s="15">
        <f t="shared" si="6"/>
        <v>0.43657</v>
      </c>
      <c r="I31" s="16">
        <f t="shared" si="6"/>
        <v>0.6795</v>
      </c>
      <c r="J31" s="16">
        <f t="shared" si="6"/>
        <v>53.210620000000006</v>
      </c>
      <c r="K31" s="55">
        <f t="shared" si="6"/>
        <v>0.5593699999999999</v>
      </c>
    </row>
    <row r="32" spans="1:11" ht="15.75" thickBot="1">
      <c r="A32" s="17" t="s">
        <v>10</v>
      </c>
      <c r="B32" s="18">
        <f>B31/5</f>
        <v>0.21881</v>
      </c>
      <c r="C32" s="19">
        <f>C31/5</f>
        <v>0.171516</v>
      </c>
      <c r="D32" s="19">
        <f aca="true" t="shared" si="7" ref="D32:K32">D31/5</f>
        <v>0.08851</v>
      </c>
      <c r="E32" s="19">
        <f t="shared" si="7"/>
        <v>0.170878</v>
      </c>
      <c r="F32" s="19">
        <f t="shared" si="7"/>
        <v>155.818388</v>
      </c>
      <c r="G32" s="19">
        <f t="shared" si="7"/>
        <v>0.131736</v>
      </c>
      <c r="H32" s="19">
        <f t="shared" si="7"/>
        <v>0.087314</v>
      </c>
      <c r="I32" s="19">
        <f t="shared" si="7"/>
        <v>0.1359</v>
      </c>
      <c r="J32" s="19">
        <f t="shared" si="7"/>
        <v>10.642124</v>
      </c>
      <c r="K32" s="19">
        <f t="shared" si="7"/>
        <v>0.11187399999999999</v>
      </c>
    </row>
    <row r="33" spans="1:11" ht="15.75" thickTop="1">
      <c r="A33" s="8">
        <v>41120</v>
      </c>
      <c r="B33" s="9">
        <v>0.215555</v>
      </c>
      <c r="C33" s="10">
        <v>0.16778</v>
      </c>
      <c r="D33" s="9">
        <v>0.08851</v>
      </c>
      <c r="E33" s="10">
        <v>0.1695</v>
      </c>
      <c r="F33" s="9">
        <v>155.532789</v>
      </c>
      <c r="G33" s="10">
        <v>0.12976</v>
      </c>
      <c r="H33" s="9">
        <v>0.08637</v>
      </c>
      <c r="I33" s="10">
        <v>0.1359</v>
      </c>
      <c r="J33" s="10">
        <v>10.63808</v>
      </c>
      <c r="K33" s="53">
        <v>0.11021</v>
      </c>
    </row>
    <row r="34" spans="1:11" ht="15">
      <c r="A34" s="8">
        <v>41121</v>
      </c>
      <c r="B34" s="9">
        <v>0.2163</v>
      </c>
      <c r="C34" s="10">
        <v>0.16801</v>
      </c>
      <c r="D34" s="9">
        <v>0.08852</v>
      </c>
      <c r="E34" s="10">
        <v>0.16942</v>
      </c>
      <c r="F34" s="9">
        <v>155.53279</v>
      </c>
      <c r="G34" s="10">
        <v>0.12959</v>
      </c>
      <c r="H34" s="9">
        <v>0.08867</v>
      </c>
      <c r="I34" s="10">
        <v>0.1359</v>
      </c>
      <c r="J34" s="10">
        <v>10.79284</v>
      </c>
      <c r="K34" s="53">
        <v>0.11059</v>
      </c>
    </row>
    <row r="35" spans="1:11" ht="15.75" thickBot="1">
      <c r="A35" s="11"/>
      <c r="B35" s="12"/>
      <c r="C35" s="13"/>
      <c r="D35" s="12"/>
      <c r="E35" s="13"/>
      <c r="F35" s="12"/>
      <c r="G35" s="13"/>
      <c r="H35" s="12"/>
      <c r="I35" s="13"/>
      <c r="J35" s="13"/>
      <c r="K35" s="54"/>
    </row>
    <row r="36" spans="1:11" ht="15.75" thickTop="1">
      <c r="A36" s="14" t="s">
        <v>9</v>
      </c>
      <c r="B36" s="15">
        <f aca="true" t="shared" si="8" ref="B36:K36">SUM(B33:B35)</f>
        <v>0.431855</v>
      </c>
      <c r="C36" s="16">
        <f t="shared" si="8"/>
        <v>0.33579000000000003</v>
      </c>
      <c r="D36" s="15">
        <f t="shared" si="8"/>
        <v>0.17703000000000002</v>
      </c>
      <c r="E36" s="16">
        <f t="shared" si="8"/>
        <v>0.33892</v>
      </c>
      <c r="F36" s="15">
        <f t="shared" si="8"/>
        <v>311.065579</v>
      </c>
      <c r="G36" s="16">
        <f t="shared" si="8"/>
        <v>0.25934999999999997</v>
      </c>
      <c r="H36" s="15">
        <f t="shared" si="8"/>
        <v>0.17504</v>
      </c>
      <c r="I36" s="16">
        <f t="shared" si="8"/>
        <v>0.2718</v>
      </c>
      <c r="J36" s="16">
        <f t="shared" si="8"/>
        <v>21.43092</v>
      </c>
      <c r="K36" s="55">
        <f t="shared" si="8"/>
        <v>0.2208</v>
      </c>
    </row>
    <row r="37" spans="1:11" ht="15.75" thickBot="1">
      <c r="A37" s="17" t="s">
        <v>10</v>
      </c>
      <c r="B37" s="18">
        <f>B36/2</f>
        <v>0.2159275</v>
      </c>
      <c r="C37" s="19">
        <f>C36/2</f>
        <v>0.16789500000000002</v>
      </c>
      <c r="D37" s="19">
        <f aca="true" t="shared" si="9" ref="D37:K37">D36/2</f>
        <v>0.08851500000000001</v>
      </c>
      <c r="E37" s="19">
        <f t="shared" si="9"/>
        <v>0.16946</v>
      </c>
      <c r="F37" s="19">
        <f t="shared" si="9"/>
        <v>155.5327895</v>
      </c>
      <c r="G37" s="19">
        <f t="shared" si="9"/>
        <v>0.12967499999999998</v>
      </c>
      <c r="H37" s="19">
        <f t="shared" si="9"/>
        <v>0.08752</v>
      </c>
      <c r="I37" s="19">
        <f t="shared" si="9"/>
        <v>0.1359</v>
      </c>
      <c r="J37" s="19">
        <f t="shared" si="9"/>
        <v>10.71546</v>
      </c>
      <c r="K37" s="19">
        <f t="shared" si="9"/>
        <v>0.1104</v>
      </c>
    </row>
    <row r="38" spans="1:11" ht="15.75" thickTop="1">
      <c r="A38" s="20"/>
      <c r="B38" s="9"/>
      <c r="C38" s="10"/>
      <c r="D38" s="9"/>
      <c r="E38" s="10"/>
      <c r="F38" s="9"/>
      <c r="G38" s="10"/>
      <c r="H38" s="9"/>
      <c r="I38" s="10"/>
      <c r="J38" s="10"/>
      <c r="K38" s="53"/>
    </row>
    <row r="39" spans="1:11" ht="20.25">
      <c r="A39" s="20"/>
      <c r="B39" s="9"/>
      <c r="C39" s="58"/>
      <c r="D39" s="9"/>
      <c r="E39" s="22" t="s">
        <v>11</v>
      </c>
      <c r="F39" s="9"/>
      <c r="G39" s="10"/>
      <c r="H39" s="9"/>
      <c r="I39" s="10"/>
      <c r="J39" s="10"/>
      <c r="K39" s="53"/>
    </row>
    <row r="40" spans="1:11" ht="15.75" thickBot="1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7"/>
    </row>
    <row r="41" spans="1:11" ht="15">
      <c r="A41" s="26" t="s">
        <v>12</v>
      </c>
      <c r="B41" s="27">
        <f>SUM(B6:B9,B12:B16,B19:B23,B26:B30,B33:B34)</f>
        <v>4.535855000000001</v>
      </c>
      <c r="C41" s="36">
        <f>SUM(C6:C9,C12:C16,C19:C23,C26:C30,C33:C34)</f>
        <v>3.5761699999999994</v>
      </c>
      <c r="D41" s="36">
        <f aca="true" t="shared" si="10" ref="D41:K41">SUM(D6:D9,D12:D16,D19:D23,D26:D30,D33:D34)</f>
        <v>1.8587100000000005</v>
      </c>
      <c r="E41" s="36">
        <f t="shared" si="10"/>
        <v>3.6018799999999995</v>
      </c>
      <c r="F41" s="36">
        <f t="shared" si="10"/>
        <v>3266.419519</v>
      </c>
      <c r="G41" s="36">
        <f t="shared" si="10"/>
        <v>2.7750399999999997</v>
      </c>
      <c r="H41" s="36">
        <f t="shared" si="10"/>
        <v>1.8324200000000004</v>
      </c>
      <c r="I41" s="36">
        <f t="shared" si="10"/>
        <v>2.853899999999999</v>
      </c>
      <c r="J41" s="36">
        <f t="shared" si="10"/>
        <v>225.69338000000005</v>
      </c>
      <c r="K41" s="36">
        <f t="shared" si="10"/>
        <v>2.31912</v>
      </c>
    </row>
    <row r="42" spans="1:11" ht="15">
      <c r="A42" s="26" t="s">
        <v>13</v>
      </c>
      <c r="B42" s="27">
        <f>B41/21</f>
        <v>0.21599309523809526</v>
      </c>
      <c r="C42" s="28">
        <f>C41/21</f>
        <v>0.1702938095238095</v>
      </c>
      <c r="D42" s="28">
        <f aca="true" t="shared" si="11" ref="D42:K42">D41/21</f>
        <v>0.08851000000000002</v>
      </c>
      <c r="E42" s="28">
        <f t="shared" si="11"/>
        <v>0.17151809523809522</v>
      </c>
      <c r="F42" s="28">
        <f t="shared" si="11"/>
        <v>155.5437866190476</v>
      </c>
      <c r="G42" s="28">
        <f t="shared" si="11"/>
        <v>0.1321447619047619</v>
      </c>
      <c r="H42" s="28">
        <f t="shared" si="11"/>
        <v>0.08725809523809526</v>
      </c>
      <c r="I42" s="28">
        <f t="shared" si="11"/>
        <v>0.13589999999999997</v>
      </c>
      <c r="J42" s="28">
        <f t="shared" si="11"/>
        <v>10.747303809523812</v>
      </c>
      <c r="K42" s="28">
        <f t="shared" si="11"/>
        <v>0.11043428571428571</v>
      </c>
    </row>
    <row r="43" spans="1:11" ht="15">
      <c r="A43" s="26" t="s">
        <v>14</v>
      </c>
      <c r="B43" s="27">
        <f>1/B42</f>
        <v>4.6297776273712445</v>
      </c>
      <c r="C43" s="28">
        <f>1/C42</f>
        <v>5.872204061887439</v>
      </c>
      <c r="D43" s="28">
        <f aca="true" t="shared" si="12" ref="D43:K43">1/D42</f>
        <v>11.298158400180768</v>
      </c>
      <c r="E43" s="28">
        <f t="shared" si="12"/>
        <v>5.830288627050319</v>
      </c>
      <c r="F43" s="28">
        <f>1000/F42</f>
        <v>6.429057834686543</v>
      </c>
      <c r="G43" s="28">
        <f t="shared" si="12"/>
        <v>7.567458487084871</v>
      </c>
      <c r="H43" s="28">
        <f t="shared" si="12"/>
        <v>11.460254745091188</v>
      </c>
      <c r="I43" s="28">
        <f t="shared" si="12"/>
        <v>7.358351729212658</v>
      </c>
      <c r="J43" s="28">
        <f>100/J42</f>
        <v>9.304659268251463</v>
      </c>
      <c r="K43" s="28">
        <f t="shared" si="12"/>
        <v>9.05515885335817</v>
      </c>
    </row>
    <row r="44" spans="1:11" ht="15.75" thickBot="1">
      <c r="A44" s="29"/>
      <c r="B44" s="30"/>
      <c r="C44" s="31"/>
      <c r="D44" s="30"/>
      <c r="E44" s="31"/>
      <c r="F44" s="31"/>
      <c r="G44" s="30"/>
      <c r="H44" s="31"/>
      <c r="I44" s="30"/>
      <c r="J44" s="31"/>
      <c r="K44" s="49"/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 topLeftCell="A13">
      <selection activeCell="E43" sqref="E43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28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>
      <c r="A5" s="6" t="s">
        <v>0</v>
      </c>
      <c r="B5" s="7" t="s">
        <v>15</v>
      </c>
      <c r="C5" s="6" t="s">
        <v>4</v>
      </c>
      <c r="D5" s="7" t="s">
        <v>3</v>
      </c>
      <c r="E5" s="6" t="s">
        <v>1</v>
      </c>
      <c r="F5" s="7" t="s">
        <v>2</v>
      </c>
      <c r="G5" s="6" t="s">
        <v>5</v>
      </c>
      <c r="H5" s="7" t="s">
        <v>6</v>
      </c>
      <c r="I5" s="6" t="s">
        <v>7</v>
      </c>
      <c r="J5" s="6" t="s">
        <v>8</v>
      </c>
      <c r="K5" s="52" t="s">
        <v>17</v>
      </c>
    </row>
    <row r="6" spans="1:11" ht="15">
      <c r="A6" s="38">
        <v>41122</v>
      </c>
      <c r="B6" s="39">
        <v>0.21574</v>
      </c>
      <c r="C6" s="40">
        <v>0.16803</v>
      </c>
      <c r="D6" s="39">
        <v>155.53279</v>
      </c>
      <c r="E6" s="40">
        <v>0.12961</v>
      </c>
      <c r="F6" s="39">
        <v>0.1103</v>
      </c>
      <c r="G6" s="40">
        <v>0.08851</v>
      </c>
      <c r="H6" s="39">
        <v>0.16929</v>
      </c>
      <c r="I6" s="40">
        <v>0.08664</v>
      </c>
      <c r="J6" s="40">
        <v>0.1359</v>
      </c>
      <c r="K6" s="60">
        <v>10.63384</v>
      </c>
    </row>
    <row r="7" spans="1:11" ht="15">
      <c r="A7" s="8">
        <v>41123</v>
      </c>
      <c r="B7" s="9">
        <v>0.21676</v>
      </c>
      <c r="C7" s="10">
        <v>0.16823</v>
      </c>
      <c r="D7" s="9">
        <v>155.53279</v>
      </c>
      <c r="E7" s="10">
        <v>0.12998</v>
      </c>
      <c r="F7" s="9">
        <v>0.11083</v>
      </c>
      <c r="G7" s="10">
        <v>0.08851</v>
      </c>
      <c r="H7" s="9">
        <v>0.16958</v>
      </c>
      <c r="I7" s="10">
        <v>0.08723</v>
      </c>
      <c r="J7" s="10">
        <v>0.1359</v>
      </c>
      <c r="K7" s="53">
        <v>10.66645</v>
      </c>
    </row>
    <row r="8" spans="1:11" ht="15.75" thickBot="1">
      <c r="A8" s="11">
        <v>41124</v>
      </c>
      <c r="B8" s="12">
        <v>0.21621</v>
      </c>
      <c r="C8" s="13">
        <v>0.16733</v>
      </c>
      <c r="D8" s="12">
        <v>153.8281</v>
      </c>
      <c r="E8" s="13">
        <v>0.12954</v>
      </c>
      <c r="F8" s="12">
        <v>0.11054</v>
      </c>
      <c r="G8" s="13">
        <v>0.08851</v>
      </c>
      <c r="H8" s="12">
        <v>0.16944</v>
      </c>
      <c r="I8" s="13">
        <v>0.08702</v>
      </c>
      <c r="J8" s="13">
        <v>0.1359</v>
      </c>
      <c r="K8" s="54">
        <v>10.65575</v>
      </c>
    </row>
    <row r="9" spans="1:11" ht="15.75" thickTop="1">
      <c r="A9" s="14" t="s">
        <v>9</v>
      </c>
      <c r="B9" s="15">
        <f aca="true" t="shared" si="0" ref="B9:K9">SUM(B6:B8)</f>
        <v>0.64871</v>
      </c>
      <c r="C9" s="16">
        <f t="shared" si="0"/>
        <v>0.50359</v>
      </c>
      <c r="D9" s="15">
        <f t="shared" si="0"/>
        <v>464.89368</v>
      </c>
      <c r="E9" s="16">
        <f t="shared" si="0"/>
        <v>0.38913</v>
      </c>
      <c r="F9" s="15">
        <f t="shared" si="0"/>
        <v>0.33167</v>
      </c>
      <c r="G9" s="16">
        <f t="shared" si="0"/>
        <v>0.26553000000000004</v>
      </c>
      <c r="H9" s="15">
        <f t="shared" si="0"/>
        <v>0.50831</v>
      </c>
      <c r="I9" s="16">
        <f t="shared" si="0"/>
        <v>0.26089</v>
      </c>
      <c r="J9" s="16">
        <f t="shared" si="0"/>
        <v>0.40769999999999995</v>
      </c>
      <c r="K9" s="55">
        <f t="shared" si="0"/>
        <v>31.956039999999994</v>
      </c>
    </row>
    <row r="10" spans="1:11" ht="15.75" thickBot="1">
      <c r="A10" s="17" t="s">
        <v>10</v>
      </c>
      <c r="B10" s="18">
        <f>B9/3</f>
        <v>0.21623666666666666</v>
      </c>
      <c r="C10" s="19">
        <f>C9/3</f>
        <v>0.16786333333333334</v>
      </c>
      <c r="D10" s="19">
        <f aca="true" t="shared" si="1" ref="D10:K10">D9/3</f>
        <v>154.96456</v>
      </c>
      <c r="E10" s="19">
        <f t="shared" si="1"/>
        <v>0.12971</v>
      </c>
      <c r="F10" s="19">
        <f t="shared" si="1"/>
        <v>0.11055666666666668</v>
      </c>
      <c r="G10" s="19">
        <f t="shared" si="1"/>
        <v>0.08851000000000002</v>
      </c>
      <c r="H10" s="19">
        <f t="shared" si="1"/>
        <v>0.16943666666666668</v>
      </c>
      <c r="I10" s="19">
        <f t="shared" si="1"/>
        <v>0.08696333333333334</v>
      </c>
      <c r="J10" s="19">
        <f t="shared" si="1"/>
        <v>0.1359</v>
      </c>
      <c r="K10" s="19">
        <f t="shared" si="1"/>
        <v>10.652013333333331</v>
      </c>
    </row>
    <row r="11" spans="1:11" ht="15.75" thickTop="1">
      <c r="A11" s="8">
        <v>41127</v>
      </c>
      <c r="B11" s="9">
        <v>0.21475</v>
      </c>
      <c r="C11" s="10">
        <v>0.16599</v>
      </c>
      <c r="D11" s="9">
        <v>153.70919</v>
      </c>
      <c r="E11" s="10">
        <v>0.12867</v>
      </c>
      <c r="F11" s="9">
        <v>0.1098</v>
      </c>
      <c r="G11" s="10">
        <v>0.08851</v>
      </c>
      <c r="H11" s="9">
        <v>0.16869</v>
      </c>
      <c r="I11" s="10">
        <v>0.087</v>
      </c>
      <c r="J11" s="10">
        <v>0.1359</v>
      </c>
      <c r="K11" s="53">
        <v>10.67427</v>
      </c>
    </row>
    <row r="12" spans="1:11" ht="15">
      <c r="A12" s="8">
        <v>41128</v>
      </c>
      <c r="B12" s="9">
        <v>0.21458</v>
      </c>
      <c r="C12" s="10">
        <v>0.16574</v>
      </c>
      <c r="D12" s="9">
        <v>153.70919</v>
      </c>
      <c r="E12" s="10">
        <v>0.12864</v>
      </c>
      <c r="F12" s="9">
        <v>0.10971</v>
      </c>
      <c r="G12" s="10">
        <v>0.08851</v>
      </c>
      <c r="H12" s="9">
        <v>0.16871</v>
      </c>
      <c r="I12" s="10">
        <v>0.08709</v>
      </c>
      <c r="J12" s="10">
        <v>0.1359</v>
      </c>
      <c r="K12" s="53">
        <v>10.64522</v>
      </c>
    </row>
    <row r="13" spans="1:11" ht="15">
      <c r="A13" s="8">
        <v>41129</v>
      </c>
      <c r="B13" s="9">
        <v>0.21464</v>
      </c>
      <c r="C13" s="10">
        <v>0.16602</v>
      </c>
      <c r="D13" s="9">
        <v>153.61287</v>
      </c>
      <c r="E13" s="10">
        <v>0.12877</v>
      </c>
      <c r="F13" s="9">
        <v>0.10974</v>
      </c>
      <c r="G13" s="10">
        <v>0.08851</v>
      </c>
      <c r="H13" s="9">
        <v>0.16885</v>
      </c>
      <c r="I13" s="10">
        <v>0.08703</v>
      </c>
      <c r="J13" s="10">
        <v>0.1359</v>
      </c>
      <c r="K13" s="53">
        <v>10.68089</v>
      </c>
    </row>
    <row r="14" spans="1:11" ht="15">
      <c r="A14" s="8">
        <v>41130</v>
      </c>
      <c r="B14" s="9">
        <v>0.215</v>
      </c>
      <c r="C14" s="10">
        <v>0.16669</v>
      </c>
      <c r="D14" s="9">
        <v>153.46066</v>
      </c>
      <c r="E14" s="10">
        <v>0.12856</v>
      </c>
      <c r="F14" s="9">
        <v>0.10993</v>
      </c>
      <c r="G14" s="10">
        <v>0.08851</v>
      </c>
      <c r="H14" s="9">
        <v>0.16919</v>
      </c>
      <c r="I14" s="10">
        <v>0.08679</v>
      </c>
      <c r="J14" s="10">
        <v>0.1359</v>
      </c>
      <c r="K14" s="53">
        <v>10.65847</v>
      </c>
    </row>
    <row r="15" spans="1:11" ht="15.75" thickBot="1">
      <c r="A15" s="11">
        <v>41131</v>
      </c>
      <c r="B15" s="12">
        <v>0.21577</v>
      </c>
      <c r="C15" s="13">
        <v>0.16736</v>
      </c>
      <c r="D15" s="12">
        <v>153.46066</v>
      </c>
      <c r="E15" s="13">
        <v>0.12849</v>
      </c>
      <c r="F15" s="12">
        <v>0.11032</v>
      </c>
      <c r="G15" s="13">
        <v>0.08851</v>
      </c>
      <c r="H15" s="12">
        <v>0.16913</v>
      </c>
      <c r="I15" s="13">
        <v>0.08687</v>
      </c>
      <c r="J15" s="13">
        <v>0.1359</v>
      </c>
      <c r="K15" s="54">
        <v>10.67019</v>
      </c>
    </row>
    <row r="16" spans="1:11" ht="15.75" thickTop="1">
      <c r="A16" s="14" t="s">
        <v>9</v>
      </c>
      <c r="B16" s="15">
        <f aca="true" t="shared" si="2" ref="B16:K16">SUM(B11:B15)</f>
        <v>1.0747399999999998</v>
      </c>
      <c r="C16" s="16">
        <f t="shared" si="2"/>
        <v>0.8317999999999999</v>
      </c>
      <c r="D16" s="15">
        <f t="shared" si="2"/>
        <v>767.9525699999999</v>
      </c>
      <c r="E16" s="16">
        <f t="shared" si="2"/>
        <v>0.64313</v>
      </c>
      <c r="F16" s="15">
        <f t="shared" si="2"/>
        <v>0.5495</v>
      </c>
      <c r="G16" s="16">
        <f t="shared" si="2"/>
        <v>0.44255</v>
      </c>
      <c r="H16" s="15">
        <f t="shared" si="2"/>
        <v>0.84457</v>
      </c>
      <c r="I16" s="16">
        <f t="shared" si="2"/>
        <v>0.43478000000000006</v>
      </c>
      <c r="J16" s="16">
        <f t="shared" si="2"/>
        <v>0.6795</v>
      </c>
      <c r="K16" s="55">
        <f t="shared" si="2"/>
        <v>53.32904</v>
      </c>
    </row>
    <row r="17" spans="1:11" ht="15.75" thickBot="1">
      <c r="A17" s="17" t="s">
        <v>10</v>
      </c>
      <c r="B17" s="18">
        <f>B16/5</f>
        <v>0.21494799999999997</v>
      </c>
      <c r="C17" s="19">
        <f>C16/5</f>
        <v>0.16635999999999998</v>
      </c>
      <c r="D17" s="19">
        <f aca="true" t="shared" si="3" ref="D17:K17">D16/5</f>
        <v>153.59051399999998</v>
      </c>
      <c r="E17" s="19">
        <f t="shared" si="3"/>
        <v>0.128626</v>
      </c>
      <c r="F17" s="19">
        <f t="shared" si="3"/>
        <v>0.1099</v>
      </c>
      <c r="G17" s="19">
        <f t="shared" si="3"/>
        <v>0.08851</v>
      </c>
      <c r="H17" s="19">
        <f t="shared" si="3"/>
        <v>0.168914</v>
      </c>
      <c r="I17" s="19">
        <f t="shared" si="3"/>
        <v>0.086956</v>
      </c>
      <c r="J17" s="19">
        <f t="shared" si="3"/>
        <v>0.1359</v>
      </c>
      <c r="K17" s="19">
        <f t="shared" si="3"/>
        <v>10.665808</v>
      </c>
    </row>
    <row r="18" spans="1:11" ht="15" customHeight="1" thickTop="1">
      <c r="A18" s="8">
        <v>41134</v>
      </c>
      <c r="B18" s="9">
        <v>0.21623</v>
      </c>
      <c r="C18" s="10">
        <v>0.16753</v>
      </c>
      <c r="D18" s="9">
        <v>153.49395</v>
      </c>
      <c r="E18" s="10">
        <v>0.12869</v>
      </c>
      <c r="F18" s="9">
        <v>0.11056</v>
      </c>
      <c r="G18" s="10">
        <v>0.08851</v>
      </c>
      <c r="H18" s="9">
        <v>0.16916</v>
      </c>
      <c r="I18" s="10">
        <v>0.08669</v>
      </c>
      <c r="J18" s="10">
        <v>0.1359</v>
      </c>
      <c r="K18" s="53">
        <v>10.63078</v>
      </c>
    </row>
    <row r="19" spans="1:11" ht="15">
      <c r="A19" s="8">
        <v>41135</v>
      </c>
      <c r="B19" s="9">
        <v>0.21562</v>
      </c>
      <c r="C19" s="10">
        <v>0.16807</v>
      </c>
      <c r="D19" s="9">
        <v>153.5174</v>
      </c>
      <c r="E19" s="10">
        <v>0.12909</v>
      </c>
      <c r="F19" s="9">
        <v>0.11024</v>
      </c>
      <c r="G19" s="10">
        <v>0.08851</v>
      </c>
      <c r="H19" s="9">
        <v>0.1693</v>
      </c>
      <c r="I19" s="10">
        <v>0.08664</v>
      </c>
      <c r="J19" s="10">
        <v>0.1359</v>
      </c>
      <c r="K19" s="53">
        <v>10.63944</v>
      </c>
    </row>
    <row r="20" spans="1:11" ht="15">
      <c r="A20" s="8">
        <v>41136</v>
      </c>
      <c r="B20" s="9">
        <v>0.21575</v>
      </c>
      <c r="C20" s="10">
        <v>0.16872</v>
      </c>
      <c r="D20" s="9">
        <v>153.66621</v>
      </c>
      <c r="E20" s="10">
        <v>0.12932</v>
      </c>
      <c r="F20" s="9">
        <v>0.11031</v>
      </c>
      <c r="G20" s="10">
        <v>0.08851</v>
      </c>
      <c r="H20" s="9">
        <v>0.16934</v>
      </c>
      <c r="I20" s="10">
        <v>0.08626</v>
      </c>
      <c r="J20" s="10">
        <v>0.1359</v>
      </c>
      <c r="K20" s="53">
        <v>10.68174</v>
      </c>
    </row>
    <row r="21" spans="1:11" ht="15">
      <c r="A21" s="8">
        <v>41137</v>
      </c>
      <c r="B21" s="9">
        <v>0.2163</v>
      </c>
      <c r="C21" s="10">
        <v>0.16836</v>
      </c>
      <c r="D21" s="9">
        <v>153.6465</v>
      </c>
      <c r="E21" s="10">
        <v>0.12938</v>
      </c>
      <c r="F21" s="9">
        <v>0.11059</v>
      </c>
      <c r="G21" s="10">
        <v>0.08851</v>
      </c>
      <c r="H21" s="9">
        <v>0.16985</v>
      </c>
      <c r="I21" s="10">
        <v>0.08663</v>
      </c>
      <c r="J21" s="10">
        <v>0.1359</v>
      </c>
      <c r="K21" s="53">
        <v>10.73015</v>
      </c>
    </row>
    <row r="22" spans="1:11" ht="15.75" thickBot="1">
      <c r="A22" s="11">
        <v>41138</v>
      </c>
      <c r="B22" s="12">
        <v>0.21545</v>
      </c>
      <c r="C22" s="13">
        <v>0.16762</v>
      </c>
      <c r="D22" s="12">
        <v>153.6465</v>
      </c>
      <c r="E22" s="13">
        <v>0.12934</v>
      </c>
      <c r="F22" s="12">
        <v>0.11016</v>
      </c>
      <c r="G22" s="13">
        <v>0.08851</v>
      </c>
      <c r="H22" s="12">
        <v>0.16984</v>
      </c>
      <c r="I22" s="13">
        <v>0.08643</v>
      </c>
      <c r="J22" s="13">
        <v>0.1359</v>
      </c>
      <c r="K22" s="54">
        <v>10.76702</v>
      </c>
    </row>
    <row r="23" spans="1:11" ht="15.75" thickTop="1">
      <c r="A23" s="14" t="s">
        <v>9</v>
      </c>
      <c r="B23" s="15">
        <f aca="true" t="shared" si="4" ref="B23:K23">SUM(B18:B22)</f>
        <v>1.0793499999999998</v>
      </c>
      <c r="C23" s="16">
        <f t="shared" si="4"/>
        <v>0.8402999999999999</v>
      </c>
      <c r="D23" s="15">
        <f t="shared" si="4"/>
        <v>767.97056</v>
      </c>
      <c r="E23" s="16">
        <f t="shared" si="4"/>
        <v>0.6458200000000001</v>
      </c>
      <c r="F23" s="15">
        <f t="shared" si="4"/>
        <v>0.55186</v>
      </c>
      <c r="G23" s="16">
        <f t="shared" si="4"/>
        <v>0.44255</v>
      </c>
      <c r="H23" s="15">
        <f t="shared" si="4"/>
        <v>0.8474900000000001</v>
      </c>
      <c r="I23" s="16">
        <f t="shared" si="4"/>
        <v>0.43265</v>
      </c>
      <c r="J23" s="16">
        <f t="shared" si="4"/>
        <v>0.6795</v>
      </c>
      <c r="K23" s="55">
        <f t="shared" si="4"/>
        <v>53.449130000000004</v>
      </c>
    </row>
    <row r="24" spans="1:11" ht="15.75" thickBot="1">
      <c r="A24" s="17" t="s">
        <v>10</v>
      </c>
      <c r="B24" s="18">
        <f>B23/5</f>
        <v>0.21586999999999995</v>
      </c>
      <c r="C24" s="19">
        <f>C23/5</f>
        <v>0.16806</v>
      </c>
      <c r="D24" s="19">
        <f aca="true" t="shared" si="5" ref="D24:K24">D23/5</f>
        <v>153.594112</v>
      </c>
      <c r="E24" s="19">
        <f t="shared" si="5"/>
        <v>0.129164</v>
      </c>
      <c r="F24" s="19">
        <f t="shared" si="5"/>
        <v>0.110372</v>
      </c>
      <c r="G24" s="19">
        <f t="shared" si="5"/>
        <v>0.08851</v>
      </c>
      <c r="H24" s="19">
        <f t="shared" si="5"/>
        <v>0.169498</v>
      </c>
      <c r="I24" s="19">
        <f t="shared" si="5"/>
        <v>0.08653</v>
      </c>
      <c r="J24" s="19">
        <f t="shared" si="5"/>
        <v>0.1359</v>
      </c>
      <c r="K24" s="19">
        <f t="shared" si="5"/>
        <v>10.689826</v>
      </c>
    </row>
    <row r="25" spans="1:11" ht="15.75" thickTop="1">
      <c r="A25" s="8">
        <v>41141</v>
      </c>
      <c r="B25" s="9">
        <v>0.21548</v>
      </c>
      <c r="C25" s="10">
        <v>0.16839</v>
      </c>
      <c r="D25" s="9">
        <v>154.30358</v>
      </c>
      <c r="E25" s="10">
        <v>0.13034</v>
      </c>
      <c r="F25" s="9">
        <v>0.11017</v>
      </c>
      <c r="G25" s="10">
        <v>0.08851</v>
      </c>
      <c r="H25" s="9">
        <v>0.17036</v>
      </c>
      <c r="I25" s="10">
        <v>0.08658</v>
      </c>
      <c r="J25" s="10">
        <v>0.1359</v>
      </c>
      <c r="K25" s="53">
        <v>10.80932</v>
      </c>
    </row>
    <row r="26" spans="1:11" ht="15">
      <c r="A26" s="8">
        <v>41142</v>
      </c>
      <c r="B26" s="9">
        <v>0.21569</v>
      </c>
      <c r="C26" s="10">
        <v>0.16809</v>
      </c>
      <c r="D26" s="9">
        <v>154.288</v>
      </c>
      <c r="E26" s="10">
        <v>0.13017</v>
      </c>
      <c r="F26" s="9">
        <v>0.11028</v>
      </c>
      <c r="G26" s="10">
        <v>0.08851</v>
      </c>
      <c r="H26" s="9">
        <v>0.17041</v>
      </c>
      <c r="I26" s="10">
        <v>0.0866</v>
      </c>
      <c r="J26" s="10">
        <v>0.1359</v>
      </c>
      <c r="K26" s="53">
        <v>10.80422</v>
      </c>
    </row>
    <row r="27" spans="1:11" ht="15">
      <c r="A27" s="8">
        <v>41143</v>
      </c>
      <c r="B27" s="9">
        <v>0.21251</v>
      </c>
      <c r="C27" s="10">
        <v>0.16757</v>
      </c>
      <c r="D27" s="9">
        <v>153.87244</v>
      </c>
      <c r="E27" s="10">
        <v>0.1298</v>
      </c>
      <c r="F27" s="9">
        <v>0.10878</v>
      </c>
      <c r="G27" s="10">
        <v>0.08851</v>
      </c>
      <c r="H27" s="9">
        <v>0.1701</v>
      </c>
      <c r="I27" s="10">
        <v>0.08625</v>
      </c>
      <c r="J27" s="10">
        <v>0.1359</v>
      </c>
      <c r="K27" s="53">
        <v>10.78231</v>
      </c>
    </row>
    <row r="28" spans="1:11" ht="15">
      <c r="A28" s="8">
        <v>41144</v>
      </c>
      <c r="B28" s="9">
        <v>0.21314</v>
      </c>
      <c r="C28" s="10">
        <v>0.16696</v>
      </c>
      <c r="D28" s="9">
        <v>153.87244</v>
      </c>
      <c r="E28" s="10">
        <v>0.12962</v>
      </c>
      <c r="F28" s="9">
        <v>0.10898</v>
      </c>
      <c r="G28" s="10">
        <v>0.08851</v>
      </c>
      <c r="H28" s="9">
        <v>0.16977</v>
      </c>
      <c r="I28" s="10">
        <v>0.08586</v>
      </c>
      <c r="J28" s="10">
        <v>0.1359</v>
      </c>
      <c r="K28" s="53">
        <v>10.71351</v>
      </c>
    </row>
    <row r="29" spans="1:11" ht="15.75" thickBot="1">
      <c r="A29" s="11">
        <v>41145</v>
      </c>
      <c r="B29" s="12">
        <v>0.21148</v>
      </c>
      <c r="C29" s="13">
        <v>0.16723</v>
      </c>
      <c r="D29" s="12">
        <v>153.74571</v>
      </c>
      <c r="E29" s="13">
        <v>0.13001</v>
      </c>
      <c r="F29" s="12">
        <v>0.10813</v>
      </c>
      <c r="G29" s="13">
        <v>0.08851</v>
      </c>
      <c r="H29" s="12">
        <v>0.1695</v>
      </c>
      <c r="I29" s="13">
        <v>0.08566</v>
      </c>
      <c r="J29" s="13">
        <v>0.1359</v>
      </c>
      <c r="K29" s="54">
        <v>10.66322</v>
      </c>
    </row>
    <row r="30" spans="1:11" ht="15.75" thickTop="1">
      <c r="A30" s="14" t="s">
        <v>9</v>
      </c>
      <c r="B30" s="15">
        <f aca="true" t="shared" si="6" ref="B30:K30">SUM(B25:B29)</f>
        <v>1.0683</v>
      </c>
      <c r="C30" s="16">
        <f t="shared" si="6"/>
        <v>0.83824</v>
      </c>
      <c r="D30" s="15">
        <f t="shared" si="6"/>
        <v>770.08217</v>
      </c>
      <c r="E30" s="16">
        <f t="shared" si="6"/>
        <v>0.64994</v>
      </c>
      <c r="F30" s="15">
        <f t="shared" si="6"/>
        <v>0.54634</v>
      </c>
      <c r="G30" s="16">
        <f t="shared" si="6"/>
        <v>0.44255</v>
      </c>
      <c r="H30" s="15">
        <f t="shared" si="6"/>
        <v>0.85014</v>
      </c>
      <c r="I30" s="16">
        <f t="shared" si="6"/>
        <v>0.43095</v>
      </c>
      <c r="J30" s="16">
        <f t="shared" si="6"/>
        <v>0.6795</v>
      </c>
      <c r="K30" s="55">
        <f t="shared" si="6"/>
        <v>53.772580000000005</v>
      </c>
    </row>
    <row r="31" spans="1:11" ht="15.75" thickBot="1">
      <c r="A31" s="17" t="s">
        <v>10</v>
      </c>
      <c r="B31" s="18">
        <f>B30/5</f>
        <v>0.21366000000000002</v>
      </c>
      <c r="C31" s="19">
        <f>C30/5</f>
        <v>0.167648</v>
      </c>
      <c r="D31" s="19">
        <f aca="true" t="shared" si="7" ref="D31:K31">D30/5</f>
        <v>154.016434</v>
      </c>
      <c r="E31" s="19">
        <f t="shared" si="7"/>
        <v>0.129988</v>
      </c>
      <c r="F31" s="19">
        <f t="shared" si="7"/>
        <v>0.109268</v>
      </c>
      <c r="G31" s="19">
        <f t="shared" si="7"/>
        <v>0.08851</v>
      </c>
      <c r="H31" s="19">
        <f t="shared" si="7"/>
        <v>0.170028</v>
      </c>
      <c r="I31" s="19">
        <f t="shared" si="7"/>
        <v>0.08619</v>
      </c>
      <c r="J31" s="19">
        <f t="shared" si="7"/>
        <v>0.1359</v>
      </c>
      <c r="K31" s="19">
        <f t="shared" si="7"/>
        <v>10.754516</v>
      </c>
    </row>
    <row r="32" spans="1:11" ht="15.75" thickTop="1">
      <c r="A32" s="8">
        <v>41148</v>
      </c>
      <c r="B32" s="9">
        <v>0.21214</v>
      </c>
      <c r="C32" s="10">
        <v>0.16757</v>
      </c>
      <c r="D32" s="9">
        <v>154.10856</v>
      </c>
      <c r="E32" s="10">
        <v>0.13023</v>
      </c>
      <c r="F32" s="9">
        <v>0.10846</v>
      </c>
      <c r="G32" s="10">
        <v>0.08851</v>
      </c>
      <c r="H32" s="9">
        <v>0.16976</v>
      </c>
      <c r="I32" s="10">
        <v>0.08582</v>
      </c>
      <c r="J32" s="10">
        <v>0.1359</v>
      </c>
      <c r="K32" s="53">
        <v>10.68259</v>
      </c>
    </row>
    <row r="33" spans="1:11" ht="15">
      <c r="A33" s="8">
        <v>41149</v>
      </c>
      <c r="B33" s="9">
        <v>0.2124</v>
      </c>
      <c r="C33" s="10">
        <v>0.1677</v>
      </c>
      <c r="D33" s="9">
        <v>154.28897</v>
      </c>
      <c r="E33" s="10">
        <v>0.13068</v>
      </c>
      <c r="F33" s="9">
        <v>0.1086</v>
      </c>
      <c r="G33" s="10">
        <v>0.08851</v>
      </c>
      <c r="H33" s="9">
        <v>0.17002</v>
      </c>
      <c r="I33" s="10">
        <v>0.08595</v>
      </c>
      <c r="J33" s="10">
        <v>0.1359</v>
      </c>
      <c r="K33" s="53">
        <v>10.69805</v>
      </c>
    </row>
    <row r="34" spans="1:11" ht="15">
      <c r="A34" s="8">
        <v>41150</v>
      </c>
      <c r="B34" s="9">
        <v>0.21175</v>
      </c>
      <c r="C34" s="10">
        <v>0.1689</v>
      </c>
      <c r="D34" s="9">
        <v>154.26655</v>
      </c>
      <c r="E34" s="10">
        <v>0.13093</v>
      </c>
      <c r="F34" s="9">
        <v>0.10827</v>
      </c>
      <c r="G34" s="10">
        <v>0.08851</v>
      </c>
      <c r="H34" s="9">
        <v>0.17047</v>
      </c>
      <c r="I34" s="10">
        <v>0.08591</v>
      </c>
      <c r="J34" s="10">
        <v>0.1359</v>
      </c>
      <c r="K34" s="53">
        <v>10.67511</v>
      </c>
    </row>
    <row r="35" spans="1:11" ht="15">
      <c r="A35" s="8">
        <v>41151</v>
      </c>
      <c r="B35" s="9">
        <v>0.21218</v>
      </c>
      <c r="C35" s="10">
        <v>0.16964</v>
      </c>
      <c r="D35" s="9">
        <v>154.25329</v>
      </c>
      <c r="E35" s="10">
        <v>0.13118</v>
      </c>
      <c r="F35" s="9">
        <v>0.10848</v>
      </c>
      <c r="G35" s="10">
        <v>0.08851</v>
      </c>
      <c r="H35" s="9">
        <v>0.17026</v>
      </c>
      <c r="I35" s="10">
        <v>0.08586</v>
      </c>
      <c r="J35" s="10">
        <v>0.1359</v>
      </c>
      <c r="K35" s="53">
        <v>10.6955</v>
      </c>
    </row>
    <row r="36" spans="1:11" ht="15.75" thickBot="1">
      <c r="A36" s="11">
        <v>41152</v>
      </c>
      <c r="B36" s="12">
        <v>0.21247</v>
      </c>
      <c r="C36" s="13">
        <v>0.17026</v>
      </c>
      <c r="D36" s="12">
        <v>154.25329</v>
      </c>
      <c r="E36" s="13">
        <v>0.13171</v>
      </c>
      <c r="F36" s="12">
        <v>0.10864</v>
      </c>
      <c r="G36" s="13">
        <v>0.08851</v>
      </c>
      <c r="H36" s="12">
        <v>0.17014</v>
      </c>
      <c r="I36" s="13">
        <v>0.08605</v>
      </c>
      <c r="J36" s="13">
        <v>0.1359</v>
      </c>
      <c r="K36" s="54">
        <v>10.68786</v>
      </c>
    </row>
    <row r="37" spans="1:11" ht="15.75" thickTop="1">
      <c r="A37" s="14" t="s">
        <v>9</v>
      </c>
      <c r="B37" s="15">
        <f aca="true" t="shared" si="8" ref="B37:K37">SUM(B32:B36)</f>
        <v>1.06094</v>
      </c>
      <c r="C37" s="16">
        <f t="shared" si="8"/>
        <v>0.84407</v>
      </c>
      <c r="D37" s="15">
        <f t="shared" si="8"/>
        <v>771.17066</v>
      </c>
      <c r="E37" s="16">
        <f t="shared" si="8"/>
        <v>0.6547299999999999</v>
      </c>
      <c r="F37" s="15">
        <f t="shared" si="8"/>
        <v>0.54245</v>
      </c>
      <c r="G37" s="16">
        <f t="shared" si="8"/>
        <v>0.44255</v>
      </c>
      <c r="H37" s="15">
        <f t="shared" si="8"/>
        <v>0.8506499999999999</v>
      </c>
      <c r="I37" s="16">
        <f t="shared" si="8"/>
        <v>0.42958999999999997</v>
      </c>
      <c r="J37" s="16">
        <f t="shared" si="8"/>
        <v>0.6795</v>
      </c>
      <c r="K37" s="55">
        <f t="shared" si="8"/>
        <v>53.43911</v>
      </c>
    </row>
    <row r="38" spans="1:11" ht="15.75" thickBot="1">
      <c r="A38" s="17" t="s">
        <v>10</v>
      </c>
      <c r="B38" s="18">
        <f>B37/5</f>
        <v>0.212188</v>
      </c>
      <c r="C38" s="19">
        <f>C37/5</f>
        <v>0.168814</v>
      </c>
      <c r="D38" s="19">
        <f aca="true" t="shared" si="9" ref="D38:K38">D37/5</f>
        <v>154.234132</v>
      </c>
      <c r="E38" s="19">
        <f t="shared" si="9"/>
        <v>0.13094599999999998</v>
      </c>
      <c r="F38" s="19">
        <f t="shared" si="9"/>
        <v>0.10849</v>
      </c>
      <c r="G38" s="19">
        <f t="shared" si="9"/>
        <v>0.08851</v>
      </c>
      <c r="H38" s="19">
        <f t="shared" si="9"/>
        <v>0.17012999999999998</v>
      </c>
      <c r="I38" s="19">
        <f t="shared" si="9"/>
        <v>0.085918</v>
      </c>
      <c r="J38" s="19">
        <f t="shared" si="9"/>
        <v>0.1359</v>
      </c>
      <c r="K38" s="19">
        <f t="shared" si="9"/>
        <v>10.687822</v>
      </c>
    </row>
    <row r="39" spans="1:11" ht="15.75" thickTop="1">
      <c r="A39" s="20"/>
      <c r="B39" s="9"/>
      <c r="C39" s="10"/>
      <c r="D39" s="9"/>
      <c r="E39" s="10"/>
      <c r="F39" s="9"/>
      <c r="G39" s="10"/>
      <c r="H39" s="9"/>
      <c r="I39" s="10"/>
      <c r="J39" s="10"/>
      <c r="K39" s="53"/>
    </row>
    <row r="40" spans="1:11" ht="20.25">
      <c r="A40" s="20"/>
      <c r="B40" s="9"/>
      <c r="C40" s="58"/>
      <c r="D40" s="9"/>
      <c r="E40" s="22" t="s">
        <v>11</v>
      </c>
      <c r="F40" s="9"/>
      <c r="G40" s="10"/>
      <c r="H40" s="9"/>
      <c r="I40" s="10"/>
      <c r="J40" s="10"/>
      <c r="K40" s="53"/>
    </row>
    <row r="41" spans="1:11" ht="15.75" thickBot="1">
      <c r="A41" s="23"/>
      <c r="B41" s="24"/>
      <c r="C41" s="25"/>
      <c r="D41" s="24"/>
      <c r="E41" s="25"/>
      <c r="F41" s="24"/>
      <c r="G41" s="25"/>
      <c r="H41" s="24"/>
      <c r="I41" s="25"/>
      <c r="J41" s="25"/>
      <c r="K41" s="57"/>
    </row>
    <row r="42" spans="1:11" ht="15">
      <c r="A42" s="26" t="s">
        <v>12</v>
      </c>
      <c r="B42" s="27">
        <f>SUM(B6:B8,B11:B15,B18:B22,B25:B29,B32:B36)</f>
        <v>4.93204</v>
      </c>
      <c r="C42" s="36">
        <f>SUM(C6:C8,C11:C15,C18:C22,C25:C29,C32:C36)</f>
        <v>3.8579999999999988</v>
      </c>
      <c r="D42" s="36">
        <f aca="true" t="shared" si="10" ref="D42:K42">SUM(D6:D8,D11:D15,D18:D22,D25:D29,D32:D36)</f>
        <v>3542.0696400000006</v>
      </c>
      <c r="E42" s="36">
        <f>SUM(E6:E8,E11:E15,E18:E22,E25:E29,E32:E36)</f>
        <v>2.98275</v>
      </c>
      <c r="F42" s="36">
        <f t="shared" si="10"/>
        <v>2.5218200000000004</v>
      </c>
      <c r="G42" s="36">
        <f t="shared" si="10"/>
        <v>2.035730000000001</v>
      </c>
      <c r="H42" s="36">
        <f t="shared" si="10"/>
        <v>3.901160000000001</v>
      </c>
      <c r="I42" s="36">
        <f t="shared" si="10"/>
        <v>1.9888600000000003</v>
      </c>
      <c r="J42" s="36">
        <f t="shared" si="10"/>
        <v>3.125699999999999</v>
      </c>
      <c r="K42" s="36">
        <f t="shared" si="10"/>
        <v>245.94589999999994</v>
      </c>
    </row>
    <row r="43" spans="1:11" ht="15">
      <c r="A43" s="26" t="s">
        <v>13</v>
      </c>
      <c r="B43" s="27">
        <f>B42/23</f>
        <v>0.21443652173913041</v>
      </c>
      <c r="C43" s="28">
        <f>C42/23</f>
        <v>0.16773913043478256</v>
      </c>
      <c r="D43" s="28">
        <f aca="true" t="shared" si="11" ref="D43:K43">D42/23</f>
        <v>154.003027826087</v>
      </c>
      <c r="E43" s="28">
        <f t="shared" si="11"/>
        <v>0.12968478260869565</v>
      </c>
      <c r="F43" s="28">
        <f t="shared" si="11"/>
        <v>0.10964434782608698</v>
      </c>
      <c r="G43" s="28">
        <f t="shared" si="11"/>
        <v>0.08851000000000005</v>
      </c>
      <c r="H43" s="28">
        <f t="shared" si="11"/>
        <v>0.16961565217391308</v>
      </c>
      <c r="I43" s="28">
        <f t="shared" si="11"/>
        <v>0.08647217391304349</v>
      </c>
      <c r="J43" s="28">
        <f t="shared" si="11"/>
        <v>0.13589999999999994</v>
      </c>
      <c r="K43" s="28">
        <f t="shared" si="11"/>
        <v>10.693299999999997</v>
      </c>
    </row>
    <row r="44" spans="1:11" ht="15">
      <c r="A44" s="26" t="s">
        <v>14</v>
      </c>
      <c r="B44" s="27">
        <f>1/B43</f>
        <v>4.663384725184711</v>
      </c>
      <c r="C44" s="28">
        <f>1/C43</f>
        <v>5.9616381544841905</v>
      </c>
      <c r="D44" s="28">
        <f>1000/D43</f>
        <v>6.493378825832457</v>
      </c>
      <c r="E44" s="28">
        <f aca="true" t="shared" si="12" ref="E44:J44">1/E43</f>
        <v>7.711004945100997</v>
      </c>
      <c r="F44" s="28">
        <f t="shared" si="12"/>
        <v>9.120397173469952</v>
      </c>
      <c r="G44" s="28">
        <f t="shared" si="12"/>
        <v>11.298158400180764</v>
      </c>
      <c r="H44" s="28">
        <f t="shared" si="12"/>
        <v>5.895682309877061</v>
      </c>
      <c r="I44" s="28">
        <f t="shared" si="12"/>
        <v>11.56441378478123</v>
      </c>
      <c r="J44" s="28">
        <f t="shared" si="12"/>
        <v>7.35835172921266</v>
      </c>
      <c r="K44" s="28">
        <f>100/K43</f>
        <v>9.351650098659912</v>
      </c>
    </row>
    <row r="45" spans="1:11" ht="15.75" thickBot="1">
      <c r="A45" s="29"/>
      <c r="B45" s="30"/>
      <c r="C45" s="31"/>
      <c r="D45" s="30"/>
      <c r="E45" s="31"/>
      <c r="F45" s="31"/>
      <c r="G45" s="30"/>
      <c r="H45" s="31"/>
      <c r="I45" s="30"/>
      <c r="J45" s="31"/>
      <c r="K45" s="49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 topLeftCell="A4">
      <selection activeCell="A31" sqref="A31"/>
    </sheetView>
  </sheetViews>
  <sheetFormatPr defaultColWidth="9.140625" defaultRowHeight="15"/>
  <cols>
    <col min="1" max="1" width="12.28125" style="0" customWidth="1"/>
    <col min="2" max="2" width="10.8515625" style="0" customWidth="1"/>
    <col min="3" max="3" width="10.7109375" style="0" customWidth="1"/>
    <col min="4" max="4" width="11.7109375" style="0" customWidth="1"/>
    <col min="5" max="6" width="10.421875" style="0" customWidth="1"/>
    <col min="7" max="7" width="10.00390625" style="0" customWidth="1"/>
    <col min="8" max="8" width="10.421875" style="0" customWidth="1"/>
    <col min="9" max="9" width="10.7109375" style="0" customWidth="1"/>
    <col min="10" max="10" width="10.140625" style="0" customWidth="1"/>
    <col min="11" max="11" width="10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1"/>
      <c r="B2" s="1"/>
      <c r="C2" s="2" t="s">
        <v>29</v>
      </c>
      <c r="D2" s="1"/>
      <c r="E2" s="1"/>
      <c r="F2" s="1"/>
      <c r="G2" s="1"/>
      <c r="H2" s="1"/>
      <c r="I2" s="1"/>
      <c r="J2" s="1"/>
      <c r="K2" s="1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>
      <c r="A5" s="6" t="s">
        <v>0</v>
      </c>
      <c r="B5" s="7" t="s">
        <v>15</v>
      </c>
      <c r="C5" s="6" t="s">
        <v>4</v>
      </c>
      <c r="D5" s="7" t="s">
        <v>3</v>
      </c>
      <c r="E5" s="6" t="s">
        <v>1</v>
      </c>
      <c r="F5" s="7" t="s">
        <v>2</v>
      </c>
      <c r="G5" s="6" t="s">
        <v>5</v>
      </c>
      <c r="H5" s="7" t="s">
        <v>6</v>
      </c>
      <c r="I5" s="6" t="s">
        <v>7</v>
      </c>
      <c r="J5" s="6" t="s">
        <v>8</v>
      </c>
      <c r="K5" s="52" t="s">
        <v>17</v>
      </c>
    </row>
    <row r="6" spans="1:11" ht="15">
      <c r="A6" s="8">
        <v>41155</v>
      </c>
      <c r="B6" s="64">
        <v>0.21136</v>
      </c>
      <c r="C6" s="65">
        <v>0.16984</v>
      </c>
      <c r="D6" s="64">
        <v>154.22781</v>
      </c>
      <c r="E6" s="65">
        <v>0.13204</v>
      </c>
      <c r="F6" s="64">
        <v>0.10807</v>
      </c>
      <c r="G6" s="65">
        <v>0.08851</v>
      </c>
      <c r="H6" s="64">
        <v>0.16966</v>
      </c>
      <c r="I6" s="65">
        <v>0.08559</v>
      </c>
      <c r="J6" s="64">
        <v>0.1359</v>
      </c>
      <c r="K6" s="64">
        <v>10.64743</v>
      </c>
    </row>
    <row r="7" spans="1:11" ht="15">
      <c r="A7" s="8">
        <v>41156</v>
      </c>
      <c r="B7" s="20">
        <v>0.21112</v>
      </c>
      <c r="C7" s="65">
        <v>0.17</v>
      </c>
      <c r="D7" s="20">
        <v>153.88127</v>
      </c>
      <c r="E7" s="65">
        <v>0.13216</v>
      </c>
      <c r="F7" s="20">
        <v>0.10794</v>
      </c>
      <c r="G7" s="65">
        <v>0.08851</v>
      </c>
      <c r="H7" s="20">
        <v>0.16959</v>
      </c>
      <c r="I7" s="65">
        <v>0.0856</v>
      </c>
      <c r="J7" s="20">
        <v>0.1359</v>
      </c>
      <c r="K7" s="20">
        <v>10.6408</v>
      </c>
    </row>
    <row r="8" spans="1:11" ht="15">
      <c r="A8" s="8">
        <v>41157</v>
      </c>
      <c r="B8" s="20">
        <v>0.21104</v>
      </c>
      <c r="C8" s="65">
        <v>0.17074</v>
      </c>
      <c r="D8" s="20">
        <v>153.90675</v>
      </c>
      <c r="E8" s="65">
        <v>0.1323</v>
      </c>
      <c r="F8" s="20">
        <v>0.1079</v>
      </c>
      <c r="G8" s="65">
        <v>0.0851</v>
      </c>
      <c r="H8" s="20">
        <v>0.16936</v>
      </c>
      <c r="I8" s="65">
        <v>0.08556</v>
      </c>
      <c r="J8" s="20">
        <v>0.1359</v>
      </c>
      <c r="K8" s="20">
        <v>10.64743</v>
      </c>
    </row>
    <row r="9" spans="1:11" ht="15">
      <c r="A9" s="8">
        <v>41158</v>
      </c>
      <c r="B9" s="20">
        <v>0.21141</v>
      </c>
      <c r="C9" s="75">
        <v>0.17123</v>
      </c>
      <c r="D9" s="20">
        <v>154.31105</v>
      </c>
      <c r="E9" s="65">
        <v>0.13331</v>
      </c>
      <c r="F9" s="20">
        <v>0.10809</v>
      </c>
      <c r="G9" s="65">
        <v>0.08851</v>
      </c>
      <c r="H9" s="20">
        <v>0.16962</v>
      </c>
      <c r="I9" s="65">
        <v>0.08553</v>
      </c>
      <c r="J9" s="20">
        <v>0.1359</v>
      </c>
      <c r="K9" s="20">
        <v>10.65388</v>
      </c>
    </row>
    <row r="10" spans="1:11" ht="15.75" thickBot="1">
      <c r="A10" s="11">
        <v>41159</v>
      </c>
      <c r="B10" s="71">
        <v>0.21073</v>
      </c>
      <c r="C10" s="72">
        <v>0.17016</v>
      </c>
      <c r="D10" s="71">
        <v>154.20743</v>
      </c>
      <c r="E10" s="72">
        <v>0.1326</v>
      </c>
      <c r="F10" s="71">
        <v>0.10774</v>
      </c>
      <c r="G10" s="72">
        <v>0.08851</v>
      </c>
      <c r="H10" s="71">
        <v>0.16912</v>
      </c>
      <c r="I10" s="72">
        <v>0.08538</v>
      </c>
      <c r="J10" s="71">
        <v>0.1359</v>
      </c>
      <c r="K10" s="71">
        <v>10.7045</v>
      </c>
    </row>
    <row r="11" spans="1:11" ht="15.75" thickTop="1">
      <c r="A11" s="14" t="s">
        <v>9</v>
      </c>
      <c r="B11" s="15">
        <f aca="true" t="shared" si="0" ref="B11:K11">SUM(B6:B10)</f>
        <v>1.05566</v>
      </c>
      <c r="C11" s="16">
        <f t="shared" si="0"/>
        <v>0.85197</v>
      </c>
      <c r="D11" s="15">
        <f t="shared" si="0"/>
        <v>770.53431</v>
      </c>
      <c r="E11" s="16">
        <f t="shared" si="0"/>
        <v>0.6624099999999999</v>
      </c>
      <c r="F11" s="15">
        <f t="shared" si="0"/>
        <v>0.53974</v>
      </c>
      <c r="G11" s="16">
        <f t="shared" si="0"/>
        <v>0.43914</v>
      </c>
      <c r="H11" s="15">
        <f t="shared" si="0"/>
        <v>0.84735</v>
      </c>
      <c r="I11" s="16">
        <f t="shared" si="0"/>
        <v>0.42766000000000004</v>
      </c>
      <c r="J11" s="16">
        <f t="shared" si="0"/>
        <v>0.6795</v>
      </c>
      <c r="K11" s="55">
        <f t="shared" si="0"/>
        <v>53.294039999999995</v>
      </c>
    </row>
    <row r="12" spans="1:11" ht="15.75" thickBot="1">
      <c r="A12" s="17" t="s">
        <v>10</v>
      </c>
      <c r="B12" s="18">
        <f>B11/5</f>
        <v>0.21113200000000001</v>
      </c>
      <c r="C12" s="19">
        <f>C11/5</f>
        <v>0.170394</v>
      </c>
      <c r="D12" s="19">
        <f aca="true" t="shared" si="1" ref="D12:K12">D11/5</f>
        <v>154.106862</v>
      </c>
      <c r="E12" s="19">
        <f t="shared" si="1"/>
        <v>0.132482</v>
      </c>
      <c r="F12" s="19">
        <f t="shared" si="1"/>
        <v>0.107948</v>
      </c>
      <c r="G12" s="19">
        <f t="shared" si="1"/>
        <v>0.08782799999999999</v>
      </c>
      <c r="H12" s="19">
        <f t="shared" si="1"/>
        <v>0.16947</v>
      </c>
      <c r="I12" s="19">
        <f t="shared" si="1"/>
        <v>0.08553200000000001</v>
      </c>
      <c r="J12" s="19">
        <f t="shared" si="1"/>
        <v>0.1359</v>
      </c>
      <c r="K12" s="19">
        <f t="shared" si="1"/>
        <v>10.658807999999999</v>
      </c>
    </row>
    <row r="13" spans="1:11" ht="15.75" thickTop="1">
      <c r="A13" s="8">
        <v>41162</v>
      </c>
      <c r="B13" s="9">
        <v>0.20753</v>
      </c>
      <c r="C13" s="10">
        <v>0.16751</v>
      </c>
      <c r="D13" s="9">
        <v>154.07662</v>
      </c>
      <c r="E13" s="10">
        <v>0.13098</v>
      </c>
      <c r="F13" s="9">
        <v>0.10611</v>
      </c>
      <c r="G13" s="10">
        <v>0.08851</v>
      </c>
      <c r="H13" s="9">
        <v>0.16786</v>
      </c>
      <c r="I13" s="10">
        <v>0.08485</v>
      </c>
      <c r="J13" s="10">
        <v>0.1359</v>
      </c>
      <c r="K13" s="53">
        <v>10.62738</v>
      </c>
    </row>
    <row r="14" spans="1:11" ht="15">
      <c r="A14" s="8">
        <v>41163</v>
      </c>
      <c r="B14" s="9">
        <v>0.20822</v>
      </c>
      <c r="C14" s="10">
        <v>0.16807</v>
      </c>
      <c r="D14" s="9">
        <v>154.03246</v>
      </c>
      <c r="E14" s="10">
        <v>0.13141</v>
      </c>
      <c r="F14" s="9">
        <v>0.10646</v>
      </c>
      <c r="G14" s="10">
        <v>0.08851</v>
      </c>
      <c r="H14" s="9">
        <v>0.16803</v>
      </c>
      <c r="I14" s="10">
        <v>0.08496</v>
      </c>
      <c r="J14" s="10">
        <v>0.1359</v>
      </c>
      <c r="K14" s="53">
        <v>10.63859</v>
      </c>
    </row>
    <row r="15" spans="1:11" ht="15">
      <c r="A15" s="8">
        <v>41164</v>
      </c>
      <c r="B15" s="9">
        <v>0.20687</v>
      </c>
      <c r="C15" s="10">
        <v>0.16634</v>
      </c>
      <c r="D15" s="9">
        <v>154.01003</v>
      </c>
      <c r="E15" s="10">
        <v>0.13026</v>
      </c>
      <c r="F15" s="9">
        <v>0.10577</v>
      </c>
      <c r="G15" s="10">
        <v>0.08851</v>
      </c>
      <c r="H15" s="9">
        <v>0.1678</v>
      </c>
      <c r="I15" s="10">
        <v>0.08457</v>
      </c>
      <c r="J15" s="10">
        <v>0.1359</v>
      </c>
      <c r="K15" s="53">
        <v>10.56843</v>
      </c>
    </row>
    <row r="16" spans="1:11" ht="15">
      <c r="A16" s="8">
        <v>41165</v>
      </c>
      <c r="B16" s="9">
        <v>0.2061</v>
      </c>
      <c r="C16" s="10">
        <v>0.16573</v>
      </c>
      <c r="D16" s="9">
        <v>153.18376</v>
      </c>
      <c r="E16" s="10">
        <v>0.12992</v>
      </c>
      <c r="F16" s="9">
        <v>0.10538</v>
      </c>
      <c r="G16" s="10">
        <v>0.08851</v>
      </c>
      <c r="H16" s="9">
        <v>0.16708</v>
      </c>
      <c r="I16" s="10">
        <v>0.08438</v>
      </c>
      <c r="J16" s="10">
        <v>0.1359</v>
      </c>
      <c r="K16" s="53">
        <v>10.68242</v>
      </c>
    </row>
    <row r="17" spans="1:11" ht="15.75" thickBot="1">
      <c r="A17" s="11">
        <v>41166</v>
      </c>
      <c r="B17" s="12">
        <v>0.20498</v>
      </c>
      <c r="C17" s="13">
        <v>0.16352</v>
      </c>
      <c r="D17" s="12">
        <v>153.24458</v>
      </c>
      <c r="E17" s="13">
        <v>0.12916</v>
      </c>
      <c r="F17" s="12">
        <v>0.10481</v>
      </c>
      <c r="G17" s="13">
        <v>0.08851</v>
      </c>
      <c r="H17" s="12">
        <v>0.16666</v>
      </c>
      <c r="I17" s="13">
        <v>0.08419</v>
      </c>
      <c r="J17" s="13">
        <v>0.1359</v>
      </c>
      <c r="K17" s="54">
        <v>10.52919</v>
      </c>
    </row>
    <row r="18" spans="1:11" ht="15.75" thickTop="1">
      <c r="A18" s="14" t="s">
        <v>9</v>
      </c>
      <c r="B18" s="15">
        <f aca="true" t="shared" si="2" ref="B18:K18">SUM(B13:B17)</f>
        <v>1.0336999999999998</v>
      </c>
      <c r="C18" s="16">
        <f t="shared" si="2"/>
        <v>0.8311699999999999</v>
      </c>
      <c r="D18" s="15">
        <f t="shared" si="2"/>
        <v>768.54745</v>
      </c>
      <c r="E18" s="16">
        <f t="shared" si="2"/>
        <v>0.6517299999999999</v>
      </c>
      <c r="F18" s="15">
        <f t="shared" si="2"/>
        <v>0.5285299999999999</v>
      </c>
      <c r="G18" s="16">
        <f t="shared" si="2"/>
        <v>0.44255</v>
      </c>
      <c r="H18" s="15">
        <f t="shared" si="2"/>
        <v>0.83743</v>
      </c>
      <c r="I18" s="16">
        <f t="shared" si="2"/>
        <v>0.42295</v>
      </c>
      <c r="J18" s="16">
        <f t="shared" si="2"/>
        <v>0.6795</v>
      </c>
      <c r="K18" s="55">
        <f t="shared" si="2"/>
        <v>53.04601</v>
      </c>
    </row>
    <row r="19" spans="1:11" ht="15.75" thickBot="1">
      <c r="A19" s="17" t="s">
        <v>10</v>
      </c>
      <c r="B19" s="18">
        <f>B18/5</f>
        <v>0.20673999999999998</v>
      </c>
      <c r="C19" s="19">
        <f>C18/5</f>
        <v>0.16623399999999997</v>
      </c>
      <c r="D19" s="19">
        <f aca="true" t="shared" si="3" ref="D19:K19">D18/5</f>
        <v>153.70949000000002</v>
      </c>
      <c r="E19" s="19">
        <f t="shared" si="3"/>
        <v>0.130346</v>
      </c>
      <c r="F19" s="19">
        <f t="shared" si="3"/>
        <v>0.105706</v>
      </c>
      <c r="G19" s="19">
        <f t="shared" si="3"/>
        <v>0.08851</v>
      </c>
      <c r="H19" s="19">
        <f t="shared" si="3"/>
        <v>0.167486</v>
      </c>
      <c r="I19" s="19">
        <f t="shared" si="3"/>
        <v>0.08459</v>
      </c>
      <c r="J19" s="19">
        <f t="shared" si="3"/>
        <v>0.1359</v>
      </c>
      <c r="K19" s="19">
        <f t="shared" si="3"/>
        <v>10.609202</v>
      </c>
    </row>
    <row r="20" spans="1:11" ht="15" customHeight="1" thickTop="1">
      <c r="A20" s="8">
        <v>41169</v>
      </c>
      <c r="B20" s="9">
        <v>0.20247</v>
      </c>
      <c r="C20" s="10">
        <v>0.164</v>
      </c>
      <c r="D20" s="9">
        <v>152.83552</v>
      </c>
      <c r="E20" s="10">
        <v>0.1287</v>
      </c>
      <c r="F20" s="9">
        <v>0.10352</v>
      </c>
      <c r="G20" s="10">
        <v>0.08851</v>
      </c>
      <c r="H20" s="9">
        <v>0.16575</v>
      </c>
      <c r="I20" s="10">
        <v>0.08375</v>
      </c>
      <c r="J20" s="10">
        <v>0.1359</v>
      </c>
      <c r="K20" s="53">
        <v>10.54912</v>
      </c>
    </row>
    <row r="21" spans="1:11" ht="15">
      <c r="A21" s="8">
        <v>41170</v>
      </c>
      <c r="B21" s="9">
        <v>0.20245</v>
      </c>
      <c r="C21" s="10">
        <v>0.16423</v>
      </c>
      <c r="D21" s="9">
        <v>151.5939</v>
      </c>
      <c r="E21" s="10">
        <v>0.12933</v>
      </c>
      <c r="F21" s="9">
        <v>0.10332</v>
      </c>
      <c r="G21" s="10">
        <v>0.08851</v>
      </c>
      <c r="H21" s="9">
        <v>0.16619</v>
      </c>
      <c r="I21" s="10">
        <v>0.08364</v>
      </c>
      <c r="J21" s="10">
        <v>0.1359</v>
      </c>
      <c r="K21" s="53">
        <v>10.68395</v>
      </c>
    </row>
    <row r="22" spans="1:11" ht="15">
      <c r="A22" s="8">
        <v>41171</v>
      </c>
      <c r="B22" s="9">
        <v>0.20336</v>
      </c>
      <c r="C22" s="10">
        <v>0.16455</v>
      </c>
      <c r="D22" s="9">
        <v>151.92006</v>
      </c>
      <c r="E22" s="10">
        <v>0.13008</v>
      </c>
      <c r="F22" s="9">
        <v>0.10398</v>
      </c>
      <c r="G22" s="10">
        <v>0.08851</v>
      </c>
      <c r="H22" s="9">
        <v>0.16651</v>
      </c>
      <c r="I22" s="10">
        <v>0.08365</v>
      </c>
      <c r="J22" s="10">
        <v>0.1359</v>
      </c>
      <c r="K22" s="53">
        <v>10.6921</v>
      </c>
    </row>
    <row r="23" spans="1:11" ht="15">
      <c r="A23" s="8">
        <v>41172</v>
      </c>
      <c r="B23" s="9">
        <v>0.20377</v>
      </c>
      <c r="C23" s="10">
        <v>0.16422</v>
      </c>
      <c r="D23" s="9">
        <v>151.7456</v>
      </c>
      <c r="E23" s="10">
        <v>0.12992</v>
      </c>
      <c r="F23" s="9">
        <v>0.10419</v>
      </c>
      <c r="G23" s="10">
        <v>0.08851</v>
      </c>
      <c r="H23" s="9">
        <v>0.16641</v>
      </c>
      <c r="I23" s="10">
        <v>0.08375</v>
      </c>
      <c r="J23" s="10">
        <v>0.1359</v>
      </c>
      <c r="K23" s="53">
        <v>10.68429</v>
      </c>
    </row>
    <row r="24" spans="1:11" ht="15.75" thickBot="1">
      <c r="A24" s="11">
        <v>41173</v>
      </c>
      <c r="B24" s="12">
        <v>0.20478</v>
      </c>
      <c r="C24" s="13">
        <v>0.16462</v>
      </c>
      <c r="D24" s="12">
        <v>152.17997</v>
      </c>
      <c r="E24" s="13">
        <v>0.13042</v>
      </c>
      <c r="F24" s="12">
        <v>0.1047</v>
      </c>
      <c r="G24" s="13">
        <v>0.08851</v>
      </c>
      <c r="H24" s="12">
        <v>0.16651</v>
      </c>
      <c r="I24" s="13">
        <v>0.08389</v>
      </c>
      <c r="J24" s="13">
        <v>0.1359</v>
      </c>
      <c r="K24" s="54">
        <v>10.6333</v>
      </c>
    </row>
    <row r="25" spans="1:11" ht="15.75" thickTop="1">
      <c r="A25" s="14" t="s">
        <v>9</v>
      </c>
      <c r="B25" s="15">
        <f aca="true" t="shared" si="4" ref="B25:K25">SUM(B20:B24)</f>
        <v>1.0168300000000001</v>
      </c>
      <c r="C25" s="16">
        <f t="shared" si="4"/>
        <v>0.82162</v>
      </c>
      <c r="D25" s="15">
        <f t="shared" si="4"/>
        <v>760.27505</v>
      </c>
      <c r="E25" s="16">
        <f t="shared" si="4"/>
        <v>0.64845</v>
      </c>
      <c r="F25" s="15">
        <f t="shared" si="4"/>
        <v>0.51971</v>
      </c>
      <c r="G25" s="16">
        <f t="shared" si="4"/>
        <v>0.44255</v>
      </c>
      <c r="H25" s="15">
        <f t="shared" si="4"/>
        <v>0.8313699999999999</v>
      </c>
      <c r="I25" s="16">
        <f t="shared" si="4"/>
        <v>0.41868000000000005</v>
      </c>
      <c r="J25" s="16">
        <f t="shared" si="4"/>
        <v>0.6795</v>
      </c>
      <c r="K25" s="55">
        <f t="shared" si="4"/>
        <v>53.24276</v>
      </c>
    </row>
    <row r="26" spans="1:11" ht="15.75" thickBot="1">
      <c r="A26" s="17" t="s">
        <v>10</v>
      </c>
      <c r="B26" s="18">
        <f>B25/5</f>
        <v>0.20336600000000002</v>
      </c>
      <c r="C26" s="19">
        <f>C25/5</f>
        <v>0.164324</v>
      </c>
      <c r="D26" s="19">
        <f aca="true" t="shared" si="5" ref="D26:K26">D25/5</f>
        <v>152.05500999999998</v>
      </c>
      <c r="E26" s="19">
        <f t="shared" si="5"/>
        <v>0.12969</v>
      </c>
      <c r="F26" s="19">
        <f t="shared" si="5"/>
        <v>0.103942</v>
      </c>
      <c r="G26" s="19">
        <f t="shared" si="5"/>
        <v>0.08851</v>
      </c>
      <c r="H26" s="19">
        <f t="shared" si="5"/>
        <v>0.16627399999999998</v>
      </c>
      <c r="I26" s="19">
        <f t="shared" si="5"/>
        <v>0.083736</v>
      </c>
      <c r="J26" s="19">
        <f t="shared" si="5"/>
        <v>0.1359</v>
      </c>
      <c r="K26" s="19">
        <f t="shared" si="5"/>
        <v>10.648551999999999</v>
      </c>
    </row>
    <row r="27" spans="1:11" ht="15.75" thickTop="1">
      <c r="A27" s="8">
        <v>41176</v>
      </c>
      <c r="B27" s="9">
        <v>0.20469</v>
      </c>
      <c r="C27" s="10">
        <v>0.1641</v>
      </c>
      <c r="D27" s="9">
        <v>152.15449</v>
      </c>
      <c r="E27" s="10">
        <v>0.12998</v>
      </c>
      <c r="F27" s="9">
        <v>0.10466</v>
      </c>
      <c r="G27" s="10">
        <v>0.08812</v>
      </c>
      <c r="H27" s="9">
        <v>0.16632</v>
      </c>
      <c r="I27" s="10">
        <v>0.0837</v>
      </c>
      <c r="J27" s="10">
        <v>0.1359</v>
      </c>
      <c r="K27" s="53">
        <v>10.62602</v>
      </c>
    </row>
    <row r="28" spans="1:11" ht="15">
      <c r="A28" s="8">
        <v>41177</v>
      </c>
      <c r="B28" s="9">
        <v>0.20543</v>
      </c>
      <c r="C28" s="10">
        <v>0.16481</v>
      </c>
      <c r="D28" s="9">
        <v>152.23756</v>
      </c>
      <c r="E28" s="10">
        <v>0.13038</v>
      </c>
      <c r="F28" s="9">
        <v>0.10503</v>
      </c>
      <c r="G28" s="10">
        <v>0.08821</v>
      </c>
      <c r="H28" s="9">
        <v>0.16668</v>
      </c>
      <c r="I28" s="10">
        <v>0.08383</v>
      </c>
      <c r="J28" s="10">
        <v>0.1359</v>
      </c>
      <c r="K28" s="53">
        <v>10.60071</v>
      </c>
    </row>
    <row r="29" spans="1:11" ht="15">
      <c r="A29" s="8">
        <v>41178</v>
      </c>
      <c r="B29" s="9">
        <v>0.20545</v>
      </c>
      <c r="C29" s="10">
        <v>0.16487</v>
      </c>
      <c r="D29" s="9">
        <v>152.0755</v>
      </c>
      <c r="E29" s="10">
        <v>0.13031</v>
      </c>
      <c r="F29" s="9">
        <v>0.10504</v>
      </c>
      <c r="G29" s="10">
        <v>0.08816</v>
      </c>
      <c r="H29" s="9">
        <v>0.16661</v>
      </c>
      <c r="I29" s="10">
        <v>0.08372</v>
      </c>
      <c r="J29" s="10">
        <v>0.1359</v>
      </c>
      <c r="K29" s="53">
        <v>10.57574</v>
      </c>
    </row>
    <row r="30" spans="1:11" ht="15">
      <c r="A30" s="8">
        <v>41179</v>
      </c>
      <c r="B30" s="9">
        <v>0.2066</v>
      </c>
      <c r="C30" s="10">
        <v>0.1654</v>
      </c>
      <c r="D30" s="9">
        <v>152.26321</v>
      </c>
      <c r="E30" s="10">
        <v>0.13122</v>
      </c>
      <c r="F30" s="9">
        <v>0.10583</v>
      </c>
      <c r="G30" s="10">
        <v>0.08828</v>
      </c>
      <c r="H30" s="9">
        <v>0.16736</v>
      </c>
      <c r="I30" s="10">
        <v>0.08406</v>
      </c>
      <c r="J30" s="10">
        <v>0.1359</v>
      </c>
      <c r="K30" s="53">
        <v>10.56724</v>
      </c>
    </row>
    <row r="31" spans="1:11" ht="15.75" thickBot="1">
      <c r="A31" s="11">
        <v>41180</v>
      </c>
      <c r="B31" s="12">
        <v>0.20651</v>
      </c>
      <c r="C31" s="13">
        <v>0.1654</v>
      </c>
      <c r="D31" s="12">
        <v>152.15653</v>
      </c>
      <c r="E31" s="13">
        <v>0.13098</v>
      </c>
      <c r="F31" s="12">
        <v>0.10559</v>
      </c>
      <c r="G31" s="13">
        <v>0.08828</v>
      </c>
      <c r="H31" s="12">
        <v>0.16719</v>
      </c>
      <c r="I31" s="13">
        <v>0.08408</v>
      </c>
      <c r="J31" s="13">
        <v>0.1359</v>
      </c>
      <c r="K31" s="54">
        <v>10.56453</v>
      </c>
    </row>
    <row r="32" spans="1:11" ht="15.75" thickTop="1">
      <c r="A32" s="14" t="s">
        <v>9</v>
      </c>
      <c r="B32" s="15">
        <f aca="true" t="shared" si="6" ref="B32:K32">SUM(B27:B31)</f>
        <v>1.02868</v>
      </c>
      <c r="C32" s="16">
        <f t="shared" si="6"/>
        <v>0.82458</v>
      </c>
      <c r="D32" s="15">
        <f t="shared" si="6"/>
        <v>760.88729</v>
      </c>
      <c r="E32" s="16">
        <f t="shared" si="6"/>
        <v>0.6528700000000001</v>
      </c>
      <c r="F32" s="15">
        <f t="shared" si="6"/>
        <v>0.5261499999999999</v>
      </c>
      <c r="G32" s="16">
        <f t="shared" si="6"/>
        <v>0.44105000000000005</v>
      </c>
      <c r="H32" s="15">
        <f t="shared" si="6"/>
        <v>0.83416</v>
      </c>
      <c r="I32" s="16">
        <f t="shared" si="6"/>
        <v>0.41939</v>
      </c>
      <c r="J32" s="16">
        <f t="shared" si="6"/>
        <v>0.6795</v>
      </c>
      <c r="K32" s="55">
        <f t="shared" si="6"/>
        <v>52.934239999999996</v>
      </c>
    </row>
    <row r="33" spans="1:11" ht="15.75" thickBot="1">
      <c r="A33" s="17" t="s">
        <v>10</v>
      </c>
      <c r="B33" s="18">
        <f>B32/5</f>
        <v>0.205736</v>
      </c>
      <c r="C33" s="19">
        <f>C32/5</f>
        <v>0.164916</v>
      </c>
      <c r="D33" s="19">
        <f aca="true" t="shared" si="7" ref="D33:K33">D32/5</f>
        <v>152.177458</v>
      </c>
      <c r="E33" s="19">
        <f t="shared" si="7"/>
        <v>0.13057400000000002</v>
      </c>
      <c r="F33" s="19">
        <f t="shared" si="7"/>
        <v>0.10522999999999998</v>
      </c>
      <c r="G33" s="19">
        <f t="shared" si="7"/>
        <v>0.08821000000000001</v>
      </c>
      <c r="H33" s="19">
        <f t="shared" si="7"/>
        <v>0.166832</v>
      </c>
      <c r="I33" s="19">
        <f t="shared" si="7"/>
        <v>0.083878</v>
      </c>
      <c r="J33" s="19">
        <f t="shared" si="7"/>
        <v>0.1359</v>
      </c>
      <c r="K33" s="19">
        <f t="shared" si="7"/>
        <v>10.586848</v>
      </c>
    </row>
    <row r="34" spans="1:11" ht="15.75" thickTop="1">
      <c r="A34" s="8"/>
      <c r="B34" s="9"/>
      <c r="C34" s="10"/>
      <c r="D34" s="9"/>
      <c r="E34" s="10"/>
      <c r="F34" s="9"/>
      <c r="G34" s="10"/>
      <c r="H34" s="9"/>
      <c r="I34" s="10"/>
      <c r="J34" s="10"/>
      <c r="K34" s="53"/>
    </row>
    <row r="35" spans="1:11" ht="20.25">
      <c r="A35" s="20"/>
      <c r="B35" s="9"/>
      <c r="C35" s="50"/>
      <c r="D35" s="10"/>
      <c r="E35" s="22" t="s">
        <v>11</v>
      </c>
      <c r="F35" s="10"/>
      <c r="G35" s="10"/>
      <c r="H35" s="10"/>
      <c r="I35" s="10"/>
      <c r="J35" s="10"/>
      <c r="K35" s="53"/>
    </row>
    <row r="36" spans="1:11" ht="15.75" thickBot="1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57"/>
    </row>
    <row r="37" spans="1:11" ht="15">
      <c r="A37" s="26" t="s">
        <v>12</v>
      </c>
      <c r="B37" s="27">
        <f>SUM(B6:B10,B13:B17,B20:B24,B27:B31)</f>
        <v>4.134869999999999</v>
      </c>
      <c r="C37" s="36">
        <f>SUM(C6:C10,C13:C17,C20:C24,C27:C31)</f>
        <v>3.32934</v>
      </c>
      <c r="D37" s="36">
        <f aca="true" t="shared" si="8" ref="D37:K37">SUM(D6:D10,D13:D17,D20:D24,D27:D31)</f>
        <v>3060.2441000000003</v>
      </c>
      <c r="E37" s="36">
        <f t="shared" si="8"/>
        <v>2.61546</v>
      </c>
      <c r="F37" s="36">
        <f t="shared" si="8"/>
        <v>2.11413</v>
      </c>
      <c r="G37" s="36">
        <f t="shared" si="8"/>
        <v>1.7652899999999998</v>
      </c>
      <c r="H37" s="36">
        <f t="shared" si="8"/>
        <v>3.3503100000000003</v>
      </c>
      <c r="I37" s="36">
        <f t="shared" si="8"/>
        <v>1.6886800000000002</v>
      </c>
      <c r="J37" s="36">
        <f t="shared" si="8"/>
        <v>2.717999999999999</v>
      </c>
      <c r="K37" s="36">
        <f t="shared" si="8"/>
        <v>212.51705</v>
      </c>
    </row>
    <row r="38" spans="1:11" ht="15">
      <c r="A38" s="26" t="s">
        <v>13</v>
      </c>
      <c r="B38" s="27">
        <f>B37/20</f>
        <v>0.20674349999999997</v>
      </c>
      <c r="C38" s="28">
        <f>C37/20</f>
        <v>0.166467</v>
      </c>
      <c r="D38" s="28">
        <f aca="true" t="shared" si="9" ref="D38:K38">D37/20</f>
        <v>153.01220500000002</v>
      </c>
      <c r="E38" s="28">
        <f t="shared" si="9"/>
        <v>0.130773</v>
      </c>
      <c r="F38" s="28">
        <f t="shared" si="9"/>
        <v>0.1057065</v>
      </c>
      <c r="G38" s="28">
        <f t="shared" si="9"/>
        <v>0.0882645</v>
      </c>
      <c r="H38" s="28">
        <f t="shared" si="9"/>
        <v>0.1675155</v>
      </c>
      <c r="I38" s="28">
        <f t="shared" si="9"/>
        <v>0.08443400000000001</v>
      </c>
      <c r="J38" s="28">
        <f t="shared" si="9"/>
        <v>0.13589999999999997</v>
      </c>
      <c r="K38" s="28">
        <f t="shared" si="9"/>
        <v>10.6258525</v>
      </c>
    </row>
    <row r="39" spans="1:11" ht="15">
      <c r="A39" s="26" t="s">
        <v>14</v>
      </c>
      <c r="B39" s="27">
        <f>1/B38</f>
        <v>4.8369114385700165</v>
      </c>
      <c r="C39" s="28">
        <f aca="true" t="shared" si="10" ref="C39:J39">1/C38</f>
        <v>6.00719662155262</v>
      </c>
      <c r="D39" s="28">
        <f>1000/D38</f>
        <v>6.535426373340609</v>
      </c>
      <c r="E39" s="28">
        <f t="shared" si="10"/>
        <v>7.64683841465746</v>
      </c>
      <c r="F39" s="28">
        <f t="shared" si="10"/>
        <v>9.46015618717865</v>
      </c>
      <c r="G39" s="28">
        <f t="shared" si="10"/>
        <v>11.32958324128047</v>
      </c>
      <c r="H39" s="28">
        <f t="shared" si="10"/>
        <v>5.969596843277189</v>
      </c>
      <c r="I39" s="28">
        <f t="shared" si="10"/>
        <v>11.843570125778713</v>
      </c>
      <c r="J39" s="28">
        <f t="shared" si="10"/>
        <v>7.358351729212658</v>
      </c>
      <c r="K39" s="28">
        <f>100/K38</f>
        <v>9.411009610758288</v>
      </c>
    </row>
    <row r="40" spans="1:11" ht="15.75" thickBot="1">
      <c r="A40" s="29"/>
      <c r="B40" s="30"/>
      <c r="C40" s="31"/>
      <c r="D40" s="30"/>
      <c r="E40" s="31"/>
      <c r="F40" s="30"/>
      <c r="G40" s="31"/>
      <c r="H40" s="30"/>
      <c r="I40" s="31"/>
      <c r="J40" s="30"/>
      <c r="K40" s="3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R. Iro</dc:creator>
  <cp:keywords/>
  <dc:description/>
  <cp:lastModifiedBy>Carolyn Rago</cp:lastModifiedBy>
  <dcterms:created xsi:type="dcterms:W3CDTF">2015-02-23T02:43:09Z</dcterms:created>
  <dcterms:modified xsi:type="dcterms:W3CDTF">2016-03-02T02:49:46Z</dcterms:modified>
  <cp:category/>
  <cp:version/>
  <cp:contentType/>
  <cp:contentStatus/>
</cp:coreProperties>
</file>