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 activeTab="4"/>
  </bookViews>
  <sheets>
    <sheet name="Jan 2013" sheetId="1" r:id="rId1"/>
    <sheet name="Feb 2013" sheetId="10" r:id="rId2"/>
    <sheet name="Mar 2013" sheetId="11" r:id="rId3"/>
    <sheet name="Apr 2013" sheetId="12" r:id="rId4"/>
    <sheet name="May 2013" sheetId="13" r:id="rId5"/>
    <sheet name="June 2013" sheetId="14" r:id="rId6"/>
    <sheet name="July 2013" sheetId="15" r:id="rId7"/>
    <sheet name="August 2013" sheetId="16" r:id="rId8"/>
    <sheet name="September 2013" sheetId="17" r:id="rId9"/>
    <sheet name="october 2013" sheetId="18" r:id="rId10"/>
    <sheet name="November 2013" sheetId="19" r:id="rId11"/>
    <sheet name="December 2013" sheetId="20" r:id="rId12"/>
  </sheets>
  <calcPr calcId="145621"/>
</workbook>
</file>

<file path=xl/calcChain.xml><?xml version="1.0" encoding="utf-8"?>
<calcChain xmlns="http://schemas.openxmlformats.org/spreadsheetml/2006/main">
  <c r="M40" i="20" l="1"/>
  <c r="M41" i="20" s="1"/>
  <c r="I40" i="20"/>
  <c r="I41" i="20" s="1"/>
  <c r="E40" i="20"/>
  <c r="E41" i="20" s="1"/>
  <c r="O39" i="20"/>
  <c r="O40" i="20" s="1"/>
  <c r="O41" i="20" s="1"/>
  <c r="N39" i="20"/>
  <c r="N40" i="20" s="1"/>
  <c r="N41" i="20" s="1"/>
  <c r="M39" i="20"/>
  <c r="L39" i="20"/>
  <c r="L40" i="20" s="1"/>
  <c r="L41" i="20" s="1"/>
  <c r="K39" i="20"/>
  <c r="K40" i="20" s="1"/>
  <c r="K41" i="20" s="1"/>
  <c r="J39" i="20"/>
  <c r="J40" i="20" s="1"/>
  <c r="J41" i="20" s="1"/>
  <c r="I39" i="20"/>
  <c r="H39" i="20"/>
  <c r="H40" i="20" s="1"/>
  <c r="H41" i="20" s="1"/>
  <c r="G39" i="20"/>
  <c r="G40" i="20" s="1"/>
  <c r="G41" i="20" s="1"/>
  <c r="F39" i="20"/>
  <c r="F40" i="20" s="1"/>
  <c r="F41" i="20" s="1"/>
  <c r="E39" i="20"/>
  <c r="D39" i="20"/>
  <c r="D40" i="20" s="1"/>
  <c r="D41" i="20" s="1"/>
  <c r="C39" i="20"/>
  <c r="C40" i="20" s="1"/>
  <c r="C41" i="20" s="1"/>
  <c r="B39" i="20"/>
  <c r="B40" i="20" s="1"/>
  <c r="B41" i="20" s="1"/>
  <c r="M34" i="20"/>
  <c r="I34" i="20"/>
  <c r="E34" i="20"/>
  <c r="O33" i="20"/>
  <c r="O34" i="20" s="1"/>
  <c r="N33" i="20"/>
  <c r="N34" i="20" s="1"/>
  <c r="M33" i="20"/>
  <c r="L33" i="20"/>
  <c r="L34" i="20" s="1"/>
  <c r="K33" i="20"/>
  <c r="K34" i="20" s="1"/>
  <c r="J33" i="20"/>
  <c r="J34" i="20" s="1"/>
  <c r="I33" i="20"/>
  <c r="H33" i="20"/>
  <c r="H34" i="20" s="1"/>
  <c r="G33" i="20"/>
  <c r="G34" i="20" s="1"/>
  <c r="F33" i="20"/>
  <c r="F34" i="20" s="1"/>
  <c r="E33" i="20"/>
  <c r="D33" i="20"/>
  <c r="D34" i="20" s="1"/>
  <c r="C33" i="20"/>
  <c r="C34" i="20" s="1"/>
  <c r="B33" i="20"/>
  <c r="B34" i="20" s="1"/>
  <c r="M30" i="20"/>
  <c r="I30" i="20"/>
  <c r="E30" i="20"/>
  <c r="O29" i="20"/>
  <c r="O30" i="20" s="1"/>
  <c r="N29" i="20"/>
  <c r="N30" i="20" s="1"/>
  <c r="M29" i="20"/>
  <c r="L29" i="20"/>
  <c r="L30" i="20" s="1"/>
  <c r="K29" i="20"/>
  <c r="K30" i="20" s="1"/>
  <c r="J29" i="20"/>
  <c r="J30" i="20" s="1"/>
  <c r="I29" i="20"/>
  <c r="H29" i="20"/>
  <c r="H30" i="20" s="1"/>
  <c r="G29" i="20"/>
  <c r="G30" i="20" s="1"/>
  <c r="F29" i="20"/>
  <c r="F30" i="20" s="1"/>
  <c r="E29" i="20"/>
  <c r="D29" i="20"/>
  <c r="D30" i="20" s="1"/>
  <c r="C29" i="20"/>
  <c r="C30" i="20" s="1"/>
  <c r="B29" i="20"/>
  <c r="B30" i="20" s="1"/>
  <c r="M25" i="20"/>
  <c r="I25" i="20"/>
  <c r="E25" i="20"/>
  <c r="O24" i="20"/>
  <c r="O25" i="20" s="1"/>
  <c r="N24" i="20"/>
  <c r="N25" i="20" s="1"/>
  <c r="M24" i="20"/>
  <c r="L24" i="20"/>
  <c r="L25" i="20" s="1"/>
  <c r="K24" i="20"/>
  <c r="K25" i="20" s="1"/>
  <c r="J24" i="20"/>
  <c r="J25" i="20" s="1"/>
  <c r="I24" i="20"/>
  <c r="H24" i="20"/>
  <c r="H25" i="20" s="1"/>
  <c r="G24" i="20"/>
  <c r="G25" i="20" s="1"/>
  <c r="F24" i="20"/>
  <c r="F25" i="20" s="1"/>
  <c r="E24" i="20"/>
  <c r="D24" i="20"/>
  <c r="D25" i="20" s="1"/>
  <c r="C24" i="20"/>
  <c r="C25" i="20" s="1"/>
  <c r="B24" i="20"/>
  <c r="B25" i="20" s="1"/>
  <c r="M18" i="20"/>
  <c r="L18" i="20"/>
  <c r="I18" i="20"/>
  <c r="H18" i="20"/>
  <c r="E18" i="20"/>
  <c r="D18" i="20"/>
  <c r="O17" i="20"/>
  <c r="O18" i="20" s="1"/>
  <c r="N17" i="20"/>
  <c r="N18" i="20" s="1"/>
  <c r="M17" i="20"/>
  <c r="L17" i="20"/>
  <c r="K17" i="20"/>
  <c r="K18" i="20" s="1"/>
  <c r="J17" i="20"/>
  <c r="J18" i="20" s="1"/>
  <c r="I17" i="20"/>
  <c r="H17" i="20"/>
  <c r="G17" i="20"/>
  <c r="G18" i="20" s="1"/>
  <c r="F17" i="20"/>
  <c r="F18" i="20" s="1"/>
  <c r="E17" i="20"/>
  <c r="D17" i="20"/>
  <c r="C17" i="20"/>
  <c r="C18" i="20" s="1"/>
  <c r="B17" i="20"/>
  <c r="B18" i="20" s="1"/>
  <c r="M11" i="20"/>
  <c r="L11" i="20"/>
  <c r="I11" i="20"/>
  <c r="H11" i="20"/>
  <c r="E11" i="20"/>
  <c r="D11" i="20"/>
  <c r="O10" i="20"/>
  <c r="O11" i="20" s="1"/>
  <c r="N10" i="20"/>
  <c r="N11" i="20" s="1"/>
  <c r="M10" i="20"/>
  <c r="L10" i="20"/>
  <c r="K10" i="20"/>
  <c r="K11" i="20" s="1"/>
  <c r="J10" i="20"/>
  <c r="J11" i="20" s="1"/>
  <c r="I10" i="20"/>
  <c r="H10" i="20"/>
  <c r="G10" i="20"/>
  <c r="G11" i="20" s="1"/>
  <c r="F10" i="20"/>
  <c r="F11" i="20" s="1"/>
  <c r="E10" i="20"/>
  <c r="D10" i="20"/>
  <c r="C10" i="20"/>
  <c r="C11" i="20" s="1"/>
  <c r="B10" i="20"/>
  <c r="B11" i="20" s="1"/>
  <c r="N40" i="19"/>
  <c r="N41" i="19" s="1"/>
  <c r="M40" i="19"/>
  <c r="M41" i="19" s="1"/>
  <c r="J40" i="19"/>
  <c r="J41" i="19" s="1"/>
  <c r="I40" i="19"/>
  <c r="I41" i="19" s="1"/>
  <c r="F40" i="19"/>
  <c r="F41" i="19" s="1"/>
  <c r="E40" i="19"/>
  <c r="E41" i="19" s="1"/>
  <c r="B40" i="19"/>
  <c r="B41" i="19" s="1"/>
  <c r="O39" i="19"/>
  <c r="O40" i="19" s="1"/>
  <c r="O41" i="19" s="1"/>
  <c r="N39" i="19"/>
  <c r="M39" i="19"/>
  <c r="L39" i="19"/>
  <c r="L40" i="19" s="1"/>
  <c r="L41" i="19" s="1"/>
  <c r="K39" i="19"/>
  <c r="K40" i="19" s="1"/>
  <c r="K41" i="19" s="1"/>
  <c r="J39" i="19"/>
  <c r="I39" i="19"/>
  <c r="H39" i="19"/>
  <c r="H40" i="19" s="1"/>
  <c r="H41" i="19" s="1"/>
  <c r="G39" i="19"/>
  <c r="G40" i="19" s="1"/>
  <c r="G41" i="19" s="1"/>
  <c r="F39" i="19"/>
  <c r="E39" i="19"/>
  <c r="D39" i="19"/>
  <c r="D40" i="19" s="1"/>
  <c r="D41" i="19" s="1"/>
  <c r="C39" i="19"/>
  <c r="C40" i="19" s="1"/>
  <c r="C41" i="19" s="1"/>
  <c r="B39" i="19"/>
  <c r="N34" i="19"/>
  <c r="M34" i="19"/>
  <c r="J34" i="19"/>
  <c r="I34" i="19"/>
  <c r="F34" i="19"/>
  <c r="E34" i="19"/>
  <c r="B34" i="19"/>
  <c r="O33" i="19"/>
  <c r="O34" i="19" s="1"/>
  <c r="N33" i="19"/>
  <c r="M33" i="19"/>
  <c r="L33" i="19"/>
  <c r="L34" i="19" s="1"/>
  <c r="K33" i="19"/>
  <c r="K34" i="19" s="1"/>
  <c r="J33" i="19"/>
  <c r="I33" i="19"/>
  <c r="H33" i="19"/>
  <c r="H34" i="19" s="1"/>
  <c r="G33" i="19"/>
  <c r="G34" i="19" s="1"/>
  <c r="F33" i="19"/>
  <c r="E33" i="19"/>
  <c r="D33" i="19"/>
  <c r="D34" i="19" s="1"/>
  <c r="C33" i="19"/>
  <c r="C34" i="19" s="1"/>
  <c r="B33" i="19"/>
  <c r="N27" i="19"/>
  <c r="M27" i="19"/>
  <c r="J27" i="19"/>
  <c r="I27" i="19"/>
  <c r="F27" i="19"/>
  <c r="E27" i="19"/>
  <c r="B27" i="19"/>
  <c r="O26" i="19"/>
  <c r="O27" i="19" s="1"/>
  <c r="N26" i="19"/>
  <c r="M26" i="19"/>
  <c r="L26" i="19"/>
  <c r="L27" i="19" s="1"/>
  <c r="K26" i="19"/>
  <c r="K27" i="19" s="1"/>
  <c r="J26" i="19"/>
  <c r="I26" i="19"/>
  <c r="H26" i="19"/>
  <c r="H27" i="19" s="1"/>
  <c r="G26" i="19"/>
  <c r="G27" i="19" s="1"/>
  <c r="F26" i="19"/>
  <c r="E26" i="19"/>
  <c r="D26" i="19"/>
  <c r="D27" i="19" s="1"/>
  <c r="C26" i="19"/>
  <c r="C27" i="19" s="1"/>
  <c r="B26" i="19"/>
  <c r="N20" i="19"/>
  <c r="M20" i="19"/>
  <c r="J20" i="19"/>
  <c r="I20" i="19"/>
  <c r="F20" i="19"/>
  <c r="E20" i="19"/>
  <c r="B20" i="19"/>
  <c r="O19" i="19"/>
  <c r="O20" i="19" s="1"/>
  <c r="N19" i="19"/>
  <c r="M19" i="19"/>
  <c r="L19" i="19"/>
  <c r="L20" i="19" s="1"/>
  <c r="K19" i="19"/>
  <c r="K20" i="19" s="1"/>
  <c r="J19" i="19"/>
  <c r="I19" i="19"/>
  <c r="H19" i="19"/>
  <c r="H20" i="19" s="1"/>
  <c r="G19" i="19"/>
  <c r="G20" i="19" s="1"/>
  <c r="F19" i="19"/>
  <c r="E19" i="19"/>
  <c r="D19" i="19"/>
  <c r="D20" i="19" s="1"/>
  <c r="C19" i="19"/>
  <c r="C20" i="19" s="1"/>
  <c r="B19" i="19"/>
  <c r="N13" i="19"/>
  <c r="M13" i="19"/>
  <c r="J13" i="19"/>
  <c r="I13" i="19"/>
  <c r="F13" i="19"/>
  <c r="E13" i="19"/>
  <c r="B13" i="19"/>
  <c r="O12" i="19"/>
  <c r="O13" i="19" s="1"/>
  <c r="N12" i="19"/>
  <c r="M12" i="19"/>
  <c r="L12" i="19"/>
  <c r="L13" i="19" s="1"/>
  <c r="K12" i="19"/>
  <c r="K13" i="19" s="1"/>
  <c r="J12" i="19"/>
  <c r="I12" i="19"/>
  <c r="H12" i="19"/>
  <c r="H13" i="19" s="1"/>
  <c r="G12" i="19"/>
  <c r="G13" i="19" s="1"/>
  <c r="F12" i="19"/>
  <c r="E12" i="19"/>
  <c r="D12" i="19"/>
  <c r="D13" i="19" s="1"/>
  <c r="C12" i="19"/>
  <c r="C13" i="19" s="1"/>
  <c r="B12" i="19"/>
  <c r="L45" i="18"/>
  <c r="L46" i="18" s="1"/>
  <c r="H45" i="18"/>
  <c r="H46" i="18" s="1"/>
  <c r="D45" i="18"/>
  <c r="D46" i="18" s="1"/>
  <c r="O44" i="18"/>
  <c r="O45" i="18" s="1"/>
  <c r="O46" i="18" s="1"/>
  <c r="N44" i="18"/>
  <c r="N45" i="18" s="1"/>
  <c r="N46" i="18" s="1"/>
  <c r="M44" i="18"/>
  <c r="M45" i="18" s="1"/>
  <c r="M46" i="18" s="1"/>
  <c r="L44" i="18"/>
  <c r="K44" i="18"/>
  <c r="K45" i="18" s="1"/>
  <c r="K46" i="18" s="1"/>
  <c r="J44" i="18"/>
  <c r="J45" i="18" s="1"/>
  <c r="J46" i="18" s="1"/>
  <c r="I44" i="18"/>
  <c r="I45" i="18" s="1"/>
  <c r="I46" i="18" s="1"/>
  <c r="H44" i="18"/>
  <c r="G44" i="18"/>
  <c r="G45" i="18" s="1"/>
  <c r="G46" i="18" s="1"/>
  <c r="F44" i="18"/>
  <c r="F45" i="18" s="1"/>
  <c r="F46" i="18" s="1"/>
  <c r="E44" i="18"/>
  <c r="E45" i="18" s="1"/>
  <c r="E46" i="18" s="1"/>
  <c r="D44" i="18"/>
  <c r="C44" i="18"/>
  <c r="C45" i="18" s="1"/>
  <c r="C46" i="18" s="1"/>
  <c r="B44" i="18"/>
  <c r="B45" i="18" s="1"/>
  <c r="B46" i="18" s="1"/>
  <c r="L39" i="18"/>
  <c r="H39" i="18"/>
  <c r="D39" i="18"/>
  <c r="O38" i="18"/>
  <c r="O39" i="18" s="1"/>
  <c r="N38" i="18"/>
  <c r="N39" i="18" s="1"/>
  <c r="M38" i="18"/>
  <c r="M39" i="18" s="1"/>
  <c r="L38" i="18"/>
  <c r="K38" i="18"/>
  <c r="K39" i="18" s="1"/>
  <c r="J38" i="18"/>
  <c r="J39" i="18" s="1"/>
  <c r="I38" i="18"/>
  <c r="I39" i="18" s="1"/>
  <c r="H38" i="18"/>
  <c r="G38" i="18"/>
  <c r="G39" i="18" s="1"/>
  <c r="F38" i="18"/>
  <c r="F39" i="18" s="1"/>
  <c r="E38" i="18"/>
  <c r="E39" i="18" s="1"/>
  <c r="D38" i="18"/>
  <c r="C38" i="18"/>
  <c r="C39" i="18" s="1"/>
  <c r="B38" i="18"/>
  <c r="B39" i="18" s="1"/>
  <c r="O32" i="18"/>
  <c r="L32" i="18"/>
  <c r="K32" i="18"/>
  <c r="H32" i="18"/>
  <c r="G32" i="18"/>
  <c r="D32" i="18"/>
  <c r="C32" i="18"/>
  <c r="O31" i="18"/>
  <c r="N31" i="18"/>
  <c r="N32" i="18" s="1"/>
  <c r="M31" i="18"/>
  <c r="M32" i="18" s="1"/>
  <c r="L31" i="18"/>
  <c r="K31" i="18"/>
  <c r="J31" i="18"/>
  <c r="J32" i="18" s="1"/>
  <c r="I31" i="18"/>
  <c r="I32" i="18" s="1"/>
  <c r="H31" i="18"/>
  <c r="G31" i="18"/>
  <c r="F31" i="18"/>
  <c r="F32" i="18" s="1"/>
  <c r="E31" i="18"/>
  <c r="E32" i="18" s="1"/>
  <c r="D31" i="18"/>
  <c r="C31" i="18"/>
  <c r="B31" i="18"/>
  <c r="B32" i="18" s="1"/>
  <c r="O25" i="18"/>
  <c r="L25" i="18"/>
  <c r="K25" i="18"/>
  <c r="H25" i="18"/>
  <c r="G25" i="18"/>
  <c r="D25" i="18"/>
  <c r="C25" i="18"/>
  <c r="O24" i="18"/>
  <c r="N24" i="18"/>
  <c r="N25" i="18" s="1"/>
  <c r="M24" i="18"/>
  <c r="M25" i="18" s="1"/>
  <c r="L24" i="18"/>
  <c r="K24" i="18"/>
  <c r="J24" i="18"/>
  <c r="J25" i="18" s="1"/>
  <c r="I24" i="18"/>
  <c r="I25" i="18" s="1"/>
  <c r="H24" i="18"/>
  <c r="G24" i="18"/>
  <c r="F24" i="18"/>
  <c r="F25" i="18" s="1"/>
  <c r="E24" i="18"/>
  <c r="E25" i="18" s="1"/>
  <c r="D24" i="18"/>
  <c r="C24" i="18"/>
  <c r="B24" i="18"/>
  <c r="B25" i="18" s="1"/>
  <c r="O18" i="18"/>
  <c r="L18" i="18"/>
  <c r="K18" i="18"/>
  <c r="H18" i="18"/>
  <c r="G18" i="18"/>
  <c r="D18" i="18"/>
  <c r="C18" i="18"/>
  <c r="O17" i="18"/>
  <c r="N17" i="18"/>
  <c r="N18" i="18" s="1"/>
  <c r="M17" i="18"/>
  <c r="M18" i="18" s="1"/>
  <c r="L17" i="18"/>
  <c r="K17" i="18"/>
  <c r="J17" i="18"/>
  <c r="J18" i="18" s="1"/>
  <c r="I17" i="18"/>
  <c r="I18" i="18" s="1"/>
  <c r="H17" i="18"/>
  <c r="G17" i="18"/>
  <c r="F17" i="18"/>
  <c r="F18" i="18" s="1"/>
  <c r="E17" i="18"/>
  <c r="E18" i="18" s="1"/>
  <c r="D17" i="18"/>
  <c r="C17" i="18"/>
  <c r="B17" i="18"/>
  <c r="B18" i="18" s="1"/>
  <c r="O11" i="18"/>
  <c r="L11" i="18"/>
  <c r="K11" i="18"/>
  <c r="H11" i="18"/>
  <c r="G11" i="18"/>
  <c r="D11" i="18"/>
  <c r="C11" i="18"/>
  <c r="O10" i="18"/>
  <c r="N10" i="18"/>
  <c r="N11" i="18" s="1"/>
  <c r="M10" i="18"/>
  <c r="M11" i="18" s="1"/>
  <c r="L10" i="18"/>
  <c r="K10" i="18"/>
  <c r="J10" i="18"/>
  <c r="J11" i="18" s="1"/>
  <c r="I10" i="18"/>
  <c r="I11" i="18" s="1"/>
  <c r="H10" i="18"/>
  <c r="G10" i="18"/>
  <c r="F10" i="18"/>
  <c r="F11" i="18" s="1"/>
  <c r="E10" i="18"/>
  <c r="E11" i="18" s="1"/>
  <c r="D10" i="18"/>
  <c r="C10" i="18"/>
  <c r="B10" i="18"/>
  <c r="B11" i="18" s="1"/>
  <c r="M46" i="17"/>
  <c r="M47" i="17" s="1"/>
  <c r="I46" i="17"/>
  <c r="I47" i="17" s="1"/>
  <c r="E46" i="17"/>
  <c r="E47" i="17" s="1"/>
  <c r="O45" i="17"/>
  <c r="O46" i="17" s="1"/>
  <c r="O47" i="17" s="1"/>
  <c r="N45" i="17"/>
  <c r="N46" i="17" s="1"/>
  <c r="N47" i="17" s="1"/>
  <c r="M45" i="17"/>
  <c r="L45" i="17"/>
  <c r="L46" i="17" s="1"/>
  <c r="L47" i="17" s="1"/>
  <c r="K45" i="17"/>
  <c r="K46" i="17" s="1"/>
  <c r="K47" i="17" s="1"/>
  <c r="J45" i="17"/>
  <c r="J46" i="17" s="1"/>
  <c r="J47" i="17" s="1"/>
  <c r="I45" i="17"/>
  <c r="H45" i="17"/>
  <c r="H46" i="17" s="1"/>
  <c r="H47" i="17" s="1"/>
  <c r="G45" i="17"/>
  <c r="G46" i="17" s="1"/>
  <c r="G47" i="17" s="1"/>
  <c r="F45" i="17"/>
  <c r="F46" i="17" s="1"/>
  <c r="F47" i="17" s="1"/>
  <c r="E45" i="17"/>
  <c r="D45" i="17"/>
  <c r="D46" i="17" s="1"/>
  <c r="D47" i="17" s="1"/>
  <c r="C45" i="17"/>
  <c r="C46" i="17" s="1"/>
  <c r="C47" i="17" s="1"/>
  <c r="B45" i="17"/>
  <c r="B46" i="17" s="1"/>
  <c r="B47" i="17" s="1"/>
  <c r="M40" i="17"/>
  <c r="I40" i="17"/>
  <c r="E40" i="17"/>
  <c r="O39" i="17"/>
  <c r="O40" i="17" s="1"/>
  <c r="N39" i="17"/>
  <c r="N40" i="17" s="1"/>
  <c r="M39" i="17"/>
  <c r="L39" i="17"/>
  <c r="L40" i="17" s="1"/>
  <c r="K39" i="17"/>
  <c r="K40" i="17" s="1"/>
  <c r="J39" i="17"/>
  <c r="J40" i="17" s="1"/>
  <c r="I39" i="17"/>
  <c r="H39" i="17"/>
  <c r="H40" i="17" s="1"/>
  <c r="G39" i="17"/>
  <c r="G40" i="17" s="1"/>
  <c r="F39" i="17"/>
  <c r="F40" i="17" s="1"/>
  <c r="E39" i="17"/>
  <c r="D39" i="17"/>
  <c r="D40" i="17" s="1"/>
  <c r="C39" i="17"/>
  <c r="C40" i="17" s="1"/>
  <c r="B39" i="17"/>
  <c r="B40" i="17" s="1"/>
  <c r="M33" i="17"/>
  <c r="I33" i="17"/>
  <c r="E33" i="17"/>
  <c r="O32" i="17"/>
  <c r="O33" i="17" s="1"/>
  <c r="N32" i="17"/>
  <c r="N33" i="17" s="1"/>
  <c r="M32" i="17"/>
  <c r="L32" i="17"/>
  <c r="L33" i="17" s="1"/>
  <c r="K32" i="17"/>
  <c r="K33" i="17" s="1"/>
  <c r="J32" i="17"/>
  <c r="J33" i="17" s="1"/>
  <c r="I32" i="17"/>
  <c r="H32" i="17"/>
  <c r="H33" i="17" s="1"/>
  <c r="G32" i="17"/>
  <c r="G33" i="17" s="1"/>
  <c r="F32" i="17"/>
  <c r="F33" i="17" s="1"/>
  <c r="E32" i="17"/>
  <c r="D32" i="17"/>
  <c r="D33" i="17" s="1"/>
  <c r="C32" i="17"/>
  <c r="C33" i="17" s="1"/>
  <c r="B32" i="17"/>
  <c r="B33" i="17" s="1"/>
  <c r="M26" i="17"/>
  <c r="I26" i="17"/>
  <c r="E26" i="17"/>
  <c r="O25" i="17"/>
  <c r="O26" i="17" s="1"/>
  <c r="N25" i="17"/>
  <c r="N26" i="17" s="1"/>
  <c r="M25" i="17"/>
  <c r="L25" i="17"/>
  <c r="L26" i="17" s="1"/>
  <c r="K25" i="17"/>
  <c r="K26" i="17" s="1"/>
  <c r="J25" i="17"/>
  <c r="J26" i="17" s="1"/>
  <c r="I25" i="17"/>
  <c r="H25" i="17"/>
  <c r="H26" i="17" s="1"/>
  <c r="G25" i="17"/>
  <c r="G26" i="17" s="1"/>
  <c r="F25" i="17"/>
  <c r="F26" i="17" s="1"/>
  <c r="E25" i="17"/>
  <c r="D25" i="17"/>
  <c r="D26" i="17" s="1"/>
  <c r="C25" i="17"/>
  <c r="C26" i="17" s="1"/>
  <c r="B25" i="17"/>
  <c r="B26" i="17" s="1"/>
  <c r="M19" i="17"/>
  <c r="I19" i="17"/>
  <c r="E19" i="17"/>
  <c r="O18" i="17"/>
  <c r="O19" i="17" s="1"/>
  <c r="N18" i="17"/>
  <c r="N19" i="17" s="1"/>
  <c r="M18" i="17"/>
  <c r="L18" i="17"/>
  <c r="L19" i="17" s="1"/>
  <c r="K18" i="17"/>
  <c r="K19" i="17" s="1"/>
  <c r="J18" i="17"/>
  <c r="J19" i="17" s="1"/>
  <c r="I18" i="17"/>
  <c r="H18" i="17"/>
  <c r="H19" i="17" s="1"/>
  <c r="G18" i="17"/>
  <c r="G19" i="17" s="1"/>
  <c r="F18" i="17"/>
  <c r="F19" i="17" s="1"/>
  <c r="E18" i="17"/>
  <c r="D18" i="17"/>
  <c r="D19" i="17" s="1"/>
  <c r="C18" i="17"/>
  <c r="C19" i="17" s="1"/>
  <c r="B18" i="17"/>
  <c r="B19" i="17" s="1"/>
  <c r="M12" i="17"/>
  <c r="L12" i="17"/>
  <c r="I12" i="17"/>
  <c r="H12" i="17"/>
  <c r="E12" i="17"/>
  <c r="D12" i="17"/>
  <c r="O11" i="17"/>
  <c r="O12" i="17" s="1"/>
  <c r="N11" i="17"/>
  <c r="N12" i="17" s="1"/>
  <c r="M11" i="17"/>
  <c r="L11" i="17"/>
  <c r="K11" i="17"/>
  <c r="K12" i="17" s="1"/>
  <c r="J11" i="17"/>
  <c r="J12" i="17" s="1"/>
  <c r="I11" i="17"/>
  <c r="H11" i="17"/>
  <c r="G11" i="17"/>
  <c r="G12" i="17" s="1"/>
  <c r="F11" i="17"/>
  <c r="F12" i="17" s="1"/>
  <c r="E11" i="17"/>
  <c r="D11" i="17"/>
  <c r="C11" i="17"/>
  <c r="C12" i="17" s="1"/>
  <c r="B11" i="17"/>
  <c r="B12" i="17" s="1"/>
  <c r="I42" i="16"/>
  <c r="I43" i="16" s="1"/>
  <c r="E42" i="16"/>
  <c r="E43" i="16" s="1"/>
  <c r="K41" i="16"/>
  <c r="K42" i="16" s="1"/>
  <c r="K43" i="16" s="1"/>
  <c r="J41" i="16"/>
  <c r="J42" i="16" s="1"/>
  <c r="J43" i="16" s="1"/>
  <c r="I41" i="16"/>
  <c r="H41" i="16"/>
  <c r="H42" i="16" s="1"/>
  <c r="H43" i="16" s="1"/>
  <c r="G41" i="16"/>
  <c r="G42" i="16" s="1"/>
  <c r="G43" i="16" s="1"/>
  <c r="F41" i="16"/>
  <c r="F42" i="16" s="1"/>
  <c r="F43" i="16" s="1"/>
  <c r="E41" i="16"/>
  <c r="D41" i="16"/>
  <c r="D42" i="16" s="1"/>
  <c r="D43" i="16" s="1"/>
  <c r="C41" i="16"/>
  <c r="C42" i="16" s="1"/>
  <c r="C43" i="16" s="1"/>
  <c r="B41" i="16"/>
  <c r="B42" i="16" s="1"/>
  <c r="B43" i="16" s="1"/>
  <c r="M37" i="16"/>
  <c r="I37" i="16"/>
  <c r="E37" i="16"/>
  <c r="O36" i="16"/>
  <c r="O37" i="16" s="1"/>
  <c r="N36" i="16"/>
  <c r="N37" i="16" s="1"/>
  <c r="M36" i="16"/>
  <c r="L36" i="16"/>
  <c r="L37" i="16" s="1"/>
  <c r="K36" i="16"/>
  <c r="K37" i="16" s="1"/>
  <c r="J36" i="16"/>
  <c r="J37" i="16" s="1"/>
  <c r="I36" i="16"/>
  <c r="H36" i="16"/>
  <c r="H37" i="16" s="1"/>
  <c r="G36" i="16"/>
  <c r="G37" i="16" s="1"/>
  <c r="F36" i="16"/>
  <c r="F37" i="16" s="1"/>
  <c r="E36" i="16"/>
  <c r="D36" i="16"/>
  <c r="D37" i="16" s="1"/>
  <c r="C36" i="16"/>
  <c r="C37" i="16" s="1"/>
  <c r="B36" i="16"/>
  <c r="B37" i="16" s="1"/>
  <c r="M30" i="16"/>
  <c r="L30" i="16"/>
  <c r="I30" i="16"/>
  <c r="H30" i="16"/>
  <c r="E30" i="16"/>
  <c r="D30" i="16"/>
  <c r="O29" i="16"/>
  <c r="O30" i="16" s="1"/>
  <c r="N29" i="16"/>
  <c r="N30" i="16" s="1"/>
  <c r="M29" i="16"/>
  <c r="L29" i="16"/>
  <c r="K29" i="16"/>
  <c r="K30" i="16" s="1"/>
  <c r="J29" i="16"/>
  <c r="J30" i="16" s="1"/>
  <c r="I29" i="16"/>
  <c r="H29" i="16"/>
  <c r="G29" i="16"/>
  <c r="G30" i="16" s="1"/>
  <c r="F29" i="16"/>
  <c r="F30" i="16" s="1"/>
  <c r="E29" i="16"/>
  <c r="D29" i="16"/>
  <c r="C29" i="16"/>
  <c r="C30" i="16" s="1"/>
  <c r="B29" i="16"/>
  <c r="B30" i="16" s="1"/>
  <c r="M23" i="16"/>
  <c r="L23" i="16"/>
  <c r="I23" i="16"/>
  <c r="H23" i="16"/>
  <c r="E23" i="16"/>
  <c r="D23" i="16"/>
  <c r="O22" i="16"/>
  <c r="O23" i="16" s="1"/>
  <c r="N22" i="16"/>
  <c r="N23" i="16" s="1"/>
  <c r="M22" i="16"/>
  <c r="L22" i="16"/>
  <c r="K22" i="16"/>
  <c r="K23" i="16" s="1"/>
  <c r="J22" i="16"/>
  <c r="J23" i="16" s="1"/>
  <c r="I22" i="16"/>
  <c r="H22" i="16"/>
  <c r="G22" i="16"/>
  <c r="G23" i="16" s="1"/>
  <c r="F22" i="16"/>
  <c r="F23" i="16" s="1"/>
  <c r="E22" i="16"/>
  <c r="D22" i="16"/>
  <c r="C22" i="16"/>
  <c r="C23" i="16" s="1"/>
  <c r="B22" i="16"/>
  <c r="B23" i="16" s="1"/>
  <c r="M16" i="16"/>
  <c r="L16" i="16"/>
  <c r="I16" i="16"/>
  <c r="H16" i="16"/>
  <c r="E16" i="16"/>
  <c r="D16" i="16"/>
  <c r="O15" i="16"/>
  <c r="O16" i="16" s="1"/>
  <c r="N15" i="16"/>
  <c r="N16" i="16" s="1"/>
  <c r="M15" i="16"/>
  <c r="L15" i="16"/>
  <c r="K15" i="16"/>
  <c r="K16" i="16" s="1"/>
  <c r="J15" i="16"/>
  <c r="J16" i="16" s="1"/>
  <c r="I15" i="16"/>
  <c r="H15" i="16"/>
  <c r="G15" i="16"/>
  <c r="G16" i="16" s="1"/>
  <c r="F15" i="16"/>
  <c r="F16" i="16" s="1"/>
  <c r="E15" i="16"/>
  <c r="D15" i="16"/>
  <c r="C15" i="16"/>
  <c r="C16" i="16" s="1"/>
  <c r="B15" i="16"/>
  <c r="B16" i="16" s="1"/>
  <c r="M9" i="16"/>
  <c r="L9" i="16"/>
  <c r="I9" i="16"/>
  <c r="H9" i="16"/>
  <c r="E9" i="16"/>
  <c r="D9" i="16"/>
  <c r="O8" i="16"/>
  <c r="O41" i="16" s="1"/>
  <c r="O42" i="16" s="1"/>
  <c r="O43" i="16" s="1"/>
  <c r="N8" i="16"/>
  <c r="N41" i="16" s="1"/>
  <c r="N42" i="16" s="1"/>
  <c r="N43" i="16" s="1"/>
  <c r="M8" i="16"/>
  <c r="M41" i="16" s="1"/>
  <c r="M42" i="16" s="1"/>
  <c r="M43" i="16" s="1"/>
  <c r="L8" i="16"/>
  <c r="L41" i="16" s="1"/>
  <c r="L42" i="16" s="1"/>
  <c r="L43" i="16" s="1"/>
  <c r="K8" i="16"/>
  <c r="K9" i="16" s="1"/>
  <c r="J8" i="16"/>
  <c r="J9" i="16" s="1"/>
  <c r="I8" i="16"/>
  <c r="H8" i="16"/>
  <c r="G8" i="16"/>
  <c r="G9" i="16" s="1"/>
  <c r="F8" i="16"/>
  <c r="F9" i="16" s="1"/>
  <c r="E8" i="16"/>
  <c r="D8" i="16"/>
  <c r="C8" i="16"/>
  <c r="C9" i="16" s="1"/>
  <c r="B8" i="16"/>
  <c r="B9" i="16" s="1"/>
  <c r="I43" i="15"/>
  <c r="I44" i="15" s="1"/>
  <c r="E43" i="15"/>
  <c r="E44" i="15" s="1"/>
  <c r="K42" i="15"/>
  <c r="K43" i="15" s="1"/>
  <c r="K44" i="15" s="1"/>
  <c r="J42" i="15"/>
  <c r="J43" i="15" s="1"/>
  <c r="J44" i="15" s="1"/>
  <c r="I42" i="15"/>
  <c r="H42" i="15"/>
  <c r="H43" i="15" s="1"/>
  <c r="H44" i="15" s="1"/>
  <c r="G42" i="15"/>
  <c r="G43" i="15" s="1"/>
  <c r="G44" i="15" s="1"/>
  <c r="F42" i="15"/>
  <c r="F43" i="15" s="1"/>
  <c r="F44" i="15" s="1"/>
  <c r="E42" i="15"/>
  <c r="D42" i="15"/>
  <c r="D43" i="15" s="1"/>
  <c r="D44" i="15" s="1"/>
  <c r="C42" i="15"/>
  <c r="C43" i="15" s="1"/>
  <c r="C44" i="15" s="1"/>
  <c r="B42" i="15"/>
  <c r="B43" i="15" s="1"/>
  <c r="B44" i="15" s="1"/>
  <c r="M37" i="15"/>
  <c r="J37" i="15"/>
  <c r="I37" i="15"/>
  <c r="E37" i="15"/>
  <c r="O36" i="15"/>
  <c r="O37" i="15" s="1"/>
  <c r="N36" i="15"/>
  <c r="N37" i="15" s="1"/>
  <c r="M36" i="15"/>
  <c r="L36" i="15"/>
  <c r="L37" i="15" s="1"/>
  <c r="K36" i="15"/>
  <c r="K37" i="15" s="1"/>
  <c r="J36" i="15"/>
  <c r="I36" i="15"/>
  <c r="H36" i="15"/>
  <c r="H37" i="15" s="1"/>
  <c r="G36" i="15"/>
  <c r="G37" i="15" s="1"/>
  <c r="F36" i="15"/>
  <c r="F37" i="15" s="1"/>
  <c r="E36" i="15"/>
  <c r="D36" i="15"/>
  <c r="D37" i="15" s="1"/>
  <c r="C36" i="15"/>
  <c r="C37" i="15" s="1"/>
  <c r="B36" i="15"/>
  <c r="B37" i="15" s="1"/>
  <c r="M32" i="15"/>
  <c r="I32" i="15"/>
  <c r="E32" i="15"/>
  <c r="O31" i="15"/>
  <c r="O32" i="15" s="1"/>
  <c r="N31" i="15"/>
  <c r="N32" i="15" s="1"/>
  <c r="M31" i="15"/>
  <c r="L31" i="15"/>
  <c r="L32" i="15" s="1"/>
  <c r="K31" i="15"/>
  <c r="K32" i="15" s="1"/>
  <c r="J31" i="15"/>
  <c r="J32" i="15" s="1"/>
  <c r="I31" i="15"/>
  <c r="H31" i="15"/>
  <c r="H32" i="15" s="1"/>
  <c r="G31" i="15"/>
  <c r="G32" i="15" s="1"/>
  <c r="F31" i="15"/>
  <c r="F32" i="15" s="1"/>
  <c r="E31" i="15"/>
  <c r="D31" i="15"/>
  <c r="D32" i="15" s="1"/>
  <c r="C31" i="15"/>
  <c r="C32" i="15" s="1"/>
  <c r="B31" i="15"/>
  <c r="B32" i="15" s="1"/>
  <c r="M25" i="15"/>
  <c r="I25" i="15"/>
  <c r="E25" i="15"/>
  <c r="O24" i="15"/>
  <c r="O25" i="15" s="1"/>
  <c r="N24" i="15"/>
  <c r="N25" i="15" s="1"/>
  <c r="M24" i="15"/>
  <c r="L24" i="15"/>
  <c r="L25" i="15" s="1"/>
  <c r="K24" i="15"/>
  <c r="K25" i="15" s="1"/>
  <c r="J24" i="15"/>
  <c r="J25" i="15" s="1"/>
  <c r="I24" i="15"/>
  <c r="H24" i="15"/>
  <c r="H25" i="15" s="1"/>
  <c r="G24" i="15"/>
  <c r="G25" i="15" s="1"/>
  <c r="F24" i="15"/>
  <c r="F25" i="15" s="1"/>
  <c r="E24" i="15"/>
  <c r="D24" i="15"/>
  <c r="D25" i="15" s="1"/>
  <c r="C24" i="15"/>
  <c r="C25" i="15" s="1"/>
  <c r="B24" i="15"/>
  <c r="B25" i="15" s="1"/>
  <c r="M18" i="15"/>
  <c r="L18" i="15"/>
  <c r="I18" i="15"/>
  <c r="H18" i="15"/>
  <c r="E18" i="15"/>
  <c r="D18" i="15"/>
  <c r="O17" i="15"/>
  <c r="O18" i="15" s="1"/>
  <c r="N17" i="15"/>
  <c r="N18" i="15" s="1"/>
  <c r="M17" i="15"/>
  <c r="L17" i="15"/>
  <c r="K17" i="15"/>
  <c r="K18" i="15" s="1"/>
  <c r="J17" i="15"/>
  <c r="J18" i="15" s="1"/>
  <c r="I17" i="15"/>
  <c r="H17" i="15"/>
  <c r="G17" i="15"/>
  <c r="G18" i="15" s="1"/>
  <c r="F17" i="15"/>
  <c r="F18" i="15" s="1"/>
  <c r="E17" i="15"/>
  <c r="D17" i="15"/>
  <c r="C17" i="15"/>
  <c r="C18" i="15" s="1"/>
  <c r="B17" i="15"/>
  <c r="B18" i="15" s="1"/>
  <c r="M12" i="15"/>
  <c r="L12" i="15"/>
  <c r="I12" i="15"/>
  <c r="H12" i="15"/>
  <c r="E12" i="15"/>
  <c r="D12" i="15"/>
  <c r="O11" i="15"/>
  <c r="O42" i="15" s="1"/>
  <c r="O43" i="15" s="1"/>
  <c r="O44" i="15" s="1"/>
  <c r="N11" i="15"/>
  <c r="N42" i="15" s="1"/>
  <c r="N43" i="15" s="1"/>
  <c r="N44" i="15" s="1"/>
  <c r="M11" i="15"/>
  <c r="M42" i="15" s="1"/>
  <c r="M43" i="15" s="1"/>
  <c r="M44" i="15" s="1"/>
  <c r="L11" i="15"/>
  <c r="L42" i="15" s="1"/>
  <c r="L43" i="15" s="1"/>
  <c r="L44" i="15" s="1"/>
  <c r="K11" i="15"/>
  <c r="K12" i="15" s="1"/>
  <c r="J11" i="15"/>
  <c r="J12" i="15" s="1"/>
  <c r="I11" i="15"/>
  <c r="H11" i="15"/>
  <c r="G11" i="15"/>
  <c r="G12" i="15" s="1"/>
  <c r="F11" i="15"/>
  <c r="F12" i="15" s="1"/>
  <c r="E11" i="15"/>
  <c r="D11" i="15"/>
  <c r="C11" i="15"/>
  <c r="C12" i="15" s="1"/>
  <c r="B11" i="15"/>
  <c r="B12" i="15" s="1"/>
  <c r="J37" i="14"/>
  <c r="J38" i="14" s="1"/>
  <c r="I37" i="14"/>
  <c r="I38" i="14" s="1"/>
  <c r="F37" i="14"/>
  <c r="F38" i="14" s="1"/>
  <c r="E37" i="14"/>
  <c r="E38" i="14" s="1"/>
  <c r="B37" i="14"/>
  <c r="B38" i="14" s="1"/>
  <c r="K36" i="14"/>
  <c r="K37" i="14" s="1"/>
  <c r="K38" i="14" s="1"/>
  <c r="J36" i="14"/>
  <c r="I36" i="14"/>
  <c r="H36" i="14"/>
  <c r="H37" i="14" s="1"/>
  <c r="H38" i="14" s="1"/>
  <c r="G36" i="14"/>
  <c r="G37" i="14" s="1"/>
  <c r="G38" i="14" s="1"/>
  <c r="F36" i="14"/>
  <c r="E36" i="14"/>
  <c r="D36" i="14"/>
  <c r="D37" i="14" s="1"/>
  <c r="D38" i="14" s="1"/>
  <c r="C36" i="14"/>
  <c r="C37" i="14" s="1"/>
  <c r="C38" i="14" s="1"/>
  <c r="B36" i="14"/>
  <c r="N32" i="14"/>
  <c r="M32" i="14"/>
  <c r="J32" i="14"/>
  <c r="I32" i="14"/>
  <c r="F32" i="14"/>
  <c r="E32" i="14"/>
  <c r="B32" i="14"/>
  <c r="O31" i="14"/>
  <c r="O32" i="14" s="1"/>
  <c r="N31" i="14"/>
  <c r="M31" i="14"/>
  <c r="L31" i="14"/>
  <c r="L32" i="14" s="1"/>
  <c r="K31" i="14"/>
  <c r="K32" i="14" s="1"/>
  <c r="J31" i="14"/>
  <c r="I31" i="14"/>
  <c r="H31" i="14"/>
  <c r="H32" i="14" s="1"/>
  <c r="G31" i="14"/>
  <c r="G32" i="14" s="1"/>
  <c r="F31" i="14"/>
  <c r="E31" i="14"/>
  <c r="D31" i="14"/>
  <c r="D32" i="14" s="1"/>
  <c r="C31" i="14"/>
  <c r="C32" i="14" s="1"/>
  <c r="B31" i="14"/>
  <c r="N25" i="14"/>
  <c r="M25" i="14"/>
  <c r="J25" i="14"/>
  <c r="I25" i="14"/>
  <c r="F25" i="14"/>
  <c r="E25" i="14"/>
  <c r="B25" i="14"/>
  <c r="O24" i="14"/>
  <c r="O25" i="14" s="1"/>
  <c r="N24" i="14"/>
  <c r="M24" i="14"/>
  <c r="L24" i="14"/>
  <c r="L25" i="14" s="1"/>
  <c r="K24" i="14"/>
  <c r="K25" i="14" s="1"/>
  <c r="J24" i="14"/>
  <c r="I24" i="14"/>
  <c r="H24" i="14"/>
  <c r="H25" i="14" s="1"/>
  <c r="G24" i="14"/>
  <c r="G25" i="14" s="1"/>
  <c r="F24" i="14"/>
  <c r="E24" i="14"/>
  <c r="D24" i="14"/>
  <c r="D25" i="14" s="1"/>
  <c r="C24" i="14"/>
  <c r="C25" i="14" s="1"/>
  <c r="B24" i="14"/>
  <c r="N18" i="14"/>
  <c r="M18" i="14"/>
  <c r="J18" i="14"/>
  <c r="I18" i="14"/>
  <c r="F18" i="14"/>
  <c r="E18" i="14"/>
  <c r="B18" i="14"/>
  <c r="O17" i="14"/>
  <c r="O18" i="14" s="1"/>
  <c r="N17" i="14"/>
  <c r="M17" i="14"/>
  <c r="L17" i="14"/>
  <c r="L18" i="14" s="1"/>
  <c r="K17" i="14"/>
  <c r="K18" i="14" s="1"/>
  <c r="J17" i="14"/>
  <c r="I17" i="14"/>
  <c r="H17" i="14"/>
  <c r="H18" i="14" s="1"/>
  <c r="G17" i="14"/>
  <c r="G18" i="14" s="1"/>
  <c r="F17" i="14"/>
  <c r="E17" i="14"/>
  <c r="D17" i="14"/>
  <c r="D18" i="14" s="1"/>
  <c r="C17" i="14"/>
  <c r="C18" i="14" s="1"/>
  <c r="B17" i="14"/>
  <c r="N12" i="14"/>
  <c r="M12" i="14"/>
  <c r="J12" i="14"/>
  <c r="I12" i="14"/>
  <c r="F12" i="14"/>
  <c r="E12" i="14"/>
  <c r="B12" i="14"/>
  <c r="O11" i="14"/>
  <c r="O36" i="14" s="1"/>
  <c r="O37" i="14" s="1"/>
  <c r="O38" i="14" s="1"/>
  <c r="N11" i="14"/>
  <c r="N36" i="14" s="1"/>
  <c r="N37" i="14" s="1"/>
  <c r="N38" i="14" s="1"/>
  <c r="M11" i="14"/>
  <c r="M36" i="14" s="1"/>
  <c r="M37" i="14" s="1"/>
  <c r="M38" i="14" s="1"/>
  <c r="L11" i="14"/>
  <c r="L12" i="14" s="1"/>
  <c r="K11" i="14"/>
  <c r="K12" i="14" s="1"/>
  <c r="J11" i="14"/>
  <c r="I11" i="14"/>
  <c r="H11" i="14"/>
  <c r="H12" i="14" s="1"/>
  <c r="G11" i="14"/>
  <c r="G12" i="14" s="1"/>
  <c r="F11" i="14"/>
  <c r="E11" i="14"/>
  <c r="D11" i="14"/>
  <c r="D12" i="14" s="1"/>
  <c r="C11" i="14"/>
  <c r="C12" i="14" s="1"/>
  <c r="B11" i="14"/>
  <c r="I41" i="13"/>
  <c r="I42" i="13" s="1"/>
  <c r="E41" i="13"/>
  <c r="E42" i="13" s="1"/>
  <c r="K40" i="13"/>
  <c r="K41" i="13" s="1"/>
  <c r="K42" i="13" s="1"/>
  <c r="J40" i="13"/>
  <c r="J41" i="13" s="1"/>
  <c r="J42" i="13" s="1"/>
  <c r="I40" i="13"/>
  <c r="H40" i="13"/>
  <c r="H41" i="13" s="1"/>
  <c r="H42" i="13" s="1"/>
  <c r="G40" i="13"/>
  <c r="G41" i="13" s="1"/>
  <c r="G42" i="13" s="1"/>
  <c r="F40" i="13"/>
  <c r="F41" i="13" s="1"/>
  <c r="F42" i="13" s="1"/>
  <c r="E40" i="13"/>
  <c r="D40" i="13"/>
  <c r="D41" i="13" s="1"/>
  <c r="D42" i="13" s="1"/>
  <c r="C40" i="13"/>
  <c r="C41" i="13" s="1"/>
  <c r="C42" i="13" s="1"/>
  <c r="B40" i="13"/>
  <c r="B41" i="13" s="1"/>
  <c r="B42" i="13" s="1"/>
  <c r="M37" i="13"/>
  <c r="L37" i="13"/>
  <c r="I37" i="13"/>
  <c r="H37" i="13"/>
  <c r="E37" i="13"/>
  <c r="D37" i="13"/>
  <c r="O36" i="13"/>
  <c r="O37" i="13" s="1"/>
  <c r="N36" i="13"/>
  <c r="N37" i="13" s="1"/>
  <c r="M36" i="13"/>
  <c r="L36" i="13"/>
  <c r="K36" i="13"/>
  <c r="K37" i="13" s="1"/>
  <c r="J36" i="13"/>
  <c r="J37" i="13" s="1"/>
  <c r="I36" i="13"/>
  <c r="H36" i="13"/>
  <c r="G36" i="13"/>
  <c r="G37" i="13" s="1"/>
  <c r="F36" i="13"/>
  <c r="F37" i="13" s="1"/>
  <c r="E36" i="13"/>
  <c r="D36" i="13"/>
  <c r="C36" i="13"/>
  <c r="C37" i="13" s="1"/>
  <c r="B36" i="13"/>
  <c r="B37" i="13" s="1"/>
  <c r="M30" i="13"/>
  <c r="L30" i="13"/>
  <c r="I30" i="13"/>
  <c r="H30" i="13"/>
  <c r="E30" i="13"/>
  <c r="D30" i="13"/>
  <c r="O29" i="13"/>
  <c r="O30" i="13" s="1"/>
  <c r="N29" i="13"/>
  <c r="N30" i="13" s="1"/>
  <c r="M29" i="13"/>
  <c r="L29" i="13"/>
  <c r="K29" i="13"/>
  <c r="K30" i="13" s="1"/>
  <c r="J29" i="13"/>
  <c r="J30" i="13" s="1"/>
  <c r="I29" i="13"/>
  <c r="H29" i="13"/>
  <c r="G29" i="13"/>
  <c r="G30" i="13" s="1"/>
  <c r="F29" i="13"/>
  <c r="F30" i="13" s="1"/>
  <c r="E29" i="13"/>
  <c r="D29" i="13"/>
  <c r="C29" i="13"/>
  <c r="C30" i="13" s="1"/>
  <c r="B29" i="13"/>
  <c r="B30" i="13" s="1"/>
  <c r="M24" i="13"/>
  <c r="L24" i="13"/>
  <c r="I24" i="13"/>
  <c r="H24" i="13"/>
  <c r="E24" i="13"/>
  <c r="D24" i="13"/>
  <c r="O23" i="13"/>
  <c r="O24" i="13" s="1"/>
  <c r="N23" i="13"/>
  <c r="N24" i="13" s="1"/>
  <c r="M23" i="13"/>
  <c r="L23" i="13"/>
  <c r="K23" i="13"/>
  <c r="K24" i="13" s="1"/>
  <c r="J23" i="13"/>
  <c r="J24" i="13" s="1"/>
  <c r="I23" i="13"/>
  <c r="H23" i="13"/>
  <c r="G23" i="13"/>
  <c r="G24" i="13" s="1"/>
  <c r="F23" i="13"/>
  <c r="F24" i="13" s="1"/>
  <c r="E23" i="13"/>
  <c r="D23" i="13"/>
  <c r="C23" i="13"/>
  <c r="C24" i="13" s="1"/>
  <c r="B23" i="13"/>
  <c r="B24" i="13" s="1"/>
  <c r="M17" i="13"/>
  <c r="L17" i="13"/>
  <c r="I17" i="13"/>
  <c r="H17" i="13"/>
  <c r="E17" i="13"/>
  <c r="D17" i="13"/>
  <c r="O16" i="13"/>
  <c r="O17" i="13" s="1"/>
  <c r="N16" i="13"/>
  <c r="N17" i="13" s="1"/>
  <c r="M16" i="13"/>
  <c r="L16" i="13"/>
  <c r="K16" i="13"/>
  <c r="K17" i="13" s="1"/>
  <c r="J16" i="13"/>
  <c r="J17" i="13" s="1"/>
  <c r="I16" i="13"/>
  <c r="H16" i="13"/>
  <c r="G16" i="13"/>
  <c r="G17" i="13" s="1"/>
  <c r="F16" i="13"/>
  <c r="F17" i="13" s="1"/>
  <c r="E16" i="13"/>
  <c r="D16" i="13"/>
  <c r="C16" i="13"/>
  <c r="C17" i="13" s="1"/>
  <c r="B16" i="13"/>
  <c r="B17" i="13" s="1"/>
  <c r="M10" i="13"/>
  <c r="L10" i="13"/>
  <c r="I10" i="13"/>
  <c r="H10" i="13"/>
  <c r="E10" i="13"/>
  <c r="D10" i="13"/>
  <c r="O9" i="13"/>
  <c r="O40" i="13" s="1"/>
  <c r="O41" i="13" s="1"/>
  <c r="O42" i="13" s="1"/>
  <c r="N9" i="13"/>
  <c r="N40" i="13" s="1"/>
  <c r="N41" i="13" s="1"/>
  <c r="N42" i="13" s="1"/>
  <c r="M9" i="13"/>
  <c r="M40" i="13" s="1"/>
  <c r="M41" i="13" s="1"/>
  <c r="M42" i="13" s="1"/>
  <c r="L9" i="13"/>
  <c r="L40" i="13" s="1"/>
  <c r="L41" i="13" s="1"/>
  <c r="L42" i="13" s="1"/>
  <c r="K9" i="13"/>
  <c r="K10" i="13" s="1"/>
  <c r="J9" i="13"/>
  <c r="J10" i="13" s="1"/>
  <c r="I9" i="13"/>
  <c r="H9" i="13"/>
  <c r="G9" i="13"/>
  <c r="G10" i="13" s="1"/>
  <c r="F9" i="13"/>
  <c r="F10" i="13" s="1"/>
  <c r="E9" i="13"/>
  <c r="D9" i="13"/>
  <c r="C9" i="13"/>
  <c r="C10" i="13" s="1"/>
  <c r="B9" i="13"/>
  <c r="B10" i="13" s="1"/>
  <c r="I42" i="12"/>
  <c r="I43" i="12" s="1"/>
  <c r="E42" i="12"/>
  <c r="E43" i="12" s="1"/>
  <c r="K41" i="12"/>
  <c r="K42" i="12" s="1"/>
  <c r="K43" i="12" s="1"/>
  <c r="J41" i="12"/>
  <c r="J42" i="12" s="1"/>
  <c r="J43" i="12" s="1"/>
  <c r="I41" i="12"/>
  <c r="H41" i="12"/>
  <c r="H42" i="12" s="1"/>
  <c r="H43" i="12" s="1"/>
  <c r="G41" i="12"/>
  <c r="G42" i="12" s="1"/>
  <c r="G43" i="12" s="1"/>
  <c r="F41" i="12"/>
  <c r="F42" i="12" s="1"/>
  <c r="F43" i="12" s="1"/>
  <c r="E41" i="12"/>
  <c r="D41" i="12"/>
  <c r="D42" i="12" s="1"/>
  <c r="D43" i="12" s="1"/>
  <c r="C41" i="12"/>
  <c r="C42" i="12" s="1"/>
  <c r="C43" i="12" s="1"/>
  <c r="B41" i="12"/>
  <c r="B42" i="12" s="1"/>
  <c r="B43" i="12" s="1"/>
  <c r="M37" i="12"/>
  <c r="L37" i="12"/>
  <c r="I37" i="12"/>
  <c r="H37" i="12"/>
  <c r="E37" i="12"/>
  <c r="D37" i="12"/>
  <c r="O36" i="12"/>
  <c r="O37" i="12" s="1"/>
  <c r="N36" i="12"/>
  <c r="N37" i="12" s="1"/>
  <c r="M36" i="12"/>
  <c r="L36" i="12"/>
  <c r="K36" i="12"/>
  <c r="K37" i="12" s="1"/>
  <c r="J36" i="12"/>
  <c r="J37" i="12" s="1"/>
  <c r="I36" i="12"/>
  <c r="H36" i="12"/>
  <c r="G36" i="12"/>
  <c r="G37" i="12" s="1"/>
  <c r="F36" i="12"/>
  <c r="F37" i="12" s="1"/>
  <c r="E36" i="12"/>
  <c r="D36" i="12"/>
  <c r="C36" i="12"/>
  <c r="C37" i="12" s="1"/>
  <c r="B36" i="12"/>
  <c r="B37" i="12" s="1"/>
  <c r="M32" i="12"/>
  <c r="L32" i="12"/>
  <c r="I32" i="12"/>
  <c r="H32" i="12"/>
  <c r="E32" i="12"/>
  <c r="D32" i="12"/>
  <c r="O31" i="12"/>
  <c r="O32" i="12" s="1"/>
  <c r="N31" i="12"/>
  <c r="N32" i="12" s="1"/>
  <c r="M31" i="12"/>
  <c r="L31" i="12"/>
  <c r="K31" i="12"/>
  <c r="K32" i="12" s="1"/>
  <c r="J31" i="12"/>
  <c r="J32" i="12" s="1"/>
  <c r="I31" i="12"/>
  <c r="H31" i="12"/>
  <c r="G31" i="12"/>
  <c r="G32" i="12" s="1"/>
  <c r="F31" i="12"/>
  <c r="F32" i="12" s="1"/>
  <c r="E31" i="12"/>
  <c r="D31" i="12"/>
  <c r="C31" i="12"/>
  <c r="C32" i="12" s="1"/>
  <c r="B31" i="12"/>
  <c r="B32" i="12" s="1"/>
  <c r="M25" i="12"/>
  <c r="L25" i="12"/>
  <c r="I25" i="12"/>
  <c r="H25" i="12"/>
  <c r="E25" i="12"/>
  <c r="D25" i="12"/>
  <c r="O24" i="12"/>
  <c r="O25" i="12" s="1"/>
  <c r="N24" i="12"/>
  <c r="N25" i="12" s="1"/>
  <c r="M24" i="12"/>
  <c r="L24" i="12"/>
  <c r="K24" i="12"/>
  <c r="K25" i="12" s="1"/>
  <c r="J24" i="12"/>
  <c r="J25" i="12" s="1"/>
  <c r="I24" i="12"/>
  <c r="H24" i="12"/>
  <c r="G24" i="12"/>
  <c r="G25" i="12" s="1"/>
  <c r="F24" i="12"/>
  <c r="F25" i="12" s="1"/>
  <c r="E24" i="12"/>
  <c r="D24" i="12"/>
  <c r="C24" i="12"/>
  <c r="C25" i="12" s="1"/>
  <c r="B24" i="12"/>
  <c r="B25" i="12" s="1"/>
  <c r="M18" i="12"/>
  <c r="L18" i="12"/>
  <c r="I18" i="12"/>
  <c r="H18" i="12"/>
  <c r="E18" i="12"/>
  <c r="D18" i="12"/>
  <c r="O17" i="12"/>
  <c r="O18" i="12" s="1"/>
  <c r="N17" i="12"/>
  <c r="N18" i="12" s="1"/>
  <c r="M17" i="12"/>
  <c r="L17" i="12"/>
  <c r="K17" i="12"/>
  <c r="K18" i="12" s="1"/>
  <c r="J17" i="12"/>
  <c r="J18" i="12" s="1"/>
  <c r="I17" i="12"/>
  <c r="H17" i="12"/>
  <c r="G17" i="12"/>
  <c r="G18" i="12" s="1"/>
  <c r="F17" i="12"/>
  <c r="F18" i="12" s="1"/>
  <c r="E17" i="12"/>
  <c r="D17" i="12"/>
  <c r="C17" i="12"/>
  <c r="C18" i="12" s="1"/>
  <c r="B17" i="12"/>
  <c r="B18" i="12" s="1"/>
  <c r="M11" i="12"/>
  <c r="L11" i="12"/>
  <c r="I11" i="12"/>
  <c r="H11" i="12"/>
  <c r="E11" i="12"/>
  <c r="D11" i="12"/>
  <c r="O10" i="12"/>
  <c r="O41" i="12" s="1"/>
  <c r="O42" i="12" s="1"/>
  <c r="O43" i="12" s="1"/>
  <c r="N10" i="12"/>
  <c r="N41" i="12" s="1"/>
  <c r="N42" i="12" s="1"/>
  <c r="N43" i="12" s="1"/>
  <c r="M10" i="12"/>
  <c r="M41" i="12" s="1"/>
  <c r="M42" i="12" s="1"/>
  <c r="M43" i="12" s="1"/>
  <c r="L10" i="12"/>
  <c r="L41" i="12" s="1"/>
  <c r="L42" i="12" s="1"/>
  <c r="L43" i="12" s="1"/>
  <c r="K10" i="12"/>
  <c r="K11" i="12" s="1"/>
  <c r="J10" i="12"/>
  <c r="J11" i="12" s="1"/>
  <c r="I10" i="12"/>
  <c r="H10" i="12"/>
  <c r="G10" i="12"/>
  <c r="G11" i="12" s="1"/>
  <c r="F10" i="12"/>
  <c r="F11" i="12" s="1"/>
  <c r="E10" i="12"/>
  <c r="D10" i="12"/>
  <c r="C10" i="12"/>
  <c r="C11" i="12" s="1"/>
  <c r="B10" i="12"/>
  <c r="B11" i="12" s="1"/>
  <c r="I42" i="11"/>
  <c r="I43" i="11" s="1"/>
  <c r="E42" i="11"/>
  <c r="E43" i="11" s="1"/>
  <c r="K41" i="11"/>
  <c r="K42" i="11" s="1"/>
  <c r="K43" i="11" s="1"/>
  <c r="J41" i="11"/>
  <c r="J42" i="11" s="1"/>
  <c r="J43" i="11" s="1"/>
  <c r="I41" i="11"/>
  <c r="H41" i="11"/>
  <c r="H42" i="11" s="1"/>
  <c r="H43" i="11" s="1"/>
  <c r="G41" i="11"/>
  <c r="G42" i="11" s="1"/>
  <c r="G43" i="11" s="1"/>
  <c r="F41" i="11"/>
  <c r="F42" i="11" s="1"/>
  <c r="F43" i="11" s="1"/>
  <c r="E41" i="11"/>
  <c r="D41" i="11"/>
  <c r="D42" i="11" s="1"/>
  <c r="D43" i="11" s="1"/>
  <c r="C41" i="11"/>
  <c r="C42" i="11" s="1"/>
  <c r="C43" i="11" s="1"/>
  <c r="B41" i="11"/>
  <c r="B42" i="11" s="1"/>
  <c r="B43" i="11" s="1"/>
  <c r="M36" i="11"/>
  <c r="L36" i="11"/>
  <c r="I36" i="11"/>
  <c r="H36" i="11"/>
  <c r="E36" i="11"/>
  <c r="D36" i="11"/>
  <c r="O35" i="11"/>
  <c r="O36" i="11" s="1"/>
  <c r="N35" i="11"/>
  <c r="N36" i="11" s="1"/>
  <c r="M35" i="11"/>
  <c r="L35" i="11"/>
  <c r="K35" i="11"/>
  <c r="K36" i="11" s="1"/>
  <c r="J35" i="11"/>
  <c r="J36" i="11" s="1"/>
  <c r="I35" i="11"/>
  <c r="H35" i="11"/>
  <c r="G35" i="11"/>
  <c r="G36" i="11" s="1"/>
  <c r="F35" i="11"/>
  <c r="F36" i="11" s="1"/>
  <c r="E35" i="11"/>
  <c r="D35" i="11"/>
  <c r="C35" i="11"/>
  <c r="C36" i="11" s="1"/>
  <c r="B35" i="11"/>
  <c r="B36" i="11" s="1"/>
  <c r="M30" i="11"/>
  <c r="L30" i="11"/>
  <c r="I30" i="11"/>
  <c r="H30" i="11"/>
  <c r="E30" i="11"/>
  <c r="D30" i="11"/>
  <c r="O29" i="11"/>
  <c r="O30" i="11" s="1"/>
  <c r="N29" i="11"/>
  <c r="N30" i="11" s="1"/>
  <c r="M29" i="11"/>
  <c r="L29" i="11"/>
  <c r="K29" i="11"/>
  <c r="K30" i="11" s="1"/>
  <c r="J29" i="11"/>
  <c r="J30" i="11" s="1"/>
  <c r="I29" i="11"/>
  <c r="H29" i="11"/>
  <c r="G29" i="11"/>
  <c r="G30" i="11" s="1"/>
  <c r="F29" i="11"/>
  <c r="F30" i="11" s="1"/>
  <c r="E29" i="11"/>
  <c r="D29" i="11"/>
  <c r="C29" i="11"/>
  <c r="C30" i="11" s="1"/>
  <c r="B29" i="11"/>
  <c r="B30" i="11" s="1"/>
  <c r="M23" i="11"/>
  <c r="L23" i="11"/>
  <c r="I23" i="11"/>
  <c r="H23" i="11"/>
  <c r="E23" i="11"/>
  <c r="D23" i="11"/>
  <c r="O22" i="11"/>
  <c r="O23" i="11" s="1"/>
  <c r="N22" i="11"/>
  <c r="N23" i="11" s="1"/>
  <c r="M22" i="11"/>
  <c r="L22" i="11"/>
  <c r="K22" i="11"/>
  <c r="K23" i="11" s="1"/>
  <c r="J22" i="11"/>
  <c r="J23" i="11" s="1"/>
  <c r="I22" i="11"/>
  <c r="H22" i="11"/>
  <c r="G22" i="11"/>
  <c r="G23" i="11" s="1"/>
  <c r="F22" i="11"/>
  <c r="F23" i="11" s="1"/>
  <c r="E22" i="11"/>
  <c r="D22" i="11"/>
  <c r="C22" i="11"/>
  <c r="C23" i="11" s="1"/>
  <c r="B22" i="11"/>
  <c r="B23" i="11" s="1"/>
  <c r="M16" i="11"/>
  <c r="L16" i="11"/>
  <c r="I16" i="11"/>
  <c r="H16" i="11"/>
  <c r="E16" i="11"/>
  <c r="D16" i="11"/>
  <c r="O15" i="11"/>
  <c r="O16" i="11" s="1"/>
  <c r="N15" i="11"/>
  <c r="N16" i="11" s="1"/>
  <c r="M15" i="11"/>
  <c r="L15" i="11"/>
  <c r="K15" i="11"/>
  <c r="K16" i="11" s="1"/>
  <c r="J15" i="11"/>
  <c r="J16" i="11" s="1"/>
  <c r="I15" i="11"/>
  <c r="H15" i="11"/>
  <c r="G15" i="11"/>
  <c r="G16" i="11" s="1"/>
  <c r="F15" i="11"/>
  <c r="F16" i="11" s="1"/>
  <c r="E15" i="11"/>
  <c r="D15" i="11"/>
  <c r="C15" i="11"/>
  <c r="C16" i="11" s="1"/>
  <c r="B15" i="11"/>
  <c r="B16" i="11" s="1"/>
  <c r="M9" i="11"/>
  <c r="L9" i="11"/>
  <c r="I9" i="11"/>
  <c r="H9" i="11"/>
  <c r="E9" i="11"/>
  <c r="D9" i="11"/>
  <c r="O8" i="11"/>
  <c r="O41" i="11" s="1"/>
  <c r="O42" i="11" s="1"/>
  <c r="O43" i="11" s="1"/>
  <c r="N8" i="11"/>
  <c r="N41" i="11" s="1"/>
  <c r="N42" i="11" s="1"/>
  <c r="N43" i="11" s="1"/>
  <c r="M8" i="11"/>
  <c r="M41" i="11" s="1"/>
  <c r="M42" i="11" s="1"/>
  <c r="M43" i="11" s="1"/>
  <c r="L8" i="11"/>
  <c r="L41" i="11" s="1"/>
  <c r="L42" i="11" s="1"/>
  <c r="L43" i="11" s="1"/>
  <c r="K8" i="11"/>
  <c r="K9" i="11" s="1"/>
  <c r="J8" i="11"/>
  <c r="J9" i="11" s="1"/>
  <c r="I8" i="11"/>
  <c r="H8" i="11"/>
  <c r="G8" i="11"/>
  <c r="G9" i="11" s="1"/>
  <c r="F8" i="11"/>
  <c r="F9" i="11" s="1"/>
  <c r="E8" i="11"/>
  <c r="D8" i="11"/>
  <c r="C8" i="11"/>
  <c r="C9" i="11" s="1"/>
  <c r="B8" i="11"/>
  <c r="B9" i="11" s="1"/>
  <c r="K42" i="10"/>
  <c r="K43" i="10" s="1"/>
  <c r="J42" i="10"/>
  <c r="J43" i="10" s="1"/>
  <c r="G42" i="10"/>
  <c r="G43" i="10" s="1"/>
  <c r="F42" i="10"/>
  <c r="F43" i="10" s="1"/>
  <c r="C42" i="10"/>
  <c r="C43" i="10" s="1"/>
  <c r="B42" i="10"/>
  <c r="B43" i="10" s="1"/>
  <c r="K41" i="10"/>
  <c r="J41" i="10"/>
  <c r="I41" i="10"/>
  <c r="I42" i="10" s="1"/>
  <c r="I43" i="10" s="1"/>
  <c r="H41" i="10"/>
  <c r="H42" i="10" s="1"/>
  <c r="H43" i="10" s="1"/>
  <c r="G41" i="10"/>
  <c r="F41" i="10"/>
  <c r="E41" i="10"/>
  <c r="E42" i="10" s="1"/>
  <c r="E43" i="10" s="1"/>
  <c r="D41" i="10"/>
  <c r="D42" i="10" s="1"/>
  <c r="D43" i="10" s="1"/>
  <c r="C41" i="10"/>
  <c r="B41" i="10"/>
  <c r="O36" i="10"/>
  <c r="N36" i="10"/>
  <c r="K36" i="10"/>
  <c r="J36" i="10"/>
  <c r="G36" i="10"/>
  <c r="F36" i="10"/>
  <c r="C36" i="10"/>
  <c r="B36" i="10"/>
  <c r="O35" i="10"/>
  <c r="N35" i="10"/>
  <c r="M35" i="10"/>
  <c r="M36" i="10" s="1"/>
  <c r="L35" i="10"/>
  <c r="L36" i="10" s="1"/>
  <c r="K35" i="10"/>
  <c r="J35" i="10"/>
  <c r="I35" i="10"/>
  <c r="I36" i="10" s="1"/>
  <c r="H35" i="10"/>
  <c r="H36" i="10" s="1"/>
  <c r="G35" i="10"/>
  <c r="F35" i="10"/>
  <c r="E35" i="10"/>
  <c r="E36" i="10" s="1"/>
  <c r="D35" i="10"/>
  <c r="D36" i="10" s="1"/>
  <c r="C35" i="10"/>
  <c r="B35" i="10"/>
  <c r="O30" i="10"/>
  <c r="N30" i="10"/>
  <c r="K30" i="10"/>
  <c r="J30" i="10"/>
  <c r="G30" i="10"/>
  <c r="F30" i="10"/>
  <c r="C30" i="10"/>
  <c r="B30" i="10"/>
  <c r="O29" i="10"/>
  <c r="N29" i="10"/>
  <c r="M29" i="10"/>
  <c r="M30" i="10" s="1"/>
  <c r="L29" i="10"/>
  <c r="L30" i="10" s="1"/>
  <c r="K29" i="10"/>
  <c r="J29" i="10"/>
  <c r="I29" i="10"/>
  <c r="I30" i="10" s="1"/>
  <c r="H29" i="10"/>
  <c r="H30" i="10" s="1"/>
  <c r="G29" i="10"/>
  <c r="F29" i="10"/>
  <c r="E29" i="10"/>
  <c r="E30" i="10" s="1"/>
  <c r="D29" i="10"/>
  <c r="D30" i="10" s="1"/>
  <c r="C29" i="10"/>
  <c r="B29" i="10"/>
  <c r="O23" i="10"/>
  <c r="N23" i="10"/>
  <c r="K23" i="10"/>
  <c r="J23" i="10"/>
  <c r="G23" i="10"/>
  <c r="F23" i="10"/>
  <c r="C23" i="10"/>
  <c r="B23" i="10"/>
  <c r="O22" i="10"/>
  <c r="N22" i="10"/>
  <c r="M22" i="10"/>
  <c r="M23" i="10" s="1"/>
  <c r="L22" i="10"/>
  <c r="L23" i="10" s="1"/>
  <c r="K22" i="10"/>
  <c r="J22" i="10"/>
  <c r="I22" i="10"/>
  <c r="I23" i="10" s="1"/>
  <c r="H22" i="10"/>
  <c r="H23" i="10" s="1"/>
  <c r="G22" i="10"/>
  <c r="F22" i="10"/>
  <c r="E22" i="10"/>
  <c r="E23" i="10" s="1"/>
  <c r="D22" i="10"/>
  <c r="D23" i="10" s="1"/>
  <c r="C22" i="10"/>
  <c r="B22" i="10"/>
  <c r="O16" i="10"/>
  <c r="N16" i="10"/>
  <c r="K16" i="10"/>
  <c r="J16" i="10"/>
  <c r="G16" i="10"/>
  <c r="F16" i="10"/>
  <c r="C16" i="10"/>
  <c r="B16" i="10"/>
  <c r="O15" i="10"/>
  <c r="N15" i="10"/>
  <c r="M15" i="10"/>
  <c r="M16" i="10" s="1"/>
  <c r="L15" i="10"/>
  <c r="L16" i="10" s="1"/>
  <c r="K15" i="10"/>
  <c r="J15" i="10"/>
  <c r="I15" i="10"/>
  <c r="I16" i="10" s="1"/>
  <c r="H15" i="10"/>
  <c r="H16" i="10" s="1"/>
  <c r="G15" i="10"/>
  <c r="F15" i="10"/>
  <c r="E15" i="10"/>
  <c r="E16" i="10" s="1"/>
  <c r="D15" i="10"/>
  <c r="D16" i="10" s="1"/>
  <c r="C15" i="10"/>
  <c r="B15" i="10"/>
  <c r="O9" i="10"/>
  <c r="N9" i="10"/>
  <c r="K9" i="10"/>
  <c r="J9" i="10"/>
  <c r="G9" i="10"/>
  <c r="F9" i="10"/>
  <c r="C9" i="10"/>
  <c r="B9" i="10"/>
  <c r="O8" i="10"/>
  <c r="O41" i="10" s="1"/>
  <c r="O42" i="10" s="1"/>
  <c r="O43" i="10" s="1"/>
  <c r="N8" i="10"/>
  <c r="N41" i="10" s="1"/>
  <c r="N42" i="10" s="1"/>
  <c r="N43" i="10" s="1"/>
  <c r="M8" i="10"/>
  <c r="M9" i="10" s="1"/>
  <c r="L8" i="10"/>
  <c r="L9" i="10" s="1"/>
  <c r="K8" i="10"/>
  <c r="J8" i="10"/>
  <c r="I8" i="10"/>
  <c r="I9" i="10" s="1"/>
  <c r="H8" i="10"/>
  <c r="H9" i="10" s="1"/>
  <c r="G8" i="10"/>
  <c r="F8" i="10"/>
  <c r="E8" i="10"/>
  <c r="E9" i="10" s="1"/>
  <c r="D8" i="10"/>
  <c r="D9" i="10" s="1"/>
  <c r="C8" i="10"/>
  <c r="B8" i="10"/>
  <c r="M41" i="1"/>
  <c r="M42" i="1" s="1"/>
  <c r="L41" i="1"/>
  <c r="L42" i="1" s="1"/>
  <c r="K41" i="1"/>
  <c r="K42" i="1" s="1"/>
  <c r="K43" i="1" s="1"/>
  <c r="J41" i="1"/>
  <c r="J42" i="1" s="1"/>
  <c r="J43" i="1" s="1"/>
  <c r="I41" i="1"/>
  <c r="I42" i="1" s="1"/>
  <c r="I43" i="1" s="1"/>
  <c r="H41" i="1"/>
  <c r="H42" i="1" s="1"/>
  <c r="H43" i="1" s="1"/>
  <c r="G41" i="1"/>
  <c r="G42" i="1" s="1"/>
  <c r="G43" i="1" s="1"/>
  <c r="F41" i="1"/>
  <c r="F42" i="1" s="1"/>
  <c r="F43" i="1" s="1"/>
  <c r="E41" i="1"/>
  <c r="E42" i="1" s="1"/>
  <c r="E43" i="1" s="1"/>
  <c r="D41" i="1"/>
  <c r="D42" i="1" s="1"/>
  <c r="D43" i="1" s="1"/>
  <c r="C41" i="1"/>
  <c r="C42" i="1" s="1"/>
  <c r="C43" i="1" s="1"/>
  <c r="B41" i="1"/>
  <c r="B42" i="1" s="1"/>
  <c r="B43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B35" i="1"/>
  <c r="B36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F29" i="1"/>
  <c r="F30" i="1" s="1"/>
  <c r="E29" i="1"/>
  <c r="E30" i="1" s="1"/>
  <c r="D29" i="1"/>
  <c r="D30" i="1" s="1"/>
  <c r="C29" i="1"/>
  <c r="C30" i="1" s="1"/>
  <c r="B29" i="1"/>
  <c r="B30" i="1" s="1"/>
  <c r="M22" i="1"/>
  <c r="M23" i="1" s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C22" i="1"/>
  <c r="C23" i="1" s="1"/>
  <c r="B22" i="1"/>
  <c r="B23" i="1" s="1"/>
  <c r="M15" i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8" i="1"/>
  <c r="B9" i="1" s="1"/>
  <c r="N9" i="16" l="1"/>
  <c r="O9" i="16"/>
  <c r="N12" i="15"/>
  <c r="O12" i="15"/>
  <c r="L36" i="14"/>
  <c r="L37" i="14" s="1"/>
  <c r="L38" i="14" s="1"/>
  <c r="O12" i="14"/>
  <c r="N10" i="13"/>
  <c r="O10" i="13"/>
  <c r="N11" i="12"/>
  <c r="O11" i="12"/>
  <c r="N9" i="11"/>
  <c r="O9" i="11"/>
  <c r="L41" i="10"/>
  <c r="L42" i="10" s="1"/>
  <c r="L43" i="10" s="1"/>
  <c r="M41" i="10"/>
  <c r="M42" i="10" s="1"/>
  <c r="M43" i="10" s="1"/>
</calcChain>
</file>

<file path=xl/sharedStrings.xml><?xml version="1.0" encoding="utf-8"?>
<sst xmlns="http://schemas.openxmlformats.org/spreadsheetml/2006/main" count="392" uniqueCount="37">
  <si>
    <t>CBSI DAILY MIDRATES FOR JANUARY 2013</t>
  </si>
  <si>
    <t xml:space="preserve">       Buy &amp; Sell Rates for USD and AUD</t>
  </si>
  <si>
    <t xml:space="preserve">              USD</t>
  </si>
  <si>
    <t xml:space="preserve">            AUD</t>
  </si>
  <si>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</si>
  <si>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</si>
  <si>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</si>
  <si>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</si>
  <si>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</si>
  <si>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</si>
  <si>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</si>
  <si>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</si>
  <si>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</si>
  <si>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</si>
  <si>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</si>
  <si>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 xml:space="preserve">      Buy</t>
  </si>
  <si>
    <t xml:space="preserve">     Sell</t>
  </si>
  <si>
    <t>Buy</t>
  </si>
  <si>
    <t>Sell</t>
  </si>
  <si>
    <t>Weekly Total</t>
  </si>
  <si>
    <t>Weekly Ave.</t>
  </si>
  <si>
    <t>MONTHLY EXCHANGE RATE SUMMARY</t>
  </si>
  <si>
    <t>TOTAL</t>
  </si>
  <si>
    <t>AVE/MONTH</t>
  </si>
  <si>
    <t>SI EQUIV.</t>
  </si>
  <si>
    <t>CBSI DAILY MIDRATES FOR FEBRUARY 2013</t>
  </si>
  <si>
    <t>CBSI DAILY MIDRATES FOR MARCH 2013</t>
  </si>
  <si>
    <t>CBSI DAILY MIDRATES FOR APRIL 2013</t>
  </si>
  <si>
    <t>CBSI DAILY MIDRATES FOR MAY 2013</t>
  </si>
  <si>
    <t>30/05/213</t>
  </si>
  <si>
    <t>CBSI DAILY MIDRATES FOR JUNE 2013</t>
  </si>
  <si>
    <t>CBSI DAILY MIDRATES FOR July  2013</t>
  </si>
  <si>
    <t>CBSI DAILY MIDRATES FOR August 2013</t>
  </si>
  <si>
    <t>CBSI DAILY MIDRATES FOR SEPTEMBER  2013</t>
  </si>
  <si>
    <t>CBSI DAILY MIDRATES FOR OCTOBER  2013</t>
  </si>
  <si>
    <t>CBSI DAILY MIDRATES FOR NOVEMBER  2013</t>
  </si>
  <si>
    <t>CBSI DAILY MIDRATES FOR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</si>
</sst>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b/>
      <sz val="11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u/>
      <sz val="12"/>
      <color theme="9" tint="-0.249977111117893"/>
      <name val="Footlight MT Light"/>
      <family val="1"/>
    </font>
    <font>
      <b/>
      <sz val="12"/>
      <color theme="1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65" fontId="7" fillId="3" borderId="6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0" fontId="11" fillId="0" borderId="0" xfId="0" applyFont="1"/>
    <xf numFmtId="165" fontId="7" fillId="0" borderId="10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165" fontId="7" fillId="3" borderId="17" xfId="0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165" fontId="7" fillId="3" borderId="21" xfId="0" applyNumberFormat="1" applyFont="1" applyFill="1" applyBorder="1" applyAlignment="1">
      <alignment horizontal="center"/>
    </xf>
    <xf numFmtId="165" fontId="7" fillId="3" borderId="22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workbookViewId="0">
      <selection activeCell="B35" sqref="B35"/>
    </sheetView>
  </sheetViews>
  <sheetFormatPr defaultRowHeight="15" x14ac:dyDescent="0.25"/>
  <cols>
    <col min="1" max="1" width="11" customWidth="1"/>
    <col min="2" max="2" width="10.5703125" customWidth="1"/>
    <col min="3" max="5" width="10.7109375" customWidth="1"/>
    <col min="6" max="6" width="10.5703125" customWidth="1"/>
    <col min="7" max="7" width="10.7109375" customWidth="1"/>
    <col min="8" max="8" width="10.140625" customWidth="1"/>
    <col min="9" max="9" width="10.28515625" customWidth="1"/>
    <col min="10" max="10" width="10.5703125" customWidth="1"/>
    <col min="11" max="11" width="11.140625" customWidth="1"/>
    <col min="12" max="12" width="10.7109375" customWidth="1"/>
    <col min="13" max="13" width="10.5703125" customWidth="1"/>
    <col min="14" max="14" width="10.85546875" customWidth="1"/>
    <col min="15" max="15" width="11.28515625" customWidth="1"/>
  </cols>
  <sheetData>
    <row r="1" spans="1:15" ht="23.25" thickBot="1" x14ac:dyDescent="0.3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5"/>
      <c r="N2" s="5"/>
      <c r="O2" s="6"/>
    </row>
    <row r="3" spans="1:15" ht="15.75" thickBot="1" x14ac:dyDescent="0.3">
      <c r="A3" s="7"/>
      <c r="B3" s="8"/>
      <c r="C3" s="7"/>
      <c r="D3" s="8"/>
      <c r="E3" s="7"/>
      <c r="F3" s="8"/>
      <c r="G3" s="7"/>
      <c r="H3" s="8"/>
      <c r="I3" s="7"/>
      <c r="J3" s="7"/>
      <c r="K3" s="8"/>
      <c r="L3" s="9" t="s">
        <v>2</v>
      </c>
      <c r="M3" s="10"/>
      <c r="N3" s="9" t="s">
        <v>3</v>
      </c>
      <c r="O3" s="11"/>
    </row>
    <row r="4" spans="1:15" ht="15.75" thickBot="1" x14ac:dyDescent="0.3">
      <c r="A4" s="12" t="s">
        <v>4</v>
      </c>
      <c r="B4" s="13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2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4" t="s">
        <v>17</v>
      </c>
      <c r="O4" s="15" t="s">
        <v>18</v>
      </c>
    </row>
    <row r="5" spans="1:15" x14ac:dyDescent="0.25">
      <c r="A5" s="16">
        <v>41276</v>
      </c>
      <c r="B5" s="17">
        <v>0.1305</v>
      </c>
      <c r="C5" s="18">
        <v>0.2026</v>
      </c>
      <c r="D5" s="17">
        <v>0.10299999999999999</v>
      </c>
      <c r="E5" s="18">
        <v>145.22139999999999</v>
      </c>
      <c r="F5" s="17">
        <v>0.16450000000000001</v>
      </c>
      <c r="G5" s="18">
        <v>8.8599999999999998E-2</v>
      </c>
      <c r="H5" s="17">
        <v>0.1663</v>
      </c>
      <c r="I5" s="18">
        <v>8.3799999999999999E-2</v>
      </c>
      <c r="J5" s="18">
        <v>0.1361</v>
      </c>
      <c r="K5" s="17">
        <v>11.641</v>
      </c>
      <c r="L5" s="19">
        <v>0.13700000000000001</v>
      </c>
      <c r="M5" s="20">
        <v>0.13519999999999999</v>
      </c>
      <c r="N5" s="19"/>
      <c r="O5" s="20"/>
    </row>
    <row r="6" spans="1:15" x14ac:dyDescent="0.25">
      <c r="A6" s="16">
        <v>41277</v>
      </c>
      <c r="B6" s="17">
        <v>0.12970000000000001</v>
      </c>
      <c r="C6" s="18">
        <v>0.20200000000000001</v>
      </c>
      <c r="D6" s="17">
        <v>0.1027</v>
      </c>
      <c r="E6" s="18">
        <v>144.7182</v>
      </c>
      <c r="F6" s="17">
        <v>0.16320000000000001</v>
      </c>
      <c r="G6" s="18">
        <v>8.8200000000000001E-2</v>
      </c>
      <c r="H6" s="17">
        <v>0.16589999999999999</v>
      </c>
      <c r="I6" s="18">
        <v>8.3400000000000002E-2</v>
      </c>
      <c r="J6" s="18">
        <v>0.13589999999999999</v>
      </c>
      <c r="K6" s="17">
        <v>11.6762</v>
      </c>
      <c r="L6" s="19">
        <v>0.1368</v>
      </c>
      <c r="M6" s="20">
        <v>0.13499999999999998</v>
      </c>
      <c r="N6" s="19"/>
      <c r="O6" s="20"/>
    </row>
    <row r="7" spans="1:15" ht="15.75" thickBot="1" x14ac:dyDescent="0.3">
      <c r="A7" s="21">
        <v>41278</v>
      </c>
      <c r="B7" s="22">
        <v>0.1293</v>
      </c>
      <c r="C7" s="23">
        <v>0.2031</v>
      </c>
      <c r="D7" s="22">
        <v>0.1036</v>
      </c>
      <c r="E7" s="23">
        <v>144.38460000000001</v>
      </c>
      <c r="F7" s="22">
        <v>0.16339999999999999</v>
      </c>
      <c r="G7" s="23">
        <v>8.8599999999999998E-2</v>
      </c>
      <c r="H7" s="22">
        <v>0.1661</v>
      </c>
      <c r="I7" s="23">
        <v>8.4000000000000005E-2</v>
      </c>
      <c r="J7" s="23">
        <v>0.1361</v>
      </c>
      <c r="K7" s="22">
        <v>11.6652</v>
      </c>
      <c r="L7" s="24">
        <v>0.13670000000000002</v>
      </c>
      <c r="M7" s="25">
        <v>0.13489999999999999</v>
      </c>
      <c r="N7" s="24"/>
      <c r="O7" s="25"/>
    </row>
    <row r="8" spans="1:15" ht="15.75" thickTop="1" x14ac:dyDescent="0.25">
      <c r="A8" s="26" t="s">
        <v>19</v>
      </c>
      <c r="B8" s="27">
        <f t="shared" ref="B8:M8" si="0">SUM(B5:B7)</f>
        <v>0.38949999999999996</v>
      </c>
      <c r="C8" s="28">
        <f t="shared" si="0"/>
        <v>0.60770000000000002</v>
      </c>
      <c r="D8" s="27">
        <f t="shared" si="0"/>
        <v>0.30930000000000002</v>
      </c>
      <c r="E8" s="28">
        <f t="shared" si="0"/>
        <v>434.32420000000002</v>
      </c>
      <c r="F8" s="27">
        <f t="shared" si="0"/>
        <v>0.49109999999999998</v>
      </c>
      <c r="G8" s="28">
        <f t="shared" si="0"/>
        <v>0.26540000000000002</v>
      </c>
      <c r="H8" s="27">
        <f t="shared" si="0"/>
        <v>0.49829999999999997</v>
      </c>
      <c r="I8" s="28">
        <f t="shared" si="0"/>
        <v>0.25120000000000003</v>
      </c>
      <c r="J8" s="28">
        <f t="shared" si="0"/>
        <v>0.40810000000000002</v>
      </c>
      <c r="K8" s="27">
        <f t="shared" si="0"/>
        <v>34.982399999999998</v>
      </c>
      <c r="L8" s="29">
        <f t="shared" si="0"/>
        <v>0.41050000000000009</v>
      </c>
      <c r="M8" s="30">
        <f t="shared" si="0"/>
        <v>0.40510000000000002</v>
      </c>
      <c r="N8" s="29"/>
      <c r="O8" s="30"/>
    </row>
    <row r="9" spans="1:15" ht="15.75" thickBot="1" x14ac:dyDescent="0.3">
      <c r="A9" s="31" t="s">
        <v>20</v>
      </c>
      <c r="B9" s="32">
        <f>B8/3</f>
        <v>0.12983333333333333</v>
      </c>
      <c r="C9" s="33">
        <f>C8/3</f>
        <v>0.20256666666666667</v>
      </c>
      <c r="D9" s="33">
        <f>D8/3</f>
        <v>0.10310000000000001</v>
      </c>
      <c r="E9" s="33">
        <f t="shared" ref="E9:K9" si="1">E8/3</f>
        <v>144.77473333333333</v>
      </c>
      <c r="F9" s="33">
        <f t="shared" si="1"/>
        <v>0.16369999999999998</v>
      </c>
      <c r="G9" s="33">
        <f t="shared" si="1"/>
        <v>8.846666666666668E-2</v>
      </c>
      <c r="H9" s="33">
        <f t="shared" si="1"/>
        <v>0.1661</v>
      </c>
      <c r="I9" s="33">
        <f t="shared" si="1"/>
        <v>8.373333333333334E-2</v>
      </c>
      <c r="J9" s="33">
        <f t="shared" si="1"/>
        <v>0.13603333333333334</v>
      </c>
      <c r="K9" s="33">
        <f t="shared" si="1"/>
        <v>11.6608</v>
      </c>
      <c r="L9" s="34">
        <f>L8/3</f>
        <v>0.13683333333333336</v>
      </c>
      <c r="M9" s="35">
        <f>M8/3</f>
        <v>0.13503333333333334</v>
      </c>
      <c r="N9" s="34"/>
      <c r="O9" s="35"/>
    </row>
    <row r="10" spans="1:15" ht="15.75" thickTop="1" x14ac:dyDescent="0.25">
      <c r="A10" s="16">
        <v>41281</v>
      </c>
      <c r="B10" s="17">
        <v>0.1298</v>
      </c>
      <c r="C10" s="18">
        <v>0.20369999999999999</v>
      </c>
      <c r="D10" s="17">
        <v>0.104</v>
      </c>
      <c r="E10" s="18">
        <v>144.5652</v>
      </c>
      <c r="F10" s="17">
        <v>0.1636</v>
      </c>
      <c r="G10" s="18">
        <v>8.9099999999999999E-2</v>
      </c>
      <c r="H10" s="17">
        <v>0.1668</v>
      </c>
      <c r="I10" s="18">
        <v>8.4599999999999995E-2</v>
      </c>
      <c r="J10" s="18">
        <v>0.13589999999999999</v>
      </c>
      <c r="K10" s="17">
        <v>11.786300000000001</v>
      </c>
      <c r="L10" s="19">
        <v>0.1368</v>
      </c>
      <c r="M10" s="20">
        <v>0.13499999999999998</v>
      </c>
      <c r="N10" s="19"/>
      <c r="O10" s="20"/>
    </row>
    <row r="11" spans="1:15" x14ac:dyDescent="0.25">
      <c r="A11" s="16">
        <v>41282</v>
      </c>
      <c r="B11" s="17">
        <v>0.1295</v>
      </c>
      <c r="C11" s="18">
        <v>0.20369999999999999</v>
      </c>
      <c r="D11" s="17">
        <v>0.10390000000000001</v>
      </c>
      <c r="E11" s="18">
        <v>144.31720000000001</v>
      </c>
      <c r="F11" s="17">
        <v>0.16300000000000001</v>
      </c>
      <c r="G11" s="18">
        <v>8.8900000000000007E-2</v>
      </c>
      <c r="H11" s="17">
        <v>0.16650000000000001</v>
      </c>
      <c r="I11" s="18">
        <v>8.4500000000000006E-2</v>
      </c>
      <c r="J11" s="18">
        <v>0.1358</v>
      </c>
      <c r="K11" s="17">
        <v>11.758900000000001</v>
      </c>
      <c r="L11" s="19">
        <v>0.13670000000000002</v>
      </c>
      <c r="M11" s="20">
        <v>0.13489999999999999</v>
      </c>
      <c r="N11" s="19"/>
      <c r="O11" s="20"/>
    </row>
    <row r="12" spans="1:15" x14ac:dyDescent="0.25">
      <c r="A12" s="16">
        <v>41283</v>
      </c>
      <c r="B12" s="17">
        <v>0.12939999999999999</v>
      </c>
      <c r="C12" s="18">
        <v>0.2034</v>
      </c>
      <c r="D12" s="17">
        <v>0.1037</v>
      </c>
      <c r="E12" s="18">
        <v>144.3999</v>
      </c>
      <c r="F12" s="17">
        <v>0.16250000000000001</v>
      </c>
      <c r="G12" s="18">
        <v>8.8599999999999998E-2</v>
      </c>
      <c r="H12" s="17">
        <v>0.16700000000000001</v>
      </c>
      <c r="I12" s="18">
        <v>8.4500000000000006E-2</v>
      </c>
      <c r="J12" s="18">
        <v>0.1358</v>
      </c>
      <c r="K12" s="17">
        <v>11.6982</v>
      </c>
      <c r="L12" s="19">
        <v>0.13670000000000002</v>
      </c>
      <c r="M12" s="20">
        <v>0.13489999999999999</v>
      </c>
      <c r="N12" s="19"/>
      <c r="O12" s="20"/>
    </row>
    <row r="13" spans="1:15" x14ac:dyDescent="0.25">
      <c r="A13" s="16">
        <v>41284</v>
      </c>
      <c r="B13" s="17">
        <v>0.12909999999999999</v>
      </c>
      <c r="C13" s="18">
        <v>0.2036</v>
      </c>
      <c r="D13" s="17">
        <v>0.10390000000000001</v>
      </c>
      <c r="E13" s="18">
        <v>144.11340000000001</v>
      </c>
      <c r="F13" s="17">
        <v>0.16189999999999999</v>
      </c>
      <c r="G13" s="18">
        <v>8.8800000000000004E-2</v>
      </c>
      <c r="H13" s="17">
        <v>0.1666</v>
      </c>
      <c r="I13" s="18">
        <v>8.4699999999999998E-2</v>
      </c>
      <c r="J13" s="18">
        <v>0.13569999999999999</v>
      </c>
      <c r="K13" s="17">
        <v>11.735300000000001</v>
      </c>
      <c r="L13" s="19">
        <v>0.1366</v>
      </c>
      <c r="M13" s="20">
        <v>0.13479999999999998</v>
      </c>
      <c r="N13" s="19"/>
      <c r="O13" s="20"/>
    </row>
    <row r="14" spans="1:15" ht="15.75" thickBot="1" x14ac:dyDescent="0.3">
      <c r="A14" s="21">
        <v>41285</v>
      </c>
      <c r="B14" s="22">
        <v>0.12859999999999999</v>
      </c>
      <c r="C14" s="23">
        <v>0.2014</v>
      </c>
      <c r="D14" s="22">
        <v>0.10299999999999999</v>
      </c>
      <c r="E14" s="23">
        <v>143.84110000000001</v>
      </c>
      <c r="F14" s="22">
        <v>0.16109999999999999</v>
      </c>
      <c r="G14" s="23">
        <v>8.8599999999999998E-2</v>
      </c>
      <c r="H14" s="22">
        <v>0.1661</v>
      </c>
      <c r="I14" s="23">
        <v>8.43E-2</v>
      </c>
      <c r="J14" s="23">
        <v>0.1356</v>
      </c>
      <c r="K14" s="22">
        <v>11.772500000000001</v>
      </c>
      <c r="L14" s="24">
        <v>0.13650000000000001</v>
      </c>
      <c r="M14" s="25">
        <v>0.13469999999999999</v>
      </c>
      <c r="N14" s="24"/>
      <c r="O14" s="25"/>
    </row>
    <row r="15" spans="1:15" ht="15.75" thickTop="1" x14ac:dyDescent="0.25">
      <c r="A15" s="26" t="s">
        <v>19</v>
      </c>
      <c r="B15" s="27">
        <f t="shared" ref="B15:M15" si="2">SUM(B10:B14)</f>
        <v>0.64639999999999986</v>
      </c>
      <c r="C15" s="28">
        <f t="shared" si="2"/>
        <v>1.0158</v>
      </c>
      <c r="D15" s="27">
        <f t="shared" si="2"/>
        <v>0.51849999999999996</v>
      </c>
      <c r="E15" s="28">
        <f t="shared" si="2"/>
        <v>721.23680000000002</v>
      </c>
      <c r="F15" s="27">
        <f t="shared" si="2"/>
        <v>0.81210000000000004</v>
      </c>
      <c r="G15" s="28">
        <f t="shared" si="2"/>
        <v>0.44400000000000001</v>
      </c>
      <c r="H15" s="27">
        <f t="shared" si="2"/>
        <v>0.83300000000000007</v>
      </c>
      <c r="I15" s="28">
        <f t="shared" si="2"/>
        <v>0.42259999999999998</v>
      </c>
      <c r="J15" s="28">
        <f t="shared" si="2"/>
        <v>0.67879999999999985</v>
      </c>
      <c r="K15" s="27">
        <f t="shared" si="2"/>
        <v>58.751200000000004</v>
      </c>
      <c r="L15" s="29">
        <f t="shared" si="2"/>
        <v>0.68330000000000002</v>
      </c>
      <c r="M15" s="30">
        <f t="shared" si="2"/>
        <v>0.6742999999999999</v>
      </c>
      <c r="N15" s="29"/>
      <c r="O15" s="30"/>
    </row>
    <row r="16" spans="1:15" ht="15.75" thickBot="1" x14ac:dyDescent="0.3">
      <c r="A16" s="31" t="s">
        <v>20</v>
      </c>
      <c r="B16" s="32">
        <f>B15/5</f>
        <v>0.12927999999999998</v>
      </c>
      <c r="C16" s="33">
        <f>C15/5</f>
        <v>0.20316000000000001</v>
      </c>
      <c r="D16" s="33">
        <f t="shared" ref="D16:K16" si="3">D15/5</f>
        <v>0.10369999999999999</v>
      </c>
      <c r="E16" s="33">
        <f t="shared" si="3"/>
        <v>144.24736000000001</v>
      </c>
      <c r="F16" s="33">
        <f t="shared" si="3"/>
        <v>0.16242000000000001</v>
      </c>
      <c r="G16" s="33">
        <f t="shared" si="3"/>
        <v>8.8800000000000004E-2</v>
      </c>
      <c r="H16" s="33">
        <f t="shared" si="3"/>
        <v>0.16660000000000003</v>
      </c>
      <c r="I16" s="33">
        <f t="shared" si="3"/>
        <v>8.4519999999999998E-2</v>
      </c>
      <c r="J16" s="33">
        <f t="shared" si="3"/>
        <v>0.13575999999999996</v>
      </c>
      <c r="K16" s="33">
        <f t="shared" si="3"/>
        <v>11.750240000000002</v>
      </c>
      <c r="L16" s="34">
        <f>L15/5</f>
        <v>0.13666</v>
      </c>
      <c r="M16" s="35">
        <f>M15/5</f>
        <v>0.13485999999999998</v>
      </c>
      <c r="N16" s="34"/>
      <c r="O16" s="35"/>
    </row>
    <row r="17" spans="1:15" ht="15.75" thickTop="1" x14ac:dyDescent="0.25">
      <c r="A17" s="16">
        <v>41288</v>
      </c>
      <c r="B17" s="17">
        <v>0.12873999999999999</v>
      </c>
      <c r="C17" s="18">
        <v>0.19864999999999999</v>
      </c>
      <c r="D17" s="17">
        <v>0.10159</v>
      </c>
      <c r="E17" s="18">
        <v>143.26174</v>
      </c>
      <c r="F17" s="17">
        <v>0.16187000000000001</v>
      </c>
      <c r="G17" s="18">
        <v>8.8300000000000003E-2</v>
      </c>
      <c r="H17" s="17">
        <v>0.16611999999999999</v>
      </c>
      <c r="I17" s="18">
        <v>8.3890000000000006E-2</v>
      </c>
      <c r="J17" s="18">
        <v>0.1356</v>
      </c>
      <c r="K17" s="17">
        <v>11.873810000000001</v>
      </c>
      <c r="L17" s="19">
        <v>0.13650000000000001</v>
      </c>
      <c r="M17" s="20">
        <v>0.13469999999999999</v>
      </c>
      <c r="N17" s="19"/>
      <c r="O17" s="20"/>
    </row>
    <row r="18" spans="1:15" x14ac:dyDescent="0.25">
      <c r="A18" s="16">
        <v>41289</v>
      </c>
      <c r="B18" s="17">
        <v>0.12866</v>
      </c>
      <c r="C18" s="18">
        <v>0.19838</v>
      </c>
      <c r="D18" s="17">
        <v>0.10143000000000001</v>
      </c>
      <c r="E18" s="18">
        <v>143.20784</v>
      </c>
      <c r="F18" s="17">
        <v>0.16148999999999999</v>
      </c>
      <c r="G18" s="18">
        <v>8.8099999999999998E-2</v>
      </c>
      <c r="H18" s="17">
        <v>0.16625999999999999</v>
      </c>
      <c r="I18" s="18">
        <v>8.4290000000000004E-2</v>
      </c>
      <c r="J18" s="18">
        <v>0.1356</v>
      </c>
      <c r="K18" s="17">
        <v>11.88636</v>
      </c>
      <c r="L18" s="19">
        <v>0.13650000000000001</v>
      </c>
      <c r="M18" s="20">
        <v>0.13469999999999999</v>
      </c>
      <c r="N18" s="19"/>
      <c r="O18" s="20"/>
    </row>
    <row r="19" spans="1:15" x14ac:dyDescent="0.25">
      <c r="A19" s="16">
        <v>41290</v>
      </c>
      <c r="B19" s="17">
        <v>0.12859999999999999</v>
      </c>
      <c r="C19" s="18">
        <v>0.19914999999999999</v>
      </c>
      <c r="D19" s="17">
        <v>0.10181999999999999</v>
      </c>
      <c r="E19" s="18">
        <v>143.22038000000001</v>
      </c>
      <c r="F19" s="17">
        <v>0.16155</v>
      </c>
      <c r="G19" s="18">
        <v>8.8069999999999996E-2</v>
      </c>
      <c r="H19" s="17">
        <v>0.16622000000000001</v>
      </c>
      <c r="I19" s="18">
        <v>8.4370000000000001E-2</v>
      </c>
      <c r="J19" s="18">
        <v>0.1356</v>
      </c>
      <c r="K19" s="17">
        <v>11.827299999999999</v>
      </c>
      <c r="L19" s="19">
        <v>0.13650000000000001</v>
      </c>
      <c r="M19" s="20">
        <v>0.13469999999999999</v>
      </c>
      <c r="N19" s="19"/>
      <c r="O19" s="20"/>
    </row>
    <row r="20" spans="1:15" x14ac:dyDescent="0.25">
      <c r="A20" s="16">
        <v>41291</v>
      </c>
      <c r="B20" s="17">
        <v>0.12862999999999999</v>
      </c>
      <c r="C20" s="18">
        <v>0.19953000000000001</v>
      </c>
      <c r="D20" s="17">
        <v>0.10201</v>
      </c>
      <c r="E20" s="18">
        <v>143.52208999999999</v>
      </c>
      <c r="F20" s="17">
        <v>0.16145000000000001</v>
      </c>
      <c r="G20" s="18">
        <v>8.8150000000000006E-2</v>
      </c>
      <c r="H20" s="17">
        <v>0.16603999999999999</v>
      </c>
      <c r="I20" s="18">
        <v>8.4640000000000007E-2</v>
      </c>
      <c r="J20" s="18">
        <v>0.1356</v>
      </c>
      <c r="K20" s="17">
        <v>11.789400000000001</v>
      </c>
      <c r="L20" s="19">
        <v>0.13650000000000001</v>
      </c>
      <c r="M20" s="20">
        <v>0.13469999999999999</v>
      </c>
      <c r="N20" s="19"/>
      <c r="O20" s="20"/>
    </row>
    <row r="21" spans="1:15" ht="15.75" thickBot="1" x14ac:dyDescent="0.3">
      <c r="A21" s="21">
        <v>41292</v>
      </c>
      <c r="B21" s="22">
        <v>0.12892000000000001</v>
      </c>
      <c r="C21" s="23">
        <v>0.19907</v>
      </c>
      <c r="D21" s="22">
        <v>0.10176</v>
      </c>
      <c r="E21" s="23">
        <v>143.59197</v>
      </c>
      <c r="F21" s="22">
        <v>0.16145999999999999</v>
      </c>
      <c r="G21" s="23">
        <v>8.8200000000000001E-2</v>
      </c>
      <c r="H21" s="22">
        <v>0.16606000000000001</v>
      </c>
      <c r="I21" s="23">
        <v>8.4870000000000001E-2</v>
      </c>
      <c r="J21" s="23">
        <v>0.13569999999999999</v>
      </c>
      <c r="K21" s="22">
        <v>11.884270000000001</v>
      </c>
      <c r="L21" s="24">
        <v>0.1366</v>
      </c>
      <c r="M21" s="25">
        <v>0.13479999999999998</v>
      </c>
      <c r="N21" s="24"/>
      <c r="O21" s="25"/>
    </row>
    <row r="22" spans="1:15" ht="15.75" thickTop="1" x14ac:dyDescent="0.25">
      <c r="A22" s="26" t="s">
        <v>19</v>
      </c>
      <c r="B22" s="27">
        <f t="shared" ref="B22:M22" si="4">SUM(B17:B21)</f>
        <v>0.64354999999999996</v>
      </c>
      <c r="C22" s="28">
        <f t="shared" si="4"/>
        <v>0.99477999999999989</v>
      </c>
      <c r="D22" s="27">
        <f t="shared" si="4"/>
        <v>0.50861000000000001</v>
      </c>
      <c r="E22" s="28">
        <f t="shared" si="4"/>
        <v>716.80402000000004</v>
      </c>
      <c r="F22" s="27">
        <f t="shared" si="4"/>
        <v>0.80781999999999998</v>
      </c>
      <c r="G22" s="28">
        <f t="shared" si="4"/>
        <v>0.44081999999999999</v>
      </c>
      <c r="H22" s="27">
        <f t="shared" si="4"/>
        <v>0.83069999999999999</v>
      </c>
      <c r="I22" s="28">
        <f t="shared" si="4"/>
        <v>0.42205999999999999</v>
      </c>
      <c r="J22" s="28">
        <f t="shared" si="4"/>
        <v>0.67809999999999993</v>
      </c>
      <c r="K22" s="27">
        <f t="shared" si="4"/>
        <v>59.261140000000005</v>
      </c>
      <c r="L22" s="29">
        <f t="shared" si="4"/>
        <v>0.6826000000000001</v>
      </c>
      <c r="M22" s="30">
        <f t="shared" si="4"/>
        <v>0.67359999999999998</v>
      </c>
      <c r="N22" s="29"/>
      <c r="O22" s="30"/>
    </row>
    <row r="23" spans="1:15" ht="15.75" thickBot="1" x14ac:dyDescent="0.3">
      <c r="A23" s="31" t="s">
        <v>20</v>
      </c>
      <c r="B23" s="32">
        <f>B22/5</f>
        <v>0.12870999999999999</v>
      </c>
      <c r="C23" s="33">
        <f>C22/5</f>
        <v>0.19895599999999997</v>
      </c>
      <c r="D23" s="33">
        <f t="shared" ref="D23:K23" si="5">D22/5</f>
        <v>0.10172200000000001</v>
      </c>
      <c r="E23" s="33">
        <f t="shared" si="5"/>
        <v>143.360804</v>
      </c>
      <c r="F23" s="33">
        <f t="shared" si="5"/>
        <v>0.16156399999999999</v>
      </c>
      <c r="G23" s="33">
        <f t="shared" si="5"/>
        <v>8.8163999999999992E-2</v>
      </c>
      <c r="H23" s="33">
        <f t="shared" si="5"/>
        <v>0.16614000000000001</v>
      </c>
      <c r="I23" s="33">
        <f t="shared" si="5"/>
        <v>8.4412000000000001E-2</v>
      </c>
      <c r="J23" s="33">
        <f t="shared" si="5"/>
        <v>0.13561999999999999</v>
      </c>
      <c r="K23" s="33">
        <f t="shared" si="5"/>
        <v>11.852228</v>
      </c>
      <c r="L23" s="34">
        <f>L22/5</f>
        <v>0.13652000000000003</v>
      </c>
      <c r="M23" s="35">
        <f>M22/5</f>
        <v>0.13472000000000001</v>
      </c>
      <c r="N23" s="34"/>
      <c r="O23" s="35"/>
    </row>
    <row r="24" spans="1:15" ht="15.75" thickTop="1" x14ac:dyDescent="0.25">
      <c r="A24" s="16">
        <v>41295</v>
      </c>
      <c r="B24" s="17">
        <v>0.12942000000000001</v>
      </c>
      <c r="C24" s="18">
        <v>0.19975999999999999</v>
      </c>
      <c r="D24" s="17">
        <v>0.10213</v>
      </c>
      <c r="E24" s="18">
        <v>143.62303</v>
      </c>
      <c r="F24" s="17">
        <v>0.16248000000000001</v>
      </c>
      <c r="G24" s="18">
        <v>8.8450000000000001E-2</v>
      </c>
      <c r="H24" s="17">
        <v>0.1668</v>
      </c>
      <c r="I24" s="18">
        <v>8.5709999999999995E-2</v>
      </c>
      <c r="J24" s="18">
        <v>0.13589999999999999</v>
      </c>
      <c r="K24" s="17">
        <v>11.9823</v>
      </c>
      <c r="L24" s="19">
        <v>0.1368</v>
      </c>
      <c r="M24" s="20">
        <v>0.13499999999999998</v>
      </c>
      <c r="N24" s="19"/>
      <c r="O24" s="20"/>
    </row>
    <row r="25" spans="1:15" x14ac:dyDescent="0.25">
      <c r="A25" s="16">
        <v>41296</v>
      </c>
      <c r="B25" s="17">
        <v>0.12934999999999999</v>
      </c>
      <c r="C25" s="18">
        <v>0.19961000000000001</v>
      </c>
      <c r="D25" s="17">
        <v>0.10206</v>
      </c>
      <c r="E25" s="18">
        <v>144.21283</v>
      </c>
      <c r="F25" s="17">
        <v>0.16267999999999999</v>
      </c>
      <c r="G25" s="18">
        <v>8.8450000000000001E-2</v>
      </c>
      <c r="H25" s="17">
        <v>0.16696</v>
      </c>
      <c r="I25" s="18">
        <v>8.5760000000000003E-2</v>
      </c>
      <c r="J25" s="18">
        <v>0.13589999999999999</v>
      </c>
      <c r="K25" s="17">
        <v>11.959540000000001</v>
      </c>
      <c r="L25" s="19">
        <v>0.1368</v>
      </c>
      <c r="M25" s="20">
        <v>0.13499999999999998</v>
      </c>
      <c r="N25" s="19"/>
      <c r="O25" s="20"/>
    </row>
    <row r="26" spans="1:15" x14ac:dyDescent="0.25">
      <c r="A26" s="16">
        <v>41297</v>
      </c>
      <c r="B26" s="17">
        <v>0.1288</v>
      </c>
      <c r="C26" s="18">
        <v>0.19939000000000001</v>
      </c>
      <c r="D26" s="17">
        <v>0.10194</v>
      </c>
      <c r="E26" s="18">
        <v>144.42551</v>
      </c>
      <c r="F26" s="17">
        <v>0.16167999999999999</v>
      </c>
      <c r="G26" s="18">
        <v>8.5610000000000006E-2</v>
      </c>
      <c r="H26" s="17">
        <v>0.16663</v>
      </c>
      <c r="I26" s="18">
        <v>8.5610000000000006E-2</v>
      </c>
      <c r="J26" s="18">
        <v>0.13569999999999999</v>
      </c>
      <c r="K26" s="17">
        <v>11.862220000000001</v>
      </c>
      <c r="L26" s="19">
        <v>0.1366</v>
      </c>
      <c r="M26" s="20">
        <v>0.13479999999999998</v>
      </c>
      <c r="N26" s="19"/>
      <c r="O26" s="20"/>
    </row>
    <row r="27" spans="1:15" x14ac:dyDescent="0.25">
      <c r="A27" s="16">
        <v>41298</v>
      </c>
      <c r="B27" s="17">
        <v>0.12867000000000001</v>
      </c>
      <c r="C27" s="18">
        <v>0.19936000000000001</v>
      </c>
      <c r="D27" s="17">
        <v>0.10193000000000001</v>
      </c>
      <c r="E27" s="18">
        <v>144.48654999999999</v>
      </c>
      <c r="F27" s="17">
        <v>0.16103000000000001</v>
      </c>
      <c r="G27" s="18">
        <v>8.5580000000000003E-2</v>
      </c>
      <c r="H27" s="17">
        <v>0.16642000000000001</v>
      </c>
      <c r="I27" s="18">
        <v>8.5580000000000003E-2</v>
      </c>
      <c r="J27" s="18">
        <v>0.1356</v>
      </c>
      <c r="K27" s="17">
        <v>11.797879999999999</v>
      </c>
      <c r="L27" s="19">
        <v>0.13650000000000001</v>
      </c>
      <c r="M27" s="20">
        <v>0.13469999999999999</v>
      </c>
      <c r="N27" s="19"/>
      <c r="O27" s="20"/>
    </row>
    <row r="28" spans="1:15" ht="15.75" thickBot="1" x14ac:dyDescent="0.3">
      <c r="A28" s="21">
        <v>41299</v>
      </c>
      <c r="B28" s="22">
        <v>0.12948999999999999</v>
      </c>
      <c r="C28" s="23">
        <v>0.19913</v>
      </c>
      <c r="D28" s="22">
        <v>0.10181</v>
      </c>
      <c r="E28" s="23">
        <v>145.13525000000001</v>
      </c>
      <c r="F28" s="22">
        <v>0.16158</v>
      </c>
      <c r="G28" s="23">
        <v>8.8569999999999996E-2</v>
      </c>
      <c r="H28" s="22">
        <v>0.16688</v>
      </c>
      <c r="I28" s="23">
        <v>8.6019999999999999E-2</v>
      </c>
      <c r="J28" s="23">
        <v>0.13589999999999999</v>
      </c>
      <c r="K28" s="22">
        <v>11.945270000000001</v>
      </c>
      <c r="L28" s="24">
        <v>0.1368</v>
      </c>
      <c r="M28" s="25">
        <v>0.13499999999999998</v>
      </c>
      <c r="N28" s="24"/>
      <c r="O28" s="25"/>
    </row>
    <row r="29" spans="1:15" ht="15.75" thickTop="1" x14ac:dyDescent="0.25">
      <c r="A29" s="26" t="s">
        <v>19</v>
      </c>
      <c r="B29" s="27">
        <f t="shared" ref="B29:M29" si="6">SUM(B24:B28)</f>
        <v>0.64573000000000003</v>
      </c>
      <c r="C29" s="28">
        <f t="shared" si="6"/>
        <v>0.99724999999999997</v>
      </c>
      <c r="D29" s="27">
        <f t="shared" si="6"/>
        <v>0.50987000000000005</v>
      </c>
      <c r="E29" s="28">
        <f t="shared" si="6"/>
        <v>721.88317000000006</v>
      </c>
      <c r="F29" s="27">
        <f t="shared" si="6"/>
        <v>0.80945</v>
      </c>
      <c r="G29" s="28">
        <f t="shared" si="6"/>
        <v>0.43665999999999999</v>
      </c>
      <c r="H29" s="27">
        <f t="shared" si="6"/>
        <v>0.83369000000000004</v>
      </c>
      <c r="I29" s="28">
        <f t="shared" si="6"/>
        <v>0.42868000000000001</v>
      </c>
      <c r="J29" s="28">
        <f t="shared" si="6"/>
        <v>0.67899999999999994</v>
      </c>
      <c r="K29" s="27">
        <f t="shared" si="6"/>
        <v>59.54721</v>
      </c>
      <c r="L29" s="29">
        <f t="shared" si="6"/>
        <v>0.6835</v>
      </c>
      <c r="M29" s="30">
        <f t="shared" si="6"/>
        <v>0.67449999999999988</v>
      </c>
      <c r="N29" s="29"/>
      <c r="O29" s="30"/>
    </row>
    <row r="30" spans="1:15" ht="15.75" thickBot="1" x14ac:dyDescent="0.3">
      <c r="A30" s="31" t="s">
        <v>20</v>
      </c>
      <c r="B30" s="32">
        <f>B29/5</f>
        <v>0.12914600000000001</v>
      </c>
      <c r="C30" s="33">
        <f>C29/5</f>
        <v>0.19944999999999999</v>
      </c>
      <c r="D30" s="33">
        <f t="shared" ref="D30:K30" si="7">D29/5</f>
        <v>0.10197400000000001</v>
      </c>
      <c r="E30" s="33">
        <f t="shared" si="7"/>
        <v>144.37663400000002</v>
      </c>
      <c r="F30" s="33">
        <f t="shared" si="7"/>
        <v>0.16189000000000001</v>
      </c>
      <c r="G30" s="33">
        <f t="shared" si="7"/>
        <v>8.7331999999999993E-2</v>
      </c>
      <c r="H30" s="33">
        <f t="shared" si="7"/>
        <v>0.166738</v>
      </c>
      <c r="I30" s="33">
        <f t="shared" si="7"/>
        <v>8.5736000000000007E-2</v>
      </c>
      <c r="J30" s="33">
        <f t="shared" si="7"/>
        <v>0.13579999999999998</v>
      </c>
      <c r="K30" s="33">
        <f t="shared" si="7"/>
        <v>11.909442</v>
      </c>
      <c r="L30" s="34">
        <f>L29/5</f>
        <v>0.13669999999999999</v>
      </c>
      <c r="M30" s="35">
        <f>M29/5</f>
        <v>0.13489999999999996</v>
      </c>
      <c r="N30" s="34"/>
      <c r="O30" s="35"/>
    </row>
    <row r="31" spans="1:15" ht="15.75" thickTop="1" x14ac:dyDescent="0.25">
      <c r="A31" s="16">
        <v>41302</v>
      </c>
      <c r="B31" s="17">
        <v>0.13042000000000001</v>
      </c>
      <c r="C31" s="18">
        <v>0.19789999999999999</v>
      </c>
      <c r="D31" s="17">
        <v>0.10119</v>
      </c>
      <c r="E31" s="18">
        <v>146.08233000000001</v>
      </c>
      <c r="F31" s="17">
        <v>0.16281999999999999</v>
      </c>
      <c r="G31" s="18">
        <v>8.8760000000000006E-2</v>
      </c>
      <c r="H31" s="17">
        <v>0.16833000000000001</v>
      </c>
      <c r="I31" s="18">
        <v>8.6400000000000005E-2</v>
      </c>
      <c r="J31" s="18">
        <v>0.13619999999999999</v>
      </c>
      <c r="K31" s="17">
        <v>12.11056</v>
      </c>
      <c r="L31" s="19">
        <v>0.1371</v>
      </c>
      <c r="M31" s="20">
        <v>0.13529999999999998</v>
      </c>
      <c r="N31" s="19"/>
      <c r="O31" s="20"/>
    </row>
    <row r="32" spans="1:15" x14ac:dyDescent="0.25">
      <c r="A32" s="16">
        <v>41303</v>
      </c>
      <c r="B32" s="17">
        <v>0.13067000000000001</v>
      </c>
      <c r="C32" s="18">
        <v>0.20408999999999999</v>
      </c>
      <c r="D32" s="17">
        <v>0.10431</v>
      </c>
      <c r="E32" s="18">
        <v>148.18603999999999</v>
      </c>
      <c r="F32" s="17">
        <v>0.16364999999999999</v>
      </c>
      <c r="G32" s="18">
        <v>8.8730000000000003E-2</v>
      </c>
      <c r="H32" s="17">
        <v>0.16871</v>
      </c>
      <c r="I32" s="18">
        <v>8.6639999999999995E-2</v>
      </c>
      <c r="J32" s="18">
        <v>0.1363</v>
      </c>
      <c r="K32" s="17">
        <v>12.09901</v>
      </c>
      <c r="L32" s="19">
        <v>0.13720000000000002</v>
      </c>
      <c r="M32" s="20">
        <v>0.13539999999999999</v>
      </c>
      <c r="N32" s="19"/>
      <c r="O32" s="20"/>
    </row>
    <row r="33" spans="1:15" x14ac:dyDescent="0.25">
      <c r="A33" s="16">
        <v>41304</v>
      </c>
      <c r="B33" s="17">
        <v>0.13013</v>
      </c>
      <c r="C33" s="18">
        <v>0.19943</v>
      </c>
      <c r="D33" s="17">
        <v>0.10196</v>
      </c>
      <c r="E33" s="18">
        <v>147.91059000000001</v>
      </c>
      <c r="F33" s="17">
        <v>0.16289999999999999</v>
      </c>
      <c r="G33" s="18">
        <v>8.8580000000000006E-2</v>
      </c>
      <c r="H33" s="17">
        <v>0.16822000000000001</v>
      </c>
      <c r="I33" s="18">
        <v>8.6499999999999994E-2</v>
      </c>
      <c r="J33" s="18">
        <v>0.1361</v>
      </c>
      <c r="K33" s="17">
        <v>12.06629</v>
      </c>
      <c r="L33" s="19">
        <v>0.13700000000000001</v>
      </c>
      <c r="M33" s="20">
        <v>0.13519999999999999</v>
      </c>
      <c r="N33" s="19"/>
      <c r="O33" s="20"/>
    </row>
    <row r="34" spans="1:15" ht="15.75" thickBot="1" x14ac:dyDescent="0.3">
      <c r="A34" s="21">
        <v>41305</v>
      </c>
      <c r="B34" s="22">
        <v>0.13031999999999999</v>
      </c>
      <c r="C34" s="23">
        <v>0.19663</v>
      </c>
      <c r="D34" s="22">
        <v>0.10057000000000001</v>
      </c>
      <c r="E34" s="23">
        <v>147.63330999999999</v>
      </c>
      <c r="F34" s="22">
        <v>0.16322999999999999</v>
      </c>
      <c r="G34" s="23">
        <v>8.8400000000000006E-2</v>
      </c>
      <c r="H34" s="22">
        <v>0.16822999999999999</v>
      </c>
      <c r="I34" s="23">
        <v>8.6330000000000004E-2</v>
      </c>
      <c r="J34" s="23">
        <v>0.1361</v>
      </c>
      <c r="K34" s="22">
        <v>12.11397</v>
      </c>
      <c r="L34" s="24">
        <v>0.1371</v>
      </c>
      <c r="M34" s="25">
        <v>0.13529999999999998</v>
      </c>
      <c r="N34" s="24"/>
      <c r="O34" s="25"/>
    </row>
    <row r="35" spans="1:15" ht="15.75" thickTop="1" x14ac:dyDescent="0.25">
      <c r="A35" s="26" t="s">
        <v>19</v>
      </c>
      <c r="B35" s="27">
        <f t="shared" ref="B35:M35" si="8">SUM(B31:B34)</f>
        <v>0.52154</v>
      </c>
      <c r="C35" s="28">
        <f t="shared" si="8"/>
        <v>0.79804999999999993</v>
      </c>
      <c r="D35" s="27">
        <f t="shared" si="8"/>
        <v>0.40803</v>
      </c>
      <c r="E35" s="28">
        <f t="shared" si="8"/>
        <v>589.81227000000001</v>
      </c>
      <c r="F35" s="27">
        <f t="shared" si="8"/>
        <v>0.65259999999999996</v>
      </c>
      <c r="G35" s="28">
        <f t="shared" si="8"/>
        <v>0.35447000000000006</v>
      </c>
      <c r="H35" s="27">
        <f t="shared" si="8"/>
        <v>0.67349000000000003</v>
      </c>
      <c r="I35" s="28">
        <f t="shared" si="8"/>
        <v>0.34587000000000001</v>
      </c>
      <c r="J35" s="28">
        <f t="shared" si="8"/>
        <v>0.54469999999999996</v>
      </c>
      <c r="K35" s="27">
        <f t="shared" si="8"/>
        <v>48.389830000000003</v>
      </c>
      <c r="L35" s="29">
        <f t="shared" si="8"/>
        <v>0.5484</v>
      </c>
      <c r="M35" s="30">
        <f t="shared" si="8"/>
        <v>0.5411999999999999</v>
      </c>
      <c r="N35" s="29"/>
      <c r="O35" s="30"/>
    </row>
    <row r="36" spans="1:15" ht="15.75" thickBot="1" x14ac:dyDescent="0.3">
      <c r="A36" s="31" t="s">
        <v>20</v>
      </c>
      <c r="B36" s="32">
        <f>B35/4</f>
        <v>0.130385</v>
      </c>
      <c r="C36" s="33">
        <f>C35/4</f>
        <v>0.19951249999999998</v>
      </c>
      <c r="D36" s="33">
        <f t="shared" ref="D36:K36" si="9">D35/4</f>
        <v>0.1020075</v>
      </c>
      <c r="E36" s="33">
        <f t="shared" si="9"/>
        <v>147.4530675</v>
      </c>
      <c r="F36" s="33">
        <f t="shared" si="9"/>
        <v>0.16314999999999999</v>
      </c>
      <c r="G36" s="33">
        <f t="shared" si="9"/>
        <v>8.8617500000000016E-2</v>
      </c>
      <c r="H36" s="33">
        <f t="shared" si="9"/>
        <v>0.16837250000000001</v>
      </c>
      <c r="I36" s="33">
        <f t="shared" si="9"/>
        <v>8.6467500000000003E-2</v>
      </c>
      <c r="J36" s="33">
        <f t="shared" si="9"/>
        <v>0.13617499999999999</v>
      </c>
      <c r="K36" s="33">
        <f t="shared" si="9"/>
        <v>12.097457500000001</v>
      </c>
      <c r="L36" s="34">
        <f>L35/4</f>
        <v>0.1371</v>
      </c>
      <c r="M36" s="35">
        <f>M35/4</f>
        <v>0.13529999999999998</v>
      </c>
      <c r="N36" s="34"/>
      <c r="O36" s="35"/>
    </row>
    <row r="37" spans="1:15" ht="15.75" thickTop="1" x14ac:dyDescent="0.25">
      <c r="A37" s="3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20.25" x14ac:dyDescent="0.3">
      <c r="A39" s="36"/>
      <c r="B39" s="17"/>
      <c r="D39" s="37"/>
      <c r="E39" s="38" t="s">
        <v>21</v>
      </c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41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>SUM(B5:B7,B10:B14,B17:B21,B24:B28,B31:B34)</f>
        <v>2.8467200000000004</v>
      </c>
      <c r="C41" s="46">
        <f>SUM(C5:C7,C10:C14,C17:C21,C24:C28,C31:C34)</f>
        <v>4.4135800000000005</v>
      </c>
      <c r="D41" s="46">
        <f>SUM(D5:D7,D10:D14,D17:D21,D24:D28,D31:D34)</f>
        <v>2.2543099999999998</v>
      </c>
      <c r="E41" s="46">
        <f t="shared" ref="E41:K41" si="10">SUM(E5:E7,E10:E14,E17:E21,E24:E28,E31:E34)</f>
        <v>3184.0604600000001</v>
      </c>
      <c r="F41" s="46">
        <f t="shared" si="10"/>
        <v>3.57307</v>
      </c>
      <c r="G41" s="46">
        <f t="shared" si="10"/>
        <v>1.9413499999999999</v>
      </c>
      <c r="H41" s="46">
        <f t="shared" si="10"/>
        <v>3.6691799999999994</v>
      </c>
      <c r="I41" s="46">
        <f t="shared" si="10"/>
        <v>1.8704100000000001</v>
      </c>
      <c r="J41" s="46">
        <f t="shared" si="10"/>
        <v>2.9886999999999992</v>
      </c>
      <c r="K41" s="46">
        <f t="shared" si="10"/>
        <v>260.93178</v>
      </c>
      <c r="L41" s="29">
        <f>SUM(L5:L7,L10:L14,L17:L21,L24:L28,L31:L34)</f>
        <v>3.0083000000000002</v>
      </c>
      <c r="M41" s="29">
        <f>SUM(M5:M7,M10:M14,M17:M21,M24:M28,M31:M34)</f>
        <v>2.9687000000000001</v>
      </c>
      <c r="N41" s="29"/>
      <c r="O41" s="30"/>
    </row>
    <row r="42" spans="1:15" x14ac:dyDescent="0.25">
      <c r="A42" s="44" t="s">
        <v>23</v>
      </c>
      <c r="B42" s="45">
        <f>B41/22</f>
        <v>0.12939636363636364</v>
      </c>
      <c r="C42" s="46">
        <f>C41/22</f>
        <v>0.20061727272727276</v>
      </c>
      <c r="D42" s="46">
        <f>D41/22</f>
        <v>0.10246863636363636</v>
      </c>
      <c r="E42" s="46">
        <f t="shared" ref="E42:K42" si="11">E41/22</f>
        <v>144.73002090909091</v>
      </c>
      <c r="F42" s="46">
        <f t="shared" si="11"/>
        <v>0.16241227272727274</v>
      </c>
      <c r="G42" s="46">
        <f t="shared" si="11"/>
        <v>8.8243181818181818E-2</v>
      </c>
      <c r="H42" s="46">
        <f t="shared" si="11"/>
        <v>0.16678090909090906</v>
      </c>
      <c r="I42" s="46">
        <f t="shared" si="11"/>
        <v>8.5018636363636366E-2</v>
      </c>
      <c r="J42" s="46">
        <f t="shared" si="11"/>
        <v>0.13584999999999997</v>
      </c>
      <c r="K42" s="46">
        <f t="shared" si="11"/>
        <v>11.860535454545454</v>
      </c>
      <c r="L42" s="29">
        <f>L41/22</f>
        <v>0.13674090909090911</v>
      </c>
      <c r="M42" s="29">
        <f>M41/22</f>
        <v>0.13494090909090908</v>
      </c>
      <c r="N42" s="29"/>
      <c r="O42" s="30"/>
    </row>
    <row r="43" spans="1:15" x14ac:dyDescent="0.25">
      <c r="A43" s="44" t="s">
        <v>24</v>
      </c>
      <c r="B43" s="45">
        <f>1/B42</f>
        <v>7.728192446043165</v>
      </c>
      <c r="C43" s="46">
        <f>1/C42</f>
        <v>4.9846156634750018</v>
      </c>
      <c r="D43" s="46">
        <f>1/D42</f>
        <v>9.7590837107585031</v>
      </c>
      <c r="E43" s="46">
        <f>1000/E42</f>
        <v>6.9094165379007908</v>
      </c>
      <c r="F43" s="46">
        <f t="shared" ref="F43:J43" si="12">1/F42</f>
        <v>6.1571701645923529</v>
      </c>
      <c r="G43" s="46">
        <f t="shared" si="12"/>
        <v>11.332320292579906</v>
      </c>
      <c r="H43" s="46">
        <f t="shared" si="12"/>
        <v>5.9958900898838445</v>
      </c>
      <c r="I43" s="46">
        <f t="shared" si="12"/>
        <v>11.762127020278976</v>
      </c>
      <c r="J43" s="46">
        <f t="shared" si="12"/>
        <v>7.3610599926389417</v>
      </c>
      <c r="K43" s="46">
        <f>100/K42</f>
        <v>8.4313225472190467</v>
      </c>
      <c r="L43" s="29"/>
      <c r="M43" s="30"/>
      <c r="N43" s="29"/>
      <c r="O43" s="30"/>
    </row>
    <row r="44" spans="1:15" ht="15.75" thickBot="1" x14ac:dyDescent="0.3">
      <c r="A44" s="47"/>
      <c r="B44" s="48"/>
      <c r="C44" s="49"/>
      <c r="D44" s="48"/>
      <c r="E44" s="49"/>
      <c r="F44" s="48"/>
      <c r="G44" s="49"/>
      <c r="H44" s="48"/>
      <c r="I44" s="49"/>
      <c r="J44" s="49"/>
      <c r="K44" s="48"/>
      <c r="L44" s="50"/>
      <c r="M44" s="51"/>
      <c r="N44" s="50"/>
      <c r="O44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workbookViewId="0">
      <selection activeCell="B35" sqref="B35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  <col min="12" max="13" width="10.28515625" customWidth="1"/>
    <col min="14" max="14" width="10.5703125" customWidth="1"/>
    <col min="15" max="15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41306</v>
      </c>
      <c r="B6" s="17">
        <v>0.13045000000000001</v>
      </c>
      <c r="C6" s="18">
        <v>0.19631999999999999</v>
      </c>
      <c r="D6" s="17">
        <v>0.10054</v>
      </c>
      <c r="E6" s="18">
        <v>147.32839000000001</v>
      </c>
      <c r="F6" s="17">
        <v>0.16245999999999999</v>
      </c>
      <c r="G6" s="18">
        <v>8.8370000000000004E-2</v>
      </c>
      <c r="H6" s="17">
        <v>0.16853000000000001</v>
      </c>
      <c r="I6" s="18">
        <v>8.6019999999999999E-2</v>
      </c>
      <c r="J6" s="18">
        <v>0.13619999999999999</v>
      </c>
      <c r="K6" s="17">
        <v>12.12895</v>
      </c>
      <c r="L6" s="19">
        <v>0.1371</v>
      </c>
      <c r="M6" s="20">
        <v>0.13529999999999998</v>
      </c>
      <c r="N6" s="19">
        <v>0.13134999999999999</v>
      </c>
      <c r="O6" s="20">
        <v>0.12955</v>
      </c>
    </row>
    <row r="7" spans="1:15" ht="15.75" thickBot="1" x14ac:dyDescent="0.3">
      <c r="A7" s="21"/>
      <c r="B7" s="22"/>
      <c r="C7" s="23"/>
      <c r="D7" s="22"/>
      <c r="E7" s="23"/>
      <c r="F7" s="22"/>
      <c r="G7" s="23"/>
      <c r="H7" s="22"/>
      <c r="I7" s="23"/>
      <c r="J7" s="23"/>
      <c r="K7" s="22"/>
      <c r="L7" s="24"/>
      <c r="M7" s="25"/>
      <c r="N7" s="24"/>
      <c r="O7" s="25"/>
    </row>
    <row r="8" spans="1:15" ht="15.75" thickTop="1" x14ac:dyDescent="0.25">
      <c r="A8" s="26" t="s">
        <v>19</v>
      </c>
      <c r="B8" s="27">
        <f t="shared" ref="B8:O8" si="0">SUM(B6:B7)</f>
        <v>0.13045000000000001</v>
      </c>
      <c r="C8" s="28">
        <f t="shared" si="0"/>
        <v>0.19631999999999999</v>
      </c>
      <c r="D8" s="27">
        <f t="shared" si="0"/>
        <v>0.10054</v>
      </c>
      <c r="E8" s="28">
        <f t="shared" si="0"/>
        <v>147.32839000000001</v>
      </c>
      <c r="F8" s="27">
        <f t="shared" si="0"/>
        <v>0.16245999999999999</v>
      </c>
      <c r="G8" s="28">
        <f t="shared" si="0"/>
        <v>8.8370000000000004E-2</v>
      </c>
      <c r="H8" s="27">
        <f t="shared" si="0"/>
        <v>0.16853000000000001</v>
      </c>
      <c r="I8" s="28">
        <f t="shared" si="0"/>
        <v>8.6019999999999999E-2</v>
      </c>
      <c r="J8" s="28">
        <f t="shared" si="0"/>
        <v>0.13619999999999999</v>
      </c>
      <c r="K8" s="27">
        <f t="shared" si="0"/>
        <v>12.12895</v>
      </c>
      <c r="L8" s="19">
        <f t="shared" si="0"/>
        <v>0.1371</v>
      </c>
      <c r="M8" s="20">
        <f t="shared" si="0"/>
        <v>0.13529999999999998</v>
      </c>
      <c r="N8" s="19">
        <f t="shared" si="0"/>
        <v>0.13134999999999999</v>
      </c>
      <c r="O8" s="20">
        <f t="shared" si="0"/>
        <v>0.12955</v>
      </c>
    </row>
    <row r="9" spans="1:15" ht="15.75" thickBot="1" x14ac:dyDescent="0.3">
      <c r="A9" s="31" t="s">
        <v>20</v>
      </c>
      <c r="B9" s="32">
        <f>B8/1</f>
        <v>0.13045000000000001</v>
      </c>
      <c r="C9" s="33">
        <f>C8/1</f>
        <v>0.19631999999999999</v>
      </c>
      <c r="D9" s="33">
        <f t="shared" ref="D9:K9" si="1">D8/1</f>
        <v>0.10054</v>
      </c>
      <c r="E9" s="33">
        <f t="shared" si="1"/>
        <v>147.32839000000001</v>
      </c>
      <c r="F9" s="33">
        <f t="shared" si="1"/>
        <v>0.16245999999999999</v>
      </c>
      <c r="G9" s="33">
        <f t="shared" si="1"/>
        <v>8.8370000000000004E-2</v>
      </c>
      <c r="H9" s="33">
        <f t="shared" si="1"/>
        <v>0.16853000000000001</v>
      </c>
      <c r="I9" s="33">
        <f t="shared" si="1"/>
        <v>8.6019999999999999E-2</v>
      </c>
      <c r="J9" s="33">
        <f t="shared" si="1"/>
        <v>0.13619999999999999</v>
      </c>
      <c r="K9" s="33">
        <f t="shared" si="1"/>
        <v>12.12895</v>
      </c>
      <c r="L9" s="24">
        <f>L8/1</f>
        <v>0.1371</v>
      </c>
      <c r="M9" s="25">
        <f>M8/1</f>
        <v>0.13529999999999998</v>
      </c>
      <c r="N9" s="24">
        <f>N8/1</f>
        <v>0.13134999999999999</v>
      </c>
      <c r="O9" s="25">
        <f>O8/1</f>
        <v>0.12955</v>
      </c>
    </row>
    <row r="10" spans="1:15" ht="15.75" thickTop="1" x14ac:dyDescent="0.25">
      <c r="A10" s="16">
        <v>41309</v>
      </c>
      <c r="B10" s="17">
        <v>0.13044</v>
      </c>
      <c r="C10" s="18">
        <v>0.19492000000000001</v>
      </c>
      <c r="D10" s="17">
        <v>9.9659999999999999E-2</v>
      </c>
      <c r="E10" s="18">
        <v>148.75628</v>
      </c>
      <c r="F10" s="17">
        <v>0.16064999999999999</v>
      </c>
      <c r="G10" s="18">
        <v>8.8139999999999996E-2</v>
      </c>
      <c r="H10" s="17">
        <v>0.16879</v>
      </c>
      <c r="I10" s="18">
        <v>8.6290000000000006E-2</v>
      </c>
      <c r="J10" s="18">
        <v>0.1361</v>
      </c>
      <c r="K10" s="17">
        <v>11.938689999999999</v>
      </c>
      <c r="L10" s="19">
        <v>0.13700000000000001</v>
      </c>
      <c r="M10" s="20">
        <v>0.13519999999999999</v>
      </c>
      <c r="N10" s="19">
        <v>0.13134000000000001</v>
      </c>
      <c r="O10" s="20">
        <v>0.12953999999999999</v>
      </c>
    </row>
    <row r="11" spans="1:15" x14ac:dyDescent="0.25">
      <c r="A11" s="16">
        <v>41310</v>
      </c>
      <c r="B11" s="17">
        <v>0.13045000000000001</v>
      </c>
      <c r="C11" s="18">
        <v>0.19622000000000001</v>
      </c>
      <c r="D11" s="17">
        <v>0.10032000000000001</v>
      </c>
      <c r="E11" s="18">
        <v>148.33779999999999</v>
      </c>
      <c r="F11" s="17">
        <v>0.16100999999999999</v>
      </c>
      <c r="G11" s="18">
        <v>8.8389999999999996E-2</v>
      </c>
      <c r="H11" s="17">
        <v>0.16878000000000001</v>
      </c>
      <c r="I11" s="18">
        <v>8.659E-2</v>
      </c>
      <c r="J11" s="18">
        <v>0.13619999999999999</v>
      </c>
      <c r="K11" s="17">
        <v>12.281829999999999</v>
      </c>
      <c r="L11" s="19">
        <v>0.1371</v>
      </c>
      <c r="M11" s="20">
        <v>0.13529999999999998</v>
      </c>
      <c r="N11" s="19">
        <v>0.13134999999999999</v>
      </c>
      <c r="O11" s="20">
        <v>0.12955</v>
      </c>
    </row>
    <row r="12" spans="1:15" x14ac:dyDescent="0.25">
      <c r="A12" s="16">
        <v>41311</v>
      </c>
      <c r="B12" s="17">
        <v>0.13061</v>
      </c>
      <c r="C12" s="18">
        <v>0.19691</v>
      </c>
      <c r="D12" s="17">
        <v>0.10068000000000001</v>
      </c>
      <c r="E12" s="18">
        <v>148.01246</v>
      </c>
      <c r="F12" s="17">
        <v>0.16139000000000001</v>
      </c>
      <c r="G12" s="18">
        <v>8.8550000000000004E-2</v>
      </c>
      <c r="H12" s="17">
        <v>0.16861000000000001</v>
      </c>
      <c r="I12" s="18">
        <v>8.6720000000000005E-2</v>
      </c>
      <c r="J12" s="18">
        <v>0.13619999999999999</v>
      </c>
      <c r="K12" s="17">
        <v>12.313840000000001</v>
      </c>
      <c r="L12" s="19">
        <v>0.1371</v>
      </c>
      <c r="M12" s="20">
        <v>0.13529999999999998</v>
      </c>
      <c r="N12" s="19">
        <v>0.13150999999999999</v>
      </c>
      <c r="O12" s="20">
        <v>0.12970999999999999</v>
      </c>
    </row>
    <row r="13" spans="1:15" x14ac:dyDescent="0.25">
      <c r="A13" s="16">
        <v>41312</v>
      </c>
      <c r="B13" s="17">
        <v>0.13211000000000001</v>
      </c>
      <c r="C13" s="18">
        <v>0.19708000000000001</v>
      </c>
      <c r="D13" s="17">
        <v>0.10077</v>
      </c>
      <c r="E13" s="18">
        <v>148.31331</v>
      </c>
      <c r="F13" s="17">
        <v>0.16231999999999999</v>
      </c>
      <c r="G13" s="18">
        <v>8.8779999999999998E-2</v>
      </c>
      <c r="H13" s="17">
        <v>0.16882</v>
      </c>
      <c r="I13" s="18">
        <v>8.7029999999999996E-2</v>
      </c>
      <c r="J13" s="18">
        <v>0.1363</v>
      </c>
      <c r="K13" s="17">
        <v>12.757680000000001</v>
      </c>
      <c r="L13" s="19">
        <v>0.13720000000000002</v>
      </c>
      <c r="M13" s="20">
        <v>0.13539999999999999</v>
      </c>
      <c r="N13" s="19">
        <v>0.13300999999999999</v>
      </c>
      <c r="O13" s="20">
        <v>0.13120999999999999</v>
      </c>
    </row>
    <row r="14" spans="1:15" ht="15.75" thickBot="1" x14ac:dyDescent="0.3">
      <c r="A14" s="21">
        <v>41313</v>
      </c>
      <c r="B14" s="22">
        <v>0.13242000000000001</v>
      </c>
      <c r="C14" s="23">
        <v>0.19844999999999999</v>
      </c>
      <c r="D14" s="22">
        <v>0.10145999999999999</v>
      </c>
      <c r="E14" s="23">
        <v>148.72699</v>
      </c>
      <c r="F14" s="22">
        <v>0.16347999999999999</v>
      </c>
      <c r="G14" s="23">
        <v>8.8800000000000004E-2</v>
      </c>
      <c r="H14" s="22">
        <v>0.1691</v>
      </c>
      <c r="I14" s="23">
        <v>8.6910000000000001E-2</v>
      </c>
      <c r="J14" s="23">
        <v>0.13650000000000001</v>
      </c>
      <c r="K14" s="22">
        <v>12.75285</v>
      </c>
      <c r="L14" s="24">
        <v>0.13740000000000002</v>
      </c>
      <c r="M14" s="25">
        <v>0.1356</v>
      </c>
      <c r="N14" s="24">
        <v>0.13331999999999999</v>
      </c>
      <c r="O14" s="25">
        <v>0.13152</v>
      </c>
    </row>
    <row r="15" spans="1:15" ht="15.75" thickTop="1" x14ac:dyDescent="0.25">
      <c r="A15" s="26" t="s">
        <v>19</v>
      </c>
      <c r="B15" s="27">
        <f t="shared" ref="B15:O15" si="2">SUM(B10:B14)</f>
        <v>0.65603</v>
      </c>
      <c r="C15" s="28">
        <f t="shared" si="2"/>
        <v>0.98358000000000012</v>
      </c>
      <c r="D15" s="27">
        <f t="shared" si="2"/>
        <v>0.50288999999999995</v>
      </c>
      <c r="E15" s="28">
        <f t="shared" si="2"/>
        <v>742.14684</v>
      </c>
      <c r="F15" s="27">
        <f t="shared" si="2"/>
        <v>0.80884999999999996</v>
      </c>
      <c r="G15" s="28">
        <f t="shared" si="2"/>
        <v>0.44265999999999994</v>
      </c>
      <c r="H15" s="27">
        <f t="shared" si="2"/>
        <v>0.84410000000000007</v>
      </c>
      <c r="I15" s="28">
        <f t="shared" si="2"/>
        <v>0.43353999999999998</v>
      </c>
      <c r="J15" s="28">
        <f t="shared" si="2"/>
        <v>0.68130000000000002</v>
      </c>
      <c r="K15" s="27">
        <f t="shared" si="2"/>
        <v>62.044890000000002</v>
      </c>
      <c r="L15" s="19">
        <f t="shared" si="2"/>
        <v>0.68579999999999997</v>
      </c>
      <c r="M15" s="20">
        <f t="shared" si="2"/>
        <v>0.67679999999999985</v>
      </c>
      <c r="N15" s="19">
        <f t="shared" si="2"/>
        <v>0.66052999999999995</v>
      </c>
      <c r="O15" s="20">
        <f t="shared" si="2"/>
        <v>0.65152999999999994</v>
      </c>
    </row>
    <row r="16" spans="1:15" ht="15.75" thickBot="1" x14ac:dyDescent="0.3">
      <c r="A16" s="31" t="s">
        <v>20</v>
      </c>
      <c r="B16" s="32">
        <f>B15/5</f>
        <v>0.13120599999999999</v>
      </c>
      <c r="C16" s="33">
        <f>C15/5</f>
        <v>0.19671600000000003</v>
      </c>
      <c r="D16" s="33">
        <f t="shared" ref="D16:K16" si="3">D15/5</f>
        <v>0.10057799999999999</v>
      </c>
      <c r="E16" s="33">
        <f t="shared" si="3"/>
        <v>148.42936800000001</v>
      </c>
      <c r="F16" s="33">
        <f t="shared" si="3"/>
        <v>0.16177</v>
      </c>
      <c r="G16" s="33">
        <f t="shared" si="3"/>
        <v>8.8531999999999986E-2</v>
      </c>
      <c r="H16" s="33">
        <f t="shared" si="3"/>
        <v>0.16882000000000003</v>
      </c>
      <c r="I16" s="33">
        <f t="shared" si="3"/>
        <v>8.6707999999999993E-2</v>
      </c>
      <c r="J16" s="33">
        <f t="shared" si="3"/>
        <v>0.13625999999999999</v>
      </c>
      <c r="K16" s="33">
        <f t="shared" si="3"/>
        <v>12.408978000000001</v>
      </c>
      <c r="L16" s="24">
        <f>L15/5</f>
        <v>0.13716</v>
      </c>
      <c r="M16" s="25">
        <f>M15/5</f>
        <v>0.13535999999999998</v>
      </c>
      <c r="N16" s="24">
        <f>N15/5</f>
        <v>0.132106</v>
      </c>
      <c r="O16" s="25">
        <f>O15/5</f>
        <v>0.13030599999999998</v>
      </c>
    </row>
    <row r="17" spans="1:15" ht="15.75" thickTop="1" x14ac:dyDescent="0.25">
      <c r="A17" s="16">
        <v>41316</v>
      </c>
      <c r="B17" s="17">
        <v>0.13250999999999999</v>
      </c>
      <c r="C17" s="18">
        <v>0.20021</v>
      </c>
      <c r="D17" s="17">
        <v>0.10237</v>
      </c>
      <c r="E17" s="18">
        <v>149.55886000000001</v>
      </c>
      <c r="F17" s="17">
        <v>0.16352</v>
      </c>
      <c r="G17" s="18">
        <v>8.9169999999999999E-2</v>
      </c>
      <c r="H17" s="17">
        <v>0.16922999999999999</v>
      </c>
      <c r="I17" s="18">
        <v>8.6470000000000005E-2</v>
      </c>
      <c r="J17" s="18">
        <v>0.13669999999999999</v>
      </c>
      <c r="K17" s="17">
        <v>12.68422</v>
      </c>
      <c r="L17" s="19">
        <v>0.1376</v>
      </c>
      <c r="M17" s="20">
        <v>0.13579999999999998</v>
      </c>
      <c r="N17" s="19">
        <v>0.13341</v>
      </c>
      <c r="O17" s="20">
        <v>0.13161</v>
      </c>
    </row>
    <row r="18" spans="1:15" x14ac:dyDescent="0.25">
      <c r="A18" s="16">
        <v>41317</v>
      </c>
      <c r="B18" s="17">
        <v>0.13325000000000001</v>
      </c>
      <c r="C18" s="18">
        <v>0.20044999999999999</v>
      </c>
      <c r="D18" s="17">
        <v>0.10249</v>
      </c>
      <c r="E18" s="18">
        <v>150.21276</v>
      </c>
      <c r="F18" s="17">
        <v>0.16428999999999999</v>
      </c>
      <c r="G18" s="18">
        <v>8.9620000000000005E-2</v>
      </c>
      <c r="H18" s="17">
        <v>0.16996</v>
      </c>
      <c r="I18" s="18">
        <v>8.7669999999999998E-2</v>
      </c>
      <c r="J18" s="18">
        <v>0.1371</v>
      </c>
      <c r="K18" s="17">
        <v>12.78218</v>
      </c>
      <c r="L18" s="19">
        <v>0.13800000000000001</v>
      </c>
      <c r="M18" s="20">
        <v>0.13619999999999999</v>
      </c>
      <c r="N18" s="19">
        <v>0.13414999999999999</v>
      </c>
      <c r="O18" s="20">
        <v>0.13235</v>
      </c>
    </row>
    <row r="19" spans="1:15" x14ac:dyDescent="0.25">
      <c r="A19" s="16">
        <v>41318</v>
      </c>
      <c r="B19" s="17">
        <v>0.13333</v>
      </c>
      <c r="C19" s="18">
        <v>0.19964000000000001</v>
      </c>
      <c r="D19" s="17">
        <v>0.10208</v>
      </c>
      <c r="E19" s="18">
        <v>149.96923000000001</v>
      </c>
      <c r="F19" s="17">
        <v>0.16349</v>
      </c>
      <c r="G19" s="18">
        <v>8.9580000000000007E-2</v>
      </c>
      <c r="H19" s="17">
        <v>0.17021</v>
      </c>
      <c r="I19" s="18">
        <v>8.7709999999999996E-2</v>
      </c>
      <c r="J19" s="18">
        <v>0.1371</v>
      </c>
      <c r="K19" s="17">
        <v>12.822620000000001</v>
      </c>
      <c r="L19" s="19">
        <v>0.13800000000000001</v>
      </c>
      <c r="M19" s="20">
        <v>0.13619999999999999</v>
      </c>
      <c r="N19" s="19">
        <v>0.13422999999999999</v>
      </c>
      <c r="O19" s="20">
        <v>0.13242999999999999</v>
      </c>
    </row>
    <row r="20" spans="1:15" x14ac:dyDescent="0.25">
      <c r="A20" s="16">
        <v>41319</v>
      </c>
      <c r="B20" s="17">
        <v>0.13264999999999999</v>
      </c>
      <c r="C20" s="18">
        <v>0.19916</v>
      </c>
      <c r="D20" s="17">
        <v>0.10183</v>
      </c>
      <c r="E20" s="18">
        <v>148.94887</v>
      </c>
      <c r="F20" s="17">
        <v>0.16270999999999999</v>
      </c>
      <c r="G20" s="18">
        <v>8.9459999999999998E-2</v>
      </c>
      <c r="H20" s="17">
        <v>0.16977999999999999</v>
      </c>
      <c r="I20" s="18">
        <v>8.7940000000000004E-2</v>
      </c>
      <c r="J20" s="18">
        <v>0.1371</v>
      </c>
      <c r="K20" s="17">
        <v>12.79777</v>
      </c>
      <c r="L20" s="19">
        <v>0.13800000000000001</v>
      </c>
      <c r="M20" s="20">
        <v>0.13619999999999999</v>
      </c>
      <c r="N20" s="19">
        <v>0.13355</v>
      </c>
      <c r="O20" s="20">
        <v>0.13175000000000001</v>
      </c>
    </row>
    <row r="21" spans="1:15" ht="15.75" thickBot="1" x14ac:dyDescent="0.3">
      <c r="A21" s="21">
        <v>41320</v>
      </c>
      <c r="B21" s="22">
        <v>0.13216</v>
      </c>
      <c r="C21" s="23">
        <v>0.20005000000000001</v>
      </c>
      <c r="D21" s="22">
        <v>0.10228</v>
      </c>
      <c r="E21" s="23">
        <v>148.44902999999999</v>
      </c>
      <c r="F21" s="22">
        <v>0.16224</v>
      </c>
      <c r="G21" s="23">
        <v>8.967E-2</v>
      </c>
      <c r="H21" s="22">
        <v>0.16908999999999999</v>
      </c>
      <c r="I21" s="23">
        <v>8.8039999999999993E-2</v>
      </c>
      <c r="J21" s="23">
        <v>0.1368</v>
      </c>
      <c r="K21" s="22">
        <v>12.74446</v>
      </c>
      <c r="L21" s="24">
        <v>0.13803000000000001</v>
      </c>
      <c r="M21" s="25">
        <v>0.13622999999999999</v>
      </c>
      <c r="N21" s="24">
        <v>0.13306000000000001</v>
      </c>
      <c r="O21" s="25">
        <v>0.13125999999999999</v>
      </c>
    </row>
    <row r="22" spans="1:15" ht="15.75" thickTop="1" x14ac:dyDescent="0.25">
      <c r="A22" s="26" t="s">
        <v>19</v>
      </c>
      <c r="B22" s="27">
        <f t="shared" ref="B22:O22" si="4">SUM(B17:B21)</f>
        <v>0.66389999999999993</v>
      </c>
      <c r="C22" s="28">
        <f t="shared" si="4"/>
        <v>0.99951000000000012</v>
      </c>
      <c r="D22" s="27">
        <f t="shared" si="4"/>
        <v>0.51105</v>
      </c>
      <c r="E22" s="28">
        <f t="shared" si="4"/>
        <v>747.13875000000007</v>
      </c>
      <c r="F22" s="27">
        <f t="shared" si="4"/>
        <v>0.81624999999999992</v>
      </c>
      <c r="G22" s="28">
        <f t="shared" si="4"/>
        <v>0.44750000000000001</v>
      </c>
      <c r="H22" s="27">
        <f t="shared" si="4"/>
        <v>0.84826999999999986</v>
      </c>
      <c r="I22" s="28">
        <f t="shared" si="4"/>
        <v>0.43783000000000005</v>
      </c>
      <c r="J22" s="28">
        <f t="shared" si="4"/>
        <v>0.68480000000000008</v>
      </c>
      <c r="K22" s="27">
        <f t="shared" si="4"/>
        <v>63.831249999999997</v>
      </c>
      <c r="L22" s="19">
        <f t="shared" si="4"/>
        <v>0.68963000000000008</v>
      </c>
      <c r="M22" s="20">
        <f t="shared" si="4"/>
        <v>0.68062999999999996</v>
      </c>
      <c r="N22" s="19">
        <f t="shared" si="4"/>
        <v>0.66839999999999988</v>
      </c>
      <c r="O22" s="20">
        <f t="shared" si="4"/>
        <v>0.65939999999999999</v>
      </c>
    </row>
    <row r="23" spans="1:15" ht="15.75" thickBot="1" x14ac:dyDescent="0.3">
      <c r="A23" s="31" t="s">
        <v>20</v>
      </c>
      <c r="B23" s="32">
        <f>B22/5</f>
        <v>0.13277999999999998</v>
      </c>
      <c r="C23" s="33">
        <f>C22/5</f>
        <v>0.19990200000000002</v>
      </c>
      <c r="D23" s="33">
        <f t="shared" ref="D23:K23" si="5">D22/5</f>
        <v>0.10221</v>
      </c>
      <c r="E23" s="33">
        <f t="shared" si="5"/>
        <v>149.42775</v>
      </c>
      <c r="F23" s="33">
        <f t="shared" si="5"/>
        <v>0.16324999999999998</v>
      </c>
      <c r="G23" s="33">
        <f t="shared" si="5"/>
        <v>8.9499999999999996E-2</v>
      </c>
      <c r="H23" s="33">
        <f t="shared" si="5"/>
        <v>0.16965399999999997</v>
      </c>
      <c r="I23" s="33">
        <f t="shared" si="5"/>
        <v>8.7566000000000005E-2</v>
      </c>
      <c r="J23" s="33">
        <f t="shared" si="5"/>
        <v>0.13696000000000003</v>
      </c>
      <c r="K23" s="33">
        <f t="shared" si="5"/>
        <v>12.766249999999999</v>
      </c>
      <c r="L23" s="24">
        <f>L22/5</f>
        <v>0.13792600000000002</v>
      </c>
      <c r="M23" s="25">
        <f>M22/5</f>
        <v>0.136126</v>
      </c>
      <c r="N23" s="24">
        <f>N22/5</f>
        <v>0.13367999999999997</v>
      </c>
      <c r="O23" s="25">
        <f>O22/5</f>
        <v>0.13188</v>
      </c>
    </row>
    <row r="24" spans="1:15" ht="15.75" thickTop="1" x14ac:dyDescent="0.25">
      <c r="A24" s="16">
        <v>41323</v>
      </c>
      <c r="B24" s="17">
        <v>0.13300000000000001</v>
      </c>
      <c r="C24" s="18">
        <v>0.20066999999999999</v>
      </c>
      <c r="D24" s="17">
        <v>0.1026</v>
      </c>
      <c r="E24" s="18">
        <v>148.05573000000001</v>
      </c>
      <c r="F24" s="17">
        <v>0.16227</v>
      </c>
      <c r="G24" s="18">
        <v>8.9749999999999996E-2</v>
      </c>
      <c r="H24" s="17">
        <v>0.16941999999999999</v>
      </c>
      <c r="I24" s="18">
        <v>8.831E-2</v>
      </c>
      <c r="J24" s="18">
        <v>0.13700000000000001</v>
      </c>
      <c r="K24" s="17">
        <v>12.83896</v>
      </c>
      <c r="L24" s="19">
        <v>0.13790000000000002</v>
      </c>
      <c r="M24" s="20">
        <v>0.1361</v>
      </c>
      <c r="N24" s="19">
        <v>0.13389999999999999</v>
      </c>
      <c r="O24" s="20">
        <v>0.1321</v>
      </c>
    </row>
    <row r="25" spans="1:15" x14ac:dyDescent="0.25">
      <c r="A25" s="16">
        <v>41324</v>
      </c>
      <c r="B25" s="17">
        <v>0.13303000000000001</v>
      </c>
      <c r="C25" s="18">
        <v>0.20069999999999999</v>
      </c>
      <c r="D25" s="17">
        <v>0.10262</v>
      </c>
      <c r="E25" s="18">
        <v>148.30027000000001</v>
      </c>
      <c r="F25" s="17">
        <v>0.16228000000000001</v>
      </c>
      <c r="G25" s="18">
        <v>8.9749999999999996E-2</v>
      </c>
      <c r="H25" s="17">
        <v>0.16977999999999999</v>
      </c>
      <c r="I25" s="18">
        <v>8.8520000000000001E-2</v>
      </c>
      <c r="J25" s="18">
        <v>0.13700000000000001</v>
      </c>
      <c r="K25" s="17">
        <v>12.86875</v>
      </c>
      <c r="L25" s="19">
        <v>0.13790000000000002</v>
      </c>
      <c r="M25" s="20">
        <v>0.1361</v>
      </c>
      <c r="N25" s="19">
        <v>0.13392999999999999</v>
      </c>
      <c r="O25" s="20">
        <v>0.13213</v>
      </c>
    </row>
    <row r="26" spans="1:15" x14ac:dyDescent="0.25">
      <c r="A26" s="16">
        <v>41325</v>
      </c>
      <c r="B26" s="17">
        <v>0.13231999999999999</v>
      </c>
      <c r="C26" s="18">
        <v>0.20025000000000001</v>
      </c>
      <c r="D26" s="17">
        <v>0.10238999999999999</v>
      </c>
      <c r="E26" s="18">
        <v>147.93364</v>
      </c>
      <c r="F26" s="17">
        <v>0.16195000000000001</v>
      </c>
      <c r="G26" s="18">
        <v>8.9690000000000006E-2</v>
      </c>
      <c r="H26" s="17">
        <v>0.16936999999999999</v>
      </c>
      <c r="I26" s="18">
        <v>8.8510000000000005E-2</v>
      </c>
      <c r="J26" s="18">
        <v>0.1368</v>
      </c>
      <c r="K26" s="17">
        <v>12.804819999999999</v>
      </c>
      <c r="L26" s="19">
        <v>0.13770000000000002</v>
      </c>
      <c r="M26" s="20">
        <v>0.13589999999999999</v>
      </c>
      <c r="N26" s="19">
        <v>0.13322000000000001</v>
      </c>
      <c r="O26" s="20">
        <v>0.13142000000000001</v>
      </c>
    </row>
    <row r="27" spans="1:15" x14ac:dyDescent="0.25">
      <c r="A27" s="16">
        <v>41326</v>
      </c>
      <c r="B27" s="17">
        <v>0.13311000000000001</v>
      </c>
      <c r="C27" s="18">
        <v>0.20075999999999999</v>
      </c>
      <c r="D27" s="17">
        <v>0.10264</v>
      </c>
      <c r="E27" s="18">
        <v>147.85755</v>
      </c>
      <c r="F27" s="17">
        <v>0.16394</v>
      </c>
      <c r="G27" s="18">
        <v>8.9899999999999994E-2</v>
      </c>
      <c r="H27" s="17">
        <v>0.16966000000000001</v>
      </c>
      <c r="I27" s="18">
        <v>8.9510000000000006E-2</v>
      </c>
      <c r="J27" s="18">
        <v>0.1371</v>
      </c>
      <c r="K27" s="17">
        <v>12.834619999999999</v>
      </c>
      <c r="L27" s="19">
        <v>0.13800000000000001</v>
      </c>
      <c r="M27" s="20">
        <v>0.13619999999999999</v>
      </c>
      <c r="N27" s="19">
        <v>0.13400999999999999</v>
      </c>
      <c r="O27" s="20">
        <v>0.13220999999999999</v>
      </c>
    </row>
    <row r="28" spans="1:15" ht="15.75" thickBot="1" x14ac:dyDescent="0.3">
      <c r="A28" s="21">
        <v>41327</v>
      </c>
      <c r="B28" s="22">
        <v>0.13391</v>
      </c>
      <c r="C28" s="23">
        <v>0.20291000000000001</v>
      </c>
      <c r="D28" s="22">
        <v>0.10375</v>
      </c>
      <c r="E28" s="23">
        <v>148.83369999999999</v>
      </c>
      <c r="F28" s="22">
        <v>0.16455</v>
      </c>
      <c r="G28" s="23">
        <v>9.0429999999999996E-2</v>
      </c>
      <c r="H28" s="22">
        <v>0.17016000000000001</v>
      </c>
      <c r="I28" s="23">
        <v>9.017E-2</v>
      </c>
      <c r="J28" s="23">
        <v>0.13719999999999999</v>
      </c>
      <c r="K28" s="22">
        <v>12.788410000000001</v>
      </c>
      <c r="L28" s="24">
        <v>0.1381</v>
      </c>
      <c r="M28" s="25">
        <v>0.13629999999999998</v>
      </c>
      <c r="N28" s="24">
        <v>0.13481000000000001</v>
      </c>
      <c r="O28" s="25">
        <v>0.13300999999999999</v>
      </c>
    </row>
    <row r="29" spans="1:15" ht="15.75" thickTop="1" x14ac:dyDescent="0.25">
      <c r="A29" s="26" t="s">
        <v>19</v>
      </c>
      <c r="B29" s="27">
        <f t="shared" ref="B29:O29" si="6">SUM(B24:B28)</f>
        <v>0.66537000000000002</v>
      </c>
      <c r="C29" s="28">
        <f t="shared" si="6"/>
        <v>1.00529</v>
      </c>
      <c r="D29" s="27">
        <f t="shared" si="6"/>
        <v>0.51400000000000001</v>
      </c>
      <c r="E29" s="28">
        <f t="shared" si="6"/>
        <v>740.98088999999993</v>
      </c>
      <c r="F29" s="27">
        <f t="shared" si="6"/>
        <v>0.81498999999999999</v>
      </c>
      <c r="G29" s="28">
        <f t="shared" si="6"/>
        <v>0.44951999999999998</v>
      </c>
      <c r="H29" s="27">
        <f t="shared" si="6"/>
        <v>0.84838999999999998</v>
      </c>
      <c r="I29" s="28">
        <f t="shared" si="6"/>
        <v>0.44501999999999997</v>
      </c>
      <c r="J29" s="28">
        <f t="shared" si="6"/>
        <v>0.68510000000000004</v>
      </c>
      <c r="K29" s="27">
        <f t="shared" si="6"/>
        <v>64.135559999999998</v>
      </c>
      <c r="L29" s="19">
        <f t="shared" si="6"/>
        <v>0.6896000000000001</v>
      </c>
      <c r="M29" s="20">
        <f t="shared" si="6"/>
        <v>0.68059999999999998</v>
      </c>
      <c r="N29" s="19">
        <f t="shared" si="6"/>
        <v>0.66986999999999997</v>
      </c>
      <c r="O29" s="20">
        <f t="shared" si="6"/>
        <v>0.66086999999999996</v>
      </c>
    </row>
    <row r="30" spans="1:15" ht="15.75" thickBot="1" x14ac:dyDescent="0.3">
      <c r="A30" s="31" t="s">
        <v>20</v>
      </c>
      <c r="B30" s="32">
        <f>B29/5</f>
        <v>0.133074</v>
      </c>
      <c r="C30" s="33">
        <f>C29/5</f>
        <v>0.20105800000000001</v>
      </c>
      <c r="D30" s="33">
        <f t="shared" ref="D30:K30" si="7">D29/5</f>
        <v>0.1028</v>
      </c>
      <c r="E30" s="33">
        <f t="shared" si="7"/>
        <v>148.19617799999997</v>
      </c>
      <c r="F30" s="33">
        <f t="shared" si="7"/>
        <v>0.162998</v>
      </c>
      <c r="G30" s="33">
        <f t="shared" si="7"/>
        <v>8.9903999999999998E-2</v>
      </c>
      <c r="H30" s="33">
        <f t="shared" si="7"/>
        <v>0.169678</v>
      </c>
      <c r="I30" s="33">
        <f t="shared" si="7"/>
        <v>8.9004E-2</v>
      </c>
      <c r="J30" s="33">
        <f t="shared" si="7"/>
        <v>0.13702</v>
      </c>
      <c r="K30" s="33">
        <f t="shared" si="7"/>
        <v>12.827112</v>
      </c>
      <c r="L30" s="24">
        <f>L29/5</f>
        <v>0.13792000000000001</v>
      </c>
      <c r="M30" s="25">
        <f>M29/5</f>
        <v>0.13611999999999999</v>
      </c>
      <c r="N30" s="24">
        <f>N29/5</f>
        <v>0.13397399999999998</v>
      </c>
      <c r="O30" s="25">
        <f>O29/5</f>
        <v>0.13217399999999999</v>
      </c>
    </row>
    <row r="31" spans="1:15" ht="15.75" thickTop="1" x14ac:dyDescent="0.25">
      <c r="A31" s="16">
        <v>41330</v>
      </c>
      <c r="B31" s="17">
        <v>0.1331</v>
      </c>
      <c r="C31" s="18">
        <v>0.20337</v>
      </c>
      <c r="D31" s="17">
        <v>0.10398</v>
      </c>
      <c r="E31" s="18">
        <v>149.08117999999999</v>
      </c>
      <c r="F31" s="17">
        <v>0.16408</v>
      </c>
      <c r="G31" s="18">
        <v>9.0499999999999997E-2</v>
      </c>
      <c r="H31" s="17">
        <v>0.16993</v>
      </c>
      <c r="I31" s="18">
        <v>9.06E-2</v>
      </c>
      <c r="J31" s="18">
        <v>0.13719999999999999</v>
      </c>
      <c r="K31" s="17">
        <v>12.90246</v>
      </c>
      <c r="L31" s="19">
        <v>0.1381</v>
      </c>
      <c r="M31" s="20">
        <v>0.1363</v>
      </c>
      <c r="N31" s="19">
        <v>0.13400000000000001</v>
      </c>
      <c r="O31" s="20">
        <v>0.13220000000000001</v>
      </c>
    </row>
    <row r="32" spans="1:15" x14ac:dyDescent="0.25">
      <c r="A32" s="16">
        <v>41331</v>
      </c>
      <c r="B32" s="17">
        <v>0.13320000000000001</v>
      </c>
      <c r="C32" s="18">
        <v>0.20335</v>
      </c>
      <c r="D32" s="17">
        <v>0.10396</v>
      </c>
      <c r="E32" s="18">
        <v>149.05426</v>
      </c>
      <c r="F32" s="17">
        <v>0.16363</v>
      </c>
      <c r="G32" s="18">
        <v>9.0300000000000005E-2</v>
      </c>
      <c r="H32" s="17">
        <v>0.16979</v>
      </c>
      <c r="I32" s="18">
        <v>9.0620000000000006E-2</v>
      </c>
      <c r="J32" s="18">
        <v>0.1371</v>
      </c>
      <c r="K32" s="17">
        <v>12.755610000000001</v>
      </c>
      <c r="L32" s="19">
        <v>0.13800000000000001</v>
      </c>
      <c r="M32" s="20">
        <v>0.13619999999999999</v>
      </c>
      <c r="N32" s="19">
        <v>0.1341</v>
      </c>
      <c r="O32" s="20">
        <v>0.1323</v>
      </c>
    </row>
    <row r="33" spans="1:15" x14ac:dyDescent="0.25">
      <c r="A33" s="16">
        <v>41332</v>
      </c>
      <c r="B33" s="17">
        <v>0.13400999999999999</v>
      </c>
      <c r="C33" s="18">
        <v>0.20530000000000001</v>
      </c>
      <c r="D33" s="17">
        <v>0.10496999999999999</v>
      </c>
      <c r="E33" s="18">
        <v>149.38730000000001</v>
      </c>
      <c r="F33" s="17">
        <v>0.16553000000000001</v>
      </c>
      <c r="G33" s="18">
        <v>9.0690000000000007E-2</v>
      </c>
      <c r="H33" s="17">
        <v>0.17004</v>
      </c>
      <c r="I33" s="18">
        <v>9.0520000000000003E-2</v>
      </c>
      <c r="J33" s="18">
        <v>0.13719999999999999</v>
      </c>
      <c r="K33" s="17">
        <v>12.605589999999999</v>
      </c>
      <c r="L33" s="19">
        <v>0.1381</v>
      </c>
      <c r="M33" s="20">
        <v>0.1363</v>
      </c>
      <c r="N33" s="19">
        <v>0.13491</v>
      </c>
      <c r="O33" s="20">
        <v>0.13311000000000001</v>
      </c>
    </row>
    <row r="34" spans="1:15" ht="15.75" thickBot="1" x14ac:dyDescent="0.3">
      <c r="A34" s="21">
        <v>41333</v>
      </c>
      <c r="B34" s="22">
        <v>0.13433999999999999</v>
      </c>
      <c r="C34" s="23">
        <v>0.20487</v>
      </c>
      <c r="D34" s="22">
        <v>0.10475</v>
      </c>
      <c r="E34" s="23">
        <v>149.04893999999999</v>
      </c>
      <c r="F34" s="22">
        <v>0.16619</v>
      </c>
      <c r="G34" s="23">
        <v>9.06E-2</v>
      </c>
      <c r="H34" s="22">
        <v>0.16988</v>
      </c>
      <c r="I34" s="23">
        <v>9.0649999999999994E-2</v>
      </c>
      <c r="J34" s="23">
        <v>0.13719999999999999</v>
      </c>
      <c r="K34" s="22">
        <v>12.58741</v>
      </c>
      <c r="L34" s="24">
        <v>0.1381</v>
      </c>
      <c r="M34" s="25">
        <v>0.1363</v>
      </c>
      <c r="N34" s="24">
        <v>0.13524</v>
      </c>
      <c r="O34" s="25">
        <v>0.13344</v>
      </c>
    </row>
    <row r="35" spans="1:15" ht="15.75" thickTop="1" x14ac:dyDescent="0.25">
      <c r="A35" s="26" t="s">
        <v>19</v>
      </c>
      <c r="B35" s="27">
        <f t="shared" ref="B35:K35" si="8">SUM(B31:B34)</f>
        <v>0.53464999999999996</v>
      </c>
      <c r="C35" s="28">
        <f t="shared" si="8"/>
        <v>0.81689000000000001</v>
      </c>
      <c r="D35" s="27">
        <f t="shared" si="8"/>
        <v>0.41766000000000003</v>
      </c>
      <c r="E35" s="28">
        <f t="shared" si="8"/>
        <v>596.57168000000001</v>
      </c>
      <c r="F35" s="27">
        <f t="shared" si="8"/>
        <v>0.65942999999999996</v>
      </c>
      <c r="G35" s="28">
        <f t="shared" si="8"/>
        <v>0.36209000000000002</v>
      </c>
      <c r="H35" s="27">
        <f t="shared" si="8"/>
        <v>0.67964000000000002</v>
      </c>
      <c r="I35" s="28">
        <f t="shared" si="8"/>
        <v>0.36238999999999999</v>
      </c>
      <c r="J35" s="28">
        <f t="shared" si="8"/>
        <v>0.54869999999999997</v>
      </c>
      <c r="K35" s="27">
        <f t="shared" si="8"/>
        <v>50.85107</v>
      </c>
      <c r="L35" s="19">
        <f>SUM(L31:L34)</f>
        <v>0.55230000000000001</v>
      </c>
      <c r="M35" s="20">
        <f>SUM(M31:M34)</f>
        <v>0.54509999999999992</v>
      </c>
      <c r="N35" s="19">
        <f>SUM(N31:N34)</f>
        <v>0.53825000000000001</v>
      </c>
      <c r="O35" s="20">
        <f>SUM(O31:O34)</f>
        <v>0.53105000000000002</v>
      </c>
    </row>
    <row r="36" spans="1:15" ht="15.75" thickBot="1" x14ac:dyDescent="0.3">
      <c r="A36" s="31" t="s">
        <v>20</v>
      </c>
      <c r="B36" s="32">
        <f>B35/4</f>
        <v>0.13366249999999999</v>
      </c>
      <c r="C36" s="33">
        <f>C35/4</f>
        <v>0.2042225</v>
      </c>
      <c r="D36" s="33">
        <f t="shared" ref="D36:K36" si="9">D35/4</f>
        <v>0.10441500000000001</v>
      </c>
      <c r="E36" s="33">
        <f t="shared" si="9"/>
        <v>149.14292</v>
      </c>
      <c r="F36" s="33">
        <f t="shared" si="9"/>
        <v>0.16485749999999999</v>
      </c>
      <c r="G36" s="33">
        <f t="shared" si="9"/>
        <v>9.0522500000000006E-2</v>
      </c>
      <c r="H36" s="33">
        <f t="shared" si="9"/>
        <v>0.16991000000000001</v>
      </c>
      <c r="I36" s="33">
        <f t="shared" si="9"/>
        <v>9.0597499999999997E-2</v>
      </c>
      <c r="J36" s="33">
        <f t="shared" si="9"/>
        <v>0.13717499999999999</v>
      </c>
      <c r="K36" s="33">
        <f t="shared" si="9"/>
        <v>12.7127675</v>
      </c>
      <c r="L36" s="24">
        <f>L35/4</f>
        <v>0.138075</v>
      </c>
      <c r="M36" s="25">
        <f>M35/4</f>
        <v>0.13627499999999998</v>
      </c>
      <c r="N36" s="25">
        <f>N35/4</f>
        <v>0.1345625</v>
      </c>
      <c r="O36" s="25">
        <f>O35/4</f>
        <v>0.13276250000000001</v>
      </c>
    </row>
    <row r="37" spans="1:15" ht="15.75" thickTop="1" x14ac:dyDescent="0.25">
      <c r="A37" s="3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20.25" x14ac:dyDescent="0.3">
      <c r="A39" s="36"/>
      <c r="B39" s="17"/>
      <c r="C39" s="52"/>
      <c r="D39" s="17"/>
      <c r="E39" s="38" t="s">
        <v>21</v>
      </c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41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 t="shared" ref="B41:K41" si="10">SUM(B6:B7,B10:B14,B17:B21,B24:B28,B31:B34)</f>
        <v>2.6503999999999999</v>
      </c>
      <c r="C41" s="46">
        <f t="shared" si="10"/>
        <v>4.0015900000000002</v>
      </c>
      <c r="D41" s="46">
        <f t="shared" si="10"/>
        <v>2.0461399999999998</v>
      </c>
      <c r="E41" s="46">
        <f t="shared" si="10"/>
        <v>2974.1665500000004</v>
      </c>
      <c r="F41" s="46">
        <f t="shared" si="10"/>
        <v>3.2619799999999999</v>
      </c>
      <c r="G41" s="46">
        <f t="shared" si="10"/>
        <v>1.7901400000000003</v>
      </c>
      <c r="H41" s="46">
        <f t="shared" si="10"/>
        <v>3.3889299999999998</v>
      </c>
      <c r="I41" s="46">
        <f t="shared" si="10"/>
        <v>1.7647999999999999</v>
      </c>
      <c r="J41" s="46">
        <f t="shared" si="10"/>
        <v>2.7361000000000004</v>
      </c>
      <c r="K41" s="46">
        <f t="shared" si="10"/>
        <v>252.99171999999999</v>
      </c>
      <c r="L41" s="19">
        <f>SUM(L8,L15,L22,L29,L35)</f>
        <v>2.7544300000000002</v>
      </c>
      <c r="M41" s="19">
        <f t="shared" ref="M41:O41" si="11">SUM(M8,M15,M22,M29,M35)</f>
        <v>2.7184299999999997</v>
      </c>
      <c r="N41" s="19">
        <f t="shared" si="11"/>
        <v>2.6683999999999997</v>
      </c>
      <c r="O41" s="19">
        <f t="shared" si="11"/>
        <v>2.6324000000000001</v>
      </c>
    </row>
    <row r="42" spans="1:15" x14ac:dyDescent="0.25">
      <c r="A42" s="44" t="s">
        <v>23</v>
      </c>
      <c r="B42" s="45">
        <f>B41/20</f>
        <v>0.13252</v>
      </c>
      <c r="C42" s="46">
        <f>C41/20</f>
        <v>0.20007950000000002</v>
      </c>
      <c r="D42" s="46">
        <f t="shared" ref="D42:K42" si="12">D41/20</f>
        <v>0.102307</v>
      </c>
      <c r="E42" s="46">
        <f t="shared" si="12"/>
        <v>148.70832750000002</v>
      </c>
      <c r="F42" s="46">
        <f t="shared" si="12"/>
        <v>0.16309899999999999</v>
      </c>
      <c r="G42" s="46">
        <f t="shared" si="12"/>
        <v>8.9507000000000017E-2</v>
      </c>
      <c r="H42" s="46">
        <f t="shared" si="12"/>
        <v>0.1694465</v>
      </c>
      <c r="I42" s="46">
        <f t="shared" si="12"/>
        <v>8.8239999999999999E-2</v>
      </c>
      <c r="J42" s="46">
        <f>J41/20</f>
        <v>0.13680500000000001</v>
      </c>
      <c r="K42" s="46">
        <f t="shared" si="12"/>
        <v>12.649585999999999</v>
      </c>
      <c r="L42" s="19">
        <f>L41/20</f>
        <v>0.1377215</v>
      </c>
      <c r="M42" s="19">
        <f t="shared" ref="M42:O42" si="13">M41/20</f>
        <v>0.13592149999999997</v>
      </c>
      <c r="N42" s="19">
        <f t="shared" si="13"/>
        <v>0.13341999999999998</v>
      </c>
      <c r="O42" s="19">
        <f t="shared" si="13"/>
        <v>0.13162000000000001</v>
      </c>
    </row>
    <row r="43" spans="1:15" x14ac:dyDescent="0.25">
      <c r="A43" s="44" t="s">
        <v>24</v>
      </c>
      <c r="B43" s="45">
        <f>1/B42</f>
        <v>7.5460307878056145</v>
      </c>
      <c r="C43" s="46">
        <f>1/C42</f>
        <v>4.9980132897173366</v>
      </c>
      <c r="D43" s="46">
        <f>1/D42</f>
        <v>9.7745022334737612</v>
      </c>
      <c r="E43" s="46">
        <f>1000/E42</f>
        <v>6.7245729732250528</v>
      </c>
      <c r="F43" s="46">
        <f t="shared" ref="F43:J43" si="14">1/F42</f>
        <v>6.1312454398862046</v>
      </c>
      <c r="G43" s="46">
        <f t="shared" si="14"/>
        <v>11.172310545543922</v>
      </c>
      <c r="H43" s="46">
        <f t="shared" si="14"/>
        <v>5.9015677514731788</v>
      </c>
      <c r="I43" s="46">
        <f t="shared" si="14"/>
        <v>11.332728921124207</v>
      </c>
      <c r="J43" s="46">
        <f t="shared" si="14"/>
        <v>7.3096743540075284</v>
      </c>
      <c r="K43" s="46">
        <f>100/K42</f>
        <v>7.9053970620066147</v>
      </c>
      <c r="L43" s="19">
        <f>1/L42</f>
        <v>7.2610304128258845</v>
      </c>
      <c r="M43" s="19">
        <f t="shared" ref="M43:O43" si="15">1/M42</f>
        <v>7.3571877885397097</v>
      </c>
      <c r="N43" s="19">
        <f t="shared" si="15"/>
        <v>7.4951281666916509</v>
      </c>
      <c r="O43" s="19">
        <f t="shared" si="15"/>
        <v>7.5976295395836493</v>
      </c>
    </row>
    <row r="44" spans="1:15" ht="15.75" thickBot="1" x14ac:dyDescent="0.3">
      <c r="A44" s="47"/>
      <c r="B44" s="48"/>
      <c r="C44" s="49"/>
      <c r="D44" s="48"/>
      <c r="E44" s="49"/>
      <c r="F44" s="48"/>
      <c r="G44" s="49"/>
      <c r="H44" s="48"/>
      <c r="I44" s="49"/>
      <c r="J44" s="49"/>
      <c r="K44" s="48"/>
      <c r="L44" s="42"/>
      <c r="M44" s="43"/>
      <c r="N44" s="42"/>
      <c r="O44" s="43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8" workbookViewId="0">
      <selection activeCell="A37" sqref="A37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  <col min="12" max="12" width="10.7109375" customWidth="1"/>
    <col min="13" max="13" width="9.85546875" customWidth="1"/>
    <col min="14" max="14" width="10.42578125" customWidth="1"/>
    <col min="15" max="15" width="12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41334</v>
      </c>
      <c r="B6" s="17">
        <v>0.13396</v>
      </c>
      <c r="C6" s="18">
        <v>0.20485999999999999</v>
      </c>
      <c r="D6" s="17">
        <v>0.10474</v>
      </c>
      <c r="E6" s="18">
        <v>148.58246</v>
      </c>
      <c r="F6" s="17">
        <v>0.16552</v>
      </c>
      <c r="G6" s="18">
        <v>9.0569999999999998E-2</v>
      </c>
      <c r="H6" s="17">
        <v>0.16971</v>
      </c>
      <c r="I6" s="18">
        <v>9.0359999999999996E-2</v>
      </c>
      <c r="J6" s="53">
        <v>0.13719999999999999</v>
      </c>
      <c r="K6" s="17">
        <v>12.67591</v>
      </c>
      <c r="L6" s="19">
        <v>0.1381</v>
      </c>
      <c r="M6" s="20">
        <v>0.1363</v>
      </c>
      <c r="N6" s="19">
        <v>0.13489999999999999</v>
      </c>
      <c r="O6" s="20">
        <v>0.1331</v>
      </c>
    </row>
    <row r="7" spans="1:15" ht="15.75" thickBot="1" x14ac:dyDescent="0.3">
      <c r="A7" s="21"/>
      <c r="B7" s="22"/>
      <c r="C7" s="23"/>
      <c r="D7" s="22"/>
      <c r="E7" s="23"/>
      <c r="F7" s="22"/>
      <c r="G7" s="23"/>
      <c r="H7" s="22"/>
      <c r="I7" s="23"/>
      <c r="J7" s="54"/>
      <c r="K7" s="22"/>
      <c r="L7" s="24"/>
      <c r="M7" s="25"/>
      <c r="N7" s="24"/>
      <c r="O7" s="25"/>
    </row>
    <row r="8" spans="1:15" ht="15.75" thickTop="1" x14ac:dyDescent="0.25">
      <c r="A8" s="26" t="s">
        <v>19</v>
      </c>
      <c r="B8" s="27">
        <f t="shared" ref="B8:O8" si="0">SUM(B6:B7)</f>
        <v>0.13396</v>
      </c>
      <c r="C8" s="28">
        <f t="shared" si="0"/>
        <v>0.20485999999999999</v>
      </c>
      <c r="D8" s="27">
        <f t="shared" si="0"/>
        <v>0.10474</v>
      </c>
      <c r="E8" s="28">
        <f t="shared" si="0"/>
        <v>148.58246</v>
      </c>
      <c r="F8" s="27">
        <f t="shared" si="0"/>
        <v>0.16552</v>
      </c>
      <c r="G8" s="28">
        <f t="shared" si="0"/>
        <v>9.0569999999999998E-2</v>
      </c>
      <c r="H8" s="27">
        <f t="shared" si="0"/>
        <v>0.16971</v>
      </c>
      <c r="I8" s="28">
        <f t="shared" si="0"/>
        <v>9.0359999999999996E-2</v>
      </c>
      <c r="J8" s="55">
        <f t="shared" si="0"/>
        <v>0.13719999999999999</v>
      </c>
      <c r="K8" s="27">
        <f t="shared" si="0"/>
        <v>12.67591</v>
      </c>
      <c r="L8" s="19">
        <f t="shared" si="0"/>
        <v>0.1381</v>
      </c>
      <c r="M8" s="20">
        <f t="shared" si="0"/>
        <v>0.1363</v>
      </c>
      <c r="N8" s="19">
        <f t="shared" si="0"/>
        <v>0.13489999999999999</v>
      </c>
      <c r="O8" s="20">
        <f t="shared" si="0"/>
        <v>0.1331</v>
      </c>
    </row>
    <row r="9" spans="1:15" ht="15.75" thickBot="1" x14ac:dyDescent="0.3">
      <c r="A9" s="31" t="s">
        <v>20</v>
      </c>
      <c r="B9" s="32">
        <f>B8/1</f>
        <v>0.13396</v>
      </c>
      <c r="C9" s="33">
        <f>C8/1</f>
        <v>0.20485999999999999</v>
      </c>
      <c r="D9" s="33">
        <f t="shared" ref="D9:K9" si="1">D8/1</f>
        <v>0.10474</v>
      </c>
      <c r="E9" s="33">
        <f t="shared" si="1"/>
        <v>148.58246</v>
      </c>
      <c r="F9" s="33">
        <f t="shared" si="1"/>
        <v>0.16552</v>
      </c>
      <c r="G9" s="33">
        <f t="shared" si="1"/>
        <v>9.0569999999999998E-2</v>
      </c>
      <c r="H9" s="33">
        <f t="shared" si="1"/>
        <v>0.16971</v>
      </c>
      <c r="I9" s="33">
        <f t="shared" si="1"/>
        <v>9.0359999999999996E-2</v>
      </c>
      <c r="J9" s="56">
        <f t="shared" si="1"/>
        <v>0.13719999999999999</v>
      </c>
      <c r="K9" s="33">
        <f t="shared" si="1"/>
        <v>12.67591</v>
      </c>
      <c r="L9" s="24">
        <f>L8/1</f>
        <v>0.1381</v>
      </c>
      <c r="M9" s="25">
        <f>M8/1</f>
        <v>0.1363</v>
      </c>
      <c r="N9" s="24">
        <f>N8/1</f>
        <v>0.13489999999999999</v>
      </c>
      <c r="O9" s="25">
        <f>O8/1</f>
        <v>0.1331</v>
      </c>
    </row>
    <row r="10" spans="1:15" ht="15.75" thickTop="1" x14ac:dyDescent="0.25">
      <c r="A10" s="16">
        <v>41337</v>
      </c>
      <c r="B10" s="17">
        <v>0.13452</v>
      </c>
      <c r="C10" s="18">
        <v>0.20637</v>
      </c>
      <c r="D10" s="17">
        <v>0.10551000000000001</v>
      </c>
      <c r="E10" s="18">
        <v>148.84742</v>
      </c>
      <c r="F10" s="17">
        <v>0.16647000000000001</v>
      </c>
      <c r="G10" s="18">
        <v>9.1009999999999994E-2</v>
      </c>
      <c r="H10" s="17">
        <v>0.17019999999999999</v>
      </c>
      <c r="I10" s="18">
        <v>9.128E-2</v>
      </c>
      <c r="J10" s="53">
        <v>0.13719999999999999</v>
      </c>
      <c r="K10" s="17">
        <v>12.840199999999999</v>
      </c>
      <c r="L10" s="19">
        <v>0.1381</v>
      </c>
      <c r="M10" s="20">
        <v>0.1363</v>
      </c>
      <c r="N10" s="19">
        <v>0.13542000000000001</v>
      </c>
      <c r="O10" s="20">
        <v>0.13361999999999999</v>
      </c>
    </row>
    <row r="11" spans="1:15" x14ac:dyDescent="0.25">
      <c r="A11" s="16">
        <v>41338</v>
      </c>
      <c r="B11" s="17">
        <v>0.13503000000000001</v>
      </c>
      <c r="C11" s="18">
        <v>0.20630000000000001</v>
      </c>
      <c r="D11" s="17">
        <v>0.10548</v>
      </c>
      <c r="E11" s="18">
        <v>149.50409999999999</v>
      </c>
      <c r="F11" s="17">
        <v>0.16658999999999999</v>
      </c>
      <c r="G11" s="18">
        <v>9.1079999999999994E-2</v>
      </c>
      <c r="H11" s="17">
        <v>0.17077000000000001</v>
      </c>
      <c r="I11" s="18">
        <v>9.1090000000000004E-2</v>
      </c>
      <c r="J11" s="53">
        <v>0.13719999999999999</v>
      </c>
      <c r="K11" s="17">
        <v>12.81551</v>
      </c>
      <c r="L11" s="19">
        <v>0.1381</v>
      </c>
      <c r="M11" s="20">
        <v>0.1363</v>
      </c>
      <c r="N11" s="19">
        <v>0.13593</v>
      </c>
      <c r="O11" s="20">
        <v>0.13413</v>
      </c>
    </row>
    <row r="12" spans="1:15" x14ac:dyDescent="0.25">
      <c r="A12" s="16">
        <v>41339</v>
      </c>
      <c r="B12" s="17">
        <v>0.13414999999999999</v>
      </c>
      <c r="C12" s="18">
        <v>0.20580999999999999</v>
      </c>
      <c r="D12" s="17">
        <v>0.10523</v>
      </c>
      <c r="E12" s="18">
        <v>149.24256</v>
      </c>
      <c r="F12" s="17">
        <v>0.16541</v>
      </c>
      <c r="G12" s="18">
        <v>9.0889999999999999E-2</v>
      </c>
      <c r="H12" s="17">
        <v>0.17094999999999999</v>
      </c>
      <c r="I12" s="18">
        <v>9.0620000000000006E-2</v>
      </c>
      <c r="J12" s="53">
        <v>0.13719999999999999</v>
      </c>
      <c r="K12" s="17">
        <v>12.79527</v>
      </c>
      <c r="L12" s="19">
        <v>0.1381</v>
      </c>
      <c r="M12" s="20">
        <v>0.1363</v>
      </c>
      <c r="N12" s="19">
        <v>0.1351</v>
      </c>
      <c r="O12" s="20">
        <v>0.1333</v>
      </c>
    </row>
    <row r="13" spans="1:15" x14ac:dyDescent="0.25">
      <c r="A13" s="16">
        <v>41340</v>
      </c>
      <c r="B13" s="17">
        <v>0.13364999999999999</v>
      </c>
      <c r="C13" s="18">
        <v>0.20605000000000001</v>
      </c>
      <c r="D13" s="17">
        <v>0.10535</v>
      </c>
      <c r="E13" s="18">
        <v>148.84862000000001</v>
      </c>
      <c r="F13" s="17">
        <v>0.16503999999999999</v>
      </c>
      <c r="G13" s="18">
        <v>9.0939999999999993E-2</v>
      </c>
      <c r="H13" s="17">
        <v>0.17100000000000001</v>
      </c>
      <c r="I13" s="18">
        <v>9.0990000000000001E-2</v>
      </c>
      <c r="J13" s="53">
        <v>0.13719999999999999</v>
      </c>
      <c r="K13" s="17">
        <v>12.83489</v>
      </c>
      <c r="L13" s="19">
        <v>0.1381</v>
      </c>
      <c r="M13" s="20">
        <v>0.1363</v>
      </c>
      <c r="N13" s="19">
        <v>0.13455</v>
      </c>
      <c r="O13" s="20">
        <v>0.13275000000000001</v>
      </c>
    </row>
    <row r="14" spans="1:15" ht="15.75" thickBot="1" x14ac:dyDescent="0.3">
      <c r="A14" s="21">
        <v>41341</v>
      </c>
      <c r="B14" s="22">
        <v>0.13374</v>
      </c>
      <c r="C14" s="23">
        <v>0.20558999999999999</v>
      </c>
      <c r="D14" s="22">
        <v>0.10511</v>
      </c>
      <c r="E14" s="23">
        <v>149.11651000000001</v>
      </c>
      <c r="F14" s="22">
        <v>0.16555</v>
      </c>
      <c r="G14" s="23">
        <v>9.1130000000000003E-2</v>
      </c>
      <c r="H14" s="22">
        <v>0.17105000000000001</v>
      </c>
      <c r="I14" s="23">
        <v>9.128E-2</v>
      </c>
      <c r="J14" s="54">
        <v>0.13719999999999999</v>
      </c>
      <c r="K14" s="22">
        <v>12.96471</v>
      </c>
      <c r="L14" s="24">
        <v>0.1381</v>
      </c>
      <c r="M14" s="25">
        <v>0.1363</v>
      </c>
      <c r="N14" s="24">
        <v>0.1346</v>
      </c>
      <c r="O14" s="25">
        <v>0.13284000000000001</v>
      </c>
    </row>
    <row r="15" spans="1:15" ht="15.75" thickTop="1" x14ac:dyDescent="0.25">
      <c r="A15" s="26" t="s">
        <v>19</v>
      </c>
      <c r="B15" s="27">
        <f t="shared" ref="B15:O15" si="2">SUM(B10:B14)</f>
        <v>0.67108999999999996</v>
      </c>
      <c r="C15" s="28">
        <f t="shared" si="2"/>
        <v>1.0301199999999999</v>
      </c>
      <c r="D15" s="27">
        <f t="shared" si="2"/>
        <v>0.52668000000000004</v>
      </c>
      <c r="E15" s="28">
        <f t="shared" si="2"/>
        <v>745.55920999999989</v>
      </c>
      <c r="F15" s="27">
        <f t="shared" si="2"/>
        <v>0.82906000000000002</v>
      </c>
      <c r="G15" s="28">
        <f t="shared" si="2"/>
        <v>0.45505000000000001</v>
      </c>
      <c r="H15" s="27">
        <f t="shared" si="2"/>
        <v>0.85397000000000001</v>
      </c>
      <c r="I15" s="28">
        <f t="shared" si="2"/>
        <v>0.45526</v>
      </c>
      <c r="J15" s="55">
        <f t="shared" si="2"/>
        <v>0.68599999999999994</v>
      </c>
      <c r="K15" s="27">
        <f t="shared" si="2"/>
        <v>64.250579999999999</v>
      </c>
      <c r="L15" s="19">
        <f t="shared" si="2"/>
        <v>0.6905</v>
      </c>
      <c r="M15" s="20">
        <f t="shared" si="2"/>
        <v>0.68149999999999999</v>
      </c>
      <c r="N15" s="19">
        <f t="shared" si="2"/>
        <v>0.67559999999999998</v>
      </c>
      <c r="O15" s="20">
        <f t="shared" si="2"/>
        <v>0.66664000000000012</v>
      </c>
    </row>
    <row r="16" spans="1:15" ht="15.75" thickBot="1" x14ac:dyDescent="0.3">
      <c r="A16" s="31" t="s">
        <v>20</v>
      </c>
      <c r="B16" s="32">
        <f>B15/5</f>
        <v>0.134218</v>
      </c>
      <c r="C16" s="33">
        <f>C15/5</f>
        <v>0.20602399999999998</v>
      </c>
      <c r="D16" s="33">
        <f t="shared" ref="D16:K16" si="3">D15/5</f>
        <v>0.10533600000000001</v>
      </c>
      <c r="E16" s="33">
        <f t="shared" si="3"/>
        <v>149.11184199999997</v>
      </c>
      <c r="F16" s="33">
        <f t="shared" si="3"/>
        <v>0.16581200000000001</v>
      </c>
      <c r="G16" s="33">
        <f t="shared" si="3"/>
        <v>9.1010000000000008E-2</v>
      </c>
      <c r="H16" s="33">
        <f t="shared" si="3"/>
        <v>0.170794</v>
      </c>
      <c r="I16" s="33">
        <f t="shared" si="3"/>
        <v>9.1051999999999994E-2</v>
      </c>
      <c r="J16" s="56">
        <f t="shared" si="3"/>
        <v>0.13719999999999999</v>
      </c>
      <c r="K16" s="33">
        <f t="shared" si="3"/>
        <v>12.850116</v>
      </c>
      <c r="L16" s="24">
        <f>L15/5</f>
        <v>0.1381</v>
      </c>
      <c r="M16" s="25">
        <f>M15/5</f>
        <v>0.1363</v>
      </c>
      <c r="N16" s="24">
        <f>N15/5</f>
        <v>0.13511999999999999</v>
      </c>
      <c r="O16" s="25">
        <f>O15/5</f>
        <v>0.13332800000000003</v>
      </c>
    </row>
    <row r="17" spans="1:15" ht="15.75" thickTop="1" x14ac:dyDescent="0.25">
      <c r="A17" s="16">
        <v>41344</v>
      </c>
      <c r="B17" s="17">
        <v>0.13394</v>
      </c>
      <c r="C17" s="18">
        <v>0.20654</v>
      </c>
      <c r="D17" s="17">
        <v>0.1056</v>
      </c>
      <c r="E17" s="18">
        <v>149.36860999999999</v>
      </c>
      <c r="F17" s="17">
        <v>0.16736000000000001</v>
      </c>
      <c r="G17" s="18">
        <v>9.0990000000000001E-2</v>
      </c>
      <c r="H17" s="17">
        <v>0.17126</v>
      </c>
      <c r="I17" s="18">
        <v>9.1929999999999998E-2</v>
      </c>
      <c r="J17" s="53">
        <v>0.13719999999999999</v>
      </c>
      <c r="K17" s="17">
        <v>13.17789</v>
      </c>
      <c r="L17" s="19">
        <v>0.1381</v>
      </c>
      <c r="M17" s="20">
        <v>0.1363</v>
      </c>
      <c r="N17" s="19">
        <v>0.1348</v>
      </c>
      <c r="O17" s="20">
        <v>0.13303999999999999</v>
      </c>
    </row>
    <row r="18" spans="1:15" x14ac:dyDescent="0.25">
      <c r="A18" s="16">
        <v>41345</v>
      </c>
      <c r="B18" s="17">
        <v>0.13350999999999999</v>
      </c>
      <c r="C18" s="18">
        <v>0.20582</v>
      </c>
      <c r="D18" s="17">
        <v>0.10523</v>
      </c>
      <c r="E18" s="18">
        <v>150.56397000000001</v>
      </c>
      <c r="F18" s="17">
        <v>0.16569</v>
      </c>
      <c r="G18" s="18">
        <v>9.1410000000000005E-2</v>
      </c>
      <c r="H18" s="17">
        <v>0.17130999999999999</v>
      </c>
      <c r="I18" s="18">
        <v>9.2020000000000005E-2</v>
      </c>
      <c r="J18" s="53">
        <v>0.13719999999999999</v>
      </c>
      <c r="K18" s="17">
        <v>13.206530000000001</v>
      </c>
      <c r="L18" s="19">
        <v>0.1381</v>
      </c>
      <c r="M18" s="20">
        <v>0.1363</v>
      </c>
      <c r="N18" s="19">
        <v>0.13441</v>
      </c>
      <c r="O18" s="20">
        <v>0.13261000000000001</v>
      </c>
    </row>
    <row r="19" spans="1:15" x14ac:dyDescent="0.25">
      <c r="A19" s="16">
        <v>41346</v>
      </c>
      <c r="B19" s="17">
        <v>0.13295000000000001</v>
      </c>
      <c r="C19" s="18">
        <v>0.20596999999999999</v>
      </c>
      <c r="D19" s="17">
        <v>0.10531</v>
      </c>
      <c r="E19" s="18">
        <v>150.34222</v>
      </c>
      <c r="F19" s="17">
        <v>0.16603000000000001</v>
      </c>
      <c r="G19" s="18">
        <v>9.1370000000000007E-2</v>
      </c>
      <c r="H19" s="17">
        <v>0.1711</v>
      </c>
      <c r="I19" s="18">
        <v>9.2090000000000005E-2</v>
      </c>
      <c r="J19" s="53">
        <v>0.13719999999999999</v>
      </c>
      <c r="K19" s="17">
        <v>13.176</v>
      </c>
      <c r="L19" s="19">
        <v>0.1381</v>
      </c>
      <c r="M19" s="20">
        <v>0.1363</v>
      </c>
      <c r="N19" s="19">
        <v>0.13389000000000001</v>
      </c>
      <c r="O19" s="20">
        <v>0.1321</v>
      </c>
    </row>
    <row r="20" spans="1:15" x14ac:dyDescent="0.25">
      <c r="A20" s="16">
        <v>41347</v>
      </c>
      <c r="B20" s="17">
        <v>0.13325000000000001</v>
      </c>
      <c r="C20" s="18">
        <v>0.20710999999999999</v>
      </c>
      <c r="D20" s="17">
        <v>0.10589</v>
      </c>
      <c r="E20" s="18">
        <v>150.64233999999999</v>
      </c>
      <c r="F20" s="17">
        <v>0.16758000000000001</v>
      </c>
      <c r="G20" s="18">
        <v>9.1300000000000006E-2</v>
      </c>
      <c r="H20" s="17">
        <v>0.17138999999999999</v>
      </c>
      <c r="I20" s="18">
        <v>9.196E-2</v>
      </c>
      <c r="J20" s="53">
        <v>0.13719999999999999</v>
      </c>
      <c r="K20" s="17">
        <v>13.18732</v>
      </c>
      <c r="L20" s="19">
        <v>0.1381</v>
      </c>
      <c r="M20" s="20">
        <v>0.1363</v>
      </c>
      <c r="N20" s="19">
        <v>0.13414999999999999</v>
      </c>
      <c r="O20" s="20">
        <v>0.13235</v>
      </c>
    </row>
    <row r="21" spans="1:15" ht="15.75" thickBot="1" x14ac:dyDescent="0.3">
      <c r="A21" s="21">
        <v>41348</v>
      </c>
      <c r="B21" s="22">
        <v>0.13250999999999999</v>
      </c>
      <c r="C21" s="23">
        <v>0.20684</v>
      </c>
      <c r="D21" s="22">
        <v>0.10576000000000001</v>
      </c>
      <c r="E21" s="23">
        <v>150.95895899999999</v>
      </c>
      <c r="F21" s="22">
        <v>0.16732</v>
      </c>
      <c r="G21" s="23">
        <v>9.1590000000000005E-2</v>
      </c>
      <c r="H21" s="22">
        <v>0.17147999999999999</v>
      </c>
      <c r="I21" s="23">
        <v>9.1319999999999998E-2</v>
      </c>
      <c r="J21" s="54">
        <v>0.13719999999999999</v>
      </c>
      <c r="K21" s="22">
        <v>13.189719999999999</v>
      </c>
      <c r="L21" s="24">
        <v>0.1381</v>
      </c>
      <c r="M21" s="25">
        <v>0.1363</v>
      </c>
      <c r="N21" s="24">
        <v>0.13341</v>
      </c>
      <c r="O21" s="25">
        <v>0.13161</v>
      </c>
    </row>
    <row r="22" spans="1:15" ht="15.75" thickTop="1" x14ac:dyDescent="0.25">
      <c r="A22" s="26" t="s">
        <v>19</v>
      </c>
      <c r="B22" s="27">
        <f t="shared" ref="B22:O22" si="4">SUM(B17:B21)</f>
        <v>0.66615999999999997</v>
      </c>
      <c r="C22" s="28">
        <f t="shared" si="4"/>
        <v>1.0322800000000001</v>
      </c>
      <c r="D22" s="27">
        <f t="shared" si="4"/>
        <v>0.52778999999999998</v>
      </c>
      <c r="E22" s="28">
        <f t="shared" si="4"/>
        <v>751.87609900000007</v>
      </c>
      <c r="F22" s="27">
        <f t="shared" si="4"/>
        <v>0.83398000000000005</v>
      </c>
      <c r="G22" s="28">
        <f t="shared" si="4"/>
        <v>0.45666000000000001</v>
      </c>
      <c r="H22" s="27">
        <f t="shared" si="4"/>
        <v>0.85653999999999997</v>
      </c>
      <c r="I22" s="28">
        <f t="shared" si="4"/>
        <v>0.45932000000000001</v>
      </c>
      <c r="J22" s="55">
        <f t="shared" si="4"/>
        <v>0.68599999999999994</v>
      </c>
      <c r="K22" s="27">
        <f t="shared" si="4"/>
        <v>65.937460000000002</v>
      </c>
      <c r="L22" s="19">
        <f t="shared" si="4"/>
        <v>0.6905</v>
      </c>
      <c r="M22" s="20">
        <f t="shared" si="4"/>
        <v>0.68149999999999999</v>
      </c>
      <c r="N22" s="19">
        <f t="shared" si="4"/>
        <v>0.67066000000000003</v>
      </c>
      <c r="O22" s="20">
        <f t="shared" si="4"/>
        <v>0.66171000000000002</v>
      </c>
    </row>
    <row r="23" spans="1:15" ht="15.75" thickBot="1" x14ac:dyDescent="0.3">
      <c r="A23" s="31" t="s">
        <v>20</v>
      </c>
      <c r="B23" s="32">
        <f>B22/5</f>
        <v>0.13323199999999999</v>
      </c>
      <c r="C23" s="33">
        <f>C22/5</f>
        <v>0.20645600000000003</v>
      </c>
      <c r="D23" s="33">
        <f t="shared" ref="D23:K23" si="5">D22/5</f>
        <v>0.105558</v>
      </c>
      <c r="E23" s="33">
        <f t="shared" si="5"/>
        <v>150.37521980000002</v>
      </c>
      <c r="F23" s="33">
        <f t="shared" si="5"/>
        <v>0.166796</v>
      </c>
      <c r="G23" s="33">
        <f t="shared" si="5"/>
        <v>9.1331999999999997E-2</v>
      </c>
      <c r="H23" s="33">
        <f t="shared" si="5"/>
        <v>0.17130799999999999</v>
      </c>
      <c r="I23" s="33">
        <f t="shared" si="5"/>
        <v>9.1864000000000001E-2</v>
      </c>
      <c r="J23" s="56">
        <f t="shared" si="5"/>
        <v>0.13719999999999999</v>
      </c>
      <c r="K23" s="33">
        <f t="shared" si="5"/>
        <v>13.187492000000001</v>
      </c>
      <c r="L23" s="24">
        <f>L22/5</f>
        <v>0.1381</v>
      </c>
      <c r="M23" s="25">
        <f>M22/5</f>
        <v>0.1363</v>
      </c>
      <c r="N23" s="24">
        <f>N22/5</f>
        <v>0.134132</v>
      </c>
      <c r="O23" s="25">
        <f>O22/5</f>
        <v>0.13234200000000002</v>
      </c>
    </row>
    <row r="24" spans="1:15" ht="15.75" thickTop="1" x14ac:dyDescent="0.25">
      <c r="A24" s="16">
        <v>41351</v>
      </c>
      <c r="B24" s="17">
        <v>0.13214999999999999</v>
      </c>
      <c r="C24" s="18">
        <v>0.20660999999999999</v>
      </c>
      <c r="D24" s="17">
        <v>0.10564</v>
      </c>
      <c r="E24" s="18">
        <v>152.09877</v>
      </c>
      <c r="F24" s="17">
        <v>0.16631000000000001</v>
      </c>
      <c r="G24" s="18">
        <v>9.0929999999999997E-2</v>
      </c>
      <c r="H24" s="17">
        <v>0.17111000000000001</v>
      </c>
      <c r="I24" s="18">
        <v>9.0630000000000002E-2</v>
      </c>
      <c r="J24" s="53">
        <v>0.13700000000000001</v>
      </c>
      <c r="K24" s="17">
        <v>12.921329999999999</v>
      </c>
      <c r="L24" s="19">
        <v>0.13789999999999999</v>
      </c>
      <c r="M24" s="20">
        <v>0.1361</v>
      </c>
      <c r="N24" s="19">
        <v>0.13305</v>
      </c>
      <c r="O24" s="20">
        <v>0.13125000000000001</v>
      </c>
    </row>
    <row r="25" spans="1:15" x14ac:dyDescent="0.25">
      <c r="A25" s="16">
        <v>41352</v>
      </c>
      <c r="B25" s="17">
        <v>0.13202</v>
      </c>
      <c r="C25" s="18">
        <v>0.20701</v>
      </c>
      <c r="D25" s="17">
        <v>0.10584</v>
      </c>
      <c r="E25" s="18">
        <v>152.82898</v>
      </c>
      <c r="F25" s="17">
        <v>0.16622000000000001</v>
      </c>
      <c r="G25" s="18">
        <v>9.1179999999999997E-2</v>
      </c>
      <c r="H25" s="17">
        <v>0.17125000000000001</v>
      </c>
      <c r="I25" s="18">
        <v>9.0670000000000001E-2</v>
      </c>
      <c r="J25" s="53">
        <v>0.13700000000000001</v>
      </c>
      <c r="K25" s="17">
        <v>12.96893</v>
      </c>
      <c r="L25" s="19">
        <v>0.13789999999999999</v>
      </c>
      <c r="M25" s="20">
        <v>0.1361</v>
      </c>
      <c r="N25" s="19">
        <v>0.13292000000000001</v>
      </c>
      <c r="O25" s="20">
        <v>0.13111999999999999</v>
      </c>
    </row>
    <row r="26" spans="1:15" x14ac:dyDescent="0.25">
      <c r="A26" s="16">
        <v>41353</v>
      </c>
      <c r="B26" s="17">
        <v>0.13206000000000001</v>
      </c>
      <c r="C26" s="18">
        <v>0.20769000000000001</v>
      </c>
      <c r="D26" s="17">
        <v>0.10618</v>
      </c>
      <c r="E26" s="18">
        <v>152.23954000000001</v>
      </c>
      <c r="F26" s="17">
        <v>0.16608000000000001</v>
      </c>
      <c r="G26" s="18">
        <v>9.1209999999999999E-2</v>
      </c>
      <c r="H26" s="17">
        <v>0.17133000000000001</v>
      </c>
      <c r="I26" s="18">
        <v>9.0660000000000004E-2</v>
      </c>
      <c r="J26" s="53">
        <v>0.13700000000000001</v>
      </c>
      <c r="K26" s="17">
        <v>13.03401</v>
      </c>
      <c r="L26" s="19">
        <v>0.13789999999999999</v>
      </c>
      <c r="M26" s="20">
        <v>0.1361</v>
      </c>
      <c r="N26" s="19">
        <v>0.13295999999999999</v>
      </c>
      <c r="O26" s="20">
        <v>0.13116</v>
      </c>
    </row>
    <row r="27" spans="1:15" x14ac:dyDescent="0.25">
      <c r="A27" s="16">
        <v>41354</v>
      </c>
      <c r="B27" s="17">
        <v>0.13195000000000001</v>
      </c>
      <c r="C27" s="18">
        <v>0.20730000000000001</v>
      </c>
      <c r="D27" s="17">
        <v>0.10586</v>
      </c>
      <c r="E27" s="18">
        <v>152.94218000000001</v>
      </c>
      <c r="F27" s="17">
        <v>0.16641</v>
      </c>
      <c r="G27" s="18">
        <v>9.128E-2</v>
      </c>
      <c r="H27" s="17">
        <v>0.17146</v>
      </c>
      <c r="I27" s="18">
        <v>9.0649999999999994E-2</v>
      </c>
      <c r="J27" s="53">
        <v>0.13700000000000001</v>
      </c>
      <c r="K27" s="17">
        <v>13.082129999999999</v>
      </c>
      <c r="L27" s="19">
        <v>0.13789999999999999</v>
      </c>
      <c r="M27" s="20">
        <v>0.1361</v>
      </c>
      <c r="N27" s="19">
        <v>0.13285</v>
      </c>
      <c r="O27" s="20">
        <v>0.13105</v>
      </c>
    </row>
    <row r="28" spans="1:15" ht="15.75" thickBot="1" x14ac:dyDescent="0.3">
      <c r="A28" s="21">
        <v>41355</v>
      </c>
      <c r="B28" s="22">
        <v>0.13131000000000001</v>
      </c>
      <c r="C28" s="23">
        <v>0.20710000000000001</v>
      </c>
      <c r="D28" s="22">
        <v>0.10589</v>
      </c>
      <c r="E28" s="23">
        <v>152.66128</v>
      </c>
      <c r="F28" s="22">
        <v>0.16520000000000001</v>
      </c>
      <c r="G28" s="23">
        <v>9.1079999999999994E-2</v>
      </c>
      <c r="H28" s="22">
        <v>0.17097999999999999</v>
      </c>
      <c r="I28" s="23">
        <v>9.0260000000000007E-2</v>
      </c>
      <c r="J28" s="54">
        <v>0.1368</v>
      </c>
      <c r="K28" s="22">
        <v>13.03242</v>
      </c>
      <c r="L28" s="24">
        <v>0.13769999999999999</v>
      </c>
      <c r="M28" s="25">
        <v>0.13589999999999999</v>
      </c>
      <c r="N28" s="24">
        <v>0.13220999999999999</v>
      </c>
      <c r="O28" s="25">
        <v>0.13041</v>
      </c>
    </row>
    <row r="29" spans="1:15" ht="15.75" thickTop="1" x14ac:dyDescent="0.25">
      <c r="A29" s="26" t="s">
        <v>19</v>
      </c>
      <c r="B29" s="27">
        <f t="shared" ref="B29:O29" si="6">SUM(B24:B28)</f>
        <v>0.65949000000000013</v>
      </c>
      <c r="C29" s="28">
        <f t="shared" si="6"/>
        <v>1.0357100000000001</v>
      </c>
      <c r="D29" s="27">
        <f t="shared" si="6"/>
        <v>0.52941000000000005</v>
      </c>
      <c r="E29" s="28">
        <f t="shared" si="6"/>
        <v>762.77075000000002</v>
      </c>
      <c r="F29" s="27">
        <f t="shared" si="6"/>
        <v>0.83021999999999996</v>
      </c>
      <c r="G29" s="28">
        <f t="shared" si="6"/>
        <v>0.45568000000000003</v>
      </c>
      <c r="H29" s="27">
        <f t="shared" si="6"/>
        <v>0.85612999999999995</v>
      </c>
      <c r="I29" s="28">
        <f t="shared" si="6"/>
        <v>0.45287000000000005</v>
      </c>
      <c r="J29" s="55">
        <f t="shared" si="6"/>
        <v>0.68480000000000008</v>
      </c>
      <c r="K29" s="27">
        <f t="shared" si="6"/>
        <v>65.038820000000001</v>
      </c>
      <c r="L29" s="19">
        <f t="shared" si="6"/>
        <v>0.68930000000000002</v>
      </c>
      <c r="M29" s="20">
        <f t="shared" si="6"/>
        <v>0.68030000000000002</v>
      </c>
      <c r="N29" s="19">
        <f t="shared" si="6"/>
        <v>0.66399000000000008</v>
      </c>
      <c r="O29" s="20">
        <f t="shared" si="6"/>
        <v>0.65499000000000007</v>
      </c>
    </row>
    <row r="30" spans="1:15" ht="15.75" thickBot="1" x14ac:dyDescent="0.3">
      <c r="A30" s="31" t="s">
        <v>20</v>
      </c>
      <c r="B30" s="32">
        <f>B29/5</f>
        <v>0.13189800000000002</v>
      </c>
      <c r="C30" s="33">
        <f>C29/5</f>
        <v>0.20714200000000002</v>
      </c>
      <c r="D30" s="33">
        <f t="shared" ref="D30:K30" si="7">D29/5</f>
        <v>0.105882</v>
      </c>
      <c r="E30" s="33">
        <f t="shared" si="7"/>
        <v>152.55414999999999</v>
      </c>
      <c r="F30" s="33">
        <f t="shared" si="7"/>
        <v>0.166044</v>
      </c>
      <c r="G30" s="33">
        <f t="shared" si="7"/>
        <v>9.1136000000000009E-2</v>
      </c>
      <c r="H30" s="33">
        <f t="shared" si="7"/>
        <v>0.17122599999999999</v>
      </c>
      <c r="I30" s="33">
        <f t="shared" si="7"/>
        <v>9.0574000000000016E-2</v>
      </c>
      <c r="J30" s="56">
        <f t="shared" si="7"/>
        <v>0.13696000000000003</v>
      </c>
      <c r="K30" s="33">
        <f t="shared" si="7"/>
        <v>13.007764</v>
      </c>
      <c r="L30" s="24">
        <f>L29/5</f>
        <v>0.13786000000000001</v>
      </c>
      <c r="M30" s="25">
        <f>M29/5</f>
        <v>0.13606000000000001</v>
      </c>
      <c r="N30" s="24">
        <f>N29/5</f>
        <v>0.13279800000000003</v>
      </c>
      <c r="O30" s="25">
        <f>O29/5</f>
        <v>0.130998</v>
      </c>
    </row>
    <row r="31" spans="1:15" ht="15.75" thickTop="1" x14ac:dyDescent="0.25">
      <c r="A31" s="16">
        <v>41358</v>
      </c>
      <c r="B31" s="17">
        <v>0.1308</v>
      </c>
      <c r="C31" s="18">
        <v>0.2059</v>
      </c>
      <c r="D31" s="17">
        <v>0.1053</v>
      </c>
      <c r="E31" s="18">
        <v>152.68190000000001</v>
      </c>
      <c r="F31" s="17">
        <v>0.1638</v>
      </c>
      <c r="G31" s="18">
        <v>9.0800000000000006E-2</v>
      </c>
      <c r="H31" s="17">
        <v>0.17058999999999999</v>
      </c>
      <c r="I31" s="18">
        <v>8.9620000000000005E-2</v>
      </c>
      <c r="J31" s="53">
        <v>0.1366</v>
      </c>
      <c r="K31" s="17">
        <v>12.895379999999999</v>
      </c>
      <c r="L31" s="19">
        <v>0.13750000000000001</v>
      </c>
      <c r="M31" s="20">
        <v>0.13569999999999999</v>
      </c>
      <c r="N31" s="19">
        <v>0.13170000000000001</v>
      </c>
      <c r="O31" s="20">
        <v>0.12989999999999999</v>
      </c>
    </row>
    <row r="32" spans="1:15" x14ac:dyDescent="0.25">
      <c r="A32" s="16">
        <v>41359</v>
      </c>
      <c r="B32" s="17">
        <v>0.13059999999999999</v>
      </c>
      <c r="C32" s="18">
        <v>0.20660000000000001</v>
      </c>
      <c r="D32" s="17">
        <v>0.10562000000000001</v>
      </c>
      <c r="E32" s="18">
        <v>151.86836</v>
      </c>
      <c r="F32" s="17">
        <v>0.16347999999999999</v>
      </c>
      <c r="G32" s="18">
        <v>9.0630000000000002E-2</v>
      </c>
      <c r="H32" s="17">
        <v>0.16997000000000001</v>
      </c>
      <c r="I32" s="18">
        <v>8.9800000000000005E-2</v>
      </c>
      <c r="J32" s="53">
        <v>0.13650000000000001</v>
      </c>
      <c r="K32" s="17">
        <v>12.84329</v>
      </c>
      <c r="L32" s="19">
        <v>0.13739999999999999</v>
      </c>
      <c r="M32" s="20">
        <v>0.1356</v>
      </c>
      <c r="N32" s="19">
        <v>0.13145000000000001</v>
      </c>
      <c r="O32" s="20">
        <v>0.12964999999999999</v>
      </c>
    </row>
    <row r="33" spans="1:15" x14ac:dyDescent="0.25">
      <c r="A33" s="16">
        <v>41360</v>
      </c>
      <c r="B33" s="17">
        <v>0.13020000000000001</v>
      </c>
      <c r="C33" s="18">
        <v>0.20746000000000001</v>
      </c>
      <c r="D33" s="17">
        <v>0.10607</v>
      </c>
      <c r="E33" s="18">
        <v>151.18370999999999</v>
      </c>
      <c r="F33" s="17">
        <v>0.16303999999999999</v>
      </c>
      <c r="G33" s="18">
        <v>9.0929999999999997E-2</v>
      </c>
      <c r="H33" s="17">
        <v>0.1694</v>
      </c>
      <c r="I33" s="18">
        <v>8.9929999999999996E-2</v>
      </c>
      <c r="J33" s="53">
        <v>0.13639999999999999</v>
      </c>
      <c r="K33" s="17">
        <v>12.85417</v>
      </c>
      <c r="L33" s="19">
        <v>0.13730000000000001</v>
      </c>
      <c r="M33" s="20">
        <v>0.13550000000000001</v>
      </c>
      <c r="N33" s="19">
        <v>0.13111</v>
      </c>
      <c r="O33" s="20">
        <v>0.12931000000000001</v>
      </c>
    </row>
    <row r="34" spans="1:15" ht="15.75" thickBot="1" x14ac:dyDescent="0.3">
      <c r="A34" s="21">
        <v>41361</v>
      </c>
      <c r="B34" s="22">
        <v>0.13081000000000001</v>
      </c>
      <c r="C34" s="23">
        <v>0.20904</v>
      </c>
      <c r="D34" s="22">
        <v>0.10688</v>
      </c>
      <c r="E34" s="23">
        <v>151.52816000000001</v>
      </c>
      <c r="F34" s="22">
        <v>0.16327</v>
      </c>
      <c r="G34" s="23">
        <v>9.1300000000000006E-2</v>
      </c>
      <c r="H34" s="22">
        <v>0.16975000000000001</v>
      </c>
      <c r="I34" s="23">
        <v>9.0310000000000001E-2</v>
      </c>
      <c r="J34" s="54">
        <v>0.1366</v>
      </c>
      <c r="K34" s="22">
        <v>12.899990000000001</v>
      </c>
      <c r="L34" s="24">
        <v>0.13750000000000001</v>
      </c>
      <c r="M34" s="25">
        <v>0.13569999999999999</v>
      </c>
      <c r="N34" s="24">
        <v>0.13170999999999999</v>
      </c>
      <c r="O34" s="25">
        <v>0.12991</v>
      </c>
    </row>
    <row r="35" spans="1:15" ht="15.75" thickTop="1" x14ac:dyDescent="0.25">
      <c r="A35" s="26" t="s">
        <v>19</v>
      </c>
      <c r="B35" s="27">
        <f t="shared" ref="B35:K35" si="8">SUM(B31:B34)</f>
        <v>0.52240999999999993</v>
      </c>
      <c r="C35" s="28">
        <f t="shared" si="8"/>
        <v>0.82899999999999996</v>
      </c>
      <c r="D35" s="27">
        <f t="shared" si="8"/>
        <v>0.42386999999999997</v>
      </c>
      <c r="E35" s="28">
        <f t="shared" si="8"/>
        <v>607.26213000000007</v>
      </c>
      <c r="F35" s="27">
        <f t="shared" si="8"/>
        <v>0.65359</v>
      </c>
      <c r="G35" s="28">
        <f t="shared" si="8"/>
        <v>0.36365999999999998</v>
      </c>
      <c r="H35" s="27">
        <f t="shared" si="8"/>
        <v>0.67971000000000004</v>
      </c>
      <c r="I35" s="28">
        <f t="shared" si="8"/>
        <v>0.35966000000000004</v>
      </c>
      <c r="J35" s="55">
        <f t="shared" si="8"/>
        <v>0.54610000000000003</v>
      </c>
      <c r="K35" s="27">
        <f t="shared" si="8"/>
        <v>51.492829999999998</v>
      </c>
      <c r="L35" s="19">
        <f>SUM(L31:L34)</f>
        <v>0.54970000000000008</v>
      </c>
      <c r="M35" s="20">
        <f>SUM(M31:M34)</f>
        <v>0.54249999999999998</v>
      </c>
      <c r="N35" s="19">
        <f>SUM(N31:N34)</f>
        <v>0.52597000000000005</v>
      </c>
      <c r="O35" s="20">
        <f>SUM(O31:O34)</f>
        <v>0.51876999999999995</v>
      </c>
    </row>
    <row r="36" spans="1:15" ht="15.75" thickBot="1" x14ac:dyDescent="0.3">
      <c r="A36" s="31" t="s">
        <v>20</v>
      </c>
      <c r="B36" s="32">
        <f>B35/4</f>
        <v>0.13060249999999998</v>
      </c>
      <c r="C36" s="33">
        <f>C35/4</f>
        <v>0.20724999999999999</v>
      </c>
      <c r="D36" s="33">
        <f t="shared" ref="D36:K36" si="9">D35/4</f>
        <v>0.10596749999999999</v>
      </c>
      <c r="E36" s="33">
        <f t="shared" si="9"/>
        <v>151.81553250000002</v>
      </c>
      <c r="F36" s="33">
        <f t="shared" si="9"/>
        <v>0.1633975</v>
      </c>
      <c r="G36" s="33">
        <f t="shared" si="9"/>
        <v>9.0914999999999996E-2</v>
      </c>
      <c r="H36" s="33">
        <f t="shared" si="9"/>
        <v>0.16992750000000001</v>
      </c>
      <c r="I36" s="33">
        <f t="shared" si="9"/>
        <v>8.9915000000000009E-2</v>
      </c>
      <c r="J36" s="56">
        <f t="shared" si="9"/>
        <v>0.13652500000000001</v>
      </c>
      <c r="K36" s="33">
        <f t="shared" si="9"/>
        <v>12.873207499999999</v>
      </c>
      <c r="L36" s="24">
        <f>L35/4</f>
        <v>0.13742500000000002</v>
      </c>
      <c r="M36" s="25">
        <f>M35/4</f>
        <v>0.135625</v>
      </c>
      <c r="N36" s="25">
        <f>N35/4</f>
        <v>0.13149250000000001</v>
      </c>
      <c r="O36" s="25">
        <f>O35/4</f>
        <v>0.12969249999999999</v>
      </c>
    </row>
    <row r="37" spans="1:15" ht="15.75" thickTop="1" x14ac:dyDescent="0.25">
      <c r="A37" s="36"/>
      <c r="B37" s="17"/>
      <c r="C37" s="18"/>
      <c r="D37" s="17"/>
      <c r="E37" s="18"/>
      <c r="F37" s="17"/>
      <c r="G37" s="18"/>
      <c r="H37" s="17"/>
      <c r="I37" s="18"/>
      <c r="J37" s="53"/>
      <c r="K37" s="17"/>
      <c r="L37" s="19"/>
      <c r="M37" s="20"/>
      <c r="N37" s="19"/>
      <c r="O37" s="20"/>
    </row>
    <row r="38" spans="1:15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53"/>
      <c r="K38" s="17"/>
      <c r="L38" s="19"/>
      <c r="M38" s="20"/>
      <c r="N38" s="19"/>
      <c r="O38" s="20"/>
    </row>
    <row r="39" spans="1:15" ht="20.25" x14ac:dyDescent="0.3">
      <c r="A39" s="36"/>
      <c r="B39" s="17"/>
      <c r="C39" s="52"/>
      <c r="D39" s="17"/>
      <c r="E39" s="38" t="s">
        <v>21</v>
      </c>
      <c r="F39" s="17"/>
      <c r="G39" s="18"/>
      <c r="H39" s="17"/>
      <c r="I39" s="18"/>
      <c r="J39" s="53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57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 t="shared" ref="B41:K41" si="10">SUM(B6:B7,B10:B14,B17:B21,B24:B28,B31:B34)</f>
        <v>2.6531099999999994</v>
      </c>
      <c r="C41" s="58">
        <f t="shared" si="10"/>
        <v>4.1319699999999999</v>
      </c>
      <c r="D41" s="45">
        <f t="shared" si="10"/>
        <v>2.1124900000000002</v>
      </c>
      <c r="E41" s="58">
        <f t="shared" si="10"/>
        <v>3016.0506489999993</v>
      </c>
      <c r="F41" s="58">
        <f t="shared" si="10"/>
        <v>3.31237</v>
      </c>
      <c r="G41" s="45">
        <f t="shared" si="10"/>
        <v>1.82162</v>
      </c>
      <c r="H41" s="58">
        <f t="shared" si="10"/>
        <v>3.4160600000000008</v>
      </c>
      <c r="I41" s="45">
        <f t="shared" si="10"/>
        <v>1.8174700000000001</v>
      </c>
      <c r="J41" s="59">
        <f t="shared" si="10"/>
        <v>2.7401</v>
      </c>
      <c r="K41" s="46">
        <f t="shared" si="10"/>
        <v>259.3956</v>
      </c>
      <c r="L41" s="19">
        <f>SUM(L8,L15,L22,L29,L35)</f>
        <v>2.7581000000000002</v>
      </c>
      <c r="M41" s="19">
        <f t="shared" ref="M41:O41" si="11">SUM(M8,M15,M22,M29,M35)</f>
        <v>2.7220999999999997</v>
      </c>
      <c r="N41" s="19">
        <f t="shared" si="11"/>
        <v>2.6711200000000002</v>
      </c>
      <c r="O41" s="19">
        <f t="shared" si="11"/>
        <v>2.6352100000000003</v>
      </c>
    </row>
    <row r="42" spans="1:15" x14ac:dyDescent="0.25">
      <c r="A42" s="44" t="s">
        <v>23</v>
      </c>
      <c r="B42" s="45">
        <f>B41/20</f>
        <v>0.13265549999999998</v>
      </c>
      <c r="C42" s="46">
        <f t="shared" ref="C42:J42" si="12">C41/20</f>
        <v>0.20659849999999999</v>
      </c>
      <c r="D42" s="45">
        <f t="shared" si="12"/>
        <v>0.10562450000000001</v>
      </c>
      <c r="E42" s="46">
        <f t="shared" si="12"/>
        <v>150.80253244999997</v>
      </c>
      <c r="F42" s="46">
        <f t="shared" si="12"/>
        <v>0.1656185</v>
      </c>
      <c r="G42" s="45">
        <f t="shared" si="12"/>
        <v>9.1080999999999995E-2</v>
      </c>
      <c r="H42" s="46">
        <f t="shared" si="12"/>
        <v>0.17080300000000004</v>
      </c>
      <c r="I42" s="45">
        <f t="shared" si="12"/>
        <v>9.087350000000001E-2</v>
      </c>
      <c r="J42" s="53">
        <f t="shared" si="12"/>
        <v>0.13700499999999999</v>
      </c>
      <c r="K42" s="46">
        <f>K41/20</f>
        <v>12.96978</v>
      </c>
      <c r="L42" s="19">
        <f>L41/20</f>
        <v>0.137905</v>
      </c>
      <c r="M42" s="19">
        <f t="shared" ref="M42:O42" si="13">M41/20</f>
        <v>0.13610499999999998</v>
      </c>
      <c r="N42" s="19">
        <f t="shared" si="13"/>
        <v>0.13355600000000001</v>
      </c>
      <c r="O42" s="19">
        <f t="shared" si="13"/>
        <v>0.1317605</v>
      </c>
    </row>
    <row r="43" spans="1:15" x14ac:dyDescent="0.25">
      <c r="A43" s="44" t="s">
        <v>24</v>
      </c>
      <c r="B43" s="45">
        <f>1/B42</f>
        <v>7.5383229492934714</v>
      </c>
      <c r="C43" s="46">
        <f>1/C42</f>
        <v>4.8403061977700714</v>
      </c>
      <c r="D43" s="45">
        <f>1/D42</f>
        <v>9.4675004378718945</v>
      </c>
      <c r="E43" s="46">
        <f>1000/E42</f>
        <v>6.631188374316987</v>
      </c>
      <c r="F43" s="46">
        <f t="shared" ref="F43:J43" si="14">1/F42</f>
        <v>6.0379728110084319</v>
      </c>
      <c r="G43" s="45">
        <f t="shared" si="14"/>
        <v>10.97923826044949</v>
      </c>
      <c r="H43" s="46">
        <f t="shared" si="14"/>
        <v>5.8546981024923435</v>
      </c>
      <c r="I43" s="45">
        <f t="shared" si="14"/>
        <v>11.004308186655074</v>
      </c>
      <c r="J43" s="53">
        <f t="shared" si="14"/>
        <v>7.2990036859968619</v>
      </c>
      <c r="K43" s="46">
        <f>100/K42</f>
        <v>7.7102310139416392</v>
      </c>
      <c r="L43" s="19">
        <f>1/L42</f>
        <v>7.2513686958413404</v>
      </c>
      <c r="M43" s="19">
        <f t="shared" ref="M43:O43" si="15">1/M42</f>
        <v>7.3472686528782942</v>
      </c>
      <c r="N43" s="19">
        <f t="shared" si="15"/>
        <v>7.4874958818772646</v>
      </c>
      <c r="O43" s="19">
        <f t="shared" si="15"/>
        <v>7.5895279693079489</v>
      </c>
    </row>
    <row r="44" spans="1:15" ht="15.75" thickBot="1" x14ac:dyDescent="0.3">
      <c r="A44" s="47"/>
      <c r="B44" s="48"/>
      <c r="C44" s="49"/>
      <c r="D44" s="48"/>
      <c r="E44" s="49"/>
      <c r="F44" s="49"/>
      <c r="G44" s="48"/>
      <c r="H44" s="49"/>
      <c r="I44" s="48"/>
      <c r="J44" s="57"/>
      <c r="K44" s="48"/>
      <c r="L44" s="42"/>
      <c r="M44" s="43"/>
      <c r="N44" s="42"/>
      <c r="O44" s="43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workbookViewId="0">
      <selection activeCell="A37" sqref="A37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41366</v>
      </c>
      <c r="B6" s="17">
        <v>0.13128000000000001</v>
      </c>
      <c r="C6" s="18">
        <v>0.20848</v>
      </c>
      <c r="D6" s="17">
        <v>0.10659</v>
      </c>
      <c r="E6" s="18">
        <v>152.27645000000001</v>
      </c>
      <c r="F6" s="17">
        <v>0.16335</v>
      </c>
      <c r="G6" s="18">
        <v>9.0980000000000005E-2</v>
      </c>
      <c r="H6" s="17">
        <v>0.16966000000000001</v>
      </c>
      <c r="I6" s="18">
        <v>8.992E-2</v>
      </c>
      <c r="J6" s="18">
        <v>0.13669999999999999</v>
      </c>
      <c r="K6" s="17">
        <v>12.8269</v>
      </c>
      <c r="L6" s="19">
        <v>0.1376</v>
      </c>
      <c r="M6" s="20">
        <v>0.1358</v>
      </c>
      <c r="N6" s="19">
        <v>0.13217999999999999</v>
      </c>
      <c r="O6" s="20">
        <v>0.13038</v>
      </c>
    </row>
    <row r="7" spans="1:15" x14ac:dyDescent="0.25">
      <c r="A7" s="16">
        <v>41367</v>
      </c>
      <c r="B7" s="17">
        <v>0.13059000000000001</v>
      </c>
      <c r="C7" s="18">
        <v>0.20788000000000001</v>
      </c>
      <c r="D7" s="17">
        <v>0.10629</v>
      </c>
      <c r="E7" s="18">
        <v>152.22173000000001</v>
      </c>
      <c r="F7" s="17">
        <v>0.16236999999999999</v>
      </c>
      <c r="G7" s="18">
        <v>9.0920000000000001E-2</v>
      </c>
      <c r="H7" s="17">
        <v>0.16899</v>
      </c>
      <c r="I7" s="18">
        <v>0.09</v>
      </c>
      <c r="J7" s="18">
        <v>0.13650000000000001</v>
      </c>
      <c r="K7" s="17">
        <v>12.71719</v>
      </c>
      <c r="L7" s="19">
        <v>0.13739999999999999</v>
      </c>
      <c r="M7" s="20">
        <v>0.1356</v>
      </c>
      <c r="N7" s="19">
        <v>0.13149</v>
      </c>
      <c r="O7" s="20">
        <v>0.12969</v>
      </c>
    </row>
    <row r="8" spans="1:15" x14ac:dyDescent="0.25">
      <c r="A8" s="16">
        <v>41368</v>
      </c>
      <c r="B8" s="17">
        <v>0.1303</v>
      </c>
      <c r="C8" s="18">
        <v>0.20763000000000001</v>
      </c>
      <c r="D8" s="17">
        <v>0.10616</v>
      </c>
      <c r="E8" s="18">
        <v>152.64591999999999</v>
      </c>
      <c r="F8" s="17">
        <v>0.16206999999999999</v>
      </c>
      <c r="G8" s="18">
        <v>9.0969999999999995E-2</v>
      </c>
      <c r="H8" s="17">
        <v>0.16886999999999999</v>
      </c>
      <c r="I8" s="18">
        <v>9.0149999999999994E-2</v>
      </c>
      <c r="J8" s="18">
        <v>0.13639999999999999</v>
      </c>
      <c r="K8" s="17">
        <v>12.686389999999999</v>
      </c>
      <c r="L8" s="19">
        <v>0.13730000000000001</v>
      </c>
      <c r="M8" s="20">
        <v>0.13550000000000001</v>
      </c>
      <c r="N8" s="19">
        <v>0.13120999999999999</v>
      </c>
      <c r="O8" s="20">
        <v>0.12941</v>
      </c>
    </row>
    <row r="9" spans="1:15" ht="15.75" thickBot="1" x14ac:dyDescent="0.3">
      <c r="A9" s="21">
        <v>41369</v>
      </c>
      <c r="B9" s="22">
        <v>0.1308</v>
      </c>
      <c r="C9" s="23">
        <v>0.20657</v>
      </c>
      <c r="D9" s="22">
        <v>0.10562000000000001</v>
      </c>
      <c r="E9" s="23">
        <v>153.21266</v>
      </c>
      <c r="F9" s="22">
        <v>0.16195999999999999</v>
      </c>
      <c r="G9" s="23">
        <v>9.1209999999999999E-2</v>
      </c>
      <c r="H9" s="22">
        <v>0.16921</v>
      </c>
      <c r="I9" s="23">
        <v>8.9609999999999995E-2</v>
      </c>
      <c r="J9" s="23">
        <v>0.13639999999999999</v>
      </c>
      <c r="K9" s="22">
        <v>13.14129</v>
      </c>
      <c r="L9" s="24">
        <v>0.13730000000000001</v>
      </c>
      <c r="M9" s="25">
        <v>0.13550000000000001</v>
      </c>
      <c r="N9" s="24">
        <v>0.13170000000000001</v>
      </c>
      <c r="O9" s="25">
        <v>0.12989999999999999</v>
      </c>
    </row>
    <row r="10" spans="1:15" ht="15.75" thickTop="1" x14ac:dyDescent="0.25">
      <c r="A10" s="26" t="s">
        <v>19</v>
      </c>
      <c r="B10" s="27">
        <f t="shared" ref="B10:O10" si="0">SUM(B6:B9)</f>
        <v>0.52297000000000005</v>
      </c>
      <c r="C10" s="28">
        <f t="shared" si="0"/>
        <v>0.83056000000000008</v>
      </c>
      <c r="D10" s="27">
        <f t="shared" si="0"/>
        <v>0.42465999999999998</v>
      </c>
      <c r="E10" s="28">
        <f t="shared" si="0"/>
        <v>610.35676000000001</v>
      </c>
      <c r="F10" s="27">
        <f t="shared" si="0"/>
        <v>0.64975000000000005</v>
      </c>
      <c r="G10" s="28">
        <f t="shared" si="0"/>
        <v>0.36408000000000001</v>
      </c>
      <c r="H10" s="27">
        <f t="shared" si="0"/>
        <v>0.67672999999999994</v>
      </c>
      <c r="I10" s="28">
        <f t="shared" si="0"/>
        <v>0.35968</v>
      </c>
      <c r="J10" s="28">
        <f t="shared" si="0"/>
        <v>0.54599999999999993</v>
      </c>
      <c r="K10" s="27">
        <f t="shared" si="0"/>
        <v>51.371769999999998</v>
      </c>
      <c r="L10" s="19">
        <f t="shared" si="0"/>
        <v>0.54959999999999998</v>
      </c>
      <c r="M10" s="20">
        <f t="shared" si="0"/>
        <v>0.54239999999999999</v>
      </c>
      <c r="N10" s="19">
        <f t="shared" si="0"/>
        <v>0.52657999999999994</v>
      </c>
      <c r="O10" s="20">
        <f t="shared" si="0"/>
        <v>0.51938000000000006</v>
      </c>
    </row>
    <row r="11" spans="1:15" ht="15.75" thickBot="1" x14ac:dyDescent="0.3">
      <c r="A11" s="31" t="s">
        <v>20</v>
      </c>
      <c r="B11" s="32">
        <f>B10/4</f>
        <v>0.13074250000000001</v>
      </c>
      <c r="C11" s="33">
        <f>C10/4</f>
        <v>0.20764000000000002</v>
      </c>
      <c r="D11" s="33">
        <f t="shared" ref="D11:K11" si="1">D10/4</f>
        <v>0.106165</v>
      </c>
      <c r="E11" s="33">
        <f t="shared" si="1"/>
        <v>152.58919</v>
      </c>
      <c r="F11" s="33">
        <f t="shared" si="1"/>
        <v>0.16243750000000001</v>
      </c>
      <c r="G11" s="33">
        <f t="shared" si="1"/>
        <v>9.1020000000000004E-2</v>
      </c>
      <c r="H11" s="33">
        <f t="shared" si="1"/>
        <v>0.16918249999999999</v>
      </c>
      <c r="I11" s="33">
        <f t="shared" si="1"/>
        <v>8.992E-2</v>
      </c>
      <c r="J11" s="33">
        <f t="shared" si="1"/>
        <v>0.13649999999999998</v>
      </c>
      <c r="K11" s="33">
        <f t="shared" si="1"/>
        <v>12.842942499999999</v>
      </c>
      <c r="L11" s="24">
        <f>L10/4</f>
        <v>0.13739999999999999</v>
      </c>
      <c r="M11" s="25">
        <f>M10/4</f>
        <v>0.1356</v>
      </c>
      <c r="N11" s="24">
        <f>N10/4</f>
        <v>0.13164499999999998</v>
      </c>
      <c r="O11" s="25">
        <f>O10/4</f>
        <v>0.12984500000000002</v>
      </c>
    </row>
    <row r="12" spans="1:15" ht="15.75" thickTop="1" x14ac:dyDescent="0.25">
      <c r="A12" s="16">
        <v>41372</v>
      </c>
      <c r="B12" s="17">
        <v>0.13199</v>
      </c>
      <c r="C12" s="18">
        <v>0.20630000000000001</v>
      </c>
      <c r="D12" s="17">
        <v>0.10548</v>
      </c>
      <c r="E12" s="18">
        <v>154.67266000000001</v>
      </c>
      <c r="F12" s="17">
        <v>0.16273000000000001</v>
      </c>
      <c r="G12" s="18">
        <v>9.1249999999999998E-2</v>
      </c>
      <c r="H12" s="17">
        <v>0.16991999999999999</v>
      </c>
      <c r="I12" s="18">
        <v>8.9389999999999997E-2</v>
      </c>
      <c r="J12" s="18">
        <v>0.13700000000000001</v>
      </c>
      <c r="K12" s="17">
        <v>13.39312</v>
      </c>
      <c r="L12" s="19">
        <v>0.13789999999999999</v>
      </c>
      <c r="M12" s="20">
        <v>0.1361</v>
      </c>
      <c r="N12" s="19">
        <v>0.13289000000000001</v>
      </c>
      <c r="O12" s="20">
        <v>0.13109000000000001</v>
      </c>
    </row>
    <row r="13" spans="1:15" x14ac:dyDescent="0.25">
      <c r="A13" s="16">
        <v>41373</v>
      </c>
      <c r="B13" s="17">
        <v>0.13189000000000001</v>
      </c>
      <c r="C13" s="18">
        <v>0.20605000000000001</v>
      </c>
      <c r="D13" s="17">
        <v>0.10535</v>
      </c>
      <c r="E13" s="18">
        <v>155.87208999999999</v>
      </c>
      <c r="F13" s="17">
        <v>0.1623</v>
      </c>
      <c r="G13" s="18">
        <v>9.1130000000000003E-2</v>
      </c>
      <c r="H13" s="17">
        <v>0.17000999999999999</v>
      </c>
      <c r="I13" s="18">
        <v>8.9590000000000003E-2</v>
      </c>
      <c r="J13" s="18">
        <v>0.13700000000000001</v>
      </c>
      <c r="K13" s="17">
        <v>13.50529</v>
      </c>
      <c r="L13" s="19">
        <v>0.13789999999999999</v>
      </c>
      <c r="M13" s="20">
        <v>0.1361</v>
      </c>
      <c r="N13" s="19">
        <v>0.13278999999999999</v>
      </c>
      <c r="O13" s="20">
        <v>0.13099</v>
      </c>
    </row>
    <row r="14" spans="1:15" x14ac:dyDescent="0.25">
      <c r="A14" s="16">
        <v>41374</v>
      </c>
      <c r="B14" s="17">
        <v>0.13053999999999999</v>
      </c>
      <c r="C14" s="18">
        <v>0.20465</v>
      </c>
      <c r="D14" s="17">
        <v>0.10463</v>
      </c>
      <c r="E14" s="18">
        <v>155.72707</v>
      </c>
      <c r="F14" s="17">
        <v>0.16075</v>
      </c>
      <c r="G14" s="18">
        <v>9.085E-2</v>
      </c>
      <c r="H14" s="17">
        <v>0.16943</v>
      </c>
      <c r="I14" s="18">
        <v>8.931E-2</v>
      </c>
      <c r="J14" s="18">
        <v>0.1366</v>
      </c>
      <c r="K14" s="17">
        <v>13.536210000000001</v>
      </c>
      <c r="L14" s="19">
        <v>0.13750000000000001</v>
      </c>
      <c r="M14" s="20">
        <v>0.13569999999999999</v>
      </c>
      <c r="N14" s="19">
        <v>0.13144</v>
      </c>
      <c r="O14" s="20">
        <v>0.12964000000000001</v>
      </c>
    </row>
    <row r="15" spans="1:15" x14ac:dyDescent="0.25">
      <c r="A15" s="16">
        <v>41375</v>
      </c>
      <c r="B15" s="17">
        <v>0.12966</v>
      </c>
      <c r="C15" s="18">
        <v>0.20385</v>
      </c>
      <c r="D15" s="17">
        <v>0.10421999999999999</v>
      </c>
      <c r="E15" s="18">
        <v>155.19387</v>
      </c>
      <c r="F15" s="17">
        <v>0.15958</v>
      </c>
      <c r="G15" s="18">
        <v>9.0660000000000004E-2</v>
      </c>
      <c r="H15" s="17">
        <v>0.16886999999999999</v>
      </c>
      <c r="I15" s="18">
        <v>8.9029999999999998E-2</v>
      </c>
      <c r="J15" s="18">
        <v>0.13639999999999999</v>
      </c>
      <c r="K15" s="17">
        <v>13.561400000000001</v>
      </c>
      <c r="L15" s="19">
        <v>0.13730000000000001</v>
      </c>
      <c r="M15" s="20">
        <v>0.13550000000000001</v>
      </c>
      <c r="N15" s="19">
        <v>0.13056000000000001</v>
      </c>
      <c r="O15" s="20">
        <v>0.12876000000000001</v>
      </c>
    </row>
    <row r="16" spans="1:15" ht="15.75" thickBot="1" x14ac:dyDescent="0.3">
      <c r="A16" s="21">
        <v>41376</v>
      </c>
      <c r="B16" s="22">
        <v>0.12914</v>
      </c>
      <c r="C16" s="23">
        <v>0.20335</v>
      </c>
      <c r="D16" s="22">
        <v>0.10397000000000001</v>
      </c>
      <c r="E16" s="23">
        <v>153.92830000000001</v>
      </c>
      <c r="F16" s="22">
        <v>0.15794</v>
      </c>
      <c r="G16" s="23">
        <v>9.035E-2</v>
      </c>
      <c r="H16" s="22">
        <v>0.16849</v>
      </c>
      <c r="I16" s="23">
        <v>8.8599999999999998E-2</v>
      </c>
      <c r="J16" s="23">
        <v>0.13619999999999999</v>
      </c>
      <c r="K16" s="22">
        <v>13.557180000000001</v>
      </c>
      <c r="L16" s="24">
        <v>0.1371</v>
      </c>
      <c r="M16" s="25">
        <v>0.1353</v>
      </c>
      <c r="N16" s="24">
        <v>0.13003999999999999</v>
      </c>
      <c r="O16" s="25">
        <v>0.12823999999999999</v>
      </c>
    </row>
    <row r="17" spans="1:15" ht="15.75" thickTop="1" x14ac:dyDescent="0.25">
      <c r="A17" s="26" t="s">
        <v>19</v>
      </c>
      <c r="B17" s="27">
        <f t="shared" ref="B17:O17" si="2">SUM(B12:B16)</f>
        <v>0.65322000000000002</v>
      </c>
      <c r="C17" s="28">
        <f t="shared" si="2"/>
        <v>1.0242</v>
      </c>
      <c r="D17" s="27">
        <f t="shared" si="2"/>
        <v>0.52364999999999995</v>
      </c>
      <c r="E17" s="28">
        <f t="shared" si="2"/>
        <v>775.39399000000003</v>
      </c>
      <c r="F17" s="27">
        <f t="shared" si="2"/>
        <v>0.80330000000000001</v>
      </c>
      <c r="G17" s="28">
        <f t="shared" si="2"/>
        <v>0.45423999999999998</v>
      </c>
      <c r="H17" s="27">
        <f t="shared" si="2"/>
        <v>0.84671999999999992</v>
      </c>
      <c r="I17" s="28">
        <f t="shared" si="2"/>
        <v>0.44592000000000004</v>
      </c>
      <c r="J17" s="28">
        <f t="shared" si="2"/>
        <v>0.68320000000000003</v>
      </c>
      <c r="K17" s="27">
        <f t="shared" si="2"/>
        <v>67.55319999999999</v>
      </c>
      <c r="L17" s="19">
        <f t="shared" si="2"/>
        <v>0.68769999999999998</v>
      </c>
      <c r="M17" s="20">
        <f t="shared" si="2"/>
        <v>0.67869999999999997</v>
      </c>
      <c r="N17" s="19">
        <f t="shared" si="2"/>
        <v>0.65772000000000008</v>
      </c>
      <c r="O17" s="20">
        <f t="shared" si="2"/>
        <v>0.64871999999999996</v>
      </c>
    </row>
    <row r="18" spans="1:15" ht="15.75" thickBot="1" x14ac:dyDescent="0.3">
      <c r="A18" s="31" t="s">
        <v>20</v>
      </c>
      <c r="B18" s="32">
        <f>B17/5</f>
        <v>0.13064400000000001</v>
      </c>
      <c r="C18" s="33">
        <f>C17/5</f>
        <v>0.20483999999999999</v>
      </c>
      <c r="D18" s="33">
        <f t="shared" ref="D18:K18" si="3">D17/5</f>
        <v>0.10472999999999999</v>
      </c>
      <c r="E18" s="33">
        <f t="shared" si="3"/>
        <v>155.07879800000001</v>
      </c>
      <c r="F18" s="33">
        <f t="shared" si="3"/>
        <v>0.16066</v>
      </c>
      <c r="G18" s="33">
        <f t="shared" si="3"/>
        <v>9.0847999999999998E-2</v>
      </c>
      <c r="H18" s="33">
        <f t="shared" si="3"/>
        <v>0.16934399999999999</v>
      </c>
      <c r="I18" s="33">
        <f t="shared" si="3"/>
        <v>8.9184000000000013E-2</v>
      </c>
      <c r="J18" s="33">
        <f t="shared" si="3"/>
        <v>0.13664000000000001</v>
      </c>
      <c r="K18" s="33">
        <f t="shared" si="3"/>
        <v>13.510639999999999</v>
      </c>
      <c r="L18" s="24">
        <f>L17/5</f>
        <v>0.13754</v>
      </c>
      <c r="M18" s="25">
        <f>M17/5</f>
        <v>0.13574</v>
      </c>
      <c r="N18" s="24">
        <f>N17/5</f>
        <v>0.13154400000000002</v>
      </c>
      <c r="O18" s="25">
        <f>O17/5</f>
        <v>0.129744</v>
      </c>
    </row>
    <row r="19" spans="1:15" ht="15.75" thickTop="1" x14ac:dyDescent="0.25">
      <c r="A19" s="16">
        <v>41379</v>
      </c>
      <c r="B19" s="17">
        <v>0.12970999999999999</v>
      </c>
      <c r="C19" s="18">
        <v>0.20380999999999999</v>
      </c>
      <c r="D19" s="17">
        <v>0.1042</v>
      </c>
      <c r="E19" s="18">
        <v>154.08357000000001</v>
      </c>
      <c r="F19" s="17">
        <v>0.15906999999999999</v>
      </c>
      <c r="G19" s="18">
        <v>9.0550000000000005E-2</v>
      </c>
      <c r="H19" s="17">
        <v>0.16864999999999999</v>
      </c>
      <c r="I19" s="18">
        <v>8.8749999999999996E-2</v>
      </c>
      <c r="J19" s="18">
        <v>0.1363</v>
      </c>
      <c r="K19" s="17">
        <v>13.379720000000001</v>
      </c>
      <c r="L19" s="19">
        <v>0.13719999999999999</v>
      </c>
      <c r="M19" s="20">
        <v>0.13539999999999999</v>
      </c>
      <c r="N19" s="19">
        <v>0.13059999999999999</v>
      </c>
      <c r="O19" s="20">
        <v>0.12881000000000001</v>
      </c>
    </row>
    <row r="20" spans="1:15" x14ac:dyDescent="0.25">
      <c r="A20" s="16">
        <v>41410</v>
      </c>
      <c r="B20" s="17">
        <v>0.13149</v>
      </c>
      <c r="C20" s="18">
        <v>0.20463999999999999</v>
      </c>
      <c r="D20" s="17">
        <v>0.10463</v>
      </c>
      <c r="E20" s="18">
        <v>153.7449</v>
      </c>
      <c r="F20" s="17">
        <v>0.16133</v>
      </c>
      <c r="G20" s="18">
        <v>9.0759999999999993E-2</v>
      </c>
      <c r="H20" s="17">
        <v>0.16924</v>
      </c>
      <c r="I20" s="18">
        <v>8.9270000000000002E-2</v>
      </c>
      <c r="J20" s="18">
        <v>0.1368</v>
      </c>
      <c r="K20" s="17">
        <v>13.35732</v>
      </c>
      <c r="L20" s="19">
        <v>0.13769999999999999</v>
      </c>
      <c r="M20" s="20">
        <v>0.13589999999999999</v>
      </c>
      <c r="N20" s="19">
        <v>0.13239000000000001</v>
      </c>
      <c r="O20" s="20">
        <v>0.13059000000000001</v>
      </c>
    </row>
    <row r="21" spans="1:15" x14ac:dyDescent="0.25">
      <c r="A21" s="16">
        <v>41381</v>
      </c>
      <c r="B21" s="17">
        <v>0.13239999999999999</v>
      </c>
      <c r="C21" s="18">
        <v>0.20426</v>
      </c>
      <c r="D21" s="17">
        <v>0.10443</v>
      </c>
      <c r="E21" s="18">
        <v>153.18568999999999</v>
      </c>
      <c r="F21" s="17">
        <v>0.16206000000000001</v>
      </c>
      <c r="G21" s="18">
        <v>9.085E-2</v>
      </c>
      <c r="H21" s="17">
        <v>0.16943</v>
      </c>
      <c r="I21" s="18">
        <v>8.9440000000000006E-2</v>
      </c>
      <c r="J21" s="18">
        <v>0.13700000000000001</v>
      </c>
      <c r="K21" s="17">
        <v>13.312290000000001</v>
      </c>
      <c r="L21" s="19">
        <v>0.13789999999999999</v>
      </c>
      <c r="M21" s="20">
        <v>0.1361</v>
      </c>
      <c r="N21" s="19">
        <v>0.1333</v>
      </c>
      <c r="O21" s="20">
        <v>0.13150000000000001</v>
      </c>
    </row>
    <row r="22" spans="1:15" x14ac:dyDescent="0.25">
      <c r="A22" s="16">
        <v>41382</v>
      </c>
      <c r="B22" s="17">
        <v>0.13274</v>
      </c>
      <c r="C22" s="18">
        <v>0.20491999999999999</v>
      </c>
      <c r="D22" s="17">
        <v>0.10477</v>
      </c>
      <c r="E22" s="18">
        <v>153.93574000000001</v>
      </c>
      <c r="F22" s="17">
        <v>0.16930000000000001</v>
      </c>
      <c r="G22" s="18">
        <v>9.0899999999999995E-2</v>
      </c>
      <c r="H22" s="17">
        <v>0.16930000000000001</v>
      </c>
      <c r="I22" s="18">
        <v>8.9730000000000004E-2</v>
      </c>
      <c r="J22" s="18">
        <v>0.1371</v>
      </c>
      <c r="K22" s="17">
        <v>13.403740000000001</v>
      </c>
      <c r="L22" s="19">
        <v>0.13800000000000001</v>
      </c>
      <c r="M22" s="20">
        <v>0.13619999999999999</v>
      </c>
      <c r="N22" s="19">
        <v>0.13364000000000001</v>
      </c>
      <c r="O22" s="20">
        <v>0.13184000000000001</v>
      </c>
    </row>
    <row r="23" spans="1:15" ht="15.75" thickBot="1" x14ac:dyDescent="0.3">
      <c r="A23" s="21">
        <v>41383</v>
      </c>
      <c r="B23" s="22">
        <v>0.13322999999999999</v>
      </c>
      <c r="C23" s="23">
        <v>0.20555999999999999</v>
      </c>
      <c r="D23" s="22">
        <v>0.1051</v>
      </c>
      <c r="E23" s="23">
        <v>153.97078999999999</v>
      </c>
      <c r="F23" s="22">
        <v>0.16275999999999999</v>
      </c>
      <c r="G23" s="23">
        <v>9.1020000000000004E-2</v>
      </c>
      <c r="H23" s="22">
        <v>0.16968</v>
      </c>
      <c r="I23" s="23">
        <v>8.9899999999999994E-2</v>
      </c>
      <c r="J23" s="23">
        <v>0.13730000000000001</v>
      </c>
      <c r="K23" s="22">
        <v>13.47119</v>
      </c>
      <c r="L23" s="24">
        <v>0.13819999999999999</v>
      </c>
      <c r="M23" s="25">
        <v>0.13639999999999999</v>
      </c>
      <c r="N23" s="24">
        <v>0.13413</v>
      </c>
      <c r="O23" s="25">
        <v>0.13233</v>
      </c>
    </row>
    <row r="24" spans="1:15" ht="15.75" thickTop="1" x14ac:dyDescent="0.25">
      <c r="A24" s="26" t="s">
        <v>19</v>
      </c>
      <c r="B24" s="27">
        <f t="shared" ref="B24:O24" si="4">SUM(B19:B23)</f>
        <v>0.65956999999999988</v>
      </c>
      <c r="C24" s="28">
        <f t="shared" si="4"/>
        <v>1.02319</v>
      </c>
      <c r="D24" s="27">
        <f t="shared" si="4"/>
        <v>0.52312999999999998</v>
      </c>
      <c r="E24" s="28">
        <f t="shared" si="4"/>
        <v>768.92069000000004</v>
      </c>
      <c r="F24" s="27">
        <f t="shared" si="4"/>
        <v>0.81452000000000002</v>
      </c>
      <c r="G24" s="28">
        <f t="shared" si="4"/>
        <v>0.45407999999999998</v>
      </c>
      <c r="H24" s="27">
        <f t="shared" si="4"/>
        <v>0.84630000000000005</v>
      </c>
      <c r="I24" s="28">
        <f t="shared" si="4"/>
        <v>0.44708999999999999</v>
      </c>
      <c r="J24" s="28">
        <f t="shared" si="4"/>
        <v>0.6845</v>
      </c>
      <c r="K24" s="27">
        <f t="shared" si="4"/>
        <v>66.924260000000004</v>
      </c>
      <c r="L24" s="19">
        <f t="shared" si="4"/>
        <v>0.68899999999999995</v>
      </c>
      <c r="M24" s="20">
        <f t="shared" si="4"/>
        <v>0.67999999999999994</v>
      </c>
      <c r="N24" s="19">
        <f t="shared" si="4"/>
        <v>0.66405999999999998</v>
      </c>
      <c r="O24" s="20">
        <f t="shared" si="4"/>
        <v>0.65507000000000004</v>
      </c>
    </row>
    <row r="25" spans="1:15" ht="15.75" thickBot="1" x14ac:dyDescent="0.3">
      <c r="A25" s="31" t="s">
        <v>20</v>
      </c>
      <c r="B25" s="32">
        <f>B24/5</f>
        <v>0.13191399999999998</v>
      </c>
      <c r="C25" s="33">
        <f>C24/5</f>
        <v>0.20463800000000001</v>
      </c>
      <c r="D25" s="33">
        <f t="shared" ref="D25:K25" si="5">D24/5</f>
        <v>0.104626</v>
      </c>
      <c r="E25" s="33">
        <f t="shared" si="5"/>
        <v>153.78413800000001</v>
      </c>
      <c r="F25" s="33">
        <f t="shared" si="5"/>
        <v>0.16290399999999999</v>
      </c>
      <c r="G25" s="33">
        <f t="shared" si="5"/>
        <v>9.0815999999999994E-2</v>
      </c>
      <c r="H25" s="33">
        <f t="shared" si="5"/>
        <v>0.16926000000000002</v>
      </c>
      <c r="I25" s="33">
        <f t="shared" si="5"/>
        <v>8.9417999999999997E-2</v>
      </c>
      <c r="J25" s="33">
        <f t="shared" si="5"/>
        <v>0.13689999999999999</v>
      </c>
      <c r="K25" s="33">
        <f t="shared" si="5"/>
        <v>13.384852</v>
      </c>
      <c r="L25" s="24">
        <f>L24/5</f>
        <v>0.13779999999999998</v>
      </c>
      <c r="M25" s="25">
        <f>M24/5</f>
        <v>0.13599999999999998</v>
      </c>
      <c r="N25" s="24">
        <f>N24/5</f>
        <v>0.13281199999999999</v>
      </c>
      <c r="O25" s="25">
        <f>O24/5</f>
        <v>0.13101400000000002</v>
      </c>
    </row>
    <row r="26" spans="1:15" ht="15.75" thickTop="1" x14ac:dyDescent="0.25">
      <c r="A26" s="16">
        <v>41386</v>
      </c>
      <c r="B26" s="17">
        <v>0.13336799999999999</v>
      </c>
      <c r="C26" s="18">
        <v>0.20413999999999999</v>
      </c>
      <c r="D26" s="17">
        <v>0.10513</v>
      </c>
      <c r="E26" s="18">
        <v>153.91406000000001</v>
      </c>
      <c r="F26" s="17">
        <v>0.16367999999999999</v>
      </c>
      <c r="G26" s="18">
        <v>9.1380000000000003E-2</v>
      </c>
      <c r="H26" s="17">
        <v>0.17011000000000001</v>
      </c>
      <c r="I26" s="18">
        <v>9.0179999999999996E-2</v>
      </c>
      <c r="J26" s="18">
        <v>0.13750000000000001</v>
      </c>
      <c r="K26" s="17">
        <v>13.7072</v>
      </c>
      <c r="L26" s="19">
        <v>0.1384</v>
      </c>
      <c r="M26" s="20">
        <v>0.1366</v>
      </c>
      <c r="N26" s="19">
        <v>0.13458000000000001</v>
      </c>
      <c r="O26" s="20">
        <v>0.13278000000000001</v>
      </c>
    </row>
    <row r="27" spans="1:15" x14ac:dyDescent="0.25">
      <c r="A27" s="16">
        <v>41387</v>
      </c>
      <c r="B27" s="17">
        <v>0.13392999999999999</v>
      </c>
      <c r="C27" s="18">
        <v>0.20598</v>
      </c>
      <c r="D27" s="17">
        <v>0.10531</v>
      </c>
      <c r="E27" s="18">
        <v>154.15021999999999</v>
      </c>
      <c r="F27" s="17">
        <v>0.16325999999999999</v>
      </c>
      <c r="G27" s="18">
        <v>9.1539999999999996E-2</v>
      </c>
      <c r="H27" s="17">
        <v>0.17039000000000001</v>
      </c>
      <c r="I27" s="18">
        <v>9.0179999999999996E-2</v>
      </c>
      <c r="J27" s="18">
        <v>0.13750000000000001</v>
      </c>
      <c r="K27" s="17">
        <v>13.66784</v>
      </c>
      <c r="L27" s="19">
        <v>0.1384</v>
      </c>
      <c r="M27" s="20">
        <v>0.1366</v>
      </c>
      <c r="N27" s="19">
        <v>0.1348</v>
      </c>
      <c r="O27" s="20">
        <v>0.13303000000000001</v>
      </c>
    </row>
    <row r="28" spans="1:15" x14ac:dyDescent="0.25">
      <c r="A28" s="16">
        <v>41388</v>
      </c>
      <c r="B28" s="17">
        <v>0.13425999999999999</v>
      </c>
      <c r="C28" s="18">
        <v>0.20662</v>
      </c>
      <c r="D28" s="17">
        <v>0.10564</v>
      </c>
      <c r="E28" s="18">
        <v>154.07055</v>
      </c>
      <c r="F28" s="17">
        <v>0.16386999999999999</v>
      </c>
      <c r="G28" s="18">
        <v>9.1670000000000001E-2</v>
      </c>
      <c r="H28" s="17">
        <v>0.17077999999999999</v>
      </c>
      <c r="I28" s="18">
        <v>9.0190000000000006E-2</v>
      </c>
      <c r="J28" s="18">
        <v>0.1376</v>
      </c>
      <c r="K28" s="17">
        <v>13.63547</v>
      </c>
      <c r="L28" s="19">
        <v>0.13850000000000001</v>
      </c>
      <c r="M28" s="20">
        <v>0.13669999999999999</v>
      </c>
      <c r="N28" s="19">
        <v>0.13516</v>
      </c>
      <c r="O28" s="20">
        <v>0.13336000000000001</v>
      </c>
    </row>
    <row r="29" spans="1:15" x14ac:dyDescent="0.25">
      <c r="A29" s="16">
        <v>41389</v>
      </c>
      <c r="B29" s="17">
        <v>0.13396</v>
      </c>
      <c r="C29" s="18">
        <v>0.20695</v>
      </c>
      <c r="D29" s="17">
        <v>0.10581</v>
      </c>
      <c r="E29" s="18">
        <v>153.84652</v>
      </c>
      <c r="F29" s="17">
        <v>0.16289999999999999</v>
      </c>
      <c r="G29" s="18">
        <v>9.0109999999999996E-2</v>
      </c>
      <c r="H29" s="17">
        <v>0.17082</v>
      </c>
      <c r="I29" s="18">
        <v>9.0109999999999996E-2</v>
      </c>
      <c r="J29" s="18">
        <v>0.13750000000000001</v>
      </c>
      <c r="K29" s="17">
        <v>13.67455</v>
      </c>
      <c r="L29" s="19">
        <v>0.1384</v>
      </c>
      <c r="M29" s="20">
        <v>0.1366</v>
      </c>
      <c r="N29" s="19">
        <v>0.13486000000000001</v>
      </c>
      <c r="O29" s="20">
        <v>0.13306000000000001</v>
      </c>
    </row>
    <row r="30" spans="1:15" ht="15.75" thickBot="1" x14ac:dyDescent="0.3">
      <c r="A30" s="21">
        <v>41390</v>
      </c>
      <c r="B30" s="22">
        <v>0.13320000000000001</v>
      </c>
      <c r="C30" s="23">
        <v>0.20605999999999999</v>
      </c>
      <c r="D30" s="22">
        <v>0.10535</v>
      </c>
      <c r="E30" s="23">
        <v>152.91101</v>
      </c>
      <c r="F30" s="22">
        <v>0.16128999999999999</v>
      </c>
      <c r="G30" s="23">
        <v>9.1139999999999999E-2</v>
      </c>
      <c r="H30" s="22">
        <v>0.17022999999999999</v>
      </c>
      <c r="I30" s="23">
        <v>8.9219999999999994E-2</v>
      </c>
      <c r="J30" s="23">
        <v>0.13730000000000001</v>
      </c>
      <c r="K30" s="22">
        <v>13.637840000000001</v>
      </c>
      <c r="L30" s="24">
        <v>0.13819999999999999</v>
      </c>
      <c r="M30" s="25">
        <v>0.13639999999999999</v>
      </c>
      <c r="N30" s="24">
        <v>0.1341</v>
      </c>
      <c r="O30" s="25">
        <v>0.1323</v>
      </c>
    </row>
    <row r="31" spans="1:15" ht="15.75" thickTop="1" x14ac:dyDescent="0.25">
      <c r="A31" s="26" t="s">
        <v>19</v>
      </c>
      <c r="B31" s="27">
        <f t="shared" ref="B31:O31" si="6">SUM(B26:B30)</f>
        <v>0.66871799999999992</v>
      </c>
      <c r="C31" s="28">
        <f t="shared" si="6"/>
        <v>1.0297499999999999</v>
      </c>
      <c r="D31" s="27">
        <f t="shared" si="6"/>
        <v>0.52724000000000004</v>
      </c>
      <c r="E31" s="28">
        <f t="shared" si="6"/>
        <v>768.89236000000005</v>
      </c>
      <c r="F31" s="27">
        <f t="shared" si="6"/>
        <v>0.81499999999999995</v>
      </c>
      <c r="G31" s="28">
        <f t="shared" si="6"/>
        <v>0.45584000000000002</v>
      </c>
      <c r="H31" s="27">
        <f t="shared" si="6"/>
        <v>0.85232999999999992</v>
      </c>
      <c r="I31" s="28">
        <f t="shared" si="6"/>
        <v>0.44987999999999995</v>
      </c>
      <c r="J31" s="28">
        <f t="shared" si="6"/>
        <v>0.68740000000000001</v>
      </c>
      <c r="K31" s="27">
        <f t="shared" si="6"/>
        <v>68.32289999999999</v>
      </c>
      <c r="L31" s="19">
        <f t="shared" si="6"/>
        <v>0.69189999999999996</v>
      </c>
      <c r="M31" s="20">
        <f t="shared" si="6"/>
        <v>0.68289999999999995</v>
      </c>
      <c r="N31" s="19">
        <f t="shared" si="6"/>
        <v>0.67349999999999999</v>
      </c>
      <c r="O31" s="20">
        <f t="shared" si="6"/>
        <v>0.66452999999999995</v>
      </c>
    </row>
    <row r="32" spans="1:15" ht="15.75" thickBot="1" x14ac:dyDescent="0.3">
      <c r="A32" s="31" t="s">
        <v>20</v>
      </c>
      <c r="B32" s="32">
        <f>B31/5</f>
        <v>0.13374359999999999</v>
      </c>
      <c r="C32" s="33">
        <f>C31/5</f>
        <v>0.20594999999999999</v>
      </c>
      <c r="D32" s="33">
        <f t="shared" ref="D32:K32" si="7">D31/5</f>
        <v>0.10544800000000001</v>
      </c>
      <c r="E32" s="33">
        <f t="shared" si="7"/>
        <v>153.77847200000002</v>
      </c>
      <c r="F32" s="33">
        <f t="shared" si="7"/>
        <v>0.16299999999999998</v>
      </c>
      <c r="G32" s="33">
        <f t="shared" si="7"/>
        <v>9.1167999999999999E-2</v>
      </c>
      <c r="H32" s="33">
        <f t="shared" si="7"/>
        <v>0.17046599999999998</v>
      </c>
      <c r="I32" s="33">
        <f t="shared" si="7"/>
        <v>8.9975999999999987E-2</v>
      </c>
      <c r="J32" s="33">
        <f t="shared" si="7"/>
        <v>0.13747999999999999</v>
      </c>
      <c r="K32" s="33">
        <f t="shared" si="7"/>
        <v>13.664579999999997</v>
      </c>
      <c r="L32" s="24">
        <f>L31/5</f>
        <v>0.13838</v>
      </c>
      <c r="M32" s="25">
        <f>M31/5</f>
        <v>0.13657999999999998</v>
      </c>
      <c r="N32" s="24">
        <f>N31/5</f>
        <v>0.13469999999999999</v>
      </c>
      <c r="O32" s="25">
        <f>O31/5</f>
        <v>0.132906</v>
      </c>
    </row>
    <row r="33" spans="1:15" ht="15.75" thickTop="1" x14ac:dyDescent="0.25">
      <c r="A33" s="16">
        <v>41393</v>
      </c>
      <c r="B33" s="17">
        <v>0.13364999999999999</v>
      </c>
      <c r="C33" s="18">
        <v>0.20599999999999999</v>
      </c>
      <c r="D33" s="17">
        <v>0.10532999999999999</v>
      </c>
      <c r="E33" s="18">
        <v>152.44694000000001</v>
      </c>
      <c r="F33" s="17">
        <v>0.16172</v>
      </c>
      <c r="G33" s="18">
        <v>9.1270000000000004E-2</v>
      </c>
      <c r="H33" s="17">
        <v>0.16983999999999999</v>
      </c>
      <c r="I33" s="18">
        <v>8.8690000000000005E-2</v>
      </c>
      <c r="J33" s="18">
        <v>0.13730000000000001</v>
      </c>
      <c r="K33" s="17">
        <v>13.4887</v>
      </c>
      <c r="L33" s="19">
        <v>0.13819999999999999</v>
      </c>
      <c r="M33" s="20">
        <v>0.13639999999999999</v>
      </c>
      <c r="N33" s="19">
        <v>0.13455</v>
      </c>
      <c r="O33" s="20">
        <v>0.13275000000000001</v>
      </c>
    </row>
    <row r="34" spans="1:15" x14ac:dyDescent="0.25">
      <c r="A34" s="16">
        <v>41394</v>
      </c>
      <c r="B34" s="17">
        <v>0.13281000000000001</v>
      </c>
      <c r="C34" s="18">
        <v>0.20505999999999999</v>
      </c>
      <c r="D34" s="17">
        <v>0.10484</v>
      </c>
      <c r="E34" s="18">
        <v>151.96421000000001</v>
      </c>
      <c r="F34" s="17">
        <v>0.16078999999999999</v>
      </c>
      <c r="G34" s="18">
        <v>9.0840000000000004E-2</v>
      </c>
      <c r="H34" s="17">
        <v>0.16933999999999999</v>
      </c>
      <c r="I34" s="18">
        <v>8.8419999999999999E-2</v>
      </c>
      <c r="J34" s="18">
        <v>0.1371</v>
      </c>
      <c r="K34" s="17">
        <v>13.418150000000001</v>
      </c>
      <c r="L34" s="19">
        <v>0.13800000000000001</v>
      </c>
      <c r="M34" s="20">
        <v>0.13619999999999999</v>
      </c>
      <c r="N34" s="19">
        <v>0.13371</v>
      </c>
      <c r="O34" s="20">
        <v>0.13191</v>
      </c>
    </row>
    <row r="35" spans="1:15" ht="15.75" thickBot="1" x14ac:dyDescent="0.3">
      <c r="A35" s="21"/>
      <c r="B35" s="22"/>
      <c r="C35" s="23"/>
      <c r="D35" s="22"/>
      <c r="E35" s="23"/>
      <c r="F35" s="22"/>
      <c r="G35" s="23"/>
      <c r="H35" s="22"/>
      <c r="I35" s="23"/>
      <c r="J35" s="23"/>
      <c r="K35" s="22"/>
      <c r="L35" s="24"/>
      <c r="M35" s="25"/>
      <c r="N35" s="24"/>
      <c r="O35" s="25"/>
    </row>
    <row r="36" spans="1:15" ht="15.75" thickTop="1" x14ac:dyDescent="0.25">
      <c r="A36" s="26" t="s">
        <v>19</v>
      </c>
      <c r="B36" s="27">
        <f t="shared" ref="B36:O36" si="8">SUM(B33:B35)</f>
        <v>0.26646000000000003</v>
      </c>
      <c r="C36" s="28">
        <f t="shared" si="8"/>
        <v>0.41105999999999998</v>
      </c>
      <c r="D36" s="27">
        <f t="shared" si="8"/>
        <v>0.21017</v>
      </c>
      <c r="E36" s="28">
        <f t="shared" si="8"/>
        <v>304.41115000000002</v>
      </c>
      <c r="F36" s="27">
        <f t="shared" si="8"/>
        <v>0.32250999999999996</v>
      </c>
      <c r="G36" s="28">
        <f t="shared" si="8"/>
        <v>0.18210999999999999</v>
      </c>
      <c r="H36" s="27">
        <f t="shared" si="8"/>
        <v>0.33917999999999998</v>
      </c>
      <c r="I36" s="28">
        <f t="shared" si="8"/>
        <v>0.17710999999999999</v>
      </c>
      <c r="J36" s="28">
        <f t="shared" si="8"/>
        <v>0.27439999999999998</v>
      </c>
      <c r="K36" s="27">
        <f t="shared" si="8"/>
        <v>26.906849999999999</v>
      </c>
      <c r="L36" s="19">
        <f t="shared" si="8"/>
        <v>0.2762</v>
      </c>
      <c r="M36" s="20">
        <f t="shared" si="8"/>
        <v>0.27259999999999995</v>
      </c>
      <c r="N36" s="19">
        <f t="shared" si="8"/>
        <v>0.26826</v>
      </c>
      <c r="O36" s="20">
        <f t="shared" si="8"/>
        <v>0.26466000000000001</v>
      </c>
    </row>
    <row r="37" spans="1:15" ht="15.75" thickBot="1" x14ac:dyDescent="0.3">
      <c r="A37" s="31" t="s">
        <v>20</v>
      </c>
      <c r="B37" s="32">
        <f>B36/4</f>
        <v>6.6615000000000008E-2</v>
      </c>
      <c r="C37" s="33">
        <f>C36/4</f>
        <v>0.102765</v>
      </c>
      <c r="D37" s="33">
        <f t="shared" ref="D37:K37" si="9">D36/4</f>
        <v>5.2542499999999999E-2</v>
      </c>
      <c r="E37" s="33">
        <f t="shared" si="9"/>
        <v>76.102787500000005</v>
      </c>
      <c r="F37" s="33">
        <f t="shared" si="9"/>
        <v>8.0627499999999991E-2</v>
      </c>
      <c r="G37" s="33">
        <f t="shared" si="9"/>
        <v>4.5527499999999999E-2</v>
      </c>
      <c r="H37" s="33">
        <f t="shared" si="9"/>
        <v>8.4794999999999995E-2</v>
      </c>
      <c r="I37" s="33">
        <f t="shared" si="9"/>
        <v>4.4277499999999997E-2</v>
      </c>
      <c r="J37" s="33">
        <f t="shared" si="9"/>
        <v>6.8599999999999994E-2</v>
      </c>
      <c r="K37" s="33">
        <f t="shared" si="9"/>
        <v>6.7267124999999997</v>
      </c>
      <c r="L37" s="24">
        <f>L36/4</f>
        <v>6.905E-2</v>
      </c>
      <c r="M37" s="25">
        <f>M36/4</f>
        <v>6.8149999999999988E-2</v>
      </c>
      <c r="N37" s="25">
        <f>N36/4</f>
        <v>6.7065E-2</v>
      </c>
      <c r="O37" s="25">
        <f>O36/4</f>
        <v>6.6165000000000002E-2</v>
      </c>
    </row>
    <row r="38" spans="1:15" ht="15.75" thickTop="1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20.25" x14ac:dyDescent="0.3">
      <c r="A39" s="36"/>
      <c r="B39" s="17"/>
      <c r="C39" s="52"/>
      <c r="D39" s="17"/>
      <c r="E39" s="38" t="s">
        <v>21</v>
      </c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41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 t="shared" ref="B41:K41" si="10">SUM(B6:B9,B12:B16,B19:B23,B26:B30,B33:B34)</f>
        <v>2.7709380000000001</v>
      </c>
      <c r="C41" s="58">
        <f t="shared" si="10"/>
        <v>4.3187599999999993</v>
      </c>
      <c r="D41" s="45">
        <f t="shared" si="10"/>
        <v>2.2088499999999995</v>
      </c>
      <c r="E41" s="58">
        <f t="shared" si="10"/>
        <v>3227.9749499999998</v>
      </c>
      <c r="F41" s="45">
        <f t="shared" si="10"/>
        <v>3.4050800000000008</v>
      </c>
      <c r="G41" s="58">
        <f t="shared" si="10"/>
        <v>1.91035</v>
      </c>
      <c r="H41" s="45">
        <f t="shared" si="10"/>
        <v>3.5612600000000008</v>
      </c>
      <c r="I41" s="58">
        <f t="shared" si="10"/>
        <v>1.8796799999999998</v>
      </c>
      <c r="J41" s="45">
        <f t="shared" si="10"/>
        <v>2.8755000000000006</v>
      </c>
      <c r="K41" s="58">
        <f t="shared" si="10"/>
        <v>281.07898000000006</v>
      </c>
      <c r="L41" s="19">
        <f>SUM(L10,L17,L24,L31,L36)</f>
        <v>2.8944000000000001</v>
      </c>
      <c r="M41" s="19">
        <f t="shared" ref="M41:O41" si="11">SUM(M10,M17,M24,M31,M36)</f>
        <v>2.8565999999999994</v>
      </c>
      <c r="N41" s="19">
        <f t="shared" si="11"/>
        <v>2.7901200000000004</v>
      </c>
      <c r="O41" s="19">
        <f t="shared" si="11"/>
        <v>2.7523599999999999</v>
      </c>
    </row>
    <row r="42" spans="1:15" x14ac:dyDescent="0.25">
      <c r="A42" s="44" t="s">
        <v>23</v>
      </c>
      <c r="B42" s="45">
        <f>B41/21</f>
        <v>0.13194942857142858</v>
      </c>
      <c r="C42" s="46">
        <f>C41/21</f>
        <v>0.20565523809523806</v>
      </c>
      <c r="D42" s="46">
        <f t="shared" ref="D42:K42" si="12">D41/21</f>
        <v>0.10518333333333331</v>
      </c>
      <c r="E42" s="46">
        <f t="shared" si="12"/>
        <v>153.71309285714284</v>
      </c>
      <c r="F42" s="46">
        <f t="shared" si="12"/>
        <v>0.16214666666666672</v>
      </c>
      <c r="G42" s="46">
        <f t="shared" si="12"/>
        <v>9.0969047619047616E-2</v>
      </c>
      <c r="H42" s="46">
        <f t="shared" si="12"/>
        <v>0.16958380952380955</v>
      </c>
      <c r="I42" s="46">
        <f t="shared" si="12"/>
        <v>8.9508571428571423E-2</v>
      </c>
      <c r="J42" s="46">
        <f t="shared" si="12"/>
        <v>0.13692857142857146</v>
      </c>
      <c r="K42" s="46">
        <f t="shared" si="12"/>
        <v>13.384713333333336</v>
      </c>
      <c r="L42" s="19">
        <f>L41/21</f>
        <v>0.13782857142857144</v>
      </c>
      <c r="M42" s="19">
        <f t="shared" ref="M42:O42" si="13">M41/21</f>
        <v>0.13602857142857139</v>
      </c>
      <c r="N42" s="19">
        <f t="shared" si="13"/>
        <v>0.13286285714285717</v>
      </c>
      <c r="O42" s="19">
        <f t="shared" si="13"/>
        <v>0.13106476190476191</v>
      </c>
    </row>
    <row r="43" spans="1:15" x14ac:dyDescent="0.25">
      <c r="A43" s="44" t="s">
        <v>24</v>
      </c>
      <c r="B43" s="45">
        <f>1/B42</f>
        <v>7.5786610887721046</v>
      </c>
      <c r="C43" s="46">
        <f>1/C42</f>
        <v>4.8625068306643584</v>
      </c>
      <c r="D43" s="45">
        <f>1/D42</f>
        <v>9.5072096339724315</v>
      </c>
      <c r="E43" s="46">
        <f>1000/E42</f>
        <v>6.5056266932926485</v>
      </c>
      <c r="F43" s="45">
        <f t="shared" ref="F43:J43" si="14">1/F42</f>
        <v>6.1672559822383013</v>
      </c>
      <c r="G43" s="46">
        <f t="shared" si="14"/>
        <v>10.992750019629911</v>
      </c>
      <c r="H43" s="45">
        <f t="shared" si="14"/>
        <v>5.8967893386048749</v>
      </c>
      <c r="I43" s="46">
        <f t="shared" si="14"/>
        <v>11.172114402451482</v>
      </c>
      <c r="J43" s="45">
        <f t="shared" si="14"/>
        <v>7.3030777256129351</v>
      </c>
      <c r="K43" s="46">
        <f>100/K42</f>
        <v>7.471209693446303</v>
      </c>
      <c r="L43" s="19">
        <f>1/L42</f>
        <v>7.2553897180762847</v>
      </c>
      <c r="M43" s="19">
        <f t="shared" ref="M43:O43" si="15">1/M42</f>
        <v>7.3513967653854255</v>
      </c>
      <c r="N43" s="19">
        <f t="shared" si="15"/>
        <v>7.5265579975054822</v>
      </c>
      <c r="O43" s="19">
        <f t="shared" si="15"/>
        <v>7.6298158671104073</v>
      </c>
    </row>
    <row r="44" spans="1:15" ht="15.75" thickBot="1" x14ac:dyDescent="0.3">
      <c r="A44" s="47"/>
      <c r="B44" s="48"/>
      <c r="C44" s="49"/>
      <c r="D44" s="48"/>
      <c r="E44" s="49"/>
      <c r="F44" s="48"/>
      <c r="G44" s="49"/>
      <c r="H44" s="48"/>
      <c r="I44" s="49"/>
      <c r="J44" s="48"/>
      <c r="K44" s="49"/>
      <c r="L44" s="42"/>
      <c r="M44" s="43"/>
      <c r="N44" s="42"/>
      <c r="O44" s="43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13" workbookViewId="0">
      <selection activeCell="F4" sqref="F4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41395</v>
      </c>
      <c r="B6" s="17">
        <v>0.1321</v>
      </c>
      <c r="C6" s="18">
        <v>0.20382</v>
      </c>
      <c r="D6" s="17">
        <v>0.10421</v>
      </c>
      <c r="E6" s="18">
        <v>150.88535999999999</v>
      </c>
      <c r="F6" s="17">
        <v>0.15986</v>
      </c>
      <c r="G6" s="18">
        <v>9.0719999999999995E-2</v>
      </c>
      <c r="H6" s="17">
        <v>0.16874</v>
      </c>
      <c r="I6" s="18">
        <v>8.8150000000000006E-2</v>
      </c>
      <c r="J6" s="18">
        <v>0.13689999999999999</v>
      </c>
      <c r="K6" s="17">
        <v>13.35186</v>
      </c>
      <c r="L6" s="19">
        <v>0.13780000000000001</v>
      </c>
      <c r="M6" s="20">
        <v>0.13600000000000001</v>
      </c>
      <c r="N6" s="19">
        <v>0.13300000000000001</v>
      </c>
      <c r="O6" s="20">
        <v>0.13120000000000001</v>
      </c>
    </row>
    <row r="7" spans="1:15" x14ac:dyDescent="0.25">
      <c r="A7" s="16">
        <v>41396</v>
      </c>
      <c r="B7" s="17">
        <v>0.13353999999999999</v>
      </c>
      <c r="C7" s="18">
        <v>0.20366999999999999</v>
      </c>
      <c r="D7" s="17">
        <v>0.1041</v>
      </c>
      <c r="E7" s="18">
        <v>151.376</v>
      </c>
      <c r="F7" s="17">
        <v>0.1615</v>
      </c>
      <c r="G7" s="18">
        <v>9.0990000000000001E-2</v>
      </c>
      <c r="H7" s="17">
        <v>0.16928000000000001</v>
      </c>
      <c r="I7" s="18">
        <v>8.8260000000000005E-2</v>
      </c>
      <c r="J7" s="18">
        <v>0.13730000000000001</v>
      </c>
      <c r="K7" s="17">
        <v>13.378</v>
      </c>
      <c r="L7" s="19">
        <v>0.13819999999999999</v>
      </c>
      <c r="M7" s="20">
        <v>0.13639999999999999</v>
      </c>
      <c r="N7" s="19">
        <v>0.13444</v>
      </c>
      <c r="O7" s="20">
        <v>0.13264000000000001</v>
      </c>
    </row>
    <row r="8" spans="1:15" ht="15.75" thickBot="1" x14ac:dyDescent="0.3">
      <c r="A8" s="21">
        <v>41397</v>
      </c>
      <c r="B8" s="22">
        <v>0.13392999999999999</v>
      </c>
      <c r="C8" s="23">
        <v>0.20479</v>
      </c>
      <c r="D8" s="22">
        <v>0.10471</v>
      </c>
      <c r="E8" s="23">
        <v>151.06673000000001</v>
      </c>
      <c r="F8" s="22">
        <v>0.16183</v>
      </c>
      <c r="G8" s="23">
        <v>9.0679999999999997E-2</v>
      </c>
      <c r="H8" s="22">
        <v>0.16950999999999999</v>
      </c>
      <c r="I8" s="23">
        <v>8.838E-2</v>
      </c>
      <c r="J8" s="23">
        <v>0.13730000000000001</v>
      </c>
      <c r="K8" s="22">
        <v>13.428280000000001</v>
      </c>
      <c r="L8" s="24">
        <v>0.13819999999999999</v>
      </c>
      <c r="M8" s="25">
        <v>0.13639999999999999</v>
      </c>
      <c r="N8" s="24">
        <v>0.13483000000000001</v>
      </c>
      <c r="O8" s="25">
        <v>0.13303000000000001</v>
      </c>
    </row>
    <row r="9" spans="1:15" ht="15.75" thickTop="1" x14ac:dyDescent="0.25">
      <c r="A9" s="26" t="s">
        <v>19</v>
      </c>
      <c r="B9" s="27">
        <f t="shared" ref="B9:O9" si="0">SUM(B6:B8)</f>
        <v>0.39956999999999998</v>
      </c>
      <c r="C9" s="28">
        <f t="shared" si="0"/>
        <v>0.61228000000000005</v>
      </c>
      <c r="D9" s="27">
        <f t="shared" si="0"/>
        <v>0.31301999999999996</v>
      </c>
      <c r="E9" s="28">
        <f t="shared" si="0"/>
        <v>453.32808999999997</v>
      </c>
      <c r="F9" s="27">
        <f t="shared" si="0"/>
        <v>0.48319000000000001</v>
      </c>
      <c r="G9" s="28">
        <f t="shared" si="0"/>
        <v>0.27238999999999997</v>
      </c>
      <c r="H9" s="27">
        <f t="shared" si="0"/>
        <v>0.50753000000000004</v>
      </c>
      <c r="I9" s="28">
        <f t="shared" si="0"/>
        <v>0.26479000000000003</v>
      </c>
      <c r="J9" s="28">
        <f t="shared" si="0"/>
        <v>0.41149999999999998</v>
      </c>
      <c r="K9" s="27">
        <f t="shared" si="0"/>
        <v>40.158140000000003</v>
      </c>
      <c r="L9" s="19">
        <f t="shared" si="0"/>
        <v>0.41420000000000001</v>
      </c>
      <c r="M9" s="20">
        <f t="shared" si="0"/>
        <v>0.40879999999999994</v>
      </c>
      <c r="N9" s="19">
        <f t="shared" si="0"/>
        <v>0.40227000000000002</v>
      </c>
      <c r="O9" s="20">
        <f t="shared" si="0"/>
        <v>0.39687000000000006</v>
      </c>
    </row>
    <row r="10" spans="1:15" ht="15.75" thickBot="1" x14ac:dyDescent="0.3">
      <c r="A10" s="31" t="s">
        <v>20</v>
      </c>
      <c r="B10" s="32">
        <f>B9/4</f>
        <v>9.9892499999999995E-2</v>
      </c>
      <c r="C10" s="33">
        <f>C9/4</f>
        <v>0.15307000000000001</v>
      </c>
      <c r="D10" s="33">
        <f t="shared" ref="D10:K10" si="1">D9/4</f>
        <v>7.8254999999999991E-2</v>
      </c>
      <c r="E10" s="33">
        <f t="shared" si="1"/>
        <v>113.33202249999999</v>
      </c>
      <c r="F10" s="33">
        <f t="shared" si="1"/>
        <v>0.1207975</v>
      </c>
      <c r="G10" s="33">
        <f t="shared" si="1"/>
        <v>6.8097499999999991E-2</v>
      </c>
      <c r="H10" s="33">
        <f t="shared" si="1"/>
        <v>0.12688250000000001</v>
      </c>
      <c r="I10" s="33">
        <f t="shared" si="1"/>
        <v>6.6197500000000006E-2</v>
      </c>
      <c r="J10" s="33">
        <f t="shared" si="1"/>
        <v>0.10287499999999999</v>
      </c>
      <c r="K10" s="33">
        <f t="shared" si="1"/>
        <v>10.039535000000001</v>
      </c>
      <c r="L10" s="24">
        <f>L9/4</f>
        <v>0.10355</v>
      </c>
      <c r="M10" s="25">
        <f>M9/4</f>
        <v>0.10219999999999999</v>
      </c>
      <c r="N10" s="24">
        <f>N9/4</f>
        <v>0.1005675</v>
      </c>
      <c r="O10" s="25">
        <f>O9/4</f>
        <v>9.9217500000000014E-2</v>
      </c>
    </row>
    <row r="11" spans="1:15" ht="15.75" thickTop="1" x14ac:dyDescent="0.25">
      <c r="A11" s="16">
        <v>41400</v>
      </c>
      <c r="B11" s="17">
        <v>0.13314999999999999</v>
      </c>
      <c r="C11" s="18">
        <v>0.20480000000000001</v>
      </c>
      <c r="D11" s="17">
        <v>0.10471</v>
      </c>
      <c r="E11" s="18">
        <v>150.89716000000001</v>
      </c>
      <c r="F11" s="17">
        <v>0.16095000000000001</v>
      </c>
      <c r="G11" s="18">
        <v>9.0870000000000006E-2</v>
      </c>
      <c r="H11" s="17">
        <v>0.16944999999999999</v>
      </c>
      <c r="I11" s="18">
        <v>8.8200000000000001E-2</v>
      </c>
      <c r="J11" s="18">
        <v>0.13730000000000001</v>
      </c>
      <c r="K11" s="17">
        <v>13.60643</v>
      </c>
      <c r="L11" s="19">
        <v>0.13819999999999999</v>
      </c>
      <c r="M11" s="20">
        <v>0.13639999999999999</v>
      </c>
      <c r="N11" s="19">
        <v>0.13405</v>
      </c>
      <c r="O11" s="20">
        <v>0.13225000000000001</v>
      </c>
    </row>
    <row r="12" spans="1:15" x14ac:dyDescent="0.25">
      <c r="A12" s="16">
        <v>41401</v>
      </c>
      <c r="B12" s="17">
        <v>0.13358</v>
      </c>
      <c r="C12" s="18">
        <v>0.20496</v>
      </c>
      <c r="D12" s="17">
        <v>0.10478999999999999</v>
      </c>
      <c r="E12" s="18">
        <v>150.7705</v>
      </c>
      <c r="F12" s="17">
        <v>0.16113</v>
      </c>
      <c r="G12" s="18">
        <v>9.1109999999999997E-2</v>
      </c>
      <c r="H12" s="17">
        <v>0.16925000000000001</v>
      </c>
      <c r="I12" s="18">
        <v>8.8230000000000003E-2</v>
      </c>
      <c r="J12" s="18">
        <v>0.13730000000000001</v>
      </c>
      <c r="K12" s="17">
        <v>13.61312</v>
      </c>
      <c r="L12" s="19">
        <v>0.13819999999999999</v>
      </c>
      <c r="M12" s="20">
        <v>0.13639999999999999</v>
      </c>
      <c r="N12" s="19">
        <v>0.13447999999999999</v>
      </c>
      <c r="O12" s="20">
        <v>0.13267999999999999</v>
      </c>
    </row>
    <row r="13" spans="1:15" x14ac:dyDescent="0.25">
      <c r="A13" s="16">
        <v>41402</v>
      </c>
      <c r="B13" s="17">
        <v>0.13467000000000001</v>
      </c>
      <c r="C13" s="18">
        <v>2.5049999999999999E-2</v>
      </c>
      <c r="D13" s="17">
        <v>0.10484</v>
      </c>
      <c r="E13" s="18">
        <v>150.04230000000001</v>
      </c>
      <c r="F13" s="17">
        <v>0.16203000000000001</v>
      </c>
      <c r="G13" s="18">
        <v>9.0969999999999995E-2</v>
      </c>
      <c r="H13" s="17">
        <v>0.16918</v>
      </c>
      <c r="I13" s="18">
        <v>8.863E-2</v>
      </c>
      <c r="J13" s="18">
        <v>0.13730000000000001</v>
      </c>
      <c r="K13" s="17">
        <v>13.609349999999999</v>
      </c>
      <c r="L13" s="19">
        <v>0.13819999999999999</v>
      </c>
      <c r="M13" s="20">
        <v>0.13639999999999999</v>
      </c>
      <c r="N13" s="19">
        <v>0.13557</v>
      </c>
      <c r="O13" s="20">
        <v>0.13377</v>
      </c>
    </row>
    <row r="14" spans="1:15" x14ac:dyDescent="0.25">
      <c r="A14" s="16">
        <v>41403</v>
      </c>
      <c r="B14" s="17">
        <v>0.13481000000000001</v>
      </c>
      <c r="C14" s="18">
        <v>0.20432</v>
      </c>
      <c r="D14" s="17">
        <v>0.10443</v>
      </c>
      <c r="E14" s="18">
        <v>149.32422</v>
      </c>
      <c r="F14" s="17">
        <v>0.16319</v>
      </c>
      <c r="G14" s="18">
        <v>9.0950000000000003E-2</v>
      </c>
      <c r="H14" s="17">
        <v>0.16878000000000001</v>
      </c>
      <c r="I14" s="18">
        <v>8.8349999999999998E-2</v>
      </c>
      <c r="J14" s="18">
        <v>0.13730000000000001</v>
      </c>
      <c r="K14" s="17">
        <v>13.572620000000001</v>
      </c>
      <c r="L14" s="19">
        <v>0.13819999999999999</v>
      </c>
      <c r="M14" s="20">
        <v>0.13639999999999999</v>
      </c>
      <c r="N14" s="19">
        <v>0.13571</v>
      </c>
      <c r="O14" s="20">
        <v>0.13391</v>
      </c>
    </row>
    <row r="15" spans="1:15" ht="15.75" thickBot="1" x14ac:dyDescent="0.3">
      <c r="A15" s="21">
        <v>41404</v>
      </c>
      <c r="B15" s="22">
        <v>0.13578999999999999</v>
      </c>
      <c r="C15" s="23">
        <v>0.20573</v>
      </c>
      <c r="D15" s="22">
        <v>0.10535</v>
      </c>
      <c r="E15" s="23">
        <v>149.38583</v>
      </c>
      <c r="F15" s="22">
        <v>0.16361000000000001</v>
      </c>
      <c r="G15" s="23">
        <v>9.0950000000000003E-2</v>
      </c>
      <c r="H15" s="22">
        <v>0.16921</v>
      </c>
      <c r="I15" s="23">
        <v>8.881E-2</v>
      </c>
      <c r="J15" s="23">
        <v>0.13730000000000001</v>
      </c>
      <c r="K15" s="22">
        <v>13.77068</v>
      </c>
      <c r="L15" s="24">
        <v>0.13819999999999999</v>
      </c>
      <c r="M15" s="25">
        <v>0.13639999999999999</v>
      </c>
      <c r="N15" s="24">
        <v>0.13669000000000001</v>
      </c>
      <c r="O15" s="25">
        <v>0.13489000000000001</v>
      </c>
    </row>
    <row r="16" spans="1:15" ht="15.75" thickTop="1" x14ac:dyDescent="0.25">
      <c r="A16" s="26" t="s">
        <v>19</v>
      </c>
      <c r="B16" s="27">
        <f t="shared" ref="B16:O16" si="2">SUM(B11:B15)</f>
        <v>0.67200000000000004</v>
      </c>
      <c r="C16" s="28">
        <f t="shared" si="2"/>
        <v>0.84485999999999994</v>
      </c>
      <c r="D16" s="27">
        <f t="shared" si="2"/>
        <v>0.52411999999999992</v>
      </c>
      <c r="E16" s="28">
        <f t="shared" si="2"/>
        <v>750.42001000000005</v>
      </c>
      <c r="F16" s="27">
        <f t="shared" si="2"/>
        <v>0.81091000000000002</v>
      </c>
      <c r="G16" s="28">
        <f t="shared" si="2"/>
        <v>0.45484999999999998</v>
      </c>
      <c r="H16" s="27">
        <f t="shared" si="2"/>
        <v>0.84587000000000001</v>
      </c>
      <c r="I16" s="28">
        <f t="shared" si="2"/>
        <v>0.44222</v>
      </c>
      <c r="J16" s="28">
        <f t="shared" si="2"/>
        <v>0.6865</v>
      </c>
      <c r="K16" s="27">
        <f t="shared" si="2"/>
        <v>68.172200000000004</v>
      </c>
      <c r="L16" s="19">
        <f t="shared" si="2"/>
        <v>0.69099999999999995</v>
      </c>
      <c r="M16" s="20">
        <f t="shared" si="2"/>
        <v>0.68199999999999994</v>
      </c>
      <c r="N16" s="19">
        <f t="shared" si="2"/>
        <v>0.67649999999999999</v>
      </c>
      <c r="O16" s="20">
        <f t="shared" si="2"/>
        <v>0.66749999999999998</v>
      </c>
    </row>
    <row r="17" spans="1:15" ht="15.75" thickBot="1" x14ac:dyDescent="0.3">
      <c r="A17" s="31" t="s">
        <v>20</v>
      </c>
      <c r="B17" s="32">
        <f>B16/5</f>
        <v>0.13440000000000002</v>
      </c>
      <c r="C17" s="33">
        <f>C16/5</f>
        <v>0.16897199999999998</v>
      </c>
      <c r="D17" s="33">
        <f t="shared" ref="D17:K17" si="3">D16/5</f>
        <v>0.10482399999999999</v>
      </c>
      <c r="E17" s="33">
        <f t="shared" si="3"/>
        <v>150.084002</v>
      </c>
      <c r="F17" s="33">
        <f t="shared" si="3"/>
        <v>0.16218199999999999</v>
      </c>
      <c r="G17" s="33">
        <f t="shared" si="3"/>
        <v>9.0969999999999995E-2</v>
      </c>
      <c r="H17" s="33">
        <f t="shared" si="3"/>
        <v>0.16917399999999999</v>
      </c>
      <c r="I17" s="33">
        <f t="shared" si="3"/>
        <v>8.8443999999999995E-2</v>
      </c>
      <c r="J17" s="33">
        <f t="shared" si="3"/>
        <v>0.13730000000000001</v>
      </c>
      <c r="K17" s="33">
        <f t="shared" si="3"/>
        <v>13.634440000000001</v>
      </c>
      <c r="L17" s="24">
        <f>L16/5</f>
        <v>0.13819999999999999</v>
      </c>
      <c r="M17" s="25">
        <f>M16/5</f>
        <v>0.13639999999999999</v>
      </c>
      <c r="N17" s="24">
        <f>N16/5</f>
        <v>0.1353</v>
      </c>
      <c r="O17" s="25">
        <f>O16/5</f>
        <v>0.13350000000000001</v>
      </c>
    </row>
    <row r="18" spans="1:15" ht="15.75" thickTop="1" x14ac:dyDescent="0.25">
      <c r="A18" s="16">
        <v>41407</v>
      </c>
      <c r="B18" s="17">
        <v>0.13722999999999999</v>
      </c>
      <c r="C18" s="18">
        <v>0.20685999999999999</v>
      </c>
      <c r="D18" s="17">
        <v>0.10566</v>
      </c>
      <c r="E18" s="18">
        <v>151.44859</v>
      </c>
      <c r="F18" s="17">
        <v>0.16563</v>
      </c>
      <c r="G18" s="18">
        <v>9.0819999999999998E-2</v>
      </c>
      <c r="H18" s="17">
        <v>0.1701</v>
      </c>
      <c r="I18" s="18">
        <v>8.9359999999999995E-2</v>
      </c>
      <c r="J18" s="18">
        <v>0.13730000000000001</v>
      </c>
      <c r="K18" s="17">
        <v>13.984690000000001</v>
      </c>
      <c r="L18" s="19">
        <v>0.13819999999999999</v>
      </c>
      <c r="M18" s="20">
        <v>0.13639999999999999</v>
      </c>
      <c r="N18" s="19">
        <v>0.13813</v>
      </c>
      <c r="O18" s="20">
        <v>0.13633000000000001</v>
      </c>
    </row>
    <row r="19" spans="1:15" x14ac:dyDescent="0.25">
      <c r="A19" s="16">
        <v>41408</v>
      </c>
      <c r="B19" s="17">
        <v>0.13743</v>
      </c>
      <c r="C19" s="18">
        <v>0.20698</v>
      </c>
      <c r="D19" s="17">
        <v>0.10579</v>
      </c>
      <c r="E19" s="18">
        <v>152.81799000000001</v>
      </c>
      <c r="F19" s="17">
        <v>0.16594999999999999</v>
      </c>
      <c r="G19" s="18">
        <v>9.1600000000000001E-2</v>
      </c>
      <c r="H19" s="17">
        <v>0.17027999999999999</v>
      </c>
      <c r="I19" s="18">
        <v>8.9539999999999995E-2</v>
      </c>
      <c r="J19" s="18">
        <v>0.13730000000000001</v>
      </c>
      <c r="K19" s="17">
        <v>13.97903</v>
      </c>
      <c r="L19" s="19">
        <v>0.13819999999999999</v>
      </c>
      <c r="M19" s="20">
        <v>0.13639999999999999</v>
      </c>
      <c r="N19" s="19">
        <v>0.13833000000000001</v>
      </c>
      <c r="O19" s="20">
        <v>0.13653000000000001</v>
      </c>
    </row>
    <row r="20" spans="1:15" x14ac:dyDescent="0.25">
      <c r="A20" s="16">
        <v>41409</v>
      </c>
      <c r="B20" s="17">
        <v>0.13808000000000001</v>
      </c>
      <c r="C20" s="18">
        <v>0.20688999999999999</v>
      </c>
      <c r="D20" s="17">
        <v>0.10568</v>
      </c>
      <c r="E20" s="18">
        <v>152.42651000000001</v>
      </c>
      <c r="F20" s="17">
        <v>0.1666</v>
      </c>
      <c r="G20" s="18">
        <v>9.1719999999999996E-2</v>
      </c>
      <c r="H20" s="17">
        <v>0.1704</v>
      </c>
      <c r="I20" s="18">
        <v>8.9910000000000004E-2</v>
      </c>
      <c r="J20" s="18">
        <v>0.13730000000000001</v>
      </c>
      <c r="K20" s="17">
        <v>13.98847</v>
      </c>
      <c r="L20" s="19">
        <v>0.13819999999999999</v>
      </c>
      <c r="M20" s="20">
        <v>0.13639999999999999</v>
      </c>
      <c r="N20" s="19">
        <v>0.13897999999999999</v>
      </c>
      <c r="O20" s="20">
        <v>0.13718</v>
      </c>
    </row>
    <row r="21" spans="1:15" x14ac:dyDescent="0.25">
      <c r="A21" s="16">
        <v>41410</v>
      </c>
      <c r="B21" s="17">
        <v>0.13875000000000001</v>
      </c>
      <c r="C21" s="18">
        <v>0.20848</v>
      </c>
      <c r="D21" s="17">
        <v>0.10654</v>
      </c>
      <c r="E21" s="18">
        <v>152.94069999999999</v>
      </c>
      <c r="F21" s="17">
        <v>0.16663</v>
      </c>
      <c r="G21" s="18">
        <v>9.2119999999999994E-2</v>
      </c>
      <c r="H21" s="17">
        <v>0.17108999999999999</v>
      </c>
      <c r="I21" s="18">
        <v>9.0139999999999998E-2</v>
      </c>
      <c r="J21" s="18">
        <v>0.13730000000000001</v>
      </c>
      <c r="K21" s="17">
        <v>14.14648</v>
      </c>
      <c r="L21" s="19">
        <v>0.13819999999999999</v>
      </c>
      <c r="M21" s="20">
        <v>0.13639999999999999</v>
      </c>
      <c r="N21" s="19">
        <v>0.13965</v>
      </c>
      <c r="O21" s="20">
        <v>0.13785</v>
      </c>
    </row>
    <row r="22" spans="1:15" ht="15.75" thickBot="1" x14ac:dyDescent="0.3">
      <c r="A22" s="21">
        <v>41411</v>
      </c>
      <c r="B22" s="22">
        <v>0.13930000000000001</v>
      </c>
      <c r="C22" s="23">
        <v>0.20824000000000001</v>
      </c>
      <c r="D22" s="22">
        <v>0.10644000000000001</v>
      </c>
      <c r="E22" s="23">
        <v>153.26130000000001</v>
      </c>
      <c r="F22" s="22">
        <v>0.16733000000000001</v>
      </c>
      <c r="G22" s="23">
        <v>9.2090000000000005E-2</v>
      </c>
      <c r="H22" s="22">
        <v>0.17157</v>
      </c>
      <c r="I22" s="23">
        <v>8.9899999999999994E-2</v>
      </c>
      <c r="J22" s="23">
        <v>0.13730000000000001</v>
      </c>
      <c r="K22" s="22">
        <v>14.119490000000001</v>
      </c>
      <c r="L22" s="24">
        <v>0.13819999999999999</v>
      </c>
      <c r="M22" s="25">
        <v>0.13639999999999999</v>
      </c>
      <c r="N22" s="24">
        <v>0.14021</v>
      </c>
      <c r="O22" s="25">
        <v>0.13841000000000001</v>
      </c>
    </row>
    <row r="23" spans="1:15" ht="15.75" thickTop="1" x14ac:dyDescent="0.25">
      <c r="A23" s="26" t="s">
        <v>19</v>
      </c>
      <c r="B23" s="27">
        <f t="shared" ref="B23:O23" si="4">SUM(B18:B22)</f>
        <v>0.69079000000000002</v>
      </c>
      <c r="C23" s="28">
        <f t="shared" si="4"/>
        <v>1.03745</v>
      </c>
      <c r="D23" s="27">
        <f t="shared" si="4"/>
        <v>0.53010999999999997</v>
      </c>
      <c r="E23" s="28">
        <f t="shared" si="4"/>
        <v>762.89508999999998</v>
      </c>
      <c r="F23" s="27">
        <f t="shared" si="4"/>
        <v>0.83213999999999988</v>
      </c>
      <c r="G23" s="28">
        <f t="shared" si="4"/>
        <v>0.45834999999999998</v>
      </c>
      <c r="H23" s="27">
        <f t="shared" si="4"/>
        <v>0.85343999999999998</v>
      </c>
      <c r="I23" s="28">
        <f t="shared" si="4"/>
        <v>0.44884999999999997</v>
      </c>
      <c r="J23" s="28">
        <f t="shared" si="4"/>
        <v>0.6865</v>
      </c>
      <c r="K23" s="27">
        <f t="shared" si="4"/>
        <v>70.218159999999997</v>
      </c>
      <c r="L23" s="19">
        <f t="shared" si="4"/>
        <v>0.69099999999999995</v>
      </c>
      <c r="M23" s="20">
        <f t="shared" si="4"/>
        <v>0.68199999999999994</v>
      </c>
      <c r="N23" s="19">
        <f t="shared" si="4"/>
        <v>0.69530000000000003</v>
      </c>
      <c r="O23" s="20">
        <f t="shared" si="4"/>
        <v>0.68630000000000002</v>
      </c>
    </row>
    <row r="24" spans="1:15" ht="15.75" thickBot="1" x14ac:dyDescent="0.3">
      <c r="A24" s="31" t="s">
        <v>20</v>
      </c>
      <c r="B24" s="32">
        <f>B23/5</f>
        <v>0.138158</v>
      </c>
      <c r="C24" s="33">
        <f>C23/5</f>
        <v>0.20749000000000001</v>
      </c>
      <c r="D24" s="33">
        <f t="shared" ref="D24:K24" si="5">D23/5</f>
        <v>0.10602199999999999</v>
      </c>
      <c r="E24" s="33">
        <f t="shared" si="5"/>
        <v>152.57901799999999</v>
      </c>
      <c r="F24" s="33">
        <f t="shared" si="5"/>
        <v>0.16642799999999996</v>
      </c>
      <c r="G24" s="33">
        <f t="shared" si="5"/>
        <v>9.1670000000000001E-2</v>
      </c>
      <c r="H24" s="33">
        <f t="shared" si="5"/>
        <v>0.17068800000000001</v>
      </c>
      <c r="I24" s="33">
        <f t="shared" si="5"/>
        <v>8.9769999999999989E-2</v>
      </c>
      <c r="J24" s="33">
        <f t="shared" si="5"/>
        <v>0.13730000000000001</v>
      </c>
      <c r="K24" s="33">
        <f t="shared" si="5"/>
        <v>14.043631999999999</v>
      </c>
      <c r="L24" s="24">
        <f>L23/5</f>
        <v>0.13819999999999999</v>
      </c>
      <c r="M24" s="25">
        <f>M23/5</f>
        <v>0.13639999999999999</v>
      </c>
      <c r="N24" s="24">
        <f>N23/5</f>
        <v>0.13906000000000002</v>
      </c>
      <c r="O24" s="25">
        <f>O23/5</f>
        <v>0.13725999999999999</v>
      </c>
    </row>
    <row r="25" spans="1:15" ht="15.75" thickTop="1" x14ac:dyDescent="0.25">
      <c r="A25" s="16">
        <v>41415</v>
      </c>
      <c r="B25" s="17">
        <v>0.14033000000000001</v>
      </c>
      <c r="C25" s="18">
        <v>0.20884</v>
      </c>
      <c r="D25" s="17">
        <v>0.10668999999999999</v>
      </c>
      <c r="E25" s="18">
        <v>153.57553999999999</v>
      </c>
      <c r="F25" s="17">
        <v>0.16903000000000001</v>
      </c>
      <c r="G25" s="18">
        <v>9.2100000000000001E-2</v>
      </c>
      <c r="H25" s="17">
        <v>0.17244999999999999</v>
      </c>
      <c r="I25" s="18">
        <v>9.0200000000000002E-2</v>
      </c>
      <c r="J25" s="18">
        <v>0.13730000000000001</v>
      </c>
      <c r="K25" s="17">
        <v>14.078060000000001</v>
      </c>
      <c r="L25" s="19">
        <v>0.13819999999999999</v>
      </c>
      <c r="M25" s="20">
        <v>0.13639999999999999</v>
      </c>
      <c r="N25" s="19">
        <v>0.14122999999999999</v>
      </c>
      <c r="O25" s="20">
        <v>0.13943</v>
      </c>
    </row>
    <row r="26" spans="1:15" x14ac:dyDescent="0.25">
      <c r="A26" s="16">
        <v>41416</v>
      </c>
      <c r="B26" s="17">
        <v>0.13961000000000001</v>
      </c>
      <c r="C26" s="18">
        <v>0.20843</v>
      </c>
      <c r="D26" s="17">
        <v>0.10644000000000001</v>
      </c>
      <c r="E26" s="18">
        <v>152.73338000000001</v>
      </c>
      <c r="F26" s="17">
        <v>0.16814000000000001</v>
      </c>
      <c r="G26" s="18">
        <v>9.214E-2</v>
      </c>
      <c r="H26" s="17">
        <v>0.17285</v>
      </c>
      <c r="I26" s="18">
        <v>9.0440000000000006E-2</v>
      </c>
      <c r="J26" s="18">
        <v>0.13730000000000001</v>
      </c>
      <c r="K26" s="17">
        <v>14.073079999999999</v>
      </c>
      <c r="L26" s="19">
        <v>0.13819999999999999</v>
      </c>
      <c r="M26" s="20">
        <v>0.13639999999999999</v>
      </c>
      <c r="N26" s="19">
        <v>0.14051</v>
      </c>
      <c r="O26" s="20">
        <v>0.13871</v>
      </c>
    </row>
    <row r="27" spans="1:15" x14ac:dyDescent="0.25">
      <c r="A27" s="16">
        <v>41417</v>
      </c>
      <c r="B27" s="17">
        <v>0.14113999999999999</v>
      </c>
      <c r="C27" s="18">
        <v>0.20805999999999999</v>
      </c>
      <c r="D27" s="17">
        <v>0.10614</v>
      </c>
      <c r="E27" s="18">
        <v>152.79997</v>
      </c>
      <c r="F27" s="17">
        <v>0.16885</v>
      </c>
      <c r="G27" s="18">
        <v>9.2020000000000005E-2</v>
      </c>
      <c r="H27" s="17">
        <v>0.17348</v>
      </c>
      <c r="I27" s="18">
        <v>9.1020000000000004E-2</v>
      </c>
      <c r="J27" s="18">
        <v>0.13730000000000001</v>
      </c>
      <c r="K27" s="17">
        <v>14.1637</v>
      </c>
      <c r="L27" s="19">
        <v>0.13819999999999999</v>
      </c>
      <c r="M27" s="20">
        <v>0.13639999999999999</v>
      </c>
      <c r="N27" s="19">
        <v>0.14204</v>
      </c>
      <c r="O27" s="20">
        <v>0.14024</v>
      </c>
    </row>
    <row r="28" spans="1:15" ht="15.75" thickBot="1" x14ac:dyDescent="0.3">
      <c r="A28" s="21">
        <v>41418</v>
      </c>
      <c r="B28" s="22">
        <v>0.14168</v>
      </c>
      <c r="C28" s="23">
        <v>0.20829</v>
      </c>
      <c r="D28" s="22">
        <v>0.10638</v>
      </c>
      <c r="E28" s="23">
        <v>154.46216000000001</v>
      </c>
      <c r="F28" s="22">
        <v>0.16975000000000001</v>
      </c>
      <c r="G28" s="23">
        <v>9.1109999999999997E-2</v>
      </c>
      <c r="H28" s="22">
        <v>0.17380999999999999</v>
      </c>
      <c r="I28" s="23">
        <v>9.1109999999999997E-2</v>
      </c>
      <c r="J28" s="23">
        <v>0.13730000000000001</v>
      </c>
      <c r="K28" s="22">
        <v>14.00563</v>
      </c>
      <c r="L28" s="24">
        <v>0.13819999999999999</v>
      </c>
      <c r="M28" s="25">
        <v>0.13639999999999999</v>
      </c>
      <c r="N28" s="24">
        <v>0.14258000000000001</v>
      </c>
      <c r="O28" s="25">
        <v>0.14077999999999999</v>
      </c>
    </row>
    <row r="29" spans="1:15" ht="15.75" thickTop="1" x14ac:dyDescent="0.25">
      <c r="A29" s="26" t="s">
        <v>19</v>
      </c>
      <c r="B29" s="27">
        <f t="shared" ref="B29:O29" si="6">SUM(B25:B28)</f>
        <v>0.56276000000000004</v>
      </c>
      <c r="C29" s="28">
        <f t="shared" si="6"/>
        <v>0.83362000000000003</v>
      </c>
      <c r="D29" s="27">
        <f t="shared" si="6"/>
        <v>0.42564999999999997</v>
      </c>
      <c r="E29" s="28">
        <f t="shared" si="6"/>
        <v>613.57105000000001</v>
      </c>
      <c r="F29" s="27">
        <f t="shared" si="6"/>
        <v>0.67576999999999998</v>
      </c>
      <c r="G29" s="28">
        <f t="shared" si="6"/>
        <v>0.36736999999999997</v>
      </c>
      <c r="H29" s="27">
        <f t="shared" si="6"/>
        <v>0.69259000000000004</v>
      </c>
      <c r="I29" s="28">
        <f t="shared" si="6"/>
        <v>0.36277000000000004</v>
      </c>
      <c r="J29" s="28">
        <f t="shared" si="6"/>
        <v>0.54920000000000002</v>
      </c>
      <c r="K29" s="27">
        <f t="shared" si="6"/>
        <v>56.32047</v>
      </c>
      <c r="L29" s="19">
        <f t="shared" si="6"/>
        <v>0.55279999999999996</v>
      </c>
      <c r="M29" s="20">
        <f t="shared" si="6"/>
        <v>0.54559999999999997</v>
      </c>
      <c r="N29" s="19">
        <f t="shared" si="6"/>
        <v>0.56635999999999997</v>
      </c>
      <c r="O29" s="20">
        <f t="shared" si="6"/>
        <v>0.55915999999999999</v>
      </c>
    </row>
    <row r="30" spans="1:15" ht="15.75" thickBot="1" x14ac:dyDescent="0.3">
      <c r="A30" s="31" t="s">
        <v>20</v>
      </c>
      <c r="B30" s="32">
        <f>B29/5</f>
        <v>0.11255200000000001</v>
      </c>
      <c r="C30" s="33">
        <f>C29/5</f>
        <v>0.16672400000000001</v>
      </c>
      <c r="D30" s="33">
        <f t="shared" ref="D30:K30" si="7">D29/5</f>
        <v>8.5129999999999997E-2</v>
      </c>
      <c r="E30" s="33">
        <f t="shared" si="7"/>
        <v>122.71421000000001</v>
      </c>
      <c r="F30" s="33">
        <f t="shared" si="7"/>
        <v>0.135154</v>
      </c>
      <c r="G30" s="33">
        <f t="shared" si="7"/>
        <v>7.3473999999999998E-2</v>
      </c>
      <c r="H30" s="33">
        <f t="shared" si="7"/>
        <v>0.138518</v>
      </c>
      <c r="I30" s="33">
        <f t="shared" si="7"/>
        <v>7.2554000000000007E-2</v>
      </c>
      <c r="J30" s="33">
        <f t="shared" si="7"/>
        <v>0.10984000000000001</v>
      </c>
      <c r="K30" s="33">
        <f t="shared" si="7"/>
        <v>11.264094</v>
      </c>
      <c r="L30" s="24">
        <f>L29/5</f>
        <v>0.11055999999999999</v>
      </c>
      <c r="M30" s="25">
        <f>M29/5</f>
        <v>0.10911999999999999</v>
      </c>
      <c r="N30" s="24">
        <f>N29/5</f>
        <v>0.113272</v>
      </c>
      <c r="O30" s="25">
        <f>O29/5</f>
        <v>0.111832</v>
      </c>
    </row>
    <row r="31" spans="1:15" ht="15.75" thickTop="1" x14ac:dyDescent="0.25">
      <c r="A31" s="16">
        <v>41421</v>
      </c>
      <c r="B31" s="17">
        <v>0.14219999999999999</v>
      </c>
      <c r="C31" s="18">
        <v>0.20765</v>
      </c>
      <c r="D31" s="17">
        <v>0.10614999999999999</v>
      </c>
      <c r="E31" s="18">
        <v>154.74807999999999</v>
      </c>
      <c r="F31" s="17">
        <v>0.16943</v>
      </c>
      <c r="G31" s="18">
        <v>9.1829999999999995E-2</v>
      </c>
      <c r="H31" s="17">
        <v>0.17355999999999999</v>
      </c>
      <c r="I31" s="18">
        <v>9.0700000000000003E-2</v>
      </c>
      <c r="J31" s="18">
        <v>0.13730000000000001</v>
      </c>
      <c r="K31" s="17">
        <v>13.917759999999999</v>
      </c>
      <c r="L31" s="19">
        <v>0.13819999999999999</v>
      </c>
      <c r="M31" s="20">
        <v>0.13639999999999999</v>
      </c>
      <c r="N31" s="19">
        <v>0.14313000000000001</v>
      </c>
      <c r="O31" s="20">
        <v>0.14133000000000001</v>
      </c>
    </row>
    <row r="32" spans="1:15" x14ac:dyDescent="0.25">
      <c r="A32" s="16">
        <v>41422</v>
      </c>
      <c r="B32" s="17">
        <v>0.14227999999999999</v>
      </c>
      <c r="C32" s="18">
        <v>0.20766000000000001</v>
      </c>
      <c r="D32" s="17">
        <v>0.10613</v>
      </c>
      <c r="E32" s="18">
        <v>154.55295000000001</v>
      </c>
      <c r="F32" s="17">
        <v>0.16969999999999999</v>
      </c>
      <c r="G32" s="18">
        <v>9.1829999999999995E-2</v>
      </c>
      <c r="H32" s="17">
        <v>0.17341000000000001</v>
      </c>
      <c r="I32" s="18">
        <v>9.0770000000000003E-2</v>
      </c>
      <c r="J32" s="18">
        <v>0.13730000000000001</v>
      </c>
      <c r="K32" s="17">
        <v>13.90386</v>
      </c>
      <c r="L32" s="19">
        <v>0.13819999999999999</v>
      </c>
      <c r="M32" s="20">
        <v>0.13639999999999999</v>
      </c>
      <c r="N32" s="19">
        <v>0.14318</v>
      </c>
      <c r="O32" s="20">
        <v>0.14138000000000001</v>
      </c>
    </row>
    <row r="33" spans="1:15" x14ac:dyDescent="0.25">
      <c r="A33" s="16">
        <v>41423</v>
      </c>
      <c r="B33" s="17">
        <v>0.14541000000000001</v>
      </c>
      <c r="C33" s="18">
        <v>0.20835000000000001</v>
      </c>
      <c r="D33" s="17">
        <v>0.10632999999999999</v>
      </c>
      <c r="E33" s="18">
        <v>154.46044000000001</v>
      </c>
      <c r="F33" s="17">
        <v>0.16963</v>
      </c>
      <c r="G33" s="18">
        <v>9.1939999999999994E-2</v>
      </c>
      <c r="H33" s="17">
        <v>0.17391999999999999</v>
      </c>
      <c r="I33" s="18">
        <v>9.1109999999999997E-2</v>
      </c>
      <c r="J33" s="18">
        <v>0.13730000000000001</v>
      </c>
      <c r="K33" s="17">
        <v>13.988300000000001</v>
      </c>
      <c r="L33" s="19">
        <v>0.13819999999999999</v>
      </c>
      <c r="M33" s="20">
        <v>0.13639999999999999</v>
      </c>
      <c r="N33" s="19">
        <v>0.14330999999999999</v>
      </c>
      <c r="O33" s="20">
        <v>0.14151</v>
      </c>
    </row>
    <row r="34" spans="1:15" x14ac:dyDescent="0.25">
      <c r="A34" s="16" t="s">
        <v>29</v>
      </c>
      <c r="B34" s="17">
        <v>0.14291999999999999</v>
      </c>
      <c r="C34" s="18">
        <v>0.20780999999999999</v>
      </c>
      <c r="D34" s="17">
        <v>0.10625</v>
      </c>
      <c r="E34" s="18">
        <v>155.34979999999999</v>
      </c>
      <c r="F34" s="17">
        <v>0.16936999999999999</v>
      </c>
      <c r="G34" s="18">
        <v>9.1939999999999994E-2</v>
      </c>
      <c r="H34" s="17">
        <v>0.17410999999999999</v>
      </c>
      <c r="I34" s="18">
        <v>9.1009999999999994E-2</v>
      </c>
      <c r="J34" s="18">
        <v>0.13730000000000001</v>
      </c>
      <c r="K34" s="17">
        <v>13.928570000000001</v>
      </c>
      <c r="L34" s="19">
        <v>0.13819999999999999</v>
      </c>
      <c r="M34" s="20">
        <v>0.13639999999999999</v>
      </c>
      <c r="N34" s="19">
        <v>0.14382</v>
      </c>
      <c r="O34" s="20">
        <v>0.14202000000000001</v>
      </c>
    </row>
    <row r="35" spans="1:15" ht="15.75" thickBot="1" x14ac:dyDescent="0.3">
      <c r="A35" s="21">
        <v>41425</v>
      </c>
      <c r="B35" s="22">
        <v>0.14224000000000001</v>
      </c>
      <c r="C35" s="23">
        <v>0.20615</v>
      </c>
      <c r="D35" s="22">
        <v>0.10552</v>
      </c>
      <c r="E35" s="23">
        <v>155.02697000000001</v>
      </c>
      <c r="F35" s="22">
        <v>0.17025000000000001</v>
      </c>
      <c r="G35" s="23">
        <v>1.9400000000000001E-2</v>
      </c>
      <c r="H35" s="22">
        <v>0.17330000000000001</v>
      </c>
      <c r="I35" s="23">
        <v>9.042E-2</v>
      </c>
      <c r="J35" s="23">
        <v>0.13730000000000001</v>
      </c>
      <c r="K35" s="22">
        <v>13.8788</v>
      </c>
      <c r="L35" s="24">
        <v>0.13819999999999999</v>
      </c>
      <c r="M35" s="25">
        <v>0.13639999999999999</v>
      </c>
      <c r="N35" s="24">
        <v>0.14313999999999999</v>
      </c>
      <c r="O35" s="25">
        <v>0.14133999999999999</v>
      </c>
    </row>
    <row r="36" spans="1:15" ht="15.75" thickTop="1" x14ac:dyDescent="0.25">
      <c r="A36" s="26" t="s">
        <v>19</v>
      </c>
      <c r="B36" s="27">
        <f t="shared" ref="B36:K36" si="8">SUM(B31:B35)</f>
        <v>0.71505000000000007</v>
      </c>
      <c r="C36" s="28">
        <f t="shared" si="8"/>
        <v>1.03762</v>
      </c>
      <c r="D36" s="27">
        <f t="shared" si="8"/>
        <v>0.53038000000000007</v>
      </c>
      <c r="E36" s="28">
        <f t="shared" si="8"/>
        <v>774.13824</v>
      </c>
      <c r="F36" s="27">
        <f t="shared" si="8"/>
        <v>0.84838000000000002</v>
      </c>
      <c r="G36" s="28">
        <f t="shared" si="8"/>
        <v>0.38693999999999995</v>
      </c>
      <c r="H36" s="27">
        <f t="shared" si="8"/>
        <v>0.86829999999999996</v>
      </c>
      <c r="I36" s="28">
        <f t="shared" si="8"/>
        <v>0.45401000000000002</v>
      </c>
      <c r="J36" s="28">
        <f t="shared" si="8"/>
        <v>0.6865</v>
      </c>
      <c r="K36" s="27">
        <f t="shared" si="8"/>
        <v>69.617289999999997</v>
      </c>
      <c r="L36" s="19">
        <f>SUM(L31:L35)</f>
        <v>0.69099999999999995</v>
      </c>
      <c r="M36" s="20">
        <f>SUM(M31:M35)</f>
        <v>0.68199999999999994</v>
      </c>
      <c r="N36" s="19">
        <f>SUM(N31:N35)</f>
        <v>0.71657999999999999</v>
      </c>
      <c r="O36" s="20">
        <f>SUM(O31:O35)</f>
        <v>0.7075800000000001</v>
      </c>
    </row>
    <row r="37" spans="1:15" ht="15.75" thickBot="1" x14ac:dyDescent="0.3">
      <c r="A37" s="31" t="s">
        <v>20</v>
      </c>
      <c r="B37" s="32">
        <f>B36/4</f>
        <v>0.17876250000000002</v>
      </c>
      <c r="C37" s="33">
        <f>C36/4</f>
        <v>0.259405</v>
      </c>
      <c r="D37" s="33">
        <f t="shared" ref="D37:K37" si="9">D36/4</f>
        <v>0.13259500000000002</v>
      </c>
      <c r="E37" s="33">
        <f t="shared" si="9"/>
        <v>193.53456</v>
      </c>
      <c r="F37" s="33">
        <f t="shared" si="9"/>
        <v>0.21209500000000001</v>
      </c>
      <c r="G37" s="33">
        <f t="shared" si="9"/>
        <v>9.6734999999999988E-2</v>
      </c>
      <c r="H37" s="33">
        <f t="shared" si="9"/>
        <v>0.21707499999999999</v>
      </c>
      <c r="I37" s="33">
        <f t="shared" si="9"/>
        <v>0.11350250000000001</v>
      </c>
      <c r="J37" s="33">
        <f t="shared" si="9"/>
        <v>0.171625</v>
      </c>
      <c r="K37" s="33">
        <f t="shared" si="9"/>
        <v>17.404322499999999</v>
      </c>
      <c r="L37" s="24">
        <f>L36/4</f>
        <v>0.17274999999999999</v>
      </c>
      <c r="M37" s="25">
        <f>M36/4</f>
        <v>0.17049999999999998</v>
      </c>
      <c r="N37" s="25">
        <f>N36/4</f>
        <v>0.179145</v>
      </c>
      <c r="O37" s="25">
        <f>O36/4</f>
        <v>0.17689500000000002</v>
      </c>
    </row>
    <row r="38" spans="1:15" ht="21" thickTop="1" x14ac:dyDescent="0.3">
      <c r="A38" s="36"/>
      <c r="B38" s="17"/>
      <c r="C38" s="52"/>
      <c r="D38" s="17"/>
      <c r="E38" s="38" t="s">
        <v>21</v>
      </c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15.75" thickBot="1" x14ac:dyDescent="0.3">
      <c r="A39" s="39"/>
      <c r="B39" s="40"/>
      <c r="C39" s="41"/>
      <c r="D39" s="40"/>
      <c r="E39" s="41"/>
      <c r="F39" s="40"/>
      <c r="G39" s="41"/>
      <c r="H39" s="40"/>
      <c r="I39" s="41"/>
      <c r="J39" s="41"/>
      <c r="K39" s="40"/>
      <c r="L39" s="42"/>
      <c r="M39" s="43"/>
      <c r="N39" s="42"/>
      <c r="O39" s="43"/>
    </row>
    <row r="40" spans="1:15" x14ac:dyDescent="0.25">
      <c r="A40" s="44" t="s">
        <v>22</v>
      </c>
      <c r="B40" s="45">
        <f t="shared" ref="B40:K40" si="10">SUM(B6:B8,B11:B15,B18:B22,B25:B28,B31:B35)</f>
        <v>3.0401700000000003</v>
      </c>
      <c r="C40" s="58">
        <f t="shared" si="10"/>
        <v>4.3658299999999999</v>
      </c>
      <c r="D40" s="45">
        <f t="shared" si="10"/>
        <v>2.3232799999999996</v>
      </c>
      <c r="E40" s="58">
        <f t="shared" si="10"/>
        <v>3354.3524799999996</v>
      </c>
      <c r="F40" s="58">
        <f t="shared" si="10"/>
        <v>3.6503900000000007</v>
      </c>
      <c r="G40" s="45">
        <f t="shared" si="10"/>
        <v>1.9399</v>
      </c>
      <c r="H40" s="58">
        <f t="shared" si="10"/>
        <v>3.7677300000000002</v>
      </c>
      <c r="I40" s="45">
        <f t="shared" si="10"/>
        <v>1.9726400000000004</v>
      </c>
      <c r="J40" s="58">
        <f t="shared" si="10"/>
        <v>3.0202000000000013</v>
      </c>
      <c r="K40" s="46">
        <f t="shared" si="10"/>
        <v>304.48625999999996</v>
      </c>
      <c r="L40" s="19">
        <f>SUM(L9,L16,L23,L29,L36)</f>
        <v>3.0399999999999996</v>
      </c>
      <c r="M40" s="19">
        <f t="shared" ref="M40:O40" si="11">SUM(M9,M16,M23,M29,M36)</f>
        <v>3.0003999999999995</v>
      </c>
      <c r="N40" s="19">
        <f t="shared" si="11"/>
        <v>3.05701</v>
      </c>
      <c r="O40" s="19">
        <f t="shared" si="11"/>
        <v>3.0174099999999999</v>
      </c>
    </row>
    <row r="41" spans="1:15" x14ac:dyDescent="0.25">
      <c r="A41" s="44" t="s">
        <v>23</v>
      </c>
      <c r="B41" s="45">
        <f>B40/22</f>
        <v>0.13818954545454545</v>
      </c>
      <c r="C41" s="46">
        <f>C40/22</f>
        <v>0.19844681818181817</v>
      </c>
      <c r="D41" s="46">
        <f t="shared" ref="D41:K41" si="12">D40/22</f>
        <v>0.10560363636363634</v>
      </c>
      <c r="E41" s="46">
        <f t="shared" si="12"/>
        <v>152.47056727272727</v>
      </c>
      <c r="F41" s="46">
        <f t="shared" si="12"/>
        <v>0.1659268181818182</v>
      </c>
      <c r="G41" s="46">
        <f t="shared" si="12"/>
        <v>8.8177272727272729E-2</v>
      </c>
      <c r="H41" s="46">
        <f t="shared" si="12"/>
        <v>0.17126045454545455</v>
      </c>
      <c r="I41" s="46">
        <f t="shared" si="12"/>
        <v>8.9665454545454562E-2</v>
      </c>
      <c r="J41" s="46">
        <f t="shared" si="12"/>
        <v>0.13728181818181825</v>
      </c>
      <c r="K41" s="46">
        <f t="shared" si="12"/>
        <v>13.840284545454544</v>
      </c>
      <c r="L41" s="19">
        <f>L40/22</f>
        <v>0.13818181818181816</v>
      </c>
      <c r="M41" s="19">
        <f t="shared" ref="M41:O41" si="13">M40/22</f>
        <v>0.13638181818181816</v>
      </c>
      <c r="N41" s="19">
        <f t="shared" si="13"/>
        <v>0.138955</v>
      </c>
      <c r="O41" s="19">
        <f t="shared" si="13"/>
        <v>0.137155</v>
      </c>
    </row>
    <row r="42" spans="1:15" x14ac:dyDescent="0.25">
      <c r="A42" s="44" t="s">
        <v>24</v>
      </c>
      <c r="B42" s="45">
        <f>1/B41</f>
        <v>7.2364374360644304</v>
      </c>
      <c r="C42" s="46">
        <f>1/C41</f>
        <v>5.0391334522874232</v>
      </c>
      <c r="D42" s="45">
        <f>1/D41</f>
        <v>9.4693708894321844</v>
      </c>
      <c r="E42" s="46">
        <f>1000/E41</f>
        <v>6.5586428770300254</v>
      </c>
      <c r="F42" s="46">
        <f t="shared" ref="F42:J42" si="14">1/F41</f>
        <v>6.0267533058111589</v>
      </c>
      <c r="G42" s="45">
        <f t="shared" si="14"/>
        <v>11.340790762410434</v>
      </c>
      <c r="H42" s="46">
        <f t="shared" si="14"/>
        <v>5.8390595929113811</v>
      </c>
      <c r="I42" s="45">
        <f t="shared" si="14"/>
        <v>11.152567118176655</v>
      </c>
      <c r="J42" s="46">
        <f t="shared" si="14"/>
        <v>7.2842858088868248</v>
      </c>
      <c r="K42" s="46">
        <f>100/K41</f>
        <v>7.2252849767342546</v>
      </c>
      <c r="L42" s="19">
        <f>1/L41</f>
        <v>7.2368421052631593</v>
      </c>
      <c r="M42" s="19">
        <f t="shared" ref="M42:O42" si="15">1/M41</f>
        <v>7.3323556859085466</v>
      </c>
      <c r="N42" s="19">
        <f t="shared" si="15"/>
        <v>7.1965744305710482</v>
      </c>
      <c r="O42" s="19">
        <f t="shared" si="15"/>
        <v>7.291021107506106</v>
      </c>
    </row>
    <row r="43" spans="1:15" ht="15.75" thickBot="1" x14ac:dyDescent="0.3">
      <c r="A43" s="47"/>
      <c r="B43" s="48"/>
      <c r="C43" s="49"/>
      <c r="D43" s="48"/>
      <c r="E43" s="49"/>
      <c r="F43" s="49"/>
      <c r="G43" s="48"/>
      <c r="H43" s="49"/>
      <c r="I43" s="48"/>
      <c r="J43" s="49"/>
      <c r="K43" s="48"/>
      <c r="L43" s="42"/>
      <c r="M43" s="43"/>
      <c r="N43" s="42"/>
      <c r="O43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4" workbookViewId="0">
      <selection activeCell="J37" sqref="J37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41428</v>
      </c>
      <c r="B6" s="17">
        <v>0.14283999999999999</v>
      </c>
      <c r="C6" s="18">
        <v>0.20684</v>
      </c>
      <c r="D6" s="17">
        <v>0.10575</v>
      </c>
      <c r="E6" s="18">
        <v>154.84780000000001</v>
      </c>
      <c r="F6" s="17">
        <v>0.17226</v>
      </c>
      <c r="G6" s="18">
        <v>9.1730000000000006E-2</v>
      </c>
      <c r="H6" s="17">
        <v>0.17347000000000001</v>
      </c>
      <c r="I6" s="18">
        <v>9.0399999999999994E-2</v>
      </c>
      <c r="J6" s="18">
        <v>0.13730000000000001</v>
      </c>
      <c r="K6" s="17">
        <v>13.82062</v>
      </c>
      <c r="L6" s="19">
        <v>0.13819999999999999</v>
      </c>
      <c r="M6" s="20">
        <v>0.13639999999999999</v>
      </c>
      <c r="N6" s="19">
        <v>0.14374000000000001</v>
      </c>
      <c r="O6" s="20">
        <v>0.14194000000000001</v>
      </c>
    </row>
    <row r="7" spans="1:15" x14ac:dyDescent="0.25">
      <c r="A7" s="16">
        <v>41429</v>
      </c>
      <c r="B7" s="17">
        <v>0.14269999999999999</v>
      </c>
      <c r="C7" s="18">
        <v>0.20607</v>
      </c>
      <c r="D7" s="17">
        <v>0.10536</v>
      </c>
      <c r="E7" s="18">
        <v>155.01513</v>
      </c>
      <c r="F7" s="17">
        <v>0.17097000000000001</v>
      </c>
      <c r="G7" s="18">
        <v>9.1509999999999994E-2</v>
      </c>
      <c r="H7" s="17">
        <v>0.17246</v>
      </c>
      <c r="I7" s="18">
        <v>8.9870000000000005E-2</v>
      </c>
      <c r="J7" s="18">
        <v>0.13730000000000001</v>
      </c>
      <c r="K7" s="17">
        <v>13.694129999999999</v>
      </c>
      <c r="L7" s="19">
        <v>0.13819999999999999</v>
      </c>
      <c r="M7" s="20">
        <v>0.13639999999999999</v>
      </c>
      <c r="N7" s="19">
        <v>0.14360000000000001</v>
      </c>
      <c r="O7" s="20">
        <v>0.14180000000000001</v>
      </c>
    </row>
    <row r="8" spans="1:15" x14ac:dyDescent="0.25">
      <c r="A8" s="16">
        <v>41430</v>
      </c>
      <c r="B8" s="17">
        <v>0.14185</v>
      </c>
      <c r="C8" s="18">
        <v>0.20544000000000001</v>
      </c>
      <c r="D8" s="17">
        <v>0.10544000000000001</v>
      </c>
      <c r="E8" s="18">
        <v>154.24556999999999</v>
      </c>
      <c r="F8" s="17">
        <v>0.17085</v>
      </c>
      <c r="G8" s="18">
        <v>9.1270000000000004E-2</v>
      </c>
      <c r="H8" s="17">
        <v>0.17202000000000001</v>
      </c>
      <c r="I8" s="18">
        <v>8.9709999999999998E-2</v>
      </c>
      <c r="J8" s="18">
        <v>0.13730000000000001</v>
      </c>
      <c r="K8" s="17">
        <v>13.72193</v>
      </c>
      <c r="L8" s="19">
        <v>0.13819999999999999</v>
      </c>
      <c r="M8" s="20">
        <v>0.13639999999999999</v>
      </c>
      <c r="N8" s="19">
        <v>0.14274999999999999</v>
      </c>
      <c r="O8" s="20">
        <v>0.14094999999999999</v>
      </c>
    </row>
    <row r="9" spans="1:15" x14ac:dyDescent="0.25">
      <c r="A9" s="16">
        <v>41431</v>
      </c>
      <c r="B9" s="17">
        <v>0.14377999999999999</v>
      </c>
      <c r="C9" s="18">
        <v>0.20512</v>
      </c>
      <c r="D9" s="17">
        <v>0.10488</v>
      </c>
      <c r="E9" s="18">
        <v>153.76176000000001</v>
      </c>
      <c r="F9" s="17">
        <v>0.17212</v>
      </c>
      <c r="G9" s="18">
        <v>9.1270000000000004E-2</v>
      </c>
      <c r="H9" s="17">
        <v>0.17152000000000001</v>
      </c>
      <c r="I9" s="18">
        <v>8.9139999999999997E-2</v>
      </c>
      <c r="J9" s="18">
        <v>0.13730000000000001</v>
      </c>
      <c r="K9" s="17">
        <v>13.611409999999999</v>
      </c>
      <c r="L9" s="19">
        <v>0.13819999999999999</v>
      </c>
      <c r="M9" s="20">
        <v>0.13639999999999999</v>
      </c>
      <c r="N9" s="19">
        <v>0.14468</v>
      </c>
      <c r="O9" s="20">
        <v>0.14288000000000001</v>
      </c>
    </row>
    <row r="10" spans="1:15" ht="15.75" thickBot="1" x14ac:dyDescent="0.3">
      <c r="A10" s="21">
        <v>41432</v>
      </c>
      <c r="B10" s="22">
        <v>0.14380000000000001</v>
      </c>
      <c r="C10" s="23">
        <v>0.20358999999999999</v>
      </c>
      <c r="D10" s="22">
        <v>0.10408000000000001</v>
      </c>
      <c r="E10" s="23">
        <v>153.60248999999999</v>
      </c>
      <c r="F10" s="22">
        <v>0.17155999999999999</v>
      </c>
      <c r="G10" s="23">
        <v>9.103E-2</v>
      </c>
      <c r="H10" s="22">
        <v>0.17129</v>
      </c>
      <c r="I10" s="23">
        <v>8.8410000000000002E-2</v>
      </c>
      <c r="J10" s="23">
        <v>0.13730000000000001</v>
      </c>
      <c r="K10" s="22">
        <v>13.435829999999999</v>
      </c>
      <c r="L10" s="24">
        <v>0.13819999999999999</v>
      </c>
      <c r="M10" s="25">
        <v>0.13639999999999999</v>
      </c>
      <c r="N10" s="24">
        <v>0.1447</v>
      </c>
      <c r="O10" s="25">
        <v>0.1429</v>
      </c>
    </row>
    <row r="11" spans="1:15" ht="15.75" thickTop="1" x14ac:dyDescent="0.25">
      <c r="A11" s="26" t="s">
        <v>19</v>
      </c>
      <c r="B11" s="27">
        <f t="shared" ref="B11:O11" si="0">SUM(B6:B10)</f>
        <v>0.71497000000000011</v>
      </c>
      <c r="C11" s="28">
        <f t="shared" si="0"/>
        <v>1.0270599999999999</v>
      </c>
      <c r="D11" s="27">
        <f t="shared" si="0"/>
        <v>0.52550999999999992</v>
      </c>
      <c r="E11" s="28">
        <f t="shared" si="0"/>
        <v>771.47275000000002</v>
      </c>
      <c r="F11" s="27">
        <f t="shared" si="0"/>
        <v>0.85776000000000008</v>
      </c>
      <c r="G11" s="28">
        <f t="shared" si="0"/>
        <v>0.45681000000000005</v>
      </c>
      <c r="H11" s="27">
        <f t="shared" si="0"/>
        <v>0.86075999999999997</v>
      </c>
      <c r="I11" s="28">
        <f t="shared" si="0"/>
        <v>0.44752999999999998</v>
      </c>
      <c r="J11" s="28">
        <f t="shared" si="0"/>
        <v>0.6865</v>
      </c>
      <c r="K11" s="27">
        <f t="shared" si="0"/>
        <v>68.283919999999995</v>
      </c>
      <c r="L11" s="19">
        <f t="shared" si="0"/>
        <v>0.69099999999999995</v>
      </c>
      <c r="M11" s="20">
        <f t="shared" si="0"/>
        <v>0.68199999999999994</v>
      </c>
      <c r="N11" s="19">
        <f t="shared" si="0"/>
        <v>0.71947000000000005</v>
      </c>
      <c r="O11" s="20">
        <f t="shared" si="0"/>
        <v>0.71047000000000005</v>
      </c>
    </row>
    <row r="12" spans="1:15" ht="15.75" thickBot="1" x14ac:dyDescent="0.3">
      <c r="A12" s="31" t="s">
        <v>20</v>
      </c>
      <c r="B12" s="32">
        <f>B11/4</f>
        <v>0.17874250000000003</v>
      </c>
      <c r="C12" s="33">
        <f>C11/4</f>
        <v>0.25676499999999997</v>
      </c>
      <c r="D12" s="33">
        <f t="shared" ref="D12:K12" si="1">D11/4</f>
        <v>0.13137749999999998</v>
      </c>
      <c r="E12" s="33">
        <f t="shared" si="1"/>
        <v>192.8681875</v>
      </c>
      <c r="F12" s="33">
        <f t="shared" si="1"/>
        <v>0.21444000000000002</v>
      </c>
      <c r="G12" s="33">
        <f t="shared" si="1"/>
        <v>0.11420250000000001</v>
      </c>
      <c r="H12" s="33">
        <f t="shared" si="1"/>
        <v>0.21518999999999999</v>
      </c>
      <c r="I12" s="33">
        <f t="shared" si="1"/>
        <v>0.1118825</v>
      </c>
      <c r="J12" s="33">
        <f t="shared" si="1"/>
        <v>0.171625</v>
      </c>
      <c r="K12" s="33">
        <f t="shared" si="1"/>
        <v>17.070979999999999</v>
      </c>
      <c r="L12" s="24">
        <f>L11/4</f>
        <v>0.17274999999999999</v>
      </c>
      <c r="M12" s="25">
        <f>M11/4</f>
        <v>0.17049999999999998</v>
      </c>
      <c r="N12" s="24">
        <f>N11/4</f>
        <v>0.17986750000000001</v>
      </c>
      <c r="O12" s="25">
        <f>O11/4</f>
        <v>0.17761750000000001</v>
      </c>
    </row>
    <row r="13" spans="1:15" ht="15.75" thickTop="1" x14ac:dyDescent="0.25">
      <c r="A13" s="16">
        <v>41435</v>
      </c>
      <c r="B13" s="17">
        <v>0.14549999999999999</v>
      </c>
      <c r="C13" s="18">
        <v>0.20332</v>
      </c>
      <c r="D13" s="17">
        <v>0.10395</v>
      </c>
      <c r="E13" s="18">
        <v>152.91273000000001</v>
      </c>
      <c r="F13" s="17">
        <v>0.17527000000000001</v>
      </c>
      <c r="G13" s="18">
        <v>9.0329999999999994E-2</v>
      </c>
      <c r="H13" s="17">
        <v>0.17135</v>
      </c>
      <c r="I13" s="18">
        <v>8.8429999999999995E-2</v>
      </c>
      <c r="J13" s="18">
        <v>0.13730000000000001</v>
      </c>
      <c r="K13" s="17">
        <v>13.394130000000001</v>
      </c>
      <c r="L13" s="19">
        <v>0.13819999999999999</v>
      </c>
      <c r="M13" s="20">
        <v>0.13639999999999999</v>
      </c>
      <c r="N13" s="19">
        <v>0.1464</v>
      </c>
      <c r="O13" s="20">
        <v>0.14460000000000001</v>
      </c>
    </row>
    <row r="14" spans="1:15" x14ac:dyDescent="0.25">
      <c r="A14" s="16">
        <v>41436</v>
      </c>
      <c r="B14" s="17">
        <v>0.14546000000000001</v>
      </c>
      <c r="C14" s="18">
        <v>0.20319000000000001</v>
      </c>
      <c r="D14" s="17">
        <v>0.10389</v>
      </c>
      <c r="E14" s="18">
        <v>154.38543999999999</v>
      </c>
      <c r="F14" s="17">
        <v>0.17443</v>
      </c>
      <c r="G14" s="18">
        <v>9.0670000000000001E-2</v>
      </c>
      <c r="H14" s="17">
        <v>0.17247999999999999</v>
      </c>
      <c r="I14" s="18">
        <v>8.8370000000000004E-2</v>
      </c>
      <c r="J14" s="18">
        <v>0.13730000000000001</v>
      </c>
      <c r="K14" s="17">
        <v>13.53023</v>
      </c>
      <c r="L14" s="19">
        <v>0.13819999999999999</v>
      </c>
      <c r="M14" s="20">
        <v>0.13639999999999999</v>
      </c>
      <c r="N14" s="19">
        <v>0.14635999999999999</v>
      </c>
      <c r="O14" s="20">
        <v>0.14455999999999999</v>
      </c>
    </row>
    <row r="15" spans="1:15" x14ac:dyDescent="0.25">
      <c r="A15" s="16">
        <v>41437</v>
      </c>
      <c r="B15" s="17">
        <v>0.14607999999999999</v>
      </c>
      <c r="C15" s="18">
        <v>0.20229</v>
      </c>
      <c r="D15" s="17">
        <v>0.10342999999999999</v>
      </c>
      <c r="E15" s="18">
        <v>155.58750000000001</v>
      </c>
      <c r="F15" s="17">
        <v>0.17521999999999999</v>
      </c>
      <c r="G15" s="18">
        <v>9.042E-2</v>
      </c>
      <c r="H15" s="17">
        <v>0.17268</v>
      </c>
      <c r="I15" s="18">
        <v>8.8069999999999996E-2</v>
      </c>
      <c r="J15" s="18">
        <v>0.13730000000000001</v>
      </c>
      <c r="K15" s="17">
        <v>13.34693</v>
      </c>
      <c r="L15" s="19">
        <v>0.13819999999999999</v>
      </c>
      <c r="M15" s="20">
        <v>0.13639999999999999</v>
      </c>
      <c r="N15" s="19">
        <v>0.14698</v>
      </c>
      <c r="O15" s="20">
        <v>0.14518</v>
      </c>
    </row>
    <row r="16" spans="1:15" ht="15.75" thickBot="1" x14ac:dyDescent="0.3">
      <c r="A16" s="21">
        <v>41438</v>
      </c>
      <c r="B16" s="22">
        <v>0.14462</v>
      </c>
      <c r="C16" s="23">
        <v>0.20163</v>
      </c>
      <c r="D16" s="22">
        <v>0.10309</v>
      </c>
      <c r="E16" s="23">
        <v>155.19585000000001</v>
      </c>
      <c r="F16" s="22">
        <v>0.17287</v>
      </c>
      <c r="G16" s="23">
        <v>9.0279999999999999E-2</v>
      </c>
      <c r="H16" s="22">
        <v>0.17213000000000001</v>
      </c>
      <c r="I16" s="23">
        <v>8.7609999999999993E-2</v>
      </c>
      <c r="J16" s="23">
        <v>0.13730000000000001</v>
      </c>
      <c r="K16" s="22">
        <v>13.178050000000001</v>
      </c>
      <c r="L16" s="24">
        <v>0.13819999999999999</v>
      </c>
      <c r="M16" s="25">
        <v>0.13639999999999999</v>
      </c>
      <c r="N16" s="24">
        <v>0.14552000000000001</v>
      </c>
      <c r="O16" s="25">
        <v>0.14371999999999999</v>
      </c>
    </row>
    <row r="17" spans="1:15" ht="15.75" thickTop="1" x14ac:dyDescent="0.25">
      <c r="A17" s="26" t="s">
        <v>19</v>
      </c>
      <c r="B17" s="27">
        <f t="shared" ref="B17:O17" si="2">SUM(B13:B16)</f>
        <v>0.58165999999999995</v>
      </c>
      <c r="C17" s="28">
        <f t="shared" si="2"/>
        <v>0.81042999999999998</v>
      </c>
      <c r="D17" s="27">
        <f t="shared" si="2"/>
        <v>0.41436000000000001</v>
      </c>
      <c r="E17" s="28">
        <f t="shared" si="2"/>
        <v>618.08151999999995</v>
      </c>
      <c r="F17" s="27">
        <f t="shared" si="2"/>
        <v>0.69779000000000002</v>
      </c>
      <c r="G17" s="28">
        <f t="shared" si="2"/>
        <v>0.36170000000000002</v>
      </c>
      <c r="H17" s="27">
        <f t="shared" si="2"/>
        <v>0.68864000000000003</v>
      </c>
      <c r="I17" s="28">
        <f t="shared" si="2"/>
        <v>0.35248000000000002</v>
      </c>
      <c r="J17" s="28">
        <f t="shared" si="2"/>
        <v>0.54920000000000002</v>
      </c>
      <c r="K17" s="27">
        <f t="shared" si="2"/>
        <v>53.449339999999999</v>
      </c>
      <c r="L17" s="19">
        <f t="shared" si="2"/>
        <v>0.55279999999999996</v>
      </c>
      <c r="M17" s="20">
        <f t="shared" si="2"/>
        <v>0.54559999999999997</v>
      </c>
      <c r="N17" s="19">
        <f t="shared" si="2"/>
        <v>0.58526</v>
      </c>
      <c r="O17" s="20">
        <f t="shared" si="2"/>
        <v>0.57805999999999991</v>
      </c>
    </row>
    <row r="18" spans="1:15" ht="15.75" thickBot="1" x14ac:dyDescent="0.3">
      <c r="A18" s="31" t="s">
        <v>20</v>
      </c>
      <c r="B18" s="32">
        <f>B17/5</f>
        <v>0.11633199999999999</v>
      </c>
      <c r="C18" s="33">
        <f>C17/5</f>
        <v>0.16208600000000001</v>
      </c>
      <c r="D18" s="33">
        <f t="shared" ref="D18:K18" si="3">D17/5</f>
        <v>8.2872000000000001E-2</v>
      </c>
      <c r="E18" s="33">
        <f t="shared" si="3"/>
        <v>123.61630399999999</v>
      </c>
      <c r="F18" s="33">
        <f t="shared" si="3"/>
        <v>0.13955800000000002</v>
      </c>
      <c r="G18" s="33">
        <f t="shared" si="3"/>
        <v>7.2340000000000002E-2</v>
      </c>
      <c r="H18" s="33">
        <f t="shared" si="3"/>
        <v>0.13772800000000002</v>
      </c>
      <c r="I18" s="33">
        <f t="shared" si="3"/>
        <v>7.0496000000000003E-2</v>
      </c>
      <c r="J18" s="33">
        <f t="shared" si="3"/>
        <v>0.10984000000000001</v>
      </c>
      <c r="K18" s="33">
        <f t="shared" si="3"/>
        <v>10.689868000000001</v>
      </c>
      <c r="L18" s="24">
        <f>L17/5</f>
        <v>0.11055999999999999</v>
      </c>
      <c r="M18" s="25">
        <f>M17/5</f>
        <v>0.10911999999999999</v>
      </c>
      <c r="N18" s="24">
        <f>N17/5</f>
        <v>0.117052</v>
      </c>
      <c r="O18" s="25">
        <f>O17/5</f>
        <v>0.11561199999999998</v>
      </c>
    </row>
    <row r="19" spans="1:15" ht="15.75" thickTop="1" x14ac:dyDescent="0.25">
      <c r="A19" s="16">
        <v>41442</v>
      </c>
      <c r="B19" s="17">
        <v>0.14346</v>
      </c>
      <c r="C19" s="18">
        <v>0.20125000000000001</v>
      </c>
      <c r="D19" s="17">
        <v>0.10290000000000001</v>
      </c>
      <c r="E19" s="18">
        <v>154.86462</v>
      </c>
      <c r="F19" s="17">
        <v>0.17047999999999999</v>
      </c>
      <c r="G19" s="18">
        <v>9.0069999999999997E-2</v>
      </c>
      <c r="H19" s="17">
        <v>0.17176</v>
      </c>
      <c r="I19" s="18">
        <v>8.7419999999999998E-2</v>
      </c>
      <c r="J19" s="18">
        <v>0.13730000000000001</v>
      </c>
      <c r="K19" s="17">
        <v>12.951169999999999</v>
      </c>
      <c r="L19" s="19">
        <v>0.13819999999999999</v>
      </c>
      <c r="M19" s="20">
        <v>0.13639999999999999</v>
      </c>
      <c r="N19" s="19">
        <v>0.14435999999999999</v>
      </c>
      <c r="O19" s="20">
        <v>0.14255999999999999</v>
      </c>
    </row>
    <row r="20" spans="1:15" x14ac:dyDescent="0.25">
      <c r="A20" s="16">
        <v>41443</v>
      </c>
      <c r="B20" s="17">
        <v>0.14369999999999999</v>
      </c>
      <c r="C20" s="18">
        <v>0.20097000000000001</v>
      </c>
      <c r="D20" s="17">
        <v>0.10274999999999999</v>
      </c>
      <c r="E20" s="18">
        <v>154.85604000000001</v>
      </c>
      <c r="F20" s="17">
        <v>0.17175000000000001</v>
      </c>
      <c r="G20" s="18">
        <v>8.9959999999999998E-2</v>
      </c>
      <c r="H20" s="17">
        <v>0.17227999999999999</v>
      </c>
      <c r="I20" s="18">
        <v>8.7349999999999997E-2</v>
      </c>
      <c r="J20" s="18">
        <v>0.13730000000000001</v>
      </c>
      <c r="K20" s="17">
        <v>12.987209999999999</v>
      </c>
      <c r="L20" s="19">
        <v>0.13819999999999999</v>
      </c>
      <c r="M20" s="20">
        <v>0.13639999999999999</v>
      </c>
      <c r="N20" s="19">
        <v>0.14460000000000001</v>
      </c>
      <c r="O20" s="20">
        <v>0.14280000000000001</v>
      </c>
    </row>
    <row r="21" spans="1:15" x14ac:dyDescent="0.25">
      <c r="A21" s="16">
        <v>41444</v>
      </c>
      <c r="B21" s="17">
        <v>0.14457</v>
      </c>
      <c r="C21" s="18">
        <v>0.20075999999999999</v>
      </c>
      <c r="D21" s="17">
        <v>0.10265000000000001</v>
      </c>
      <c r="E21" s="18">
        <v>155.29969</v>
      </c>
      <c r="F21" s="17">
        <v>0.17194999999999999</v>
      </c>
      <c r="G21" s="18">
        <v>8.9959999999999998E-2</v>
      </c>
      <c r="H21" s="17">
        <v>0.17293</v>
      </c>
      <c r="I21" s="18">
        <v>8.7809999999999999E-2</v>
      </c>
      <c r="J21" s="18">
        <v>0.13730000000000001</v>
      </c>
      <c r="K21" s="17">
        <v>13.07456</v>
      </c>
      <c r="L21" s="19">
        <v>0.13819999999999999</v>
      </c>
      <c r="M21" s="20">
        <v>0.13639999999999999</v>
      </c>
      <c r="N21" s="19">
        <v>0.14546999999999999</v>
      </c>
      <c r="O21" s="20">
        <v>0.14366999999999999</v>
      </c>
    </row>
    <row r="22" spans="1:15" x14ac:dyDescent="0.25">
      <c r="A22" s="16">
        <v>41445</v>
      </c>
      <c r="B22" s="17">
        <v>0.14530999999999999</v>
      </c>
      <c r="C22" s="18">
        <v>0.20107</v>
      </c>
      <c r="D22" s="17">
        <v>0.1028</v>
      </c>
      <c r="E22" s="18">
        <v>155.47629000000001</v>
      </c>
      <c r="F22" s="17">
        <v>0.17258999999999999</v>
      </c>
      <c r="G22" s="18">
        <v>8.9899999999999994E-2</v>
      </c>
      <c r="H22" s="17">
        <v>0.17302999999999999</v>
      </c>
      <c r="I22" s="18">
        <v>8.8160000000000002E-2</v>
      </c>
      <c r="J22" s="18">
        <v>0.13730000000000001</v>
      </c>
      <c r="K22" s="17">
        <v>13.13978</v>
      </c>
      <c r="L22" s="19">
        <v>0.13819999999999999</v>
      </c>
      <c r="M22" s="20">
        <v>0.13639999999999999</v>
      </c>
      <c r="N22" s="19">
        <v>0.14621000000000001</v>
      </c>
      <c r="O22" s="20">
        <v>0.14441000000000001</v>
      </c>
    </row>
    <row r="23" spans="1:15" ht="15.75" thickBot="1" x14ac:dyDescent="0.3">
      <c r="A23" s="21">
        <v>41446</v>
      </c>
      <c r="B23" s="22">
        <v>0.14879000000000001</v>
      </c>
      <c r="C23" s="23">
        <v>0.20329</v>
      </c>
      <c r="D23" s="22">
        <v>0.10394</v>
      </c>
      <c r="E23" s="23">
        <v>157.10158000000001</v>
      </c>
      <c r="F23" s="22">
        <v>0.17701</v>
      </c>
      <c r="G23" s="23">
        <v>9.0719999999999995E-2</v>
      </c>
      <c r="H23" s="22">
        <v>0.17510000000000001</v>
      </c>
      <c r="I23" s="23">
        <v>8.8489999999999999E-2</v>
      </c>
      <c r="J23" s="23">
        <v>0.13730000000000001</v>
      </c>
      <c r="K23" s="22">
        <v>13.38297</v>
      </c>
      <c r="L23" s="24">
        <v>0.13819999999999999</v>
      </c>
      <c r="M23" s="25">
        <v>0.13639999999999999</v>
      </c>
      <c r="N23" s="24">
        <v>0.14968999999999999</v>
      </c>
      <c r="O23" s="25">
        <v>0.14788999999999999</v>
      </c>
    </row>
    <row r="24" spans="1:15" ht="15.75" thickTop="1" x14ac:dyDescent="0.25">
      <c r="A24" s="26" t="s">
        <v>19</v>
      </c>
      <c r="B24" s="27">
        <f t="shared" ref="B24:O24" si="4">SUM(B19:B23)</f>
        <v>0.72582999999999998</v>
      </c>
      <c r="C24" s="28">
        <f t="shared" si="4"/>
        <v>1.0073400000000001</v>
      </c>
      <c r="D24" s="27">
        <f t="shared" si="4"/>
        <v>0.51504000000000005</v>
      </c>
      <c r="E24" s="28">
        <f t="shared" si="4"/>
        <v>777.59822000000008</v>
      </c>
      <c r="F24" s="27">
        <f t="shared" si="4"/>
        <v>0.8637800000000001</v>
      </c>
      <c r="G24" s="28">
        <f t="shared" si="4"/>
        <v>0.45060999999999996</v>
      </c>
      <c r="H24" s="27">
        <f t="shared" si="4"/>
        <v>0.86510000000000009</v>
      </c>
      <c r="I24" s="28">
        <f t="shared" si="4"/>
        <v>0.43923000000000001</v>
      </c>
      <c r="J24" s="28">
        <f t="shared" si="4"/>
        <v>0.6865</v>
      </c>
      <c r="K24" s="27">
        <f t="shared" si="4"/>
        <v>65.535690000000002</v>
      </c>
      <c r="L24" s="19">
        <f t="shared" si="4"/>
        <v>0.69099999999999995</v>
      </c>
      <c r="M24" s="20">
        <f t="shared" si="4"/>
        <v>0.68199999999999994</v>
      </c>
      <c r="N24" s="19">
        <f t="shared" si="4"/>
        <v>0.73033000000000003</v>
      </c>
      <c r="O24" s="20">
        <f t="shared" si="4"/>
        <v>0.72133000000000003</v>
      </c>
    </row>
    <row r="25" spans="1:15" ht="15.75" thickBot="1" x14ac:dyDescent="0.3">
      <c r="A25" s="31" t="s">
        <v>20</v>
      </c>
      <c r="B25" s="32">
        <f>B24/5</f>
        <v>0.14516599999999999</v>
      </c>
      <c r="C25" s="33">
        <f>C24/5</f>
        <v>0.20146800000000004</v>
      </c>
      <c r="D25" s="33">
        <f t="shared" ref="D25:K25" si="5">D24/5</f>
        <v>0.10300800000000002</v>
      </c>
      <c r="E25" s="33">
        <f t="shared" si="5"/>
        <v>155.51964400000003</v>
      </c>
      <c r="F25" s="33">
        <f t="shared" si="5"/>
        <v>0.17275600000000002</v>
      </c>
      <c r="G25" s="33">
        <f t="shared" si="5"/>
        <v>9.0121999999999994E-2</v>
      </c>
      <c r="H25" s="33">
        <f t="shared" si="5"/>
        <v>0.17302000000000001</v>
      </c>
      <c r="I25" s="33">
        <f t="shared" si="5"/>
        <v>8.7846000000000007E-2</v>
      </c>
      <c r="J25" s="33">
        <f t="shared" si="5"/>
        <v>0.13730000000000001</v>
      </c>
      <c r="K25" s="33">
        <f t="shared" si="5"/>
        <v>13.107138000000001</v>
      </c>
      <c r="L25" s="24">
        <f>L24/5</f>
        <v>0.13819999999999999</v>
      </c>
      <c r="M25" s="25">
        <f>M24/5</f>
        <v>0.13639999999999999</v>
      </c>
      <c r="N25" s="24">
        <f>N24/5</f>
        <v>0.146066</v>
      </c>
      <c r="O25" s="25">
        <f>O24/5</f>
        <v>0.14426600000000001</v>
      </c>
    </row>
    <row r="26" spans="1:15" ht="15.75" thickTop="1" x14ac:dyDescent="0.25">
      <c r="A26" s="16">
        <v>41449</v>
      </c>
      <c r="B26" s="17">
        <v>0.14915</v>
      </c>
      <c r="C26" s="18">
        <v>0.20477000000000001</v>
      </c>
      <c r="D26" s="17">
        <v>0.1047</v>
      </c>
      <c r="E26" s="18">
        <v>158.48247000000001</v>
      </c>
      <c r="F26" s="17">
        <v>0.17732999999999999</v>
      </c>
      <c r="G26" s="18">
        <v>9.0649999999999994E-2</v>
      </c>
      <c r="H26" s="17">
        <v>0.17502000000000001</v>
      </c>
      <c r="I26" s="18">
        <v>8.9230000000000004E-2</v>
      </c>
      <c r="J26" s="18">
        <v>0.13730000000000001</v>
      </c>
      <c r="K26" s="17">
        <v>13.42571</v>
      </c>
      <c r="L26" s="19">
        <v>0.13819999999999999</v>
      </c>
      <c r="M26" s="20">
        <v>0.13639999999999999</v>
      </c>
      <c r="N26" s="19">
        <v>0.15004999999999999</v>
      </c>
      <c r="O26" s="20">
        <v>0.14824999999999999</v>
      </c>
    </row>
    <row r="27" spans="1:15" x14ac:dyDescent="0.25">
      <c r="A27" s="16">
        <v>41450</v>
      </c>
      <c r="B27" s="17">
        <v>0.14868000000000001</v>
      </c>
      <c r="C27" s="18">
        <v>0.20499999999999999</v>
      </c>
      <c r="D27" s="17">
        <v>0.10481</v>
      </c>
      <c r="E27" s="18">
        <v>158.97194999999999</v>
      </c>
      <c r="F27" s="17">
        <v>0.17745</v>
      </c>
      <c r="G27" s="18">
        <v>9.1020000000000004E-2</v>
      </c>
      <c r="H27" s="17">
        <v>0.1754</v>
      </c>
      <c r="I27" s="18">
        <v>8.9139999999999997E-2</v>
      </c>
      <c r="J27" s="18">
        <v>0.13730000000000001</v>
      </c>
      <c r="K27" s="17">
        <v>13.43618</v>
      </c>
      <c r="L27" s="19">
        <v>0.13819999999999999</v>
      </c>
      <c r="M27" s="20">
        <v>0.13639999999999999</v>
      </c>
      <c r="N27" s="19">
        <v>0.14957999999999999</v>
      </c>
      <c r="O27" s="20">
        <v>0.14777999999999999</v>
      </c>
    </row>
    <row r="28" spans="1:15" x14ac:dyDescent="0.25">
      <c r="A28" s="16">
        <v>41451</v>
      </c>
      <c r="B28" s="17">
        <v>0.14849000000000001</v>
      </c>
      <c r="C28" s="18">
        <v>0.20499999999999999</v>
      </c>
      <c r="D28" s="17">
        <v>0.10481</v>
      </c>
      <c r="E28" s="18">
        <v>158.98705000000001</v>
      </c>
      <c r="F28" s="17">
        <v>0.17724000000000001</v>
      </c>
      <c r="G28" s="18">
        <v>9.0870000000000006E-2</v>
      </c>
      <c r="H28" s="17">
        <v>0.17446</v>
      </c>
      <c r="I28" s="18">
        <v>8.899E-2</v>
      </c>
      <c r="J28" s="18">
        <v>0.13730000000000001</v>
      </c>
      <c r="K28" s="17">
        <v>13.39636</v>
      </c>
      <c r="L28" s="19">
        <v>0.13819999999999999</v>
      </c>
      <c r="M28" s="20">
        <v>0.13639999999999999</v>
      </c>
      <c r="N28" s="19">
        <v>0.14939</v>
      </c>
      <c r="O28" s="20">
        <v>0.14759</v>
      </c>
    </row>
    <row r="29" spans="1:15" x14ac:dyDescent="0.25">
      <c r="A29" s="16">
        <v>41452</v>
      </c>
      <c r="B29" s="17">
        <v>0.14749999999999999</v>
      </c>
      <c r="C29" s="18">
        <v>0.20580000000000001</v>
      </c>
      <c r="D29" s="17">
        <v>0.1052</v>
      </c>
      <c r="E29" s="18">
        <v>158.17429999999999</v>
      </c>
      <c r="F29" s="17">
        <v>0.17599999999999999</v>
      </c>
      <c r="G29" s="18">
        <v>9.0899999999999995E-2</v>
      </c>
      <c r="H29" s="17">
        <v>0.17449999999999999</v>
      </c>
      <c r="I29" s="18">
        <v>8.8999999999999996E-2</v>
      </c>
      <c r="J29" s="18">
        <v>0.1371</v>
      </c>
      <c r="K29" s="17">
        <v>13.3895</v>
      </c>
      <c r="L29" s="19">
        <v>0.13800000000000001</v>
      </c>
      <c r="M29" s="20">
        <v>0.13619999999999999</v>
      </c>
      <c r="N29" s="19">
        <v>0.1484</v>
      </c>
      <c r="O29" s="20">
        <v>0.14660000000000001</v>
      </c>
    </row>
    <row r="30" spans="1:15" ht="15.75" thickBot="1" x14ac:dyDescent="0.3">
      <c r="A30" s="21">
        <v>41453</v>
      </c>
      <c r="B30" s="22">
        <v>0.14788000000000001</v>
      </c>
      <c r="C30" s="23">
        <v>0.20594999999999999</v>
      </c>
      <c r="D30" s="22">
        <v>0.1053</v>
      </c>
      <c r="E30" s="23">
        <v>157.77177</v>
      </c>
      <c r="F30" s="22">
        <v>0.17601</v>
      </c>
      <c r="G30" s="23">
        <v>9.1240000000000002E-2</v>
      </c>
      <c r="H30" s="22">
        <v>0.17377000000000001</v>
      </c>
      <c r="I30" s="23">
        <v>0.09</v>
      </c>
      <c r="J30" s="23">
        <v>0.13719999999999999</v>
      </c>
      <c r="K30" s="22">
        <v>13.5946</v>
      </c>
      <c r="L30" s="24">
        <v>0.1381</v>
      </c>
      <c r="M30" s="25">
        <v>0.1363</v>
      </c>
      <c r="N30" s="24">
        <v>0.14779999999999999</v>
      </c>
      <c r="O30" s="25">
        <v>0.14698</v>
      </c>
    </row>
    <row r="31" spans="1:15" ht="15.75" thickTop="1" x14ac:dyDescent="0.25">
      <c r="A31" s="26" t="s">
        <v>19</v>
      </c>
      <c r="B31" s="27">
        <f t="shared" ref="B31:O31" si="6">SUM(B26:B30)</f>
        <v>0.74170000000000003</v>
      </c>
      <c r="C31" s="28">
        <f t="shared" si="6"/>
        <v>1.0265199999999999</v>
      </c>
      <c r="D31" s="27">
        <f t="shared" si="6"/>
        <v>0.52482000000000006</v>
      </c>
      <c r="E31" s="28">
        <f t="shared" si="6"/>
        <v>792.38753999999994</v>
      </c>
      <c r="F31" s="27">
        <f t="shared" si="6"/>
        <v>0.88402999999999987</v>
      </c>
      <c r="G31" s="28">
        <f t="shared" si="6"/>
        <v>0.45467999999999997</v>
      </c>
      <c r="H31" s="27">
        <f t="shared" si="6"/>
        <v>0.87314999999999998</v>
      </c>
      <c r="I31" s="28">
        <f t="shared" si="6"/>
        <v>0.44635999999999998</v>
      </c>
      <c r="J31" s="28">
        <f t="shared" si="6"/>
        <v>0.68620000000000003</v>
      </c>
      <c r="K31" s="27">
        <f t="shared" si="6"/>
        <v>67.242350000000002</v>
      </c>
      <c r="L31" s="19">
        <f t="shared" si="6"/>
        <v>0.69069999999999998</v>
      </c>
      <c r="M31" s="20">
        <f t="shared" si="6"/>
        <v>0.68169999999999997</v>
      </c>
      <c r="N31" s="19">
        <f t="shared" si="6"/>
        <v>0.74521999999999999</v>
      </c>
      <c r="O31" s="20">
        <f t="shared" si="6"/>
        <v>0.73719999999999997</v>
      </c>
    </row>
    <row r="32" spans="1:15" ht="15.75" thickBot="1" x14ac:dyDescent="0.3">
      <c r="A32" s="31" t="s">
        <v>20</v>
      </c>
      <c r="B32" s="32">
        <f t="shared" ref="B32:O32" si="7">B31/5</f>
        <v>0.14834</v>
      </c>
      <c r="C32" s="33">
        <f t="shared" si="7"/>
        <v>0.20530399999999999</v>
      </c>
      <c r="D32" s="33">
        <f t="shared" si="7"/>
        <v>0.10496400000000002</v>
      </c>
      <c r="E32" s="33">
        <f t="shared" si="7"/>
        <v>158.477508</v>
      </c>
      <c r="F32" s="33">
        <f t="shared" si="7"/>
        <v>0.17680599999999996</v>
      </c>
      <c r="G32" s="33">
        <f t="shared" si="7"/>
        <v>9.0935999999999989E-2</v>
      </c>
      <c r="H32" s="33">
        <f t="shared" si="7"/>
        <v>0.17463000000000001</v>
      </c>
      <c r="I32" s="33">
        <f t="shared" si="7"/>
        <v>8.927199999999999E-2</v>
      </c>
      <c r="J32" s="33">
        <f t="shared" si="7"/>
        <v>0.13724</v>
      </c>
      <c r="K32" s="33">
        <f t="shared" si="7"/>
        <v>13.44847</v>
      </c>
      <c r="L32" s="24">
        <f t="shared" si="7"/>
        <v>0.13813999999999999</v>
      </c>
      <c r="M32" s="25">
        <f t="shared" si="7"/>
        <v>0.13633999999999999</v>
      </c>
      <c r="N32" s="24">
        <f t="shared" si="7"/>
        <v>0.14904400000000001</v>
      </c>
      <c r="O32" s="25">
        <f t="shared" si="7"/>
        <v>0.14743999999999999</v>
      </c>
    </row>
    <row r="33" spans="1:15" ht="15.75" thickTop="1" x14ac:dyDescent="0.25">
      <c r="A33" s="60"/>
      <c r="B33" s="61"/>
      <c r="C33" s="61"/>
      <c r="D33" s="61"/>
      <c r="E33" s="55"/>
      <c r="F33" s="61"/>
      <c r="G33" s="55"/>
      <c r="H33" s="61"/>
      <c r="I33" s="55"/>
      <c r="J33" s="55"/>
      <c r="K33" s="61"/>
      <c r="L33" s="19"/>
      <c r="M33" s="20"/>
      <c r="N33" s="19"/>
      <c r="O33" s="20"/>
    </row>
    <row r="34" spans="1:15" ht="20.25" x14ac:dyDescent="0.3">
      <c r="A34" s="36"/>
      <c r="B34" s="17"/>
      <c r="C34" s="52"/>
      <c r="D34" s="17"/>
      <c r="E34" s="38" t="s">
        <v>21</v>
      </c>
      <c r="F34" s="17"/>
      <c r="G34" s="18"/>
      <c r="H34" s="17"/>
      <c r="I34" s="18"/>
      <c r="J34" s="18"/>
      <c r="K34" s="17"/>
      <c r="L34" s="19"/>
      <c r="M34" s="20"/>
      <c r="N34" s="19"/>
      <c r="O34" s="20"/>
    </row>
    <row r="35" spans="1:15" ht="15.75" thickBot="1" x14ac:dyDescent="0.3">
      <c r="A35" s="39"/>
      <c r="B35" s="40"/>
      <c r="C35" s="41"/>
      <c r="D35" s="40"/>
      <c r="E35" s="41"/>
      <c r="F35" s="40"/>
      <c r="G35" s="41"/>
      <c r="H35" s="40"/>
      <c r="I35" s="41"/>
      <c r="J35" s="41"/>
      <c r="K35" s="40"/>
      <c r="L35" s="42"/>
      <c r="M35" s="43"/>
      <c r="N35" s="42"/>
      <c r="O35" s="43"/>
    </row>
    <row r="36" spans="1:15" x14ac:dyDescent="0.25">
      <c r="A36" s="44" t="s">
        <v>22</v>
      </c>
      <c r="B36" s="45">
        <f>SUM(B6:B10,B13:B16,B19:B23,B26:B30)</f>
        <v>2.7641600000000004</v>
      </c>
      <c r="C36" s="58">
        <f t="shared" ref="C36:K36" si="8">SUM(C6:C10,C13:C16,C19:C23,C26:C30,)</f>
        <v>3.8713499999999996</v>
      </c>
      <c r="D36" s="58">
        <f t="shared" si="8"/>
        <v>1.9797299999999998</v>
      </c>
      <c r="E36" s="58">
        <f t="shared" si="8"/>
        <v>2959.5400300000006</v>
      </c>
      <c r="F36" s="58">
        <f t="shared" si="8"/>
        <v>3.3033600000000005</v>
      </c>
      <c r="G36" s="58">
        <f t="shared" si="8"/>
        <v>1.7238000000000002</v>
      </c>
      <c r="H36" s="58">
        <f t="shared" si="8"/>
        <v>3.2876499999999993</v>
      </c>
      <c r="I36" s="58">
        <f t="shared" si="8"/>
        <v>1.6855999999999998</v>
      </c>
      <c r="J36" s="58">
        <f t="shared" si="8"/>
        <v>2.6084000000000005</v>
      </c>
      <c r="K36" s="58">
        <f t="shared" si="8"/>
        <v>254.51130000000001</v>
      </c>
      <c r="L36" s="19">
        <f>SUM(L11,L17,L24,L31)</f>
        <v>2.6254999999999997</v>
      </c>
      <c r="M36" s="19">
        <f>SUM(M11,M17,M24,M31)</f>
        <v>2.5912999999999995</v>
      </c>
      <c r="N36" s="19">
        <f>SUM(N11,N17,N24,N31)</f>
        <v>2.7802800000000003</v>
      </c>
      <c r="O36" s="19">
        <f>SUM(O11,O17,O24,O31)</f>
        <v>2.7470599999999998</v>
      </c>
    </row>
    <row r="37" spans="1:15" x14ac:dyDescent="0.25">
      <c r="A37" s="44" t="s">
        <v>23</v>
      </c>
      <c r="B37" s="45">
        <f>B36/19</f>
        <v>0.14548210526315791</v>
      </c>
      <c r="C37" s="46">
        <f>C36/19</f>
        <v>0.20375526315789472</v>
      </c>
      <c r="D37" s="46">
        <f t="shared" ref="D37:K37" si="9">D36/19</f>
        <v>0.10419631578947368</v>
      </c>
      <c r="E37" s="46">
        <f t="shared" si="9"/>
        <v>155.76526473684214</v>
      </c>
      <c r="F37" s="46">
        <f t="shared" si="9"/>
        <v>0.17386105263157897</v>
      </c>
      <c r="G37" s="46">
        <f t="shared" si="9"/>
        <v>9.0726315789473697E-2</v>
      </c>
      <c r="H37" s="46">
        <f t="shared" si="9"/>
        <v>0.17303421052631576</v>
      </c>
      <c r="I37" s="46">
        <f t="shared" si="9"/>
        <v>8.8715789473684192E-2</v>
      </c>
      <c r="J37" s="46">
        <f t="shared" si="9"/>
        <v>0.13728421052631581</v>
      </c>
      <c r="K37" s="46">
        <f t="shared" si="9"/>
        <v>13.395331578947369</v>
      </c>
      <c r="L37" s="19">
        <f>L36/19</f>
        <v>0.13818421052631577</v>
      </c>
      <c r="M37" s="19">
        <f t="shared" ref="M37:O37" si="10">M36/19</f>
        <v>0.13638421052631577</v>
      </c>
      <c r="N37" s="19">
        <f t="shared" si="10"/>
        <v>0.14633052631578949</v>
      </c>
      <c r="O37" s="19">
        <f t="shared" si="10"/>
        <v>0.14458210526315787</v>
      </c>
    </row>
    <row r="38" spans="1:15" x14ac:dyDescent="0.25">
      <c r="A38" s="44" t="s">
        <v>24</v>
      </c>
      <c r="B38" s="45">
        <f>1/B37</f>
        <v>6.8736976151886999</v>
      </c>
      <c r="C38" s="46">
        <f>1/C37</f>
        <v>4.9078486832758603</v>
      </c>
      <c r="D38" s="45">
        <f>1/D37</f>
        <v>9.5972683143661008</v>
      </c>
      <c r="E38" s="46">
        <f>1000/E37</f>
        <v>6.4199165435853205</v>
      </c>
      <c r="F38" s="46">
        <f t="shared" ref="F38:J38" si="11">1/F37</f>
        <v>5.7517194613968803</v>
      </c>
      <c r="G38" s="45">
        <f t="shared" si="11"/>
        <v>11.022160343427311</v>
      </c>
      <c r="H38" s="46">
        <f t="shared" si="11"/>
        <v>5.7792039906924408</v>
      </c>
      <c r="I38" s="45">
        <f t="shared" si="11"/>
        <v>11.271950640721407</v>
      </c>
      <c r="J38" s="46">
        <f t="shared" si="11"/>
        <v>7.2841588713387502</v>
      </c>
      <c r="K38" s="46">
        <f>100/K37</f>
        <v>7.4652873958837977</v>
      </c>
      <c r="L38" s="19">
        <f>1/L37</f>
        <v>7.236716815844602</v>
      </c>
      <c r="M38" s="19">
        <f t="shared" ref="M38:O38" si="12">1/M37</f>
        <v>7.3322270674950802</v>
      </c>
      <c r="N38" s="19">
        <f t="shared" si="12"/>
        <v>6.8338440732588079</v>
      </c>
      <c r="O38" s="19">
        <f t="shared" si="12"/>
        <v>6.9164852606058851</v>
      </c>
    </row>
    <row r="39" spans="1:15" ht="15.75" thickBot="1" x14ac:dyDescent="0.3">
      <c r="A39" s="47"/>
      <c r="B39" s="48"/>
      <c r="C39" s="49"/>
      <c r="D39" s="48"/>
      <c r="E39" s="49"/>
      <c r="F39" s="49"/>
      <c r="G39" s="48"/>
      <c r="H39" s="49"/>
      <c r="I39" s="48"/>
      <c r="J39" s="49"/>
      <c r="K39" s="48"/>
      <c r="L39" s="42"/>
      <c r="M39" s="43"/>
      <c r="N39" s="42"/>
      <c r="O39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0" workbookViewId="0">
      <selection activeCell="B43" sqref="B4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41456</v>
      </c>
      <c r="B6" s="17">
        <v>0.15110999999999999</v>
      </c>
      <c r="C6" s="18">
        <v>0.20743</v>
      </c>
      <c r="D6" s="17">
        <v>0.10606</v>
      </c>
      <c r="E6" s="18">
        <v>157.89339000000001</v>
      </c>
      <c r="F6" s="17">
        <v>0.17507</v>
      </c>
      <c r="G6" s="18">
        <v>9.1759999999999994E-2</v>
      </c>
      <c r="H6" s="17">
        <v>0.17507</v>
      </c>
      <c r="I6" s="18">
        <v>9.0800000000000006E-2</v>
      </c>
      <c r="J6" s="18">
        <v>0.13800000000000001</v>
      </c>
      <c r="K6" s="17">
        <v>13.70323</v>
      </c>
      <c r="L6" s="19">
        <v>0.1389</v>
      </c>
      <c r="M6" s="20">
        <v>0.1371</v>
      </c>
      <c r="N6" s="19">
        <v>0.15201000000000001</v>
      </c>
      <c r="O6" s="20">
        <v>0.15021000000000001</v>
      </c>
    </row>
    <row r="7" spans="1:15" x14ac:dyDescent="0.25">
      <c r="A7" s="16">
        <v>41457</v>
      </c>
      <c r="B7" s="17">
        <v>0.14877000000000001</v>
      </c>
      <c r="C7" s="18">
        <v>0.20582</v>
      </c>
      <c r="D7" s="17">
        <v>0.10523</v>
      </c>
      <c r="E7" s="18"/>
      <c r="F7" s="17">
        <v>0.17573</v>
      </c>
      <c r="G7" s="18">
        <v>9.1469999999999996E-2</v>
      </c>
      <c r="H7" s="17">
        <v>0.17369000000000001</v>
      </c>
      <c r="I7" s="18">
        <v>9.0279999999999999E-2</v>
      </c>
      <c r="J7" s="18">
        <v>0.13739999999999999</v>
      </c>
      <c r="K7" s="17">
        <v>13.695690000000001</v>
      </c>
      <c r="L7" s="19">
        <v>0.13830000000000001</v>
      </c>
      <c r="M7" s="20">
        <v>0.13650000000000001</v>
      </c>
      <c r="N7" s="19">
        <v>0.14967</v>
      </c>
      <c r="O7" s="20">
        <v>0.14787</v>
      </c>
    </row>
    <row r="8" spans="1:15" x14ac:dyDescent="0.25">
      <c r="A8" s="16">
        <v>41458</v>
      </c>
      <c r="B8" s="17">
        <v>0.14993999999999999</v>
      </c>
      <c r="C8" s="18">
        <v>0.20679</v>
      </c>
      <c r="D8" s="17">
        <v>0.10573</v>
      </c>
      <c r="E8" s="18">
        <v>156.01581999999999</v>
      </c>
      <c r="F8" s="17">
        <v>0.17691000000000001</v>
      </c>
      <c r="G8" s="18">
        <v>9.1730000000000006E-2</v>
      </c>
      <c r="H8" s="17">
        <v>0.17463999999999999</v>
      </c>
      <c r="I8" s="18">
        <v>9.0690000000000007E-2</v>
      </c>
      <c r="J8" s="18">
        <v>0.13769999999999999</v>
      </c>
      <c r="K8" s="17">
        <v>13.79616</v>
      </c>
      <c r="L8" s="19">
        <v>0.1386</v>
      </c>
      <c r="M8" s="20">
        <v>0.1368</v>
      </c>
      <c r="N8" s="19">
        <v>0.15084</v>
      </c>
      <c r="O8" s="20">
        <v>0.14904000000000001</v>
      </c>
    </row>
    <row r="9" spans="1:15" x14ac:dyDescent="0.25">
      <c r="A9" s="16">
        <v>41459</v>
      </c>
      <c r="B9" s="17">
        <v>0.15221000000000001</v>
      </c>
      <c r="C9" s="18">
        <v>0.2079</v>
      </c>
      <c r="D9" s="17">
        <v>0.10630000000000001</v>
      </c>
      <c r="E9" s="18">
        <v>157.73802000000001</v>
      </c>
      <c r="F9" s="17">
        <v>0.17712</v>
      </c>
      <c r="G9" s="18">
        <v>9.2130000000000004E-2</v>
      </c>
      <c r="H9" s="17">
        <v>0.17595</v>
      </c>
      <c r="I9" s="18">
        <v>9.0469999999999995E-2</v>
      </c>
      <c r="J9" s="18">
        <v>0.13819999999999999</v>
      </c>
      <c r="K9" s="17">
        <v>13.80376</v>
      </c>
      <c r="L9" s="19">
        <v>0.1391</v>
      </c>
      <c r="M9" s="20">
        <v>0.13730000000000001</v>
      </c>
      <c r="N9" s="19">
        <v>0.15311</v>
      </c>
      <c r="O9" s="20">
        <v>0.15131</v>
      </c>
    </row>
    <row r="10" spans="1:15" ht="15.75" thickBot="1" x14ac:dyDescent="0.3">
      <c r="A10" s="21">
        <v>41460</v>
      </c>
      <c r="B10" s="22">
        <v>0.15051</v>
      </c>
      <c r="C10" s="23">
        <v>0.20868999999999999</v>
      </c>
      <c r="D10" s="22">
        <v>0.1067</v>
      </c>
      <c r="E10" s="23">
        <v>157.10095999999999</v>
      </c>
      <c r="F10" s="22">
        <v>0.17601</v>
      </c>
      <c r="G10" s="23">
        <v>9.1929999999999998E-2</v>
      </c>
      <c r="H10" s="22">
        <v>0.17541999999999999</v>
      </c>
      <c r="I10" s="23">
        <v>9.1420000000000001E-2</v>
      </c>
      <c r="J10" s="23">
        <v>0.13780000000000001</v>
      </c>
      <c r="K10" s="22">
        <v>13.78861</v>
      </c>
      <c r="L10" s="24">
        <v>0.13869999999999999</v>
      </c>
      <c r="M10" s="25">
        <v>0.13689999999999999</v>
      </c>
      <c r="N10" s="24">
        <v>0.15140999999999999</v>
      </c>
      <c r="O10" s="25">
        <v>0.14960999999999999</v>
      </c>
    </row>
    <row r="11" spans="1:15" ht="15.75" thickTop="1" x14ac:dyDescent="0.25">
      <c r="A11" s="26" t="s">
        <v>19</v>
      </c>
      <c r="B11" s="27">
        <f t="shared" ref="B11:O11" si="0">SUM(B6:B10)</f>
        <v>0.7525400000000001</v>
      </c>
      <c r="C11" s="28">
        <f t="shared" si="0"/>
        <v>1.0366299999999999</v>
      </c>
      <c r="D11" s="27">
        <f t="shared" si="0"/>
        <v>0.53002000000000005</v>
      </c>
      <c r="E11" s="28">
        <f t="shared" si="0"/>
        <v>628.74819000000002</v>
      </c>
      <c r="F11" s="27">
        <f t="shared" si="0"/>
        <v>0.88084000000000007</v>
      </c>
      <c r="G11" s="28">
        <f t="shared" si="0"/>
        <v>0.45901999999999998</v>
      </c>
      <c r="H11" s="27">
        <f t="shared" si="0"/>
        <v>0.87476999999999994</v>
      </c>
      <c r="I11" s="28">
        <f t="shared" si="0"/>
        <v>0.45366000000000001</v>
      </c>
      <c r="J11" s="28">
        <f t="shared" si="0"/>
        <v>0.68909999999999993</v>
      </c>
      <c r="K11" s="27">
        <f t="shared" si="0"/>
        <v>68.787450000000007</v>
      </c>
      <c r="L11" s="19">
        <f t="shared" si="0"/>
        <v>0.69359999999999999</v>
      </c>
      <c r="M11" s="20">
        <f t="shared" si="0"/>
        <v>0.68459999999999999</v>
      </c>
      <c r="N11" s="19">
        <f t="shared" si="0"/>
        <v>0.75703999999999994</v>
      </c>
      <c r="O11" s="20">
        <f t="shared" si="0"/>
        <v>0.74804000000000004</v>
      </c>
    </row>
    <row r="12" spans="1:15" ht="15.75" thickBot="1" x14ac:dyDescent="0.3">
      <c r="A12" s="31" t="s">
        <v>20</v>
      </c>
      <c r="B12" s="32">
        <f>B11/4</f>
        <v>0.18813500000000002</v>
      </c>
      <c r="C12" s="33">
        <f>C11/4</f>
        <v>0.25915749999999999</v>
      </c>
      <c r="D12" s="33">
        <f t="shared" ref="D12:K12" si="1">D11/4</f>
        <v>0.13250500000000001</v>
      </c>
      <c r="E12" s="33">
        <f t="shared" si="1"/>
        <v>157.18704750000001</v>
      </c>
      <c r="F12" s="33">
        <f t="shared" si="1"/>
        <v>0.22021000000000002</v>
      </c>
      <c r="G12" s="33">
        <f t="shared" si="1"/>
        <v>0.114755</v>
      </c>
      <c r="H12" s="33">
        <f t="shared" si="1"/>
        <v>0.21869249999999998</v>
      </c>
      <c r="I12" s="33">
        <f t="shared" si="1"/>
        <v>0.113415</v>
      </c>
      <c r="J12" s="33">
        <f t="shared" si="1"/>
        <v>0.17227499999999998</v>
      </c>
      <c r="K12" s="33">
        <f t="shared" si="1"/>
        <v>17.196862500000002</v>
      </c>
      <c r="L12" s="24">
        <f>L11/4</f>
        <v>0.1734</v>
      </c>
      <c r="M12" s="25">
        <f>M11/4</f>
        <v>0.17115</v>
      </c>
      <c r="N12" s="24">
        <f>N11/4</f>
        <v>0.18925999999999998</v>
      </c>
      <c r="O12" s="25">
        <f>O11/4</f>
        <v>0.18701000000000001</v>
      </c>
    </row>
    <row r="13" spans="1:15" ht="15.75" thickTop="1" x14ac:dyDescent="0.25">
      <c r="A13" s="16">
        <v>41464</v>
      </c>
      <c r="B13" s="17">
        <v>0.15117</v>
      </c>
      <c r="C13" s="18">
        <v>0.20976</v>
      </c>
      <c r="D13" s="17">
        <v>0.10724</v>
      </c>
      <c r="E13" s="18">
        <v>158.69362000000001</v>
      </c>
      <c r="F13" s="17">
        <v>0.17688000000000001</v>
      </c>
      <c r="G13" s="18">
        <v>9.2700000000000005E-2</v>
      </c>
      <c r="H13" s="17">
        <v>0.17652999999999999</v>
      </c>
      <c r="I13" s="18">
        <v>9.2329999999999995E-2</v>
      </c>
      <c r="J13" s="18">
        <v>0.13800000000000001</v>
      </c>
      <c r="K13" s="17">
        <v>13.934380000000001</v>
      </c>
      <c r="L13" s="19">
        <v>0.1389</v>
      </c>
      <c r="M13" s="20">
        <v>0.1371</v>
      </c>
      <c r="N13" s="19">
        <v>0.15207000000000001</v>
      </c>
      <c r="O13" s="20">
        <v>0.15026999999999999</v>
      </c>
    </row>
    <row r="14" spans="1:15" x14ac:dyDescent="0.25">
      <c r="A14" s="16">
        <v>41465</v>
      </c>
      <c r="B14" s="17">
        <v>0.15084</v>
      </c>
      <c r="C14" s="18">
        <v>0.21060000000000001</v>
      </c>
      <c r="D14" s="17">
        <v>0.10768</v>
      </c>
      <c r="E14" s="18">
        <v>157.89028999999999</v>
      </c>
      <c r="F14" s="17">
        <v>0.17638999999999999</v>
      </c>
      <c r="G14" s="18">
        <v>9.2710000000000001E-2</v>
      </c>
      <c r="H14" s="17">
        <v>0.17652000000000001</v>
      </c>
      <c r="I14" s="18">
        <v>9.2740000000000003E-2</v>
      </c>
      <c r="J14" s="18">
        <v>0.13800000000000001</v>
      </c>
      <c r="K14" s="17">
        <v>13.944039999999999</v>
      </c>
      <c r="L14" s="19">
        <v>0.1389</v>
      </c>
      <c r="M14" s="20">
        <v>0.1371</v>
      </c>
      <c r="N14" s="19">
        <v>0.15740000000000001</v>
      </c>
      <c r="O14" s="20">
        <v>0.14993999999999999</v>
      </c>
    </row>
    <row r="15" spans="1:15" x14ac:dyDescent="0.25">
      <c r="A15" s="16">
        <v>41466</v>
      </c>
      <c r="B15" s="17">
        <v>0.15014</v>
      </c>
      <c r="C15" s="18">
        <v>0.20809</v>
      </c>
      <c r="D15" s="17">
        <v>0.10639999999999999</v>
      </c>
      <c r="E15" s="18">
        <v>156.71534</v>
      </c>
      <c r="F15" s="17">
        <v>0.17555000000000001</v>
      </c>
      <c r="G15" s="18">
        <v>9.2509999999999995E-2</v>
      </c>
      <c r="H15" s="17">
        <v>0.17521999999999999</v>
      </c>
      <c r="I15" s="18">
        <v>9.1850000000000001E-2</v>
      </c>
      <c r="J15" s="18">
        <v>0.13769999999999999</v>
      </c>
      <c r="K15" s="17">
        <v>13.74349</v>
      </c>
      <c r="L15" s="19">
        <v>0.1386</v>
      </c>
      <c r="M15" s="20">
        <v>0.1368</v>
      </c>
      <c r="N15" s="19">
        <v>0.15104000000000001</v>
      </c>
      <c r="O15" s="20">
        <v>0.14924000000000001</v>
      </c>
    </row>
    <row r="16" spans="1:15" ht="15.75" thickBot="1" x14ac:dyDescent="0.3">
      <c r="A16" s="21">
        <v>41467</v>
      </c>
      <c r="B16" s="22">
        <v>0.14993999999999999</v>
      </c>
      <c r="C16" s="23">
        <v>0.20573</v>
      </c>
      <c r="D16" s="22">
        <v>0.10519000000000001</v>
      </c>
      <c r="E16" s="23">
        <v>155.14726999999999</v>
      </c>
      <c r="F16" s="22">
        <v>0.17523</v>
      </c>
      <c r="G16" s="23">
        <v>9.1619999999999993E-2</v>
      </c>
      <c r="H16" s="22">
        <v>0.17330999999999999</v>
      </c>
      <c r="I16" s="23">
        <v>9.0719999999999995E-2</v>
      </c>
      <c r="J16" s="23">
        <v>0.1376</v>
      </c>
      <c r="K16" s="22">
        <v>13.61139</v>
      </c>
      <c r="L16" s="24">
        <v>0.13850000000000001</v>
      </c>
      <c r="M16" s="25">
        <v>0.13669999999999999</v>
      </c>
      <c r="N16" s="24">
        <v>0.15084</v>
      </c>
      <c r="O16" s="25">
        <v>0.14904000000000001</v>
      </c>
    </row>
    <row r="17" spans="1:15" ht="15.75" thickTop="1" x14ac:dyDescent="0.25">
      <c r="A17" s="26" t="s">
        <v>19</v>
      </c>
      <c r="B17" s="27">
        <f t="shared" ref="B17:O17" si="2">SUM(B13:B16)</f>
        <v>0.60209000000000001</v>
      </c>
      <c r="C17" s="28">
        <f t="shared" si="2"/>
        <v>0.83417999999999992</v>
      </c>
      <c r="D17" s="27">
        <f t="shared" si="2"/>
        <v>0.42651</v>
      </c>
      <c r="E17" s="28">
        <f t="shared" si="2"/>
        <v>628.44651999999996</v>
      </c>
      <c r="F17" s="27">
        <f t="shared" si="2"/>
        <v>0.70404999999999995</v>
      </c>
      <c r="G17" s="28">
        <f t="shared" si="2"/>
        <v>0.36953999999999998</v>
      </c>
      <c r="H17" s="27">
        <f t="shared" si="2"/>
        <v>0.70157999999999998</v>
      </c>
      <c r="I17" s="28">
        <f t="shared" si="2"/>
        <v>0.36763999999999997</v>
      </c>
      <c r="J17" s="28">
        <f t="shared" si="2"/>
        <v>0.55130000000000001</v>
      </c>
      <c r="K17" s="27">
        <f t="shared" si="2"/>
        <v>55.2333</v>
      </c>
      <c r="L17" s="19">
        <f t="shared" si="2"/>
        <v>0.55489999999999995</v>
      </c>
      <c r="M17" s="20">
        <f t="shared" si="2"/>
        <v>0.54770000000000008</v>
      </c>
      <c r="N17" s="19">
        <f t="shared" si="2"/>
        <v>0.61135000000000006</v>
      </c>
      <c r="O17" s="20">
        <f t="shared" si="2"/>
        <v>0.59848999999999997</v>
      </c>
    </row>
    <row r="18" spans="1:15" ht="15.75" thickBot="1" x14ac:dyDescent="0.3">
      <c r="A18" s="31" t="s">
        <v>20</v>
      </c>
      <c r="B18" s="32">
        <f>B17/5</f>
        <v>0.120418</v>
      </c>
      <c r="C18" s="33">
        <f>C17/5</f>
        <v>0.16683599999999998</v>
      </c>
      <c r="D18" s="33">
        <f t="shared" ref="D18:K18" si="3">D17/5</f>
        <v>8.5302000000000003E-2</v>
      </c>
      <c r="E18" s="33">
        <f t="shared" si="3"/>
        <v>125.68930399999999</v>
      </c>
      <c r="F18" s="33">
        <f t="shared" si="3"/>
        <v>0.14080999999999999</v>
      </c>
      <c r="G18" s="33">
        <f t="shared" si="3"/>
        <v>7.3908000000000001E-2</v>
      </c>
      <c r="H18" s="33">
        <f t="shared" si="3"/>
        <v>0.140316</v>
      </c>
      <c r="I18" s="33">
        <f t="shared" si="3"/>
        <v>7.3527999999999996E-2</v>
      </c>
      <c r="J18" s="33">
        <f t="shared" si="3"/>
        <v>0.11026</v>
      </c>
      <c r="K18" s="33">
        <f t="shared" si="3"/>
        <v>11.046659999999999</v>
      </c>
      <c r="L18" s="24">
        <f>L17/5</f>
        <v>0.11098</v>
      </c>
      <c r="M18" s="25">
        <f>M17/5</f>
        <v>0.10954000000000001</v>
      </c>
      <c r="N18" s="24">
        <f>N17/5</f>
        <v>0.12227000000000002</v>
      </c>
      <c r="O18" s="25">
        <f>O17/5</f>
        <v>0.119698</v>
      </c>
    </row>
    <row r="19" spans="1:15" ht="15" customHeight="1" thickTop="1" x14ac:dyDescent="0.25">
      <c r="A19" s="16">
        <v>114518</v>
      </c>
      <c r="B19" s="17">
        <v>0.15246000000000001</v>
      </c>
      <c r="C19" s="18">
        <v>0.20684</v>
      </c>
      <c r="D19" s="17">
        <v>0.10576000000000001</v>
      </c>
      <c r="E19" s="18">
        <v>155.16991999999999</v>
      </c>
      <c r="F19" s="17">
        <v>0.17599000000000001</v>
      </c>
      <c r="G19" s="18">
        <v>9.2060000000000003E-2</v>
      </c>
      <c r="H19" s="17">
        <v>0.17452999999999999</v>
      </c>
      <c r="I19" s="18">
        <v>9.1410000000000005E-2</v>
      </c>
      <c r="J19" s="18">
        <v>0.13819999999999999</v>
      </c>
      <c r="K19" s="17">
        <v>13.73725</v>
      </c>
      <c r="L19" s="19">
        <v>0.1391</v>
      </c>
      <c r="M19" s="20">
        <v>0.13730000000000001</v>
      </c>
      <c r="N19" s="19">
        <v>0.15336</v>
      </c>
      <c r="O19" s="20">
        <v>0.15156</v>
      </c>
    </row>
    <row r="20" spans="1:15" x14ac:dyDescent="0.25">
      <c r="A20" s="16">
        <v>41471</v>
      </c>
      <c r="B20" s="17">
        <v>0.15182999999999999</v>
      </c>
      <c r="C20" s="18">
        <v>0.20684</v>
      </c>
      <c r="D20" s="17">
        <v>0.10576000000000001</v>
      </c>
      <c r="E20" s="18">
        <v>155.08509000000001</v>
      </c>
      <c r="F20" s="17">
        <v>0.17682</v>
      </c>
      <c r="G20" s="18">
        <v>9.1450000000000004E-2</v>
      </c>
      <c r="H20" s="17">
        <v>0.1744</v>
      </c>
      <c r="I20" s="18">
        <v>9.1450000000000004E-2</v>
      </c>
      <c r="J20" s="18">
        <v>0.1381</v>
      </c>
      <c r="K20" s="17">
        <v>13.794980000000001</v>
      </c>
      <c r="L20" s="19">
        <v>0.13900000000000001</v>
      </c>
      <c r="M20" s="20">
        <v>0.13719999999999999</v>
      </c>
      <c r="N20" s="19">
        <v>0.15273</v>
      </c>
      <c r="O20" s="20">
        <v>0.15093000000000001</v>
      </c>
    </row>
    <row r="21" spans="1:15" x14ac:dyDescent="0.25">
      <c r="A21" s="16">
        <v>41442</v>
      </c>
      <c r="B21" s="17">
        <v>0.14943000000000001</v>
      </c>
      <c r="C21" s="18">
        <v>0.20537</v>
      </c>
      <c r="D21" s="17">
        <v>0.105</v>
      </c>
      <c r="E21" s="18">
        <v>154.59311</v>
      </c>
      <c r="F21" s="17">
        <v>0.17508000000000001</v>
      </c>
      <c r="G21" s="18">
        <v>9.1819999999999999E-2</v>
      </c>
      <c r="H21" s="17">
        <v>0.17394999999999999</v>
      </c>
      <c r="I21" s="18">
        <v>9.2100000000000001E-2</v>
      </c>
      <c r="J21" s="18">
        <v>0.1381</v>
      </c>
      <c r="K21" s="17">
        <v>13.69589</v>
      </c>
      <c r="L21" s="19">
        <v>0.13900000000000001</v>
      </c>
      <c r="M21" s="20">
        <v>0.13719999999999999</v>
      </c>
      <c r="N21" s="19">
        <v>0.15032999999999999</v>
      </c>
      <c r="O21" s="20">
        <v>0.14853</v>
      </c>
    </row>
    <row r="22" spans="1:15" x14ac:dyDescent="0.25">
      <c r="A22" s="16">
        <v>41473</v>
      </c>
      <c r="B22" s="17">
        <v>0.14877000000000001</v>
      </c>
      <c r="C22" s="18">
        <v>0.20482</v>
      </c>
      <c r="D22" s="17">
        <v>0.10471999999999999</v>
      </c>
      <c r="E22" s="18">
        <v>153.57042999999999</v>
      </c>
      <c r="F22" s="17">
        <v>0.17413000000000001</v>
      </c>
      <c r="G22" s="18">
        <v>9.1200000000000003E-2</v>
      </c>
      <c r="H22" s="17">
        <v>0.17316000000000001</v>
      </c>
      <c r="I22" s="18">
        <v>9.5600000000000004E-2</v>
      </c>
      <c r="J22" s="18">
        <v>0.13830000000000001</v>
      </c>
      <c r="K22" s="17">
        <v>13.67937</v>
      </c>
      <c r="L22" s="19">
        <v>0.13830000000000001</v>
      </c>
      <c r="M22" s="20">
        <v>0.13650000000000001</v>
      </c>
      <c r="N22" s="19">
        <v>0.14967</v>
      </c>
      <c r="O22" s="20">
        <v>0.14787</v>
      </c>
    </row>
    <row r="23" spans="1:15" ht="15.75" thickBot="1" x14ac:dyDescent="0.3">
      <c r="A23" s="21">
        <v>41474</v>
      </c>
      <c r="B23" s="22">
        <v>0.14979999999999999</v>
      </c>
      <c r="C23" s="23">
        <v>0.20569000000000001</v>
      </c>
      <c r="D23" s="22">
        <v>0.10507</v>
      </c>
      <c r="E23" s="23">
        <v>154.52893</v>
      </c>
      <c r="F23" s="22">
        <v>0.17446999999999999</v>
      </c>
      <c r="G23" s="23">
        <v>9.0529999999999999E-2</v>
      </c>
      <c r="H23" s="22">
        <v>0.17405000000000001</v>
      </c>
      <c r="I23" s="23">
        <v>9.0529999999999999E-2</v>
      </c>
      <c r="J23" s="23">
        <v>0.1376</v>
      </c>
      <c r="K23" s="22">
        <v>13.788040000000001</v>
      </c>
      <c r="L23" s="24">
        <v>0.13850000000000001</v>
      </c>
      <c r="M23" s="25">
        <v>0.13669999999999999</v>
      </c>
      <c r="N23" s="24">
        <v>0.1507</v>
      </c>
      <c r="O23" s="25">
        <v>0.1489</v>
      </c>
    </row>
    <row r="24" spans="1:15" ht="15.75" thickTop="1" x14ac:dyDescent="0.25">
      <c r="A24" s="26" t="s">
        <v>19</v>
      </c>
      <c r="B24" s="27">
        <f t="shared" ref="B24:O24" si="4">SUM(B19:B23)</f>
        <v>0.7522899999999999</v>
      </c>
      <c r="C24" s="28">
        <f t="shared" si="4"/>
        <v>1.02956</v>
      </c>
      <c r="D24" s="27">
        <f t="shared" si="4"/>
        <v>0.52631000000000006</v>
      </c>
      <c r="E24" s="28">
        <f t="shared" si="4"/>
        <v>772.94748000000004</v>
      </c>
      <c r="F24" s="27">
        <f t="shared" si="4"/>
        <v>0.87648999999999999</v>
      </c>
      <c r="G24" s="28">
        <f t="shared" si="4"/>
        <v>0.45706000000000002</v>
      </c>
      <c r="H24" s="27">
        <f t="shared" si="4"/>
        <v>0.87009000000000003</v>
      </c>
      <c r="I24" s="28">
        <f t="shared" si="4"/>
        <v>0.46109000000000006</v>
      </c>
      <c r="J24" s="28">
        <f t="shared" si="4"/>
        <v>0.69029999999999991</v>
      </c>
      <c r="K24" s="27">
        <f t="shared" si="4"/>
        <v>68.695529999999991</v>
      </c>
      <c r="L24" s="19">
        <f t="shared" si="4"/>
        <v>0.69389999999999996</v>
      </c>
      <c r="M24" s="20">
        <f t="shared" si="4"/>
        <v>0.68490000000000006</v>
      </c>
      <c r="N24" s="19">
        <f t="shared" si="4"/>
        <v>0.75678999999999985</v>
      </c>
      <c r="O24" s="20">
        <f t="shared" si="4"/>
        <v>0.74779000000000007</v>
      </c>
    </row>
    <row r="25" spans="1:15" ht="15.75" thickBot="1" x14ac:dyDescent="0.3">
      <c r="A25" s="31" t="s">
        <v>20</v>
      </c>
      <c r="B25" s="32">
        <f>B24/5</f>
        <v>0.15045799999999998</v>
      </c>
      <c r="C25" s="33">
        <f>C24/5</f>
        <v>0.20591200000000001</v>
      </c>
      <c r="D25" s="33">
        <f t="shared" ref="D25:K25" si="5">D24/5</f>
        <v>0.10526200000000001</v>
      </c>
      <c r="E25" s="33">
        <f t="shared" si="5"/>
        <v>154.589496</v>
      </c>
      <c r="F25" s="33">
        <f t="shared" si="5"/>
        <v>0.17529800000000001</v>
      </c>
      <c r="G25" s="33">
        <f t="shared" si="5"/>
        <v>9.1412000000000007E-2</v>
      </c>
      <c r="H25" s="33">
        <f t="shared" si="5"/>
        <v>0.17401800000000001</v>
      </c>
      <c r="I25" s="33">
        <f t="shared" si="5"/>
        <v>9.2218000000000008E-2</v>
      </c>
      <c r="J25" s="33">
        <f t="shared" si="5"/>
        <v>0.13805999999999999</v>
      </c>
      <c r="K25" s="33">
        <f t="shared" si="5"/>
        <v>13.739105999999998</v>
      </c>
      <c r="L25" s="24">
        <f>L24/5</f>
        <v>0.13877999999999999</v>
      </c>
      <c r="M25" s="25">
        <f>M24/5</f>
        <v>0.13698000000000002</v>
      </c>
      <c r="N25" s="24">
        <f>N24/5</f>
        <v>0.15135799999999996</v>
      </c>
      <c r="O25" s="25">
        <f>O24/5</f>
        <v>0.14955800000000002</v>
      </c>
    </row>
    <row r="26" spans="1:15" ht="15.75" thickTop="1" x14ac:dyDescent="0.25">
      <c r="A26" s="16">
        <v>41477</v>
      </c>
      <c r="B26" s="17">
        <v>0.14976</v>
      </c>
      <c r="C26" s="18">
        <v>0.20477999999999999</v>
      </c>
      <c r="D26" s="17">
        <v>0.1047</v>
      </c>
      <c r="E26" s="18">
        <v>154.51929999999999</v>
      </c>
      <c r="F26" s="17">
        <v>0.17372000000000001</v>
      </c>
      <c r="G26" s="18">
        <v>9.146E-2</v>
      </c>
      <c r="H26" s="17">
        <v>0.1741</v>
      </c>
      <c r="I26" s="18">
        <v>9.0120000000000006E-2</v>
      </c>
      <c r="J26" s="18">
        <v>0.1376</v>
      </c>
      <c r="K26" s="17">
        <v>13.82536</v>
      </c>
      <c r="L26" s="19">
        <v>0.13850000000000001</v>
      </c>
      <c r="M26" s="20">
        <v>0.13669999999999999</v>
      </c>
      <c r="N26" s="19">
        <v>0.15065999999999999</v>
      </c>
      <c r="O26" s="20">
        <v>0.14885999999999999</v>
      </c>
    </row>
    <row r="27" spans="1:15" x14ac:dyDescent="0.25">
      <c r="A27" s="16">
        <v>41478</v>
      </c>
      <c r="B27" s="17">
        <v>0.14878</v>
      </c>
      <c r="C27" s="18">
        <v>0.20374</v>
      </c>
      <c r="D27" s="17">
        <v>0.10417</v>
      </c>
      <c r="E27" s="18">
        <v>153.60111000000001</v>
      </c>
      <c r="F27" s="17">
        <v>0.17305999999999999</v>
      </c>
      <c r="G27" s="18">
        <v>9.0090000000000003E-2</v>
      </c>
      <c r="H27" s="17">
        <v>0.17338999999999999</v>
      </c>
      <c r="I27" s="18">
        <v>8.9539999999999995E-2</v>
      </c>
      <c r="J27" s="18">
        <v>0.13730000000000001</v>
      </c>
      <c r="K27" s="17">
        <v>13.71181</v>
      </c>
      <c r="L27" s="19">
        <v>0.13819999999999999</v>
      </c>
      <c r="M27" s="20">
        <v>0.13639999999999999</v>
      </c>
      <c r="N27" s="19">
        <v>0.14968000000000001</v>
      </c>
      <c r="O27" s="20">
        <v>0.14788000000000001</v>
      </c>
    </row>
    <row r="28" spans="1:15" x14ac:dyDescent="0.25">
      <c r="A28" s="16">
        <v>41479</v>
      </c>
      <c r="B28" s="17">
        <v>0.14809</v>
      </c>
      <c r="C28" s="18">
        <v>0.20305000000000001</v>
      </c>
      <c r="D28" s="17">
        <v>0.10382</v>
      </c>
      <c r="E28" s="18">
        <v>153.09529000000001</v>
      </c>
      <c r="F28" s="17">
        <v>0.17176</v>
      </c>
      <c r="G28" s="18">
        <v>9.0880000000000002E-2</v>
      </c>
      <c r="H28" s="17">
        <v>0.17326</v>
      </c>
      <c r="I28" s="18">
        <v>8.9249999999999996E-2</v>
      </c>
      <c r="J28" s="18">
        <v>0.1371</v>
      </c>
      <c r="K28" s="17">
        <v>13.66733</v>
      </c>
      <c r="L28" s="19">
        <v>0.13800000000000001</v>
      </c>
      <c r="M28" s="20">
        <v>0.13619999999999999</v>
      </c>
      <c r="N28" s="19">
        <v>0.14899000000000001</v>
      </c>
      <c r="O28" s="20">
        <v>0.14718999999999999</v>
      </c>
    </row>
    <row r="29" spans="1:15" x14ac:dyDescent="0.25">
      <c r="A29" s="16">
        <v>41480</v>
      </c>
      <c r="B29" s="17">
        <v>0.14902000000000001</v>
      </c>
      <c r="C29" s="18">
        <v>0.20326</v>
      </c>
      <c r="D29" s="17">
        <v>0.10392</v>
      </c>
      <c r="E29" s="18">
        <v>153.2338</v>
      </c>
      <c r="F29" s="17">
        <v>0.17262</v>
      </c>
      <c r="G29" s="18">
        <v>9.0920000000000001E-2</v>
      </c>
      <c r="H29" s="17">
        <v>0.17402999999999999</v>
      </c>
      <c r="I29" s="18">
        <v>8.9550000000000005E-2</v>
      </c>
      <c r="J29" s="18">
        <v>0.13739999999999999</v>
      </c>
      <c r="K29" s="17">
        <v>13.737080000000001</v>
      </c>
      <c r="L29" s="19">
        <v>0.13830000000000001</v>
      </c>
      <c r="M29" s="20">
        <v>0.13650000000000001</v>
      </c>
      <c r="N29" s="19">
        <v>0.14992</v>
      </c>
      <c r="O29" s="20">
        <v>0.14812</v>
      </c>
    </row>
    <row r="30" spans="1:15" ht="15.75" thickBot="1" x14ac:dyDescent="0.3">
      <c r="A30" s="21">
        <v>41481</v>
      </c>
      <c r="B30" s="22">
        <v>0.14932999999999999</v>
      </c>
      <c r="C30" s="23">
        <v>0.2031</v>
      </c>
      <c r="D30" s="22">
        <v>0.10384</v>
      </c>
      <c r="E30" s="23">
        <v>153.64858000000001</v>
      </c>
      <c r="F30" s="22">
        <v>0.1714</v>
      </c>
      <c r="G30" s="23">
        <v>9.1050000000000006E-2</v>
      </c>
      <c r="H30" s="22">
        <v>0.17404</v>
      </c>
      <c r="I30" s="23">
        <v>8.9569999999999997E-2</v>
      </c>
      <c r="J30" s="23">
        <v>0.13739999999999999</v>
      </c>
      <c r="K30" s="22">
        <v>13.69346</v>
      </c>
      <c r="L30" s="24">
        <v>0.13830000000000001</v>
      </c>
      <c r="M30" s="25">
        <v>0.13650000000000001</v>
      </c>
      <c r="N30" s="24">
        <v>0.15023</v>
      </c>
      <c r="O30" s="25">
        <v>0.14843000000000001</v>
      </c>
    </row>
    <row r="31" spans="1:15" ht="15.75" thickTop="1" x14ac:dyDescent="0.25">
      <c r="A31" s="26" t="s">
        <v>19</v>
      </c>
      <c r="B31" s="27">
        <f t="shared" ref="B31:O31" si="6">SUM(B26:B30)</f>
        <v>0.74497999999999998</v>
      </c>
      <c r="C31" s="28">
        <f t="shared" si="6"/>
        <v>1.01793</v>
      </c>
      <c r="D31" s="27">
        <f t="shared" si="6"/>
        <v>0.52045000000000008</v>
      </c>
      <c r="E31" s="28">
        <f t="shared" si="6"/>
        <v>768.09807999999998</v>
      </c>
      <c r="F31" s="27">
        <f t="shared" si="6"/>
        <v>0.86255999999999999</v>
      </c>
      <c r="G31" s="28">
        <f t="shared" si="6"/>
        <v>0.45440000000000003</v>
      </c>
      <c r="H31" s="27">
        <f t="shared" si="6"/>
        <v>0.86881999999999993</v>
      </c>
      <c r="I31" s="28">
        <f t="shared" si="6"/>
        <v>0.44802999999999998</v>
      </c>
      <c r="J31" s="28">
        <f t="shared" si="6"/>
        <v>0.68679999999999997</v>
      </c>
      <c r="K31" s="27">
        <f t="shared" si="6"/>
        <v>68.635039999999989</v>
      </c>
      <c r="L31" s="19">
        <f t="shared" si="6"/>
        <v>0.69130000000000003</v>
      </c>
      <c r="M31" s="20">
        <f t="shared" si="6"/>
        <v>0.68230000000000013</v>
      </c>
      <c r="N31" s="19">
        <f t="shared" si="6"/>
        <v>0.74948000000000004</v>
      </c>
      <c r="O31" s="20">
        <f t="shared" si="6"/>
        <v>0.74048000000000003</v>
      </c>
    </row>
    <row r="32" spans="1:15" ht="15.75" thickBot="1" x14ac:dyDescent="0.3">
      <c r="A32" s="31" t="s">
        <v>20</v>
      </c>
      <c r="B32" s="32">
        <f>B31/5</f>
        <v>0.14899599999999999</v>
      </c>
      <c r="C32" s="33">
        <f>C31/5</f>
        <v>0.20358599999999999</v>
      </c>
      <c r="D32" s="33">
        <f t="shared" ref="D32:K32" si="7">D31/5</f>
        <v>0.10409000000000002</v>
      </c>
      <c r="E32" s="33">
        <f t="shared" si="7"/>
        <v>153.61961600000001</v>
      </c>
      <c r="F32" s="33">
        <f t="shared" si="7"/>
        <v>0.172512</v>
      </c>
      <c r="G32" s="33">
        <f t="shared" si="7"/>
        <v>9.0880000000000002E-2</v>
      </c>
      <c r="H32" s="33">
        <f t="shared" si="7"/>
        <v>0.17376399999999997</v>
      </c>
      <c r="I32" s="33">
        <f t="shared" si="7"/>
        <v>8.9605999999999991E-2</v>
      </c>
      <c r="J32" s="33">
        <f t="shared" si="7"/>
        <v>0.13735999999999998</v>
      </c>
      <c r="K32" s="33">
        <f t="shared" si="7"/>
        <v>13.727007999999998</v>
      </c>
      <c r="L32" s="24">
        <f>L31/5</f>
        <v>0.13825999999999999</v>
      </c>
      <c r="M32" s="25">
        <f>M31/5</f>
        <v>0.13646000000000003</v>
      </c>
      <c r="N32" s="24">
        <f>N31/5</f>
        <v>0.149896</v>
      </c>
      <c r="O32" s="25">
        <f>O31/5</f>
        <v>0.14809600000000001</v>
      </c>
    </row>
    <row r="33" spans="1:15" ht="15.75" thickTop="1" x14ac:dyDescent="0.25">
      <c r="A33" s="16">
        <v>41484</v>
      </c>
      <c r="B33" s="17">
        <v>0.14807999999999999</v>
      </c>
      <c r="C33" s="18">
        <v>0.20179</v>
      </c>
      <c r="D33" s="17">
        <v>0.10317999999999999</v>
      </c>
      <c r="E33" s="18">
        <v>152.46456000000001</v>
      </c>
      <c r="F33" s="17">
        <v>0.16958000000000001</v>
      </c>
      <c r="G33" s="18">
        <v>9.042E-2</v>
      </c>
      <c r="H33" s="17">
        <v>0.17313999999999999</v>
      </c>
      <c r="I33" s="18">
        <v>8.9090000000000003E-2</v>
      </c>
      <c r="J33" s="18">
        <v>0.13700000000000001</v>
      </c>
      <c r="K33" s="17">
        <v>13.44158</v>
      </c>
      <c r="L33" s="19">
        <v>0.13789999999999999</v>
      </c>
      <c r="M33" s="20">
        <v>0.1361</v>
      </c>
      <c r="N33" s="19">
        <v>0.14898</v>
      </c>
      <c r="O33" s="20">
        <v>0.14718000000000001</v>
      </c>
    </row>
    <row r="34" spans="1:15" x14ac:dyDescent="0.25">
      <c r="A34" s="16">
        <v>41485</v>
      </c>
      <c r="B34" s="17">
        <v>0.14865999999999999</v>
      </c>
      <c r="C34" s="18">
        <v>0.20232</v>
      </c>
      <c r="D34" s="17">
        <v>0.10344</v>
      </c>
      <c r="E34" s="18">
        <v>152.39626999999999</v>
      </c>
      <c r="F34" s="17">
        <v>0.17032</v>
      </c>
      <c r="G34" s="18">
        <v>9.0469999999999995E-2</v>
      </c>
      <c r="H34" s="17">
        <v>0.17366000000000001</v>
      </c>
      <c r="I34" s="18">
        <v>8.9289999999999994E-2</v>
      </c>
      <c r="J34" s="18">
        <v>0.13719999999999999</v>
      </c>
      <c r="K34" s="17">
        <v>13.44406</v>
      </c>
      <c r="L34" s="19">
        <v>0.1381</v>
      </c>
      <c r="M34" s="20">
        <v>0.1363</v>
      </c>
      <c r="N34" s="19">
        <v>0.14956</v>
      </c>
      <c r="O34" s="20">
        <v>0.14776</v>
      </c>
    </row>
    <row r="35" spans="1:15" ht="15.75" thickBot="1" x14ac:dyDescent="0.3">
      <c r="A35" s="21">
        <v>41486</v>
      </c>
      <c r="B35" s="22">
        <v>0.15124000000000001</v>
      </c>
      <c r="C35" s="23">
        <v>0.20319000000000001</v>
      </c>
      <c r="D35" s="22">
        <v>0.10389</v>
      </c>
      <c r="E35" s="23">
        <v>153.50782000000001</v>
      </c>
      <c r="F35" s="22">
        <v>0.17230000000000001</v>
      </c>
      <c r="G35" s="23">
        <v>9.0980000000000005E-2</v>
      </c>
      <c r="H35" s="22">
        <v>0.17230000000000001</v>
      </c>
      <c r="I35" s="23">
        <v>9.0179999999999996E-2</v>
      </c>
      <c r="J35" s="23">
        <v>0.13780000000000001</v>
      </c>
      <c r="K35" s="22">
        <v>13.51784</v>
      </c>
      <c r="L35" s="24">
        <v>0.13869999999999999</v>
      </c>
      <c r="M35" s="25">
        <v>0.13689999999999999</v>
      </c>
      <c r="N35" s="24">
        <v>0.15214</v>
      </c>
      <c r="O35" s="25">
        <v>0.15034</v>
      </c>
    </row>
    <row r="36" spans="1:15" ht="15.75" thickTop="1" x14ac:dyDescent="0.25">
      <c r="A36" s="26" t="s">
        <v>19</v>
      </c>
      <c r="B36" s="27">
        <f t="shared" ref="B36:O36" si="8">SUM(B33:B35)</f>
        <v>0.44798000000000004</v>
      </c>
      <c r="C36" s="28">
        <f t="shared" si="8"/>
        <v>0.60729999999999995</v>
      </c>
      <c r="D36" s="27">
        <f t="shared" si="8"/>
        <v>0.31051000000000001</v>
      </c>
      <c r="E36" s="28">
        <f t="shared" si="8"/>
        <v>458.36865</v>
      </c>
      <c r="F36" s="27">
        <f t="shared" si="8"/>
        <v>0.51219999999999999</v>
      </c>
      <c r="G36" s="28">
        <f t="shared" si="8"/>
        <v>0.27187</v>
      </c>
      <c r="H36" s="27">
        <f t="shared" si="8"/>
        <v>0.51910000000000001</v>
      </c>
      <c r="I36" s="28">
        <f t="shared" si="8"/>
        <v>0.26855999999999997</v>
      </c>
      <c r="J36" s="28">
        <f t="shared" si="8"/>
        <v>0.41200000000000003</v>
      </c>
      <c r="K36" s="27">
        <f t="shared" si="8"/>
        <v>40.403480000000002</v>
      </c>
      <c r="L36" s="19">
        <f t="shared" si="8"/>
        <v>0.41470000000000001</v>
      </c>
      <c r="M36" s="20">
        <f t="shared" si="8"/>
        <v>0.4093</v>
      </c>
      <c r="N36" s="19">
        <f t="shared" si="8"/>
        <v>0.45068000000000003</v>
      </c>
      <c r="O36" s="20">
        <f t="shared" si="8"/>
        <v>0.44528000000000001</v>
      </c>
    </row>
    <row r="37" spans="1:15" ht="15.75" thickBot="1" x14ac:dyDescent="0.3">
      <c r="A37" s="31" t="s">
        <v>20</v>
      </c>
      <c r="B37" s="32">
        <f>B36/4</f>
        <v>0.11199500000000001</v>
      </c>
      <c r="C37" s="33">
        <f>C36/4</f>
        <v>0.15182499999999999</v>
      </c>
      <c r="D37" s="33">
        <f t="shared" ref="D37:K37" si="9">D36/4</f>
        <v>7.7627500000000002E-2</v>
      </c>
      <c r="E37" s="33">
        <f t="shared" si="9"/>
        <v>114.5921625</v>
      </c>
      <c r="F37" s="33">
        <f t="shared" si="9"/>
        <v>0.12805</v>
      </c>
      <c r="G37" s="33">
        <f t="shared" si="9"/>
        <v>6.79675E-2</v>
      </c>
      <c r="H37" s="33">
        <f t="shared" si="9"/>
        <v>0.129775</v>
      </c>
      <c r="I37" s="33">
        <f t="shared" si="9"/>
        <v>6.7139999999999991E-2</v>
      </c>
      <c r="J37" s="33">
        <f t="shared" si="9"/>
        <v>0.10300000000000001</v>
      </c>
      <c r="K37" s="33">
        <f t="shared" si="9"/>
        <v>10.10087</v>
      </c>
      <c r="L37" s="24">
        <f>L36/4</f>
        <v>0.103675</v>
      </c>
      <c r="M37" s="25">
        <f>M36/4</f>
        <v>0.102325</v>
      </c>
      <c r="N37" s="25">
        <f>N36/4</f>
        <v>0.11267000000000001</v>
      </c>
      <c r="O37" s="25">
        <f>O36/4</f>
        <v>0.11132</v>
      </c>
    </row>
    <row r="38" spans="1:15" ht="15.75" thickTop="1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x14ac:dyDescent="0.25">
      <c r="A39" s="36"/>
      <c r="B39" s="17"/>
      <c r="C39" s="18"/>
      <c r="D39" s="17"/>
      <c r="E39" s="18"/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ht="20.25" x14ac:dyDescent="0.3">
      <c r="A40" s="36"/>
      <c r="B40" s="17"/>
      <c r="C40" s="52"/>
      <c r="D40" s="17"/>
      <c r="E40" s="38" t="s">
        <v>21</v>
      </c>
      <c r="F40" s="17"/>
      <c r="G40" s="18"/>
      <c r="H40" s="17"/>
      <c r="I40" s="18"/>
      <c r="J40" s="18"/>
      <c r="K40" s="17"/>
      <c r="L40" s="19"/>
      <c r="M40" s="20"/>
      <c r="N40" s="19"/>
      <c r="O40" s="20"/>
    </row>
    <row r="41" spans="1:15" ht="15.75" thickBot="1" x14ac:dyDescent="0.3">
      <c r="A41" s="39"/>
      <c r="B41" s="40"/>
      <c r="C41" s="41"/>
      <c r="D41" s="40"/>
      <c r="E41" s="41"/>
      <c r="F41" s="40"/>
      <c r="G41" s="41"/>
      <c r="H41" s="40"/>
      <c r="I41" s="41"/>
      <c r="J41" s="41"/>
      <c r="K41" s="40"/>
      <c r="L41" s="42"/>
      <c r="M41" s="43"/>
      <c r="N41" s="42"/>
      <c r="O41" s="43"/>
    </row>
    <row r="42" spans="1:15" x14ac:dyDescent="0.25">
      <c r="A42" s="44" t="s">
        <v>22</v>
      </c>
      <c r="B42" s="45">
        <f t="shared" ref="B42:K42" si="10">SUM(B6:B10,B13:B16,B19:B23,B26:B30,B33:B35)</f>
        <v>3.2998799999999999</v>
      </c>
      <c r="C42" s="58">
        <f t="shared" si="10"/>
        <v>4.5256000000000007</v>
      </c>
      <c r="D42" s="45">
        <f t="shared" si="10"/>
        <v>2.3138000000000001</v>
      </c>
      <c r="E42" s="58">
        <f t="shared" si="10"/>
        <v>3256.6089200000001</v>
      </c>
      <c r="F42" s="58">
        <f t="shared" si="10"/>
        <v>3.8361399999999999</v>
      </c>
      <c r="G42" s="45">
        <f t="shared" si="10"/>
        <v>2.0118900000000002</v>
      </c>
      <c r="H42" s="58">
        <f t="shared" si="10"/>
        <v>3.8343600000000002</v>
      </c>
      <c r="I42" s="45">
        <f t="shared" si="10"/>
        <v>1.9989799999999998</v>
      </c>
      <c r="J42" s="58">
        <f t="shared" si="10"/>
        <v>3.0295000000000005</v>
      </c>
      <c r="K42" s="46">
        <f t="shared" si="10"/>
        <v>301.75479999999993</v>
      </c>
      <c r="L42" s="19">
        <f>SUM(L11,L17,L24,L31,L36)</f>
        <v>3.0484</v>
      </c>
      <c r="M42" s="19">
        <f t="shared" ref="M42:O42" si="11">SUM(M11,M17,M24,M31,M36)</f>
        <v>3.0087999999999999</v>
      </c>
      <c r="N42" s="19">
        <f t="shared" si="11"/>
        <v>3.3253400000000002</v>
      </c>
      <c r="O42" s="19">
        <f t="shared" si="11"/>
        <v>3.2800800000000003</v>
      </c>
    </row>
    <row r="43" spans="1:15" x14ac:dyDescent="0.25">
      <c r="A43" s="44" t="s">
        <v>23</v>
      </c>
      <c r="B43" s="45">
        <f>B42/22</f>
        <v>0.14999454545454546</v>
      </c>
      <c r="C43" s="46">
        <f>C42/22</f>
        <v>0.20570909090909095</v>
      </c>
      <c r="D43" s="46">
        <f t="shared" ref="D43:K43" si="12">D42/22</f>
        <v>0.10517272727272728</v>
      </c>
      <c r="E43" s="46">
        <f t="shared" si="12"/>
        <v>148.02767818181817</v>
      </c>
      <c r="F43" s="46">
        <f t="shared" si="12"/>
        <v>0.17437</v>
      </c>
      <c r="G43" s="46">
        <f t="shared" si="12"/>
        <v>9.1449545454545464E-2</v>
      </c>
      <c r="H43" s="46">
        <f t="shared" si="12"/>
        <v>0.17428909090909092</v>
      </c>
      <c r="I43" s="46">
        <f t="shared" si="12"/>
        <v>9.0862727272727262E-2</v>
      </c>
      <c r="J43" s="46">
        <f t="shared" si="12"/>
        <v>0.13770454545454547</v>
      </c>
      <c r="K43" s="46">
        <f t="shared" si="12"/>
        <v>13.71612727272727</v>
      </c>
      <c r="L43" s="19">
        <f>L42/22</f>
        <v>0.13856363636363636</v>
      </c>
      <c r="M43" s="19">
        <f t="shared" ref="M43:O43" si="13">M42/22</f>
        <v>0.13676363636363637</v>
      </c>
      <c r="N43" s="19">
        <f t="shared" si="13"/>
        <v>0.15115181818181819</v>
      </c>
      <c r="O43" s="19">
        <f t="shared" si="13"/>
        <v>0.14909454545454548</v>
      </c>
    </row>
    <row r="44" spans="1:15" x14ac:dyDescent="0.25">
      <c r="A44" s="44" t="s">
        <v>24</v>
      </c>
      <c r="B44" s="45">
        <f>1/B43</f>
        <v>6.6669090997248377</v>
      </c>
      <c r="C44" s="46">
        <f>1/C43</f>
        <v>4.8612338695421595</v>
      </c>
      <c r="D44" s="45">
        <f>1/D43</f>
        <v>9.5081683810182387</v>
      </c>
      <c r="E44" s="46">
        <f>1000/E43</f>
        <v>6.7554933799051318</v>
      </c>
      <c r="F44" s="46">
        <f t="shared" ref="F44:J44" si="14">1/F43</f>
        <v>5.7349314675689627</v>
      </c>
      <c r="G44" s="45">
        <f t="shared" si="14"/>
        <v>10.934991475677098</v>
      </c>
      <c r="H44" s="46">
        <f t="shared" si="14"/>
        <v>5.7375937574979918</v>
      </c>
      <c r="I44" s="45">
        <f t="shared" si="14"/>
        <v>11.005612862559907</v>
      </c>
      <c r="J44" s="46">
        <f t="shared" si="14"/>
        <v>7.2619244099686409</v>
      </c>
      <c r="K44" s="46">
        <f>100/K43</f>
        <v>7.2906876709169177</v>
      </c>
      <c r="L44" s="19">
        <f>1/L43</f>
        <v>7.2169006692035165</v>
      </c>
      <c r="M44" s="19">
        <f t="shared" ref="M44:O44" si="15">1/M43</f>
        <v>7.3118851369316671</v>
      </c>
      <c r="N44" s="19">
        <f t="shared" si="15"/>
        <v>6.6158648438956611</v>
      </c>
      <c r="O44" s="19">
        <f t="shared" si="15"/>
        <v>6.7071534840613634</v>
      </c>
    </row>
    <row r="45" spans="1:15" ht="15.75" thickBot="1" x14ac:dyDescent="0.3">
      <c r="A45" s="47"/>
      <c r="B45" s="48"/>
      <c r="C45" s="49"/>
      <c r="D45" s="48"/>
      <c r="E45" s="49"/>
      <c r="F45" s="49"/>
      <c r="G45" s="48"/>
      <c r="H45" s="49"/>
      <c r="I45" s="48"/>
      <c r="J45" s="49"/>
      <c r="K45" s="48"/>
      <c r="L45" s="42"/>
      <c r="M45" s="43"/>
      <c r="N45" s="42"/>
      <c r="O45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workbookViewId="0">
      <selection activeCell="A3" sqref="A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62">
        <v>41487</v>
      </c>
      <c r="B6" s="63">
        <v>0.15381</v>
      </c>
      <c r="C6" s="64">
        <v>0.20387</v>
      </c>
      <c r="D6" s="63">
        <v>0.10424</v>
      </c>
      <c r="E6" s="64">
        <v>155.07668000000001</v>
      </c>
      <c r="F6" s="63">
        <v>0.17357</v>
      </c>
      <c r="G6" s="64">
        <v>9.146E-2</v>
      </c>
      <c r="H6" s="63">
        <v>0.17618</v>
      </c>
      <c r="I6" s="64">
        <v>9.1149999999999995E-2</v>
      </c>
      <c r="J6" s="64">
        <v>0.1384</v>
      </c>
      <c r="K6" s="63">
        <v>13.5824</v>
      </c>
      <c r="L6" s="65">
        <v>0.13930000000000001</v>
      </c>
      <c r="M6" s="66">
        <v>0.13750000000000001</v>
      </c>
      <c r="N6" s="65">
        <v>0.15470999999999999</v>
      </c>
      <c r="O6" s="66">
        <v>0.15290999999999999</v>
      </c>
    </row>
    <row r="7" spans="1:15" ht="15.75" thickBot="1" x14ac:dyDescent="0.3">
      <c r="A7" s="21">
        <v>41488</v>
      </c>
      <c r="B7" s="22">
        <v>0.15506</v>
      </c>
      <c r="C7" s="23">
        <v>0.20477000000000001</v>
      </c>
      <c r="D7" s="22">
        <v>0.1047</v>
      </c>
      <c r="E7" s="23">
        <v>155.59921</v>
      </c>
      <c r="F7" s="22">
        <v>0.17513000000000001</v>
      </c>
      <c r="G7" s="23">
        <v>9.1819999999999999E-2</v>
      </c>
      <c r="H7" s="22">
        <v>0.17666000000000001</v>
      </c>
      <c r="I7" s="23">
        <v>9.1410000000000005E-2</v>
      </c>
      <c r="J7" s="23">
        <v>0.13869999999999999</v>
      </c>
      <c r="K7" s="22">
        <v>13.69923</v>
      </c>
      <c r="L7" s="24">
        <v>0.1396</v>
      </c>
      <c r="M7" s="25">
        <v>0.13780000000000001</v>
      </c>
      <c r="N7" s="24">
        <v>0.15595999999999999</v>
      </c>
      <c r="O7" s="25">
        <v>0.15415999999999999</v>
      </c>
    </row>
    <row r="8" spans="1:15" ht="15.75" thickTop="1" x14ac:dyDescent="0.25">
      <c r="A8" s="26" t="s">
        <v>19</v>
      </c>
      <c r="B8" s="27">
        <f t="shared" ref="B8:O8" si="0">SUM(B6:B7)</f>
        <v>0.30886999999999998</v>
      </c>
      <c r="C8" s="28">
        <f t="shared" si="0"/>
        <v>0.40864</v>
      </c>
      <c r="D8" s="27">
        <f t="shared" si="0"/>
        <v>0.20894000000000001</v>
      </c>
      <c r="E8" s="28">
        <f t="shared" si="0"/>
        <v>310.67588999999998</v>
      </c>
      <c r="F8" s="27">
        <f t="shared" si="0"/>
        <v>0.34870000000000001</v>
      </c>
      <c r="G8" s="28">
        <f t="shared" si="0"/>
        <v>0.18328</v>
      </c>
      <c r="H8" s="27">
        <f t="shared" si="0"/>
        <v>0.35284000000000004</v>
      </c>
      <c r="I8" s="28">
        <f t="shared" si="0"/>
        <v>0.18256</v>
      </c>
      <c r="J8" s="28">
        <f t="shared" si="0"/>
        <v>0.27710000000000001</v>
      </c>
      <c r="K8" s="27">
        <f t="shared" si="0"/>
        <v>27.28163</v>
      </c>
      <c r="L8" s="19">
        <f t="shared" si="0"/>
        <v>0.27890000000000004</v>
      </c>
      <c r="M8" s="20">
        <f t="shared" si="0"/>
        <v>0.27529999999999999</v>
      </c>
      <c r="N8" s="19">
        <f t="shared" si="0"/>
        <v>0.31067</v>
      </c>
      <c r="O8" s="20">
        <f t="shared" si="0"/>
        <v>0.30706999999999995</v>
      </c>
    </row>
    <row r="9" spans="1:15" ht="15.75" thickBot="1" x14ac:dyDescent="0.3">
      <c r="A9" s="31" t="s">
        <v>20</v>
      </c>
      <c r="B9" s="32">
        <f>B8/4</f>
        <v>7.7217499999999994E-2</v>
      </c>
      <c r="C9" s="33">
        <f>C8/4</f>
        <v>0.10216</v>
      </c>
      <c r="D9" s="33">
        <f t="shared" ref="D9:K9" si="1">D8/4</f>
        <v>5.2235000000000004E-2</v>
      </c>
      <c r="E9" s="33">
        <f t="shared" si="1"/>
        <v>77.668972499999995</v>
      </c>
      <c r="F9" s="33">
        <f t="shared" si="1"/>
        <v>8.7175000000000002E-2</v>
      </c>
      <c r="G9" s="33">
        <f t="shared" si="1"/>
        <v>4.582E-2</v>
      </c>
      <c r="H9" s="33">
        <f t="shared" si="1"/>
        <v>8.8210000000000011E-2</v>
      </c>
      <c r="I9" s="33">
        <f t="shared" si="1"/>
        <v>4.564E-2</v>
      </c>
      <c r="J9" s="33">
        <f t="shared" si="1"/>
        <v>6.9275000000000003E-2</v>
      </c>
      <c r="K9" s="33">
        <f t="shared" si="1"/>
        <v>6.8204075</v>
      </c>
      <c r="L9" s="24">
        <f>L8/4</f>
        <v>6.9725000000000009E-2</v>
      </c>
      <c r="M9" s="25">
        <f>M8/4</f>
        <v>6.8824999999999997E-2</v>
      </c>
      <c r="N9" s="24">
        <f>N8/4</f>
        <v>7.76675E-2</v>
      </c>
      <c r="O9" s="25">
        <f>O8/4</f>
        <v>7.6767499999999989E-2</v>
      </c>
    </row>
    <row r="10" spans="1:15" ht="15.75" thickTop="1" x14ac:dyDescent="0.25">
      <c r="A10" s="16">
        <v>41491</v>
      </c>
      <c r="B10" s="17">
        <v>0.15556</v>
      </c>
      <c r="C10" s="18">
        <v>0.20424999999999999</v>
      </c>
      <c r="D10" s="17">
        <v>0.10443</v>
      </c>
      <c r="E10" s="18">
        <v>156.03975</v>
      </c>
      <c r="F10" s="17">
        <v>0.17953</v>
      </c>
      <c r="G10" s="18">
        <v>9.1990000000000002E-2</v>
      </c>
      <c r="H10" s="17">
        <v>0.17641999999999999</v>
      </c>
      <c r="I10" s="18">
        <v>9.0749999999999997E-2</v>
      </c>
      <c r="J10" s="18">
        <v>0.13869999999999999</v>
      </c>
      <c r="K10" s="17">
        <v>13.71414</v>
      </c>
      <c r="L10" s="19">
        <v>0.1396</v>
      </c>
      <c r="M10" s="20">
        <v>0.13780000000000001</v>
      </c>
      <c r="N10" s="19">
        <v>0.15645999999999999</v>
      </c>
      <c r="O10" s="20">
        <v>0.15465999999999999</v>
      </c>
    </row>
    <row r="11" spans="1:15" x14ac:dyDescent="0.25">
      <c r="A11" s="16">
        <v>41492</v>
      </c>
      <c r="B11" s="17">
        <v>0.15593000000000001</v>
      </c>
      <c r="C11" s="18">
        <v>0.20458000000000001</v>
      </c>
      <c r="D11" s="17">
        <v>0.1046</v>
      </c>
      <c r="E11" s="18">
        <v>154.78504000000001</v>
      </c>
      <c r="F11" s="17">
        <v>0.17873</v>
      </c>
      <c r="G11" s="18">
        <v>9.1579999999999995E-2</v>
      </c>
      <c r="H11" s="17">
        <v>0.17613999999999999</v>
      </c>
      <c r="I11" s="18">
        <v>9.0529999999999999E-2</v>
      </c>
      <c r="J11" s="18">
        <v>0.13869999999999999</v>
      </c>
      <c r="K11" s="17">
        <v>13.68276</v>
      </c>
      <c r="L11" s="19">
        <v>0.1396</v>
      </c>
      <c r="M11" s="20">
        <v>0.13780000000000001</v>
      </c>
      <c r="N11" s="19">
        <v>0.15683</v>
      </c>
      <c r="O11" s="20">
        <v>0.15503</v>
      </c>
    </row>
    <row r="12" spans="1:15" x14ac:dyDescent="0.25">
      <c r="A12" s="16">
        <v>41493</v>
      </c>
      <c r="B12" s="17">
        <v>0.15465999999999999</v>
      </c>
      <c r="C12" s="18">
        <v>0.20396</v>
      </c>
      <c r="D12" s="17">
        <v>0.10428</v>
      </c>
      <c r="E12" s="18">
        <v>154.39122</v>
      </c>
      <c r="F12" s="17">
        <v>0.17613999999999999</v>
      </c>
      <c r="G12" s="18">
        <v>9.1469999999999996E-2</v>
      </c>
      <c r="H12" s="17">
        <v>0.17569000000000001</v>
      </c>
      <c r="I12" s="18">
        <v>9.0190000000000006E-2</v>
      </c>
      <c r="J12" s="18">
        <v>0.1386</v>
      </c>
      <c r="K12" s="17">
        <v>13.57483</v>
      </c>
      <c r="L12" s="19">
        <v>0.13950000000000001</v>
      </c>
      <c r="M12" s="20">
        <v>0.13769999999999999</v>
      </c>
      <c r="N12" s="19">
        <v>0.15556</v>
      </c>
      <c r="O12" s="20">
        <v>0.15376000000000001</v>
      </c>
    </row>
    <row r="13" spans="1:15" x14ac:dyDescent="0.25">
      <c r="A13" s="16">
        <v>41494</v>
      </c>
      <c r="B13" s="17">
        <v>0.15418000000000001</v>
      </c>
      <c r="C13" s="18">
        <v>0.20338999999999999</v>
      </c>
      <c r="D13" s="17">
        <v>0.10399</v>
      </c>
      <c r="E13" s="18">
        <v>154.55600000000001</v>
      </c>
      <c r="F13" s="17">
        <v>0.17430000000000001</v>
      </c>
      <c r="G13" s="18">
        <v>9.1160000000000005E-2</v>
      </c>
      <c r="H13" s="17">
        <v>0.17543</v>
      </c>
      <c r="I13" s="18">
        <v>8.9599999999999999E-2</v>
      </c>
      <c r="J13" s="18">
        <v>0.1384</v>
      </c>
      <c r="K13" s="17">
        <v>13.4184</v>
      </c>
      <c r="L13" s="19">
        <v>0.13930000000000001</v>
      </c>
      <c r="M13" s="20">
        <v>0.13750000000000001</v>
      </c>
      <c r="N13" s="19">
        <v>0.15508</v>
      </c>
      <c r="O13" s="20">
        <v>0.15328</v>
      </c>
    </row>
    <row r="14" spans="1:15" ht="15.75" thickBot="1" x14ac:dyDescent="0.3">
      <c r="A14" s="21">
        <v>41495</v>
      </c>
      <c r="B14" s="22">
        <v>0.15204000000000001</v>
      </c>
      <c r="C14" s="23">
        <v>0.20174</v>
      </c>
      <c r="D14" s="22">
        <v>0.10315000000000001</v>
      </c>
      <c r="E14" s="23">
        <v>153.57732999999999</v>
      </c>
      <c r="F14" s="22">
        <v>0.17258000000000001</v>
      </c>
      <c r="G14" s="23">
        <v>9.0560000000000002E-2</v>
      </c>
      <c r="H14" s="22">
        <v>0.1741</v>
      </c>
      <c r="I14" s="23">
        <v>8.8760000000000006E-2</v>
      </c>
      <c r="J14" s="23">
        <v>0.13789999999999999</v>
      </c>
      <c r="K14" s="22">
        <v>13.273389999999999</v>
      </c>
      <c r="L14" s="24">
        <v>0.13880000000000001</v>
      </c>
      <c r="M14" s="25">
        <v>0.13700000000000001</v>
      </c>
      <c r="N14" s="24">
        <v>0.15293999999999999</v>
      </c>
      <c r="O14" s="25">
        <v>0.15114</v>
      </c>
    </row>
    <row r="15" spans="1:15" ht="15.75" thickTop="1" x14ac:dyDescent="0.25">
      <c r="A15" s="26" t="s">
        <v>19</v>
      </c>
      <c r="B15" s="27">
        <f t="shared" ref="B15:O15" si="2">SUM(B10:B14)</f>
        <v>0.77237</v>
      </c>
      <c r="C15" s="28">
        <f t="shared" si="2"/>
        <v>1.0179199999999999</v>
      </c>
      <c r="D15" s="27">
        <f t="shared" si="2"/>
        <v>0.52044999999999997</v>
      </c>
      <c r="E15" s="28">
        <f t="shared" si="2"/>
        <v>773.34933999999998</v>
      </c>
      <c r="F15" s="27">
        <f t="shared" si="2"/>
        <v>0.88128000000000006</v>
      </c>
      <c r="G15" s="28">
        <f t="shared" si="2"/>
        <v>0.45676000000000005</v>
      </c>
      <c r="H15" s="27">
        <f t="shared" si="2"/>
        <v>0.87778</v>
      </c>
      <c r="I15" s="28">
        <f t="shared" si="2"/>
        <v>0.44983000000000001</v>
      </c>
      <c r="J15" s="28">
        <f t="shared" si="2"/>
        <v>0.69230000000000003</v>
      </c>
      <c r="K15" s="27">
        <f t="shared" si="2"/>
        <v>67.663520000000005</v>
      </c>
      <c r="L15" s="19">
        <f t="shared" si="2"/>
        <v>0.69680000000000009</v>
      </c>
      <c r="M15" s="20">
        <f t="shared" si="2"/>
        <v>0.68779999999999997</v>
      </c>
      <c r="N15" s="19">
        <f t="shared" si="2"/>
        <v>0.77686999999999995</v>
      </c>
      <c r="O15" s="20">
        <f t="shared" si="2"/>
        <v>0.76787000000000005</v>
      </c>
    </row>
    <row r="16" spans="1:15" ht="15.75" thickBot="1" x14ac:dyDescent="0.3">
      <c r="A16" s="31" t="s">
        <v>20</v>
      </c>
      <c r="B16" s="32">
        <f>B15/5</f>
        <v>0.154474</v>
      </c>
      <c r="C16" s="33">
        <f>C15/5</f>
        <v>0.20358399999999999</v>
      </c>
      <c r="D16" s="33">
        <f t="shared" ref="D16:K16" si="3">D15/5</f>
        <v>0.10408999999999999</v>
      </c>
      <c r="E16" s="33">
        <f t="shared" si="3"/>
        <v>154.66986800000001</v>
      </c>
      <c r="F16" s="33">
        <f t="shared" si="3"/>
        <v>0.17625600000000002</v>
      </c>
      <c r="G16" s="33">
        <f t="shared" si="3"/>
        <v>9.1352000000000017E-2</v>
      </c>
      <c r="H16" s="33">
        <f t="shared" si="3"/>
        <v>0.17555599999999999</v>
      </c>
      <c r="I16" s="33">
        <f t="shared" si="3"/>
        <v>8.9966000000000004E-2</v>
      </c>
      <c r="J16" s="33">
        <f t="shared" si="3"/>
        <v>0.13846</v>
      </c>
      <c r="K16" s="33">
        <f t="shared" si="3"/>
        <v>13.532704000000001</v>
      </c>
      <c r="L16" s="24">
        <f>L15/5</f>
        <v>0.13936000000000001</v>
      </c>
      <c r="M16" s="25">
        <f>M15/5</f>
        <v>0.13755999999999999</v>
      </c>
      <c r="N16" s="24">
        <f>N15/5</f>
        <v>0.15537399999999998</v>
      </c>
      <c r="O16" s="25">
        <f>O15/5</f>
        <v>0.15357400000000002</v>
      </c>
    </row>
    <row r="17" spans="1:15" ht="15" customHeight="1" thickTop="1" x14ac:dyDescent="0.25">
      <c r="A17" s="16">
        <v>41498</v>
      </c>
      <c r="B17" s="17">
        <v>0.14913999999999999</v>
      </c>
      <c r="C17" s="18">
        <v>0.20125000000000001</v>
      </c>
      <c r="D17" s="17">
        <v>0.10259</v>
      </c>
      <c r="E17" s="18">
        <v>152.39386999999999</v>
      </c>
      <c r="F17" s="17">
        <v>0.17075000000000001</v>
      </c>
      <c r="G17" s="18">
        <v>9.0060000000000001E-2</v>
      </c>
      <c r="H17" s="17">
        <v>0.17272000000000001</v>
      </c>
      <c r="I17" s="18">
        <v>8.8489999999999999E-2</v>
      </c>
      <c r="J17" s="18">
        <v>0.13719999999999999</v>
      </c>
      <c r="K17" s="17">
        <v>13.20773</v>
      </c>
      <c r="L17" s="19">
        <v>0.13719999999999999</v>
      </c>
      <c r="M17" s="20">
        <v>0.1381</v>
      </c>
      <c r="N17" s="19">
        <v>0.15004000000000001</v>
      </c>
      <c r="O17" s="20">
        <v>0.14824000000000001</v>
      </c>
    </row>
    <row r="18" spans="1:15" x14ac:dyDescent="0.25">
      <c r="A18" s="16">
        <v>41499</v>
      </c>
      <c r="B18" s="17">
        <v>0.14960999999999999</v>
      </c>
      <c r="C18" s="18">
        <v>0.20180999999999999</v>
      </c>
      <c r="D18" s="17">
        <v>0.10317999999999999</v>
      </c>
      <c r="E18" s="18">
        <v>152.81370000000001</v>
      </c>
      <c r="F18" s="17">
        <v>0.17108000000000001</v>
      </c>
      <c r="G18" s="18">
        <v>9.0359999999999996E-2</v>
      </c>
      <c r="H18" s="17">
        <v>0.17108000000000001</v>
      </c>
      <c r="I18" s="18">
        <v>9.0359999999999996E-2</v>
      </c>
      <c r="J18" s="18">
        <v>0.13730000000000001</v>
      </c>
      <c r="K18" s="17">
        <v>13.24361</v>
      </c>
      <c r="L18" s="19">
        <v>0.13819999999999999</v>
      </c>
      <c r="M18" s="20">
        <v>0.13639999999999999</v>
      </c>
      <c r="N18" s="19">
        <v>0.15051</v>
      </c>
      <c r="O18" s="20">
        <v>0.14871000000000001</v>
      </c>
    </row>
    <row r="19" spans="1:15" x14ac:dyDescent="0.25">
      <c r="A19" s="16">
        <v>41500</v>
      </c>
      <c r="B19" s="17">
        <v>0.15131</v>
      </c>
      <c r="C19" s="18">
        <v>0.20330999999999999</v>
      </c>
      <c r="D19" s="17">
        <v>0.10395</v>
      </c>
      <c r="E19" s="18">
        <v>153.88522</v>
      </c>
      <c r="F19" s="17">
        <v>0.17299</v>
      </c>
      <c r="G19" s="18">
        <v>9.0819999999999998E-2</v>
      </c>
      <c r="H19" s="17">
        <v>0.17468</v>
      </c>
      <c r="I19" s="18">
        <v>8.9179999999999995E-2</v>
      </c>
      <c r="J19" s="18">
        <v>0.13780000000000001</v>
      </c>
      <c r="K19" s="17">
        <v>13.53368</v>
      </c>
      <c r="L19" s="19">
        <v>0.13869999999999999</v>
      </c>
      <c r="M19" s="20">
        <v>0.13689999999999999</v>
      </c>
      <c r="N19" s="19">
        <v>0.15221000000000001</v>
      </c>
      <c r="O19" s="20">
        <v>0.15040999999999999</v>
      </c>
    </row>
    <row r="20" spans="1:15" x14ac:dyDescent="0.25">
      <c r="A20" s="16">
        <v>41501</v>
      </c>
      <c r="B20" s="17">
        <v>0.15074000000000001</v>
      </c>
      <c r="C20" s="18">
        <v>0.20294999999999999</v>
      </c>
      <c r="D20" s="17">
        <v>0.10376000000000001</v>
      </c>
      <c r="E20" s="18">
        <v>154.02359000000001</v>
      </c>
      <c r="F20" s="17">
        <v>0.1719</v>
      </c>
      <c r="G20" s="18">
        <v>9.0800000000000006E-2</v>
      </c>
      <c r="H20" s="17">
        <v>0.1719</v>
      </c>
      <c r="I20" s="18">
        <v>8.8789999999999994E-2</v>
      </c>
      <c r="J20" s="18">
        <v>0.1376</v>
      </c>
      <c r="K20" s="17">
        <v>13.50234</v>
      </c>
      <c r="L20" s="19">
        <v>0.13850000000000001</v>
      </c>
      <c r="M20" s="20">
        <v>0.13669999999999999</v>
      </c>
      <c r="N20" s="19">
        <v>0.15164</v>
      </c>
      <c r="O20" s="20">
        <v>0.14984</v>
      </c>
    </row>
    <row r="21" spans="1:15" ht="15.75" thickBot="1" x14ac:dyDescent="0.3">
      <c r="A21" s="21">
        <v>41502</v>
      </c>
      <c r="B21" s="22">
        <v>0.15109</v>
      </c>
      <c r="C21" s="23">
        <v>0.20286000000000001</v>
      </c>
      <c r="D21" s="22">
        <v>0.10372000000000001</v>
      </c>
      <c r="E21" s="23">
        <v>153.90900999999999</v>
      </c>
      <c r="F21" s="22">
        <v>0.17107</v>
      </c>
      <c r="G21" s="23">
        <v>9.0700000000000003E-2</v>
      </c>
      <c r="H21" s="22">
        <v>0.17518</v>
      </c>
      <c r="I21" s="23">
        <v>8.8440000000000005E-2</v>
      </c>
      <c r="J21" s="23">
        <v>0.13769999999999999</v>
      </c>
      <c r="K21" s="22">
        <v>13.47377</v>
      </c>
      <c r="L21" s="24">
        <v>0.1386</v>
      </c>
      <c r="M21" s="25">
        <v>0.1368</v>
      </c>
      <c r="N21" s="24">
        <v>0.15198999999999999</v>
      </c>
      <c r="O21" s="25">
        <v>0.15018999999999999</v>
      </c>
    </row>
    <row r="22" spans="1:15" ht="15.75" thickTop="1" x14ac:dyDescent="0.25">
      <c r="A22" s="26" t="s">
        <v>19</v>
      </c>
      <c r="B22" s="27">
        <f t="shared" ref="B22:O22" si="4">SUM(B17:B21)</f>
        <v>0.75188999999999995</v>
      </c>
      <c r="C22" s="28">
        <f t="shared" si="4"/>
        <v>1.0121799999999999</v>
      </c>
      <c r="D22" s="27">
        <f t="shared" si="4"/>
        <v>0.51719999999999999</v>
      </c>
      <c r="E22" s="28">
        <f t="shared" si="4"/>
        <v>767.02539000000002</v>
      </c>
      <c r="F22" s="27">
        <f t="shared" si="4"/>
        <v>0.85779000000000005</v>
      </c>
      <c r="G22" s="28">
        <f t="shared" si="4"/>
        <v>0.45273999999999998</v>
      </c>
      <c r="H22" s="27">
        <f t="shared" si="4"/>
        <v>0.86556</v>
      </c>
      <c r="I22" s="28">
        <f t="shared" si="4"/>
        <v>0.44525999999999999</v>
      </c>
      <c r="J22" s="28">
        <f t="shared" si="4"/>
        <v>0.68759999999999999</v>
      </c>
      <c r="K22" s="27">
        <f t="shared" si="4"/>
        <v>66.961130000000011</v>
      </c>
      <c r="L22" s="19">
        <f t="shared" si="4"/>
        <v>0.69120000000000004</v>
      </c>
      <c r="M22" s="20">
        <f t="shared" si="4"/>
        <v>0.68490000000000006</v>
      </c>
      <c r="N22" s="19">
        <f t="shared" si="4"/>
        <v>0.75639000000000001</v>
      </c>
      <c r="O22" s="20">
        <f t="shared" si="4"/>
        <v>0.74739</v>
      </c>
    </row>
    <row r="23" spans="1:15" ht="15.75" thickBot="1" x14ac:dyDescent="0.3">
      <c r="A23" s="31" t="s">
        <v>20</v>
      </c>
      <c r="B23" s="32">
        <f>B22/5</f>
        <v>0.15037799999999998</v>
      </c>
      <c r="C23" s="33">
        <f>C22/5</f>
        <v>0.20243599999999998</v>
      </c>
      <c r="D23" s="33">
        <f t="shared" ref="D23:K23" si="5">D22/5</f>
        <v>0.10344</v>
      </c>
      <c r="E23" s="33">
        <f t="shared" si="5"/>
        <v>153.405078</v>
      </c>
      <c r="F23" s="33">
        <f t="shared" si="5"/>
        <v>0.17155800000000002</v>
      </c>
      <c r="G23" s="33">
        <f t="shared" si="5"/>
        <v>9.054799999999999E-2</v>
      </c>
      <c r="H23" s="33">
        <f t="shared" si="5"/>
        <v>0.17311199999999999</v>
      </c>
      <c r="I23" s="33">
        <f t="shared" si="5"/>
        <v>8.9051999999999992E-2</v>
      </c>
      <c r="J23" s="33">
        <f t="shared" si="5"/>
        <v>0.13752</v>
      </c>
      <c r="K23" s="33">
        <f t="shared" si="5"/>
        <v>13.392226000000003</v>
      </c>
      <c r="L23" s="24">
        <f>L22/5</f>
        <v>0.13824</v>
      </c>
      <c r="M23" s="25">
        <f>M22/5</f>
        <v>0.13698000000000002</v>
      </c>
      <c r="N23" s="24">
        <f>N22/5</f>
        <v>0.151278</v>
      </c>
      <c r="O23" s="25">
        <f>O22/5</f>
        <v>0.149478</v>
      </c>
    </row>
    <row r="24" spans="1:15" ht="15.75" thickTop="1" x14ac:dyDescent="0.25">
      <c r="A24" s="16">
        <v>41505</v>
      </c>
      <c r="B24" s="17">
        <v>0.14937</v>
      </c>
      <c r="C24" s="18">
        <v>0.20129</v>
      </c>
      <c r="D24" s="17">
        <v>0.10292</v>
      </c>
      <c r="E24" s="18"/>
      <c r="F24" s="17">
        <v>0.16928000000000001</v>
      </c>
      <c r="G24" s="18">
        <v>9.0139999999999998E-2</v>
      </c>
      <c r="H24" s="17">
        <v>0.17422000000000001</v>
      </c>
      <c r="I24" s="18">
        <v>8.7800000000000003E-2</v>
      </c>
      <c r="J24" s="18">
        <v>0.13719999999999999</v>
      </c>
      <c r="K24" s="17">
        <v>13.384550000000001</v>
      </c>
      <c r="L24" s="19">
        <v>0.1381</v>
      </c>
      <c r="M24" s="20">
        <v>0.1363</v>
      </c>
      <c r="N24" s="19">
        <v>0.15026999999999999</v>
      </c>
      <c r="O24" s="20">
        <v>0.14846999999999999</v>
      </c>
    </row>
    <row r="25" spans="1:15" x14ac:dyDescent="0.25">
      <c r="A25" s="16">
        <v>41506</v>
      </c>
      <c r="B25" s="17">
        <v>0.15087999999999999</v>
      </c>
      <c r="C25" s="18">
        <v>0.20174</v>
      </c>
      <c r="D25" s="17">
        <v>0.10304000000000001</v>
      </c>
      <c r="E25" s="18">
        <v>153.41162</v>
      </c>
      <c r="F25" s="17">
        <v>0.17052999999999999</v>
      </c>
      <c r="G25" s="18">
        <v>9.0389999999999998E-2</v>
      </c>
      <c r="H25" s="17">
        <v>0.17571000000000001</v>
      </c>
      <c r="I25" s="18">
        <v>8.7889999999999996E-2</v>
      </c>
      <c r="J25" s="18">
        <v>0.1376</v>
      </c>
      <c r="K25" s="17">
        <v>13.440939999999999</v>
      </c>
      <c r="L25" s="19">
        <v>0.13850000000000001</v>
      </c>
      <c r="M25" s="20">
        <v>0.13669999999999999</v>
      </c>
      <c r="N25" s="19">
        <v>0.15178</v>
      </c>
      <c r="O25" s="20">
        <v>0.14998</v>
      </c>
    </row>
    <row r="26" spans="1:15" x14ac:dyDescent="0.25">
      <c r="A26" s="16">
        <v>41507</v>
      </c>
      <c r="B26" s="17">
        <v>0.15176000000000001</v>
      </c>
      <c r="C26" s="18">
        <v>0.20116999999999999</v>
      </c>
      <c r="D26" s="17">
        <v>0.10285999999999999</v>
      </c>
      <c r="E26" s="18">
        <v>154.46001999999999</v>
      </c>
      <c r="F26" s="17">
        <v>0.17196</v>
      </c>
      <c r="G26" s="18">
        <v>9.0399999999999994E-2</v>
      </c>
      <c r="H26" s="17">
        <v>0.17588999999999999</v>
      </c>
      <c r="I26" s="18">
        <v>8.7959999999999997E-2</v>
      </c>
      <c r="J26" s="18">
        <v>0.13780000000000001</v>
      </c>
      <c r="K26" s="17">
        <v>13.410869999999999</v>
      </c>
      <c r="L26" s="19">
        <v>0.13869999999999999</v>
      </c>
      <c r="M26" s="20">
        <v>0.13689999999999999</v>
      </c>
      <c r="N26" s="19">
        <v>0.15265999999999999</v>
      </c>
      <c r="O26" s="20">
        <v>0.15085999999999999</v>
      </c>
    </row>
    <row r="27" spans="1:15" x14ac:dyDescent="0.25">
      <c r="A27" s="16">
        <v>41508</v>
      </c>
      <c r="B27" s="17">
        <v>0.15406</v>
      </c>
      <c r="C27" s="18">
        <v>0.20265</v>
      </c>
      <c r="D27" s="17">
        <v>0.10360999999999999</v>
      </c>
      <c r="E27" s="18">
        <v>154.72929999999999</v>
      </c>
      <c r="F27" s="17">
        <v>0.1764</v>
      </c>
      <c r="G27" s="18">
        <v>9.0800000000000006E-2</v>
      </c>
      <c r="H27" s="17">
        <v>0.17752999999999999</v>
      </c>
      <c r="I27" s="18">
        <v>8.8340000000000002E-2</v>
      </c>
      <c r="J27" s="18">
        <v>0.1384</v>
      </c>
      <c r="K27" s="17">
        <v>13.517010000000001</v>
      </c>
      <c r="L27" s="19">
        <v>0.13930000000000001</v>
      </c>
      <c r="M27" s="20">
        <v>0.13750000000000001</v>
      </c>
      <c r="N27" s="19">
        <v>0.15495999999999999</v>
      </c>
      <c r="O27" s="20">
        <v>0.15315999999999999</v>
      </c>
    </row>
    <row r="28" spans="1:15" ht="15.75" thickBot="1" x14ac:dyDescent="0.3">
      <c r="A28" s="21">
        <v>41509</v>
      </c>
      <c r="B28" s="22">
        <v>0.15384</v>
      </c>
      <c r="C28" s="23">
        <v>0.20294000000000001</v>
      </c>
      <c r="D28" s="22">
        <v>0.10376000000000001</v>
      </c>
      <c r="E28" s="23">
        <v>155.45140000000001</v>
      </c>
      <c r="F28" s="22">
        <v>0.17663999999999999</v>
      </c>
      <c r="G28" s="23">
        <v>9.1139999999999999E-2</v>
      </c>
      <c r="H28" s="22">
        <v>0.17755000000000001</v>
      </c>
      <c r="I28" s="23">
        <v>8.8700000000000001E-2</v>
      </c>
      <c r="J28" s="23">
        <v>0.13400000000000001</v>
      </c>
      <c r="K28" s="22">
        <v>13.60507</v>
      </c>
      <c r="L28" s="24">
        <v>0.13930000000000001</v>
      </c>
      <c r="M28" s="25">
        <v>0.13750000000000001</v>
      </c>
      <c r="N28" s="24">
        <v>0.15473999999999999</v>
      </c>
      <c r="O28" s="25">
        <v>0.15293999999999999</v>
      </c>
    </row>
    <row r="29" spans="1:15" ht="15.75" thickTop="1" x14ac:dyDescent="0.25">
      <c r="A29" s="26" t="s">
        <v>19</v>
      </c>
      <c r="B29" s="27">
        <f t="shared" ref="B29:O29" si="6">SUM(B24:B28)</f>
        <v>0.75990999999999997</v>
      </c>
      <c r="C29" s="28">
        <f t="shared" si="6"/>
        <v>1.00979</v>
      </c>
      <c r="D29" s="27">
        <f t="shared" si="6"/>
        <v>0.51618999999999993</v>
      </c>
      <c r="E29" s="28">
        <f t="shared" si="6"/>
        <v>618.05233999999996</v>
      </c>
      <c r="F29" s="27">
        <f t="shared" si="6"/>
        <v>0.86481000000000008</v>
      </c>
      <c r="G29" s="28">
        <f t="shared" si="6"/>
        <v>0.45286999999999999</v>
      </c>
      <c r="H29" s="27">
        <f t="shared" si="6"/>
        <v>0.88089999999999991</v>
      </c>
      <c r="I29" s="28">
        <f t="shared" si="6"/>
        <v>0.44069000000000003</v>
      </c>
      <c r="J29" s="28">
        <f t="shared" si="6"/>
        <v>0.68499999999999994</v>
      </c>
      <c r="K29" s="27">
        <f t="shared" si="6"/>
        <v>67.358440000000002</v>
      </c>
      <c r="L29" s="19">
        <f t="shared" si="6"/>
        <v>0.69389999999999996</v>
      </c>
      <c r="M29" s="20">
        <f t="shared" si="6"/>
        <v>0.68490000000000006</v>
      </c>
      <c r="N29" s="19">
        <f t="shared" si="6"/>
        <v>0.76440999999999992</v>
      </c>
      <c r="O29" s="20">
        <f t="shared" si="6"/>
        <v>0.75540999999999991</v>
      </c>
    </row>
    <row r="30" spans="1:15" ht="15.75" thickBot="1" x14ac:dyDescent="0.3">
      <c r="A30" s="31" t="s">
        <v>20</v>
      </c>
      <c r="B30" s="32">
        <f>B29/5</f>
        <v>0.15198200000000001</v>
      </c>
      <c r="C30" s="33">
        <f>C29/5</f>
        <v>0.201958</v>
      </c>
      <c r="D30" s="33">
        <f t="shared" ref="D30:K30" si="7">D29/5</f>
        <v>0.10323799999999998</v>
      </c>
      <c r="E30" s="33">
        <f t="shared" si="7"/>
        <v>123.610468</v>
      </c>
      <c r="F30" s="33">
        <f t="shared" si="7"/>
        <v>0.172962</v>
      </c>
      <c r="G30" s="33">
        <f t="shared" si="7"/>
        <v>9.0574000000000002E-2</v>
      </c>
      <c r="H30" s="33">
        <f t="shared" si="7"/>
        <v>0.17617999999999998</v>
      </c>
      <c r="I30" s="33">
        <f t="shared" si="7"/>
        <v>8.8138000000000008E-2</v>
      </c>
      <c r="J30" s="33">
        <f t="shared" si="7"/>
        <v>0.13699999999999998</v>
      </c>
      <c r="K30" s="33">
        <f t="shared" si="7"/>
        <v>13.471688</v>
      </c>
      <c r="L30" s="24">
        <f>L29/5</f>
        <v>0.13877999999999999</v>
      </c>
      <c r="M30" s="25">
        <f>M29/5</f>
        <v>0.13698000000000002</v>
      </c>
      <c r="N30" s="24">
        <f>N29/5</f>
        <v>0.15288199999999999</v>
      </c>
      <c r="O30" s="25">
        <f>O29/5</f>
        <v>0.15108199999999999</v>
      </c>
    </row>
    <row r="31" spans="1:15" ht="15.75" thickTop="1" x14ac:dyDescent="0.25">
      <c r="A31" s="16">
        <v>41512</v>
      </c>
      <c r="B31" s="17">
        <v>0.15315999999999999</v>
      </c>
      <c r="C31" s="18">
        <v>0.20215</v>
      </c>
      <c r="D31" s="17">
        <v>0.10335999999999999</v>
      </c>
      <c r="E31" s="18">
        <v>154.70922999999999</v>
      </c>
      <c r="F31" s="17">
        <v>0.17738999999999999</v>
      </c>
      <c r="G31" s="18">
        <v>9.103E-2</v>
      </c>
      <c r="H31" s="17">
        <v>0.17702000000000001</v>
      </c>
      <c r="I31" s="18">
        <v>8.8300000000000003E-2</v>
      </c>
      <c r="J31" s="18">
        <v>0.1384</v>
      </c>
      <c r="K31" s="17">
        <v>13.62167</v>
      </c>
      <c r="L31" s="19">
        <v>0.13930000000000001</v>
      </c>
      <c r="M31" s="20">
        <v>0.13750000000000001</v>
      </c>
      <c r="N31" s="19">
        <v>0.15406</v>
      </c>
      <c r="O31" s="20">
        <v>0.15226000000000001</v>
      </c>
    </row>
    <row r="32" spans="1:15" x14ac:dyDescent="0.25">
      <c r="A32" s="16">
        <v>41513</v>
      </c>
      <c r="B32" s="17">
        <v>0.15307000000000001</v>
      </c>
      <c r="C32" s="18">
        <v>0.20213</v>
      </c>
      <c r="D32" s="17">
        <v>0.10334</v>
      </c>
      <c r="E32" s="18">
        <v>154.20848000000001</v>
      </c>
      <c r="F32" s="17">
        <v>0.17665</v>
      </c>
      <c r="G32" s="18">
        <v>9.0929999999999997E-2</v>
      </c>
      <c r="H32" s="17">
        <v>0.17693</v>
      </c>
      <c r="I32" s="18">
        <v>8.8730000000000003E-2</v>
      </c>
      <c r="J32" s="18">
        <v>0.13830000000000001</v>
      </c>
      <c r="K32" s="17">
        <v>13.623239999999999</v>
      </c>
      <c r="L32" s="19">
        <v>0.13919999999999999</v>
      </c>
      <c r="M32" s="20">
        <v>0.13739999999999999</v>
      </c>
      <c r="N32" s="19">
        <v>0.15397</v>
      </c>
      <c r="O32" s="20">
        <v>0.13217000000000001</v>
      </c>
    </row>
    <row r="33" spans="1:15" x14ac:dyDescent="0.25">
      <c r="A33" s="16">
        <v>41514</v>
      </c>
      <c r="B33" s="17">
        <v>0.15422</v>
      </c>
      <c r="C33" s="18">
        <v>0.20261999999999999</v>
      </c>
      <c r="D33" s="17">
        <v>0.1036</v>
      </c>
      <c r="E33" s="18">
        <v>154.57482999999999</v>
      </c>
      <c r="F33" s="17">
        <v>0.17724999999999999</v>
      </c>
      <c r="G33" s="18">
        <v>9.1090000000000004E-2</v>
      </c>
      <c r="H33" s="17">
        <v>0.1777</v>
      </c>
      <c r="I33" s="18">
        <v>8.9139999999999997E-2</v>
      </c>
      <c r="J33" s="18">
        <v>0.13850000000000001</v>
      </c>
      <c r="K33" s="17">
        <v>13.52054</v>
      </c>
      <c r="L33" s="19">
        <v>0.1394</v>
      </c>
      <c r="M33" s="20">
        <v>0.13780000000000001</v>
      </c>
      <c r="N33" s="19">
        <v>0.15512000000000001</v>
      </c>
      <c r="O33" s="20">
        <v>0.15332000000000001</v>
      </c>
    </row>
    <row r="34" spans="1:15" x14ac:dyDescent="0.25">
      <c r="A34" s="16">
        <v>41515</v>
      </c>
      <c r="B34" s="17">
        <v>0.15512000000000001</v>
      </c>
      <c r="C34" s="18">
        <v>0.20322999999999999</v>
      </c>
      <c r="D34" s="17">
        <v>0.10391</v>
      </c>
      <c r="E34" s="18">
        <v>155.05914000000001</v>
      </c>
      <c r="F34" s="17">
        <v>0.17835000000000001</v>
      </c>
      <c r="G34" s="18">
        <v>9.1209999999999999E-2</v>
      </c>
      <c r="H34" s="17">
        <v>0.17771999999999999</v>
      </c>
      <c r="I34" s="18">
        <v>8.9469999999999994E-2</v>
      </c>
      <c r="J34" s="18">
        <v>0.13869999999999999</v>
      </c>
      <c r="K34" s="17">
        <v>13.511810000000001</v>
      </c>
      <c r="L34" s="19">
        <v>0.1396</v>
      </c>
      <c r="M34" s="20">
        <v>0.13780000000000001</v>
      </c>
      <c r="N34" s="19">
        <v>0.15601999999999999</v>
      </c>
      <c r="O34" s="20">
        <v>0.15422</v>
      </c>
    </row>
    <row r="35" spans="1:15" ht="15.75" thickBot="1" x14ac:dyDescent="0.3">
      <c r="A35" s="21">
        <v>41516</v>
      </c>
      <c r="B35" s="22">
        <v>0.15511</v>
      </c>
      <c r="C35" s="23">
        <v>0.20447000000000001</v>
      </c>
      <c r="D35" s="22">
        <v>0.10453999999999999</v>
      </c>
      <c r="E35" s="23">
        <v>154.20977999999999</v>
      </c>
      <c r="F35" s="22">
        <v>0.17793999999999999</v>
      </c>
      <c r="G35" s="23">
        <v>9.1480000000000006E-2</v>
      </c>
      <c r="H35" s="22">
        <v>0.17704</v>
      </c>
      <c r="I35" s="23">
        <v>8.9419999999999999E-2</v>
      </c>
      <c r="J35" s="23">
        <v>0.13869999999999999</v>
      </c>
      <c r="K35" s="22">
        <v>13.606299999999999</v>
      </c>
      <c r="L35" s="24">
        <v>0.1396</v>
      </c>
      <c r="M35" s="25">
        <v>0.13780000000000001</v>
      </c>
      <c r="N35" s="24">
        <v>0.15601000000000001</v>
      </c>
      <c r="O35" s="25">
        <v>0.15421000000000001</v>
      </c>
    </row>
    <row r="36" spans="1:15" ht="15.75" thickTop="1" x14ac:dyDescent="0.25">
      <c r="A36" s="26" t="s">
        <v>19</v>
      </c>
      <c r="B36" s="27">
        <f t="shared" ref="B36:O36" si="8">SUM(B31:B35)</f>
        <v>0.77068000000000003</v>
      </c>
      <c r="C36" s="28">
        <f t="shared" si="8"/>
        <v>1.0145999999999999</v>
      </c>
      <c r="D36" s="27">
        <f t="shared" si="8"/>
        <v>0.51875000000000004</v>
      </c>
      <c r="E36" s="28">
        <f t="shared" si="8"/>
        <v>772.76146000000006</v>
      </c>
      <c r="F36" s="27">
        <f t="shared" si="8"/>
        <v>0.88758000000000004</v>
      </c>
      <c r="G36" s="28">
        <f t="shared" si="8"/>
        <v>0.45574000000000003</v>
      </c>
      <c r="H36" s="27">
        <f t="shared" si="8"/>
        <v>0.88640999999999992</v>
      </c>
      <c r="I36" s="28">
        <f t="shared" si="8"/>
        <v>0.44506000000000001</v>
      </c>
      <c r="J36" s="28">
        <f t="shared" si="8"/>
        <v>0.6926000000000001</v>
      </c>
      <c r="K36" s="27">
        <f t="shared" si="8"/>
        <v>67.883560000000003</v>
      </c>
      <c r="L36" s="19">
        <f t="shared" si="8"/>
        <v>0.69709999999999983</v>
      </c>
      <c r="M36" s="20">
        <f t="shared" si="8"/>
        <v>0.68830000000000013</v>
      </c>
      <c r="N36" s="19">
        <f t="shared" si="8"/>
        <v>0.77517999999999998</v>
      </c>
      <c r="O36" s="20">
        <f t="shared" si="8"/>
        <v>0.74618000000000007</v>
      </c>
    </row>
    <row r="37" spans="1:15" ht="15.75" thickBot="1" x14ac:dyDescent="0.3">
      <c r="A37" s="31" t="s">
        <v>20</v>
      </c>
      <c r="B37" s="32">
        <f>B36/4</f>
        <v>0.19267000000000001</v>
      </c>
      <c r="C37" s="33">
        <f>C36/4</f>
        <v>0.25364999999999999</v>
      </c>
      <c r="D37" s="33">
        <f t="shared" ref="D37:K37" si="9">D36/4</f>
        <v>0.12968750000000001</v>
      </c>
      <c r="E37" s="33">
        <f t="shared" si="9"/>
        <v>193.19036500000001</v>
      </c>
      <c r="F37" s="33">
        <f t="shared" si="9"/>
        <v>0.22189500000000001</v>
      </c>
      <c r="G37" s="33">
        <f t="shared" si="9"/>
        <v>0.11393500000000001</v>
      </c>
      <c r="H37" s="33">
        <f t="shared" si="9"/>
        <v>0.22160249999999998</v>
      </c>
      <c r="I37" s="33">
        <f t="shared" si="9"/>
        <v>0.111265</v>
      </c>
      <c r="J37" s="33">
        <f t="shared" si="9"/>
        <v>0.17315000000000003</v>
      </c>
      <c r="K37" s="33">
        <f t="shared" si="9"/>
        <v>16.970890000000001</v>
      </c>
      <c r="L37" s="24">
        <f>L36/4</f>
        <v>0.17427499999999996</v>
      </c>
      <c r="M37" s="25">
        <f>M36/4</f>
        <v>0.17207500000000003</v>
      </c>
      <c r="N37" s="25">
        <f>N36/4</f>
        <v>0.193795</v>
      </c>
      <c r="O37" s="25">
        <f>O36/4</f>
        <v>0.18654500000000002</v>
      </c>
    </row>
    <row r="38" spans="1:15" ht="15.75" thickTop="1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20.25" x14ac:dyDescent="0.3">
      <c r="A39" s="36"/>
      <c r="B39" s="17"/>
      <c r="C39" s="52"/>
      <c r="D39" s="17"/>
      <c r="E39" s="38" t="s">
        <v>21</v>
      </c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41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 t="shared" ref="B41:K41" si="10">SUM(B6:B7,B10:B14,B17:B21,B24:B28,B31:B35)</f>
        <v>3.3637200000000007</v>
      </c>
      <c r="C41" s="58">
        <f t="shared" si="10"/>
        <v>4.4631299999999987</v>
      </c>
      <c r="D41" s="45">
        <f t="shared" si="10"/>
        <v>2.2815300000000001</v>
      </c>
      <c r="E41" s="58">
        <f t="shared" si="10"/>
        <v>3241.8644199999999</v>
      </c>
      <c r="F41" s="58">
        <f t="shared" si="10"/>
        <v>3.8401599999999991</v>
      </c>
      <c r="G41" s="45">
        <f t="shared" si="10"/>
        <v>2.0013900000000002</v>
      </c>
      <c r="H41" s="58">
        <f t="shared" si="10"/>
        <v>3.8634900000000001</v>
      </c>
      <c r="I41" s="45">
        <f t="shared" si="10"/>
        <v>1.9634000000000003</v>
      </c>
      <c r="J41" s="58">
        <f t="shared" si="10"/>
        <v>3.0345999999999997</v>
      </c>
      <c r="K41" s="46">
        <f t="shared" si="10"/>
        <v>297.14828</v>
      </c>
      <c r="L41" s="19">
        <f>SUM(L8,L15,L22,L29,L36)</f>
        <v>3.0579000000000001</v>
      </c>
      <c r="M41" s="19">
        <f>SUM(M8,M15,M22,M29,M36)</f>
        <v>3.0212000000000003</v>
      </c>
      <c r="N41" s="19">
        <f>SUM(N8,N15,N22,N29,N36)</f>
        <v>3.3835199999999999</v>
      </c>
      <c r="O41" s="19">
        <f>SUM(O8,O15,O22,O29,O36)</f>
        <v>3.3239200000000002</v>
      </c>
    </row>
    <row r="42" spans="1:15" x14ac:dyDescent="0.25">
      <c r="A42" s="44" t="s">
        <v>23</v>
      </c>
      <c r="B42" s="45">
        <f>B41/22</f>
        <v>0.15289636363636366</v>
      </c>
      <c r="C42" s="46">
        <f>C41/22</f>
        <v>0.20286954545454539</v>
      </c>
      <c r="D42" s="46">
        <f t="shared" ref="D42:K42" si="11">D41/22</f>
        <v>0.1037059090909091</v>
      </c>
      <c r="E42" s="46">
        <f t="shared" si="11"/>
        <v>147.35747363636364</v>
      </c>
      <c r="F42" s="46">
        <f t="shared" si="11"/>
        <v>0.17455272727272722</v>
      </c>
      <c r="G42" s="46">
        <f t="shared" si="11"/>
        <v>9.0972272727272735E-2</v>
      </c>
      <c r="H42" s="46">
        <f t="shared" si="11"/>
        <v>0.17561318181818183</v>
      </c>
      <c r="I42" s="46">
        <f t="shared" si="11"/>
        <v>8.9245454545454558E-2</v>
      </c>
      <c r="J42" s="46">
        <f t="shared" si="11"/>
        <v>0.13793636363636363</v>
      </c>
      <c r="K42" s="46">
        <f t="shared" si="11"/>
        <v>13.506740000000001</v>
      </c>
      <c r="L42" s="19">
        <f>L41/22</f>
        <v>0.13899545454545456</v>
      </c>
      <c r="M42" s="19">
        <f t="shared" ref="M42:O42" si="12">M41/22</f>
        <v>0.13732727272727274</v>
      </c>
      <c r="N42" s="19">
        <f t="shared" si="12"/>
        <v>0.15379636363636362</v>
      </c>
      <c r="O42" s="19">
        <f t="shared" si="12"/>
        <v>0.15108727272727274</v>
      </c>
    </row>
    <row r="43" spans="1:15" x14ac:dyDescent="0.25">
      <c r="A43" s="44" t="s">
        <v>24</v>
      </c>
      <c r="B43" s="45">
        <f>1/B42</f>
        <v>6.5403779149275199</v>
      </c>
      <c r="C43" s="46">
        <f>1/C42</f>
        <v>4.9292760909944384</v>
      </c>
      <c r="D43" s="45">
        <f>1/D42</f>
        <v>9.6426520799638826</v>
      </c>
      <c r="E43" s="46">
        <f>1000/E42</f>
        <v>6.7862184069992662</v>
      </c>
      <c r="F43" s="46">
        <f t="shared" ref="F43:J43" si="13">1/F42</f>
        <v>5.7289279613349464</v>
      </c>
      <c r="G43" s="45">
        <f t="shared" si="13"/>
        <v>10.992360309584837</v>
      </c>
      <c r="H43" s="46">
        <f t="shared" si="13"/>
        <v>5.6943333618049996</v>
      </c>
      <c r="I43" s="45">
        <f t="shared" si="13"/>
        <v>11.205052460018335</v>
      </c>
      <c r="J43" s="46">
        <f t="shared" si="13"/>
        <v>7.2497198971857904</v>
      </c>
      <c r="K43" s="46">
        <f>100/K42</f>
        <v>7.403711036119744</v>
      </c>
      <c r="L43" s="19">
        <f>1/L42</f>
        <v>7.1944798718074487</v>
      </c>
      <c r="M43" s="19">
        <f t="shared" ref="M43:O43" si="14">1/M42</f>
        <v>7.2818747517542688</v>
      </c>
      <c r="N43" s="19">
        <f t="shared" si="14"/>
        <v>6.5021043173972677</v>
      </c>
      <c r="O43" s="19">
        <f t="shared" si="14"/>
        <v>6.6186911839033424</v>
      </c>
    </row>
    <row r="44" spans="1:15" ht="15.75" thickBot="1" x14ac:dyDescent="0.3">
      <c r="A44" s="47"/>
      <c r="B44" s="48"/>
      <c r="C44" s="49"/>
      <c r="D44" s="48"/>
      <c r="E44" s="49"/>
      <c r="F44" s="49"/>
      <c r="G44" s="48"/>
      <c r="H44" s="49"/>
      <c r="I44" s="48"/>
      <c r="J44" s="49"/>
      <c r="K44" s="48"/>
      <c r="L44" s="42"/>
      <c r="M44" s="43"/>
      <c r="N44" s="42"/>
      <c r="O44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3" workbookViewId="0">
      <selection activeCell="B7" sqref="B7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62">
        <v>41519</v>
      </c>
      <c r="B6" s="63">
        <v>0.15522</v>
      </c>
      <c r="C6" s="64">
        <v>0.20530000000000001</v>
      </c>
      <c r="D6" s="63">
        <v>0.10496</v>
      </c>
      <c r="E6" s="64">
        <v>153.99982</v>
      </c>
      <c r="F6" s="63">
        <v>0.17877999999999999</v>
      </c>
      <c r="G6" s="64">
        <v>9.153E-2</v>
      </c>
      <c r="H6" s="63">
        <v>0.17877999999999999</v>
      </c>
      <c r="I6" s="64">
        <v>8.9429999999999996E-2</v>
      </c>
      <c r="J6" s="64">
        <v>0.13869999999999999</v>
      </c>
      <c r="K6" s="63">
        <v>13.63716</v>
      </c>
      <c r="L6" s="65">
        <v>0.1396</v>
      </c>
      <c r="M6" s="66">
        <v>0.13780000000000001</v>
      </c>
      <c r="N6" s="65">
        <v>0.15612000000000001</v>
      </c>
      <c r="O6" s="66">
        <v>0.15432000000000001</v>
      </c>
    </row>
    <row r="7" spans="1:15" x14ac:dyDescent="0.25">
      <c r="A7" s="16">
        <v>41520</v>
      </c>
      <c r="B7" s="17">
        <v>0.15448000000000001</v>
      </c>
      <c r="C7" s="18">
        <v>0.20527999999999999</v>
      </c>
      <c r="D7" s="17">
        <v>0.10496</v>
      </c>
      <c r="E7" s="18">
        <v>153.04021</v>
      </c>
      <c r="F7" s="17">
        <v>0.17795</v>
      </c>
      <c r="G7" s="18">
        <v>9.1469999999999996E-2</v>
      </c>
      <c r="H7" s="17">
        <v>0.17660000000000001</v>
      </c>
      <c r="I7" s="18">
        <v>8.9120000000000005E-2</v>
      </c>
      <c r="J7" s="18">
        <v>0.1386</v>
      </c>
      <c r="K7" s="17">
        <v>13.7188</v>
      </c>
      <c r="L7" s="19">
        <v>0.13950000000000001</v>
      </c>
      <c r="M7" s="20">
        <v>0.13769999999999999</v>
      </c>
      <c r="N7" s="19">
        <v>0.15537999999999999</v>
      </c>
      <c r="O7" s="20">
        <v>0.15357999999999999</v>
      </c>
    </row>
    <row r="8" spans="1:15" x14ac:dyDescent="0.25">
      <c r="A8" s="16">
        <v>41521</v>
      </c>
      <c r="B8" s="17">
        <v>0.15312000000000001</v>
      </c>
      <c r="C8" s="18">
        <v>0.20546</v>
      </c>
      <c r="D8" s="17">
        <v>0.10505</v>
      </c>
      <c r="E8" s="18">
        <v>151.71061</v>
      </c>
      <c r="F8" s="17">
        <v>0.17710999999999999</v>
      </c>
      <c r="G8" s="18">
        <v>9.1480000000000006E-2</v>
      </c>
      <c r="H8" s="17">
        <v>0.17646000000000001</v>
      </c>
      <c r="I8" s="18">
        <v>8.8910000000000003E-2</v>
      </c>
      <c r="J8" s="18">
        <v>0.13830000000000001</v>
      </c>
      <c r="K8" s="17">
        <v>13.77261</v>
      </c>
      <c r="L8" s="19">
        <v>0.13919999999999999</v>
      </c>
      <c r="M8" s="20">
        <v>0.13739999999999999</v>
      </c>
      <c r="N8" s="19">
        <v>0.15401999999999999</v>
      </c>
      <c r="O8" s="20">
        <v>0.15221999999999999</v>
      </c>
    </row>
    <row r="9" spans="1:15" x14ac:dyDescent="0.25">
      <c r="A9" s="16">
        <v>41522</v>
      </c>
      <c r="B9" s="17">
        <v>0.15095</v>
      </c>
      <c r="C9" s="18">
        <v>0.20433000000000001</v>
      </c>
      <c r="D9" s="17">
        <v>0.10446999999999999</v>
      </c>
      <c r="E9" s="18">
        <v>151.2088</v>
      </c>
      <c r="F9" s="17">
        <v>0.17530999999999999</v>
      </c>
      <c r="G9" s="18">
        <v>9.1109999999999997E-2</v>
      </c>
      <c r="H9" s="17">
        <v>0.17577000000000001</v>
      </c>
      <c r="I9" s="18">
        <v>8.8289999999999993E-2</v>
      </c>
      <c r="J9" s="18">
        <v>0.13780000000000001</v>
      </c>
      <c r="K9" s="17">
        <v>13.719200000000001</v>
      </c>
      <c r="L9" s="19">
        <v>0.13869999999999999</v>
      </c>
      <c r="M9" s="20">
        <v>0.13689999999999999</v>
      </c>
      <c r="N9" s="19">
        <v>0.15185000000000001</v>
      </c>
      <c r="O9" s="20">
        <v>0.15004999999999999</v>
      </c>
    </row>
    <row r="10" spans="1:15" ht="15.75" thickBot="1" x14ac:dyDescent="0.3">
      <c r="A10" s="21">
        <v>41523</v>
      </c>
      <c r="B10" s="22">
        <v>0.15056</v>
      </c>
      <c r="C10" s="23">
        <v>0.20472000000000001</v>
      </c>
      <c r="D10" s="22">
        <v>0.10467</v>
      </c>
      <c r="E10" s="23">
        <v>150.83950999999999</v>
      </c>
      <c r="F10" s="22">
        <v>0.17462</v>
      </c>
      <c r="G10" s="23">
        <v>9.0999999999999998E-2</v>
      </c>
      <c r="H10" s="22">
        <v>0.17602999999999999</v>
      </c>
      <c r="I10" s="23">
        <v>8.8200000000000001E-2</v>
      </c>
      <c r="J10" s="23">
        <v>0.13769999999999999</v>
      </c>
      <c r="K10" s="22">
        <v>13.759499999999999</v>
      </c>
      <c r="L10" s="24">
        <v>0.1386</v>
      </c>
      <c r="M10" s="25">
        <v>0.1368</v>
      </c>
      <c r="N10" s="24">
        <v>0.15146000000000001</v>
      </c>
      <c r="O10" s="25">
        <v>0.14965999999999999</v>
      </c>
    </row>
    <row r="11" spans="1:15" ht="15.75" thickTop="1" x14ac:dyDescent="0.25">
      <c r="A11" s="26" t="s">
        <v>19</v>
      </c>
      <c r="B11" s="27">
        <f t="shared" ref="B11:O11" si="0">SUM(B6:B10)</f>
        <v>0.76433000000000006</v>
      </c>
      <c r="C11" s="28">
        <f t="shared" si="0"/>
        <v>1.0250900000000001</v>
      </c>
      <c r="D11" s="27">
        <f t="shared" si="0"/>
        <v>0.52410999999999996</v>
      </c>
      <c r="E11" s="28">
        <f t="shared" si="0"/>
        <v>760.79894999999999</v>
      </c>
      <c r="F11" s="27">
        <f t="shared" si="0"/>
        <v>0.88376999999999994</v>
      </c>
      <c r="G11" s="28">
        <f t="shared" si="0"/>
        <v>0.45658999999999994</v>
      </c>
      <c r="H11" s="27">
        <f t="shared" si="0"/>
        <v>0.88364000000000009</v>
      </c>
      <c r="I11" s="28">
        <f t="shared" si="0"/>
        <v>0.44394999999999996</v>
      </c>
      <c r="J11" s="28">
        <f t="shared" si="0"/>
        <v>0.69110000000000005</v>
      </c>
      <c r="K11" s="27">
        <f t="shared" si="0"/>
        <v>68.60727</v>
      </c>
      <c r="L11" s="19">
        <f t="shared" si="0"/>
        <v>0.6956</v>
      </c>
      <c r="M11" s="20">
        <f t="shared" si="0"/>
        <v>0.68659999999999999</v>
      </c>
      <c r="N11" s="19">
        <f t="shared" si="0"/>
        <v>0.76883000000000001</v>
      </c>
      <c r="O11" s="20">
        <f t="shared" si="0"/>
        <v>0.75983000000000001</v>
      </c>
    </row>
    <row r="12" spans="1:15" ht="15.75" thickBot="1" x14ac:dyDescent="0.3">
      <c r="A12" s="31" t="s">
        <v>20</v>
      </c>
      <c r="B12" s="32">
        <f>B11/5</f>
        <v>0.152866</v>
      </c>
      <c r="C12" s="33">
        <f>C11/5</f>
        <v>0.20501800000000001</v>
      </c>
      <c r="D12" s="33">
        <f t="shared" ref="D12:K12" si="1">D11/5</f>
        <v>0.104822</v>
      </c>
      <c r="E12" s="33">
        <f t="shared" si="1"/>
        <v>152.15978999999999</v>
      </c>
      <c r="F12" s="33">
        <f t="shared" si="1"/>
        <v>0.17675399999999999</v>
      </c>
      <c r="G12" s="33">
        <f t="shared" si="1"/>
        <v>9.1317999999999983E-2</v>
      </c>
      <c r="H12" s="33">
        <f t="shared" si="1"/>
        <v>0.17672800000000002</v>
      </c>
      <c r="I12" s="33">
        <f t="shared" si="1"/>
        <v>8.8789999999999994E-2</v>
      </c>
      <c r="J12" s="33">
        <f t="shared" si="1"/>
        <v>0.13822000000000001</v>
      </c>
      <c r="K12" s="33">
        <f t="shared" si="1"/>
        <v>13.721454</v>
      </c>
      <c r="L12" s="24">
        <f>L11/5</f>
        <v>0.13911999999999999</v>
      </c>
      <c r="M12" s="24">
        <f t="shared" ref="M12:O12" si="2">M11/5</f>
        <v>0.13732</v>
      </c>
      <c r="N12" s="24">
        <f t="shared" si="2"/>
        <v>0.15376600000000001</v>
      </c>
      <c r="O12" s="24">
        <f t="shared" si="2"/>
        <v>0.15196599999999999</v>
      </c>
    </row>
    <row r="13" spans="1:15" ht="15.75" thickTop="1" x14ac:dyDescent="0.25">
      <c r="A13" s="16">
        <v>41526</v>
      </c>
      <c r="B13" s="17">
        <v>0.14912</v>
      </c>
      <c r="C13" s="18">
        <v>0.20407</v>
      </c>
      <c r="D13" s="17">
        <v>0.10434</v>
      </c>
      <c r="E13" s="18">
        <v>150.35705999999999</v>
      </c>
      <c r="F13" s="17">
        <v>0.17152999999999999</v>
      </c>
      <c r="G13" s="18">
        <v>9.1020000000000004E-2</v>
      </c>
      <c r="H13" s="17">
        <v>0.17494999999999999</v>
      </c>
      <c r="I13" s="18">
        <v>8.7870000000000004E-2</v>
      </c>
      <c r="J13" s="18">
        <v>0.13730000000000001</v>
      </c>
      <c r="K13" s="17">
        <v>13.66873</v>
      </c>
      <c r="L13" s="19">
        <v>0.13819999999999999</v>
      </c>
      <c r="M13" s="20">
        <v>0.13639999999999999</v>
      </c>
      <c r="N13" s="19">
        <v>0.15001999999999999</v>
      </c>
      <c r="O13" s="20">
        <v>0.14821999999999999</v>
      </c>
    </row>
    <row r="14" spans="1:15" x14ac:dyDescent="0.25">
      <c r="A14" s="16">
        <v>41527</v>
      </c>
      <c r="B14" s="17">
        <v>0.14910999999999999</v>
      </c>
      <c r="C14" s="18">
        <v>0.20300000000000001</v>
      </c>
      <c r="D14" s="17">
        <v>0.10378900000000001</v>
      </c>
      <c r="E14" s="18">
        <v>149.43405999999999</v>
      </c>
      <c r="F14" s="17">
        <v>0.17166999999999999</v>
      </c>
      <c r="G14" s="18">
        <v>9.0709999999999999E-2</v>
      </c>
      <c r="H14" s="17">
        <v>0.17460999999999999</v>
      </c>
      <c r="I14" s="18">
        <v>8.7550000000000003E-2</v>
      </c>
      <c r="J14" s="18">
        <v>0.13730000000000001</v>
      </c>
      <c r="K14" s="17">
        <v>13.68727</v>
      </c>
      <c r="L14" s="19">
        <v>0.13819999999999999</v>
      </c>
      <c r="M14" s="20">
        <v>0.13639999999999999</v>
      </c>
      <c r="N14" s="19">
        <v>0.15001</v>
      </c>
      <c r="O14" s="20">
        <v>0.14821000000000001</v>
      </c>
    </row>
    <row r="15" spans="1:15" x14ac:dyDescent="0.25">
      <c r="A15" s="16">
        <v>41528</v>
      </c>
      <c r="B15" s="17">
        <v>0.14768000000000001</v>
      </c>
      <c r="C15" s="18">
        <v>0.20213</v>
      </c>
      <c r="D15" s="17">
        <v>0.10335</v>
      </c>
      <c r="E15" s="18">
        <v>148.69415000000001</v>
      </c>
      <c r="F15" s="17">
        <v>0.17036000000000001</v>
      </c>
      <c r="G15" s="18">
        <v>8.9620000000000005E-2</v>
      </c>
      <c r="H15" s="17">
        <v>0.17387</v>
      </c>
      <c r="I15" s="18">
        <v>8.7169999999999997E-2</v>
      </c>
      <c r="J15" s="18">
        <v>0.13700000000000001</v>
      </c>
      <c r="K15" s="17">
        <v>13.711650000000001</v>
      </c>
      <c r="L15" s="19">
        <v>0.13789999999999999</v>
      </c>
      <c r="M15" s="20">
        <v>0.1361</v>
      </c>
      <c r="N15" s="19">
        <v>0.14857999999999999</v>
      </c>
      <c r="O15" s="20">
        <v>0.14677999999999999</v>
      </c>
    </row>
    <row r="16" spans="1:15" x14ac:dyDescent="0.25">
      <c r="A16" s="16">
        <v>41529</v>
      </c>
      <c r="B16" s="17">
        <v>0.14693999999999999</v>
      </c>
      <c r="C16" s="18">
        <v>0.20133999999999999</v>
      </c>
      <c r="D16" s="17">
        <v>0.10294</v>
      </c>
      <c r="E16" s="18">
        <v>148.64945</v>
      </c>
      <c r="F16" s="17">
        <v>0.16963</v>
      </c>
      <c r="G16" s="18">
        <v>9.0200000000000002E-2</v>
      </c>
      <c r="H16" s="17">
        <v>0.17346</v>
      </c>
      <c r="I16" s="18">
        <v>8.6669999999999997E-2</v>
      </c>
      <c r="J16" s="18">
        <v>0.1368</v>
      </c>
      <c r="K16" s="17">
        <v>13.70086</v>
      </c>
      <c r="L16" s="19">
        <v>0.13769999999999999</v>
      </c>
      <c r="M16" s="20">
        <v>0.13589999999999999</v>
      </c>
      <c r="N16" s="19">
        <v>0.14784</v>
      </c>
      <c r="O16" s="20">
        <v>0.14604</v>
      </c>
    </row>
    <row r="17" spans="1:15" ht="15.75" thickBot="1" x14ac:dyDescent="0.3">
      <c r="A17" s="21">
        <v>41530</v>
      </c>
      <c r="B17" s="22">
        <v>0.14731</v>
      </c>
      <c r="C17" s="23">
        <v>0.20124</v>
      </c>
      <c r="D17" s="22">
        <v>0.10289</v>
      </c>
      <c r="E17" s="23">
        <v>148.22519</v>
      </c>
      <c r="F17" s="22">
        <v>0.16847999999999999</v>
      </c>
      <c r="G17" s="23">
        <v>9.0020000000000003E-2</v>
      </c>
      <c r="H17" s="22">
        <v>0.17330999999999999</v>
      </c>
      <c r="I17" s="23">
        <v>8.6510000000000004E-2</v>
      </c>
      <c r="J17" s="23">
        <v>0.1368</v>
      </c>
      <c r="K17" s="22">
        <v>13.59878</v>
      </c>
      <c r="L17" s="24">
        <v>0.13769999999999999</v>
      </c>
      <c r="M17" s="25">
        <v>0.13589999999999999</v>
      </c>
      <c r="N17" s="24">
        <v>0.14821000000000001</v>
      </c>
      <c r="O17" s="25">
        <v>0.14641000000000001</v>
      </c>
    </row>
    <row r="18" spans="1:15" ht="15.75" thickTop="1" x14ac:dyDescent="0.25">
      <c r="A18" s="26" t="s">
        <v>19</v>
      </c>
      <c r="B18" s="27">
        <f t="shared" ref="B18:O18" si="3">SUM(B13:B17)</f>
        <v>0.74015999999999993</v>
      </c>
      <c r="C18" s="28">
        <f t="shared" si="3"/>
        <v>1.0117800000000001</v>
      </c>
      <c r="D18" s="27">
        <f t="shared" si="3"/>
        <v>0.51730900000000002</v>
      </c>
      <c r="E18" s="28">
        <f t="shared" si="3"/>
        <v>745.35991000000001</v>
      </c>
      <c r="F18" s="27">
        <f t="shared" si="3"/>
        <v>0.85166999999999993</v>
      </c>
      <c r="G18" s="28">
        <f t="shared" si="3"/>
        <v>0.45156999999999997</v>
      </c>
      <c r="H18" s="27">
        <f t="shared" si="3"/>
        <v>0.87019999999999997</v>
      </c>
      <c r="I18" s="28">
        <f t="shared" si="3"/>
        <v>0.43576999999999999</v>
      </c>
      <c r="J18" s="28">
        <f t="shared" si="3"/>
        <v>0.68520000000000003</v>
      </c>
      <c r="K18" s="27">
        <f t="shared" si="3"/>
        <v>68.367289999999997</v>
      </c>
      <c r="L18" s="19">
        <f t="shared" si="3"/>
        <v>0.68969999999999998</v>
      </c>
      <c r="M18" s="20">
        <f t="shared" si="3"/>
        <v>0.68069999999999997</v>
      </c>
      <c r="N18" s="19">
        <f t="shared" si="3"/>
        <v>0.7446600000000001</v>
      </c>
      <c r="O18" s="20">
        <f t="shared" si="3"/>
        <v>0.73566000000000009</v>
      </c>
    </row>
    <row r="19" spans="1:15" ht="15.75" thickBot="1" x14ac:dyDescent="0.3">
      <c r="A19" s="31" t="s">
        <v>20</v>
      </c>
      <c r="B19" s="32">
        <f>B18/5</f>
        <v>0.148032</v>
      </c>
      <c r="C19" s="33">
        <f>C18/5</f>
        <v>0.20235600000000004</v>
      </c>
      <c r="D19" s="33">
        <f t="shared" ref="D19:K19" si="4">D18/5</f>
        <v>0.10346180000000001</v>
      </c>
      <c r="E19" s="33">
        <f t="shared" si="4"/>
        <v>149.07198199999999</v>
      </c>
      <c r="F19" s="33">
        <f t="shared" si="4"/>
        <v>0.17033399999999999</v>
      </c>
      <c r="G19" s="33">
        <f t="shared" si="4"/>
        <v>9.0313999999999992E-2</v>
      </c>
      <c r="H19" s="33">
        <f t="shared" si="4"/>
        <v>0.17404</v>
      </c>
      <c r="I19" s="33">
        <f t="shared" si="4"/>
        <v>8.7153999999999995E-2</v>
      </c>
      <c r="J19" s="33">
        <f t="shared" si="4"/>
        <v>0.13704</v>
      </c>
      <c r="K19" s="33">
        <f t="shared" si="4"/>
        <v>13.673458</v>
      </c>
      <c r="L19" s="24">
        <f>L18/5</f>
        <v>0.13794000000000001</v>
      </c>
      <c r="M19" s="25">
        <f>M18/5</f>
        <v>0.13613999999999998</v>
      </c>
      <c r="N19" s="24">
        <f>N18/5</f>
        <v>0.14893200000000001</v>
      </c>
      <c r="O19" s="25">
        <f>O18/5</f>
        <v>0.14713200000000001</v>
      </c>
    </row>
    <row r="20" spans="1:15" ht="15" customHeight="1" thickTop="1" x14ac:dyDescent="0.25">
      <c r="A20" s="16">
        <v>41533</v>
      </c>
      <c r="B20" s="17">
        <v>0.14741000000000001</v>
      </c>
      <c r="C20" s="18">
        <v>0.20097000000000001</v>
      </c>
      <c r="D20" s="17">
        <v>0.10274999999999999</v>
      </c>
      <c r="E20" s="18">
        <v>148.52427</v>
      </c>
      <c r="F20" s="17">
        <v>0.16783000000000001</v>
      </c>
      <c r="G20" s="18">
        <v>9.0060000000000001E-2</v>
      </c>
      <c r="H20" s="17">
        <v>0.17362</v>
      </c>
      <c r="I20" s="18">
        <v>8.6080000000000004E-2</v>
      </c>
      <c r="J20" s="18">
        <v>0.1368</v>
      </c>
      <c r="K20" s="17">
        <v>13.56509</v>
      </c>
      <c r="L20" s="19">
        <v>0.13769999999999999</v>
      </c>
      <c r="M20" s="20">
        <v>0.13589999999999999</v>
      </c>
      <c r="N20" s="19">
        <v>0.14831</v>
      </c>
      <c r="O20" s="20">
        <v>0.14651</v>
      </c>
    </row>
    <row r="21" spans="1:15" x14ac:dyDescent="0.25">
      <c r="A21" s="16">
        <v>41534</v>
      </c>
      <c r="B21" s="17">
        <v>0.14638000000000001</v>
      </c>
      <c r="C21" s="18">
        <v>0.20008999999999999</v>
      </c>
      <c r="D21" s="17">
        <v>0.1023</v>
      </c>
      <c r="E21" s="18">
        <v>147.8092</v>
      </c>
      <c r="F21" s="17">
        <v>0.16700000000000001</v>
      </c>
      <c r="G21" s="18">
        <v>8.9590000000000003E-2</v>
      </c>
      <c r="H21" s="17">
        <v>0.17244999999999999</v>
      </c>
      <c r="I21" s="18">
        <v>8.5730000000000001E-2</v>
      </c>
      <c r="J21" s="18">
        <v>0.13650000000000001</v>
      </c>
      <c r="K21" s="17">
        <v>13.50497</v>
      </c>
      <c r="L21" s="19">
        <v>0.13739999999999999</v>
      </c>
      <c r="M21" s="20">
        <v>0.1356</v>
      </c>
      <c r="N21" s="19">
        <v>0.14727999999999999</v>
      </c>
      <c r="O21" s="20">
        <v>0.14548</v>
      </c>
    </row>
    <row r="22" spans="1:15" x14ac:dyDescent="0.25">
      <c r="A22" s="16">
        <v>41535</v>
      </c>
      <c r="B22" s="17">
        <v>0.14624999999999999</v>
      </c>
      <c r="C22" s="18">
        <v>0.20002</v>
      </c>
      <c r="D22" s="17">
        <v>0.10226</v>
      </c>
      <c r="E22" s="18">
        <v>147.95150000000001</v>
      </c>
      <c r="F22" s="17">
        <v>0.16638</v>
      </c>
      <c r="G22" s="18">
        <v>8.9580000000000007E-2</v>
      </c>
      <c r="H22" s="17">
        <v>0.17216999999999999</v>
      </c>
      <c r="I22" s="18">
        <v>8.5800000000000001E-2</v>
      </c>
      <c r="J22" s="18">
        <v>0.13650000000000001</v>
      </c>
      <c r="K22" s="17">
        <v>13.545070000000001</v>
      </c>
      <c r="L22" s="19">
        <v>0.13739999999999999</v>
      </c>
      <c r="M22" s="20">
        <v>0.1356</v>
      </c>
      <c r="N22" s="19">
        <v>0.14715</v>
      </c>
      <c r="O22" s="20">
        <v>0.14535000000000001</v>
      </c>
    </row>
    <row r="23" spans="1:15" x14ac:dyDescent="0.25">
      <c r="A23" s="16">
        <v>41536</v>
      </c>
      <c r="B23" s="17">
        <v>0.14452999999999999</v>
      </c>
      <c r="C23" s="18">
        <v>0.19838</v>
      </c>
      <c r="D23" s="17">
        <v>0.10143000000000001</v>
      </c>
      <c r="E23" s="18">
        <v>147.19381999999999</v>
      </c>
      <c r="F23" s="17">
        <v>0.16397</v>
      </c>
      <c r="G23" s="18">
        <v>8.4900000000000003E-2</v>
      </c>
      <c r="H23" s="17">
        <v>0.17074</v>
      </c>
      <c r="I23" s="18">
        <v>8.4989999999999996E-2</v>
      </c>
      <c r="J23" s="18">
        <v>0.13600000000000001</v>
      </c>
      <c r="K23" s="17">
        <v>13.421329999999999</v>
      </c>
      <c r="L23" s="19">
        <v>0.13689999999999999</v>
      </c>
      <c r="M23" s="20">
        <v>0.1351</v>
      </c>
      <c r="N23" s="19">
        <v>0.14543</v>
      </c>
      <c r="O23" s="20">
        <v>0.14363000000000001</v>
      </c>
    </row>
    <row r="24" spans="1:15" ht="15.75" thickBot="1" x14ac:dyDescent="0.3">
      <c r="A24" s="21">
        <v>41537</v>
      </c>
      <c r="B24" s="22">
        <v>0.14346999999999999</v>
      </c>
      <c r="C24" s="23">
        <v>0.19636000000000001</v>
      </c>
      <c r="D24" s="22">
        <v>0.1004</v>
      </c>
      <c r="E24" s="23">
        <v>145.63146</v>
      </c>
      <c r="F24" s="22">
        <v>0.16214000000000001</v>
      </c>
      <c r="G24" s="23">
        <v>8.8590000000000002E-2</v>
      </c>
      <c r="H24" s="22">
        <v>0.16927</v>
      </c>
      <c r="I24" s="23">
        <v>8.4510000000000002E-2</v>
      </c>
      <c r="J24" s="23">
        <v>0.13589999999999999</v>
      </c>
      <c r="K24" s="22">
        <v>13.444929999999999</v>
      </c>
      <c r="L24" s="24">
        <v>0.1368</v>
      </c>
      <c r="M24" s="25">
        <v>0.13500000000000001</v>
      </c>
      <c r="N24" s="24">
        <v>0.14437</v>
      </c>
      <c r="O24" s="25">
        <v>0.14257</v>
      </c>
    </row>
    <row r="25" spans="1:15" ht="15.75" thickTop="1" x14ac:dyDescent="0.25">
      <c r="A25" s="26" t="s">
        <v>19</v>
      </c>
      <c r="B25" s="27">
        <f t="shared" ref="B25:O25" si="5">SUM(B20:B24)</f>
        <v>0.72804000000000002</v>
      </c>
      <c r="C25" s="28">
        <f t="shared" si="5"/>
        <v>0.99581999999999993</v>
      </c>
      <c r="D25" s="27">
        <f t="shared" si="5"/>
        <v>0.50914000000000004</v>
      </c>
      <c r="E25" s="28">
        <f t="shared" si="5"/>
        <v>737.11024999999995</v>
      </c>
      <c r="F25" s="27">
        <f t="shared" si="5"/>
        <v>0.82732000000000006</v>
      </c>
      <c r="G25" s="28">
        <f t="shared" si="5"/>
        <v>0.44272000000000006</v>
      </c>
      <c r="H25" s="27">
        <f t="shared" si="5"/>
        <v>0.85825000000000007</v>
      </c>
      <c r="I25" s="28">
        <f t="shared" si="5"/>
        <v>0.42710999999999999</v>
      </c>
      <c r="J25" s="28">
        <f t="shared" si="5"/>
        <v>0.68170000000000008</v>
      </c>
      <c r="K25" s="27">
        <f t="shared" si="5"/>
        <v>67.481390000000005</v>
      </c>
      <c r="L25" s="19">
        <f t="shared" si="5"/>
        <v>0.68620000000000003</v>
      </c>
      <c r="M25" s="20">
        <f t="shared" si="5"/>
        <v>0.67720000000000002</v>
      </c>
      <c r="N25" s="19">
        <f t="shared" si="5"/>
        <v>0.73254000000000008</v>
      </c>
      <c r="O25" s="20">
        <f t="shared" si="5"/>
        <v>0.72353999999999996</v>
      </c>
    </row>
    <row r="26" spans="1:15" ht="15.75" thickBot="1" x14ac:dyDescent="0.3">
      <c r="A26" s="31" t="s">
        <v>20</v>
      </c>
      <c r="B26" s="32">
        <f>B25/5</f>
        <v>0.14560800000000002</v>
      </c>
      <c r="C26" s="33">
        <f>C25/5</f>
        <v>0.19916399999999998</v>
      </c>
      <c r="D26" s="33">
        <f t="shared" ref="D26:K26" si="6">D25/5</f>
        <v>0.101828</v>
      </c>
      <c r="E26" s="33">
        <f t="shared" si="6"/>
        <v>147.42204999999998</v>
      </c>
      <c r="F26" s="33">
        <f t="shared" si="6"/>
        <v>0.165464</v>
      </c>
      <c r="G26" s="33">
        <f t="shared" si="6"/>
        <v>8.8544000000000012E-2</v>
      </c>
      <c r="H26" s="33">
        <f t="shared" si="6"/>
        <v>0.17165000000000002</v>
      </c>
      <c r="I26" s="33">
        <f t="shared" si="6"/>
        <v>8.5421999999999998E-2</v>
      </c>
      <c r="J26" s="33">
        <f t="shared" si="6"/>
        <v>0.13634000000000002</v>
      </c>
      <c r="K26" s="33">
        <f t="shared" si="6"/>
        <v>13.496278</v>
      </c>
      <c r="L26" s="24">
        <f>L25/5</f>
        <v>0.13724</v>
      </c>
      <c r="M26" s="25">
        <f>M25/5</f>
        <v>0.13544</v>
      </c>
      <c r="N26" s="24">
        <f>N25/5</f>
        <v>0.14650800000000003</v>
      </c>
      <c r="O26" s="25">
        <f>O25/5</f>
        <v>0.144708</v>
      </c>
    </row>
    <row r="27" spans="1:15" ht="15.75" thickTop="1" x14ac:dyDescent="0.25">
      <c r="A27" s="16">
        <v>41540</v>
      </c>
      <c r="B27" s="17">
        <v>0.14541000000000001</v>
      </c>
      <c r="C27" s="18">
        <v>0.19678000000000001</v>
      </c>
      <c r="D27" s="17">
        <v>0.10061</v>
      </c>
      <c r="E27" s="18">
        <v>146.35269</v>
      </c>
      <c r="F27" s="17">
        <v>0.16281000000000001</v>
      </c>
      <c r="G27" s="18">
        <v>8.8889999999999997E-2</v>
      </c>
      <c r="H27" s="17">
        <v>0.17047999999999999</v>
      </c>
      <c r="I27" s="18">
        <v>8.5029999999999994E-2</v>
      </c>
      <c r="J27" s="18">
        <v>0.13619999999999999</v>
      </c>
      <c r="K27" s="17">
        <v>13.522449999999999</v>
      </c>
      <c r="L27" s="19">
        <v>0.1371</v>
      </c>
      <c r="M27" s="20">
        <v>0.1353</v>
      </c>
      <c r="N27" s="19">
        <v>0.14631</v>
      </c>
      <c r="O27" s="20">
        <v>0.14451</v>
      </c>
    </row>
    <row r="28" spans="1:15" x14ac:dyDescent="0.25">
      <c r="A28" s="16">
        <v>41541</v>
      </c>
      <c r="B28" s="17">
        <v>0.14449999999999999</v>
      </c>
      <c r="C28" s="18">
        <v>0.19688</v>
      </c>
      <c r="D28" s="17">
        <v>0.10066</v>
      </c>
      <c r="E28" s="18">
        <v>146.39447999999999</v>
      </c>
      <c r="F28" s="17">
        <v>0.16256000000000001</v>
      </c>
      <c r="G28" s="18">
        <v>8.8770000000000002E-2</v>
      </c>
      <c r="H28" s="17">
        <v>0.17011999999999999</v>
      </c>
      <c r="I28" s="18">
        <v>8.4820000000000007E-2</v>
      </c>
      <c r="J28" s="18">
        <v>0.13600000000000001</v>
      </c>
      <c r="K28" s="17">
        <v>13.45397</v>
      </c>
      <c r="L28" s="19">
        <v>0.13689999999999999</v>
      </c>
      <c r="M28" s="20">
        <v>0.1351</v>
      </c>
      <c r="N28" s="19">
        <v>0.1454</v>
      </c>
      <c r="O28" s="20">
        <v>0.14360000000000001</v>
      </c>
    </row>
    <row r="29" spans="1:15" x14ac:dyDescent="0.25">
      <c r="A29" s="16">
        <v>41542</v>
      </c>
      <c r="B29" s="17">
        <v>0.14482999999999999</v>
      </c>
      <c r="C29" s="18">
        <v>0.19728999999999999</v>
      </c>
      <c r="D29" s="17">
        <v>0.10087</v>
      </c>
      <c r="E29" s="18">
        <v>146.24643</v>
      </c>
      <c r="F29" s="17">
        <v>0.16361000000000001</v>
      </c>
      <c r="G29" s="18">
        <v>8.8950000000000001E-2</v>
      </c>
      <c r="H29" s="17">
        <v>0.17022000000000001</v>
      </c>
      <c r="I29" s="18">
        <v>8.5080000000000003E-2</v>
      </c>
      <c r="J29" s="18">
        <v>0.1361</v>
      </c>
      <c r="K29" s="17">
        <v>13.445320000000001</v>
      </c>
      <c r="L29" s="19">
        <v>0.13700000000000001</v>
      </c>
      <c r="M29" s="20">
        <v>0.13519999999999999</v>
      </c>
      <c r="N29" s="19">
        <v>0.14573</v>
      </c>
      <c r="O29" s="20">
        <v>0.14393</v>
      </c>
    </row>
    <row r="30" spans="1:15" x14ac:dyDescent="0.25">
      <c r="A30" s="16">
        <v>41543</v>
      </c>
      <c r="B30" s="17">
        <v>0.1454</v>
      </c>
      <c r="C30" s="18">
        <v>0.1973</v>
      </c>
      <c r="D30" s="17">
        <v>0.10088</v>
      </c>
      <c r="E30" s="18">
        <v>146.68960999999999</v>
      </c>
      <c r="F30" s="17">
        <v>0.16508999999999999</v>
      </c>
      <c r="G30" s="18">
        <v>8.8889999999999997E-2</v>
      </c>
      <c r="H30" s="17">
        <v>0.1709</v>
      </c>
      <c r="I30" s="18">
        <v>8.4900000000000003E-2</v>
      </c>
      <c r="J30" s="18">
        <v>0.13619999999999999</v>
      </c>
      <c r="K30" s="17">
        <v>13.4329</v>
      </c>
      <c r="L30" s="19">
        <v>0.1371</v>
      </c>
      <c r="M30" s="20">
        <v>0.1353</v>
      </c>
      <c r="N30" s="19">
        <v>0.14630000000000001</v>
      </c>
      <c r="O30" s="20">
        <v>0.14449999999999999</v>
      </c>
    </row>
    <row r="31" spans="1:15" ht="15.75" thickBot="1" x14ac:dyDescent="0.3">
      <c r="A31" s="21">
        <v>41544</v>
      </c>
      <c r="B31" s="22">
        <v>0.14538999999999999</v>
      </c>
      <c r="C31" s="23">
        <v>0.19736999999999999</v>
      </c>
      <c r="D31" s="22">
        <v>0.10091</v>
      </c>
      <c r="E31" s="23">
        <v>146.35235</v>
      </c>
      <c r="F31" s="22">
        <v>0.16472000000000001</v>
      </c>
      <c r="G31" s="23">
        <v>8.8900000000000007E-2</v>
      </c>
      <c r="H31" s="22">
        <v>0.17086999999999999</v>
      </c>
      <c r="I31" s="23">
        <v>8.4930000000000005E-2</v>
      </c>
      <c r="J31" s="23">
        <v>0.13619999999999999</v>
      </c>
      <c r="K31" s="22">
        <v>13.451790000000001</v>
      </c>
      <c r="L31" s="24">
        <v>0.1371</v>
      </c>
      <c r="M31" s="25">
        <v>0.1353</v>
      </c>
      <c r="N31" s="24">
        <v>0.14629</v>
      </c>
      <c r="O31" s="25">
        <v>0.14449000000000001</v>
      </c>
    </row>
    <row r="32" spans="1:15" ht="15.75" thickTop="1" x14ac:dyDescent="0.25">
      <c r="A32" s="26" t="s">
        <v>19</v>
      </c>
      <c r="B32" s="27">
        <f t="shared" ref="B32:O32" si="7">SUM(B27:B31)</f>
        <v>0.72553000000000001</v>
      </c>
      <c r="C32" s="28">
        <f t="shared" si="7"/>
        <v>0.98561999999999994</v>
      </c>
      <c r="D32" s="27">
        <f t="shared" si="7"/>
        <v>0.50392999999999999</v>
      </c>
      <c r="E32" s="28">
        <f t="shared" si="7"/>
        <v>732.03556000000003</v>
      </c>
      <c r="F32" s="27">
        <f t="shared" si="7"/>
        <v>0.81879000000000002</v>
      </c>
      <c r="G32" s="28">
        <f t="shared" si="7"/>
        <v>0.44440000000000002</v>
      </c>
      <c r="H32" s="27">
        <f t="shared" si="7"/>
        <v>0.85259000000000007</v>
      </c>
      <c r="I32" s="28">
        <f t="shared" si="7"/>
        <v>0.42475999999999997</v>
      </c>
      <c r="J32" s="28">
        <f t="shared" si="7"/>
        <v>0.68069999999999997</v>
      </c>
      <c r="K32" s="27">
        <f t="shared" si="7"/>
        <v>67.306430000000006</v>
      </c>
      <c r="L32" s="19">
        <f t="shared" si="7"/>
        <v>0.68520000000000003</v>
      </c>
      <c r="M32" s="20">
        <f t="shared" si="7"/>
        <v>0.67619999999999991</v>
      </c>
      <c r="N32" s="19">
        <f t="shared" si="7"/>
        <v>0.73003000000000007</v>
      </c>
      <c r="O32" s="20">
        <f t="shared" si="7"/>
        <v>0.72102999999999995</v>
      </c>
    </row>
    <row r="33" spans="1:15" ht="15.75" thickBot="1" x14ac:dyDescent="0.3">
      <c r="A33" s="31" t="s">
        <v>20</v>
      </c>
      <c r="B33" s="32">
        <f>B32/5</f>
        <v>0.14510600000000001</v>
      </c>
      <c r="C33" s="33">
        <f>C32/5</f>
        <v>0.19712399999999999</v>
      </c>
      <c r="D33" s="33">
        <f t="shared" ref="D33:K33" si="8">D32/5</f>
        <v>0.100786</v>
      </c>
      <c r="E33" s="33">
        <f t="shared" si="8"/>
        <v>146.40711200000001</v>
      </c>
      <c r="F33" s="33">
        <f t="shared" si="8"/>
        <v>0.16375800000000001</v>
      </c>
      <c r="G33" s="33">
        <f t="shared" si="8"/>
        <v>8.8880000000000001E-2</v>
      </c>
      <c r="H33" s="33">
        <f t="shared" si="8"/>
        <v>0.170518</v>
      </c>
      <c r="I33" s="33">
        <f t="shared" si="8"/>
        <v>8.4952E-2</v>
      </c>
      <c r="J33" s="33">
        <f t="shared" si="8"/>
        <v>0.13613999999999998</v>
      </c>
      <c r="K33" s="33">
        <f t="shared" si="8"/>
        <v>13.461286000000001</v>
      </c>
      <c r="L33" s="24">
        <f>L32/5</f>
        <v>0.13704</v>
      </c>
      <c r="M33" s="25">
        <f>M32/5</f>
        <v>0.13523999999999997</v>
      </c>
      <c r="N33" s="24">
        <f>N32/5</f>
        <v>0.14600600000000002</v>
      </c>
      <c r="O33" s="25">
        <f>O32/5</f>
        <v>0.144206</v>
      </c>
    </row>
    <row r="34" spans="1:15" ht="15.75" thickTop="1" x14ac:dyDescent="0.25">
      <c r="A34" s="16">
        <v>41547</v>
      </c>
      <c r="B34" s="17">
        <v>0.14638999999999999</v>
      </c>
      <c r="C34" s="18">
        <v>0.19933999999999999</v>
      </c>
      <c r="D34" s="17">
        <v>0.10102999999999999</v>
      </c>
      <c r="E34" s="18">
        <v>146.68557999999999</v>
      </c>
      <c r="F34" s="17">
        <v>0.16483</v>
      </c>
      <c r="G34" s="18">
        <v>8.8999999999999996E-2</v>
      </c>
      <c r="H34" s="17">
        <v>0.17133999999999999</v>
      </c>
      <c r="I34" s="18">
        <v>8.4599999999999995E-2</v>
      </c>
      <c r="J34" s="18">
        <v>0.13639999999999999</v>
      </c>
      <c r="K34" s="17">
        <v>13.3522</v>
      </c>
      <c r="L34" s="19">
        <v>0.13730000000000001</v>
      </c>
      <c r="M34" s="20">
        <v>0.13550000000000001</v>
      </c>
      <c r="N34" s="19">
        <v>0.14729</v>
      </c>
      <c r="O34" s="20">
        <v>0.13549</v>
      </c>
    </row>
    <row r="35" spans="1:15" x14ac:dyDescent="0.25">
      <c r="A35" s="16"/>
      <c r="B35" s="17"/>
      <c r="C35" s="18"/>
      <c r="D35" s="17"/>
      <c r="E35" s="18"/>
      <c r="F35" s="17"/>
      <c r="G35" s="18"/>
      <c r="H35" s="17"/>
      <c r="I35" s="18"/>
      <c r="J35" s="18"/>
      <c r="K35" s="17"/>
      <c r="L35" s="19"/>
      <c r="M35" s="20"/>
      <c r="N35" s="19"/>
      <c r="O35" s="20"/>
    </row>
    <row r="36" spans="1:15" x14ac:dyDescent="0.25">
      <c r="A36" s="1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x14ac:dyDescent="0.25">
      <c r="A37" s="1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15.75" thickBot="1" x14ac:dyDescent="0.3">
      <c r="A38" s="21"/>
      <c r="B38" s="22"/>
      <c r="C38" s="23"/>
      <c r="D38" s="22"/>
      <c r="E38" s="23"/>
      <c r="F38" s="22"/>
      <c r="G38" s="23"/>
      <c r="H38" s="22"/>
      <c r="I38" s="23"/>
      <c r="J38" s="23"/>
      <c r="K38" s="22"/>
      <c r="L38" s="24"/>
      <c r="M38" s="25"/>
      <c r="N38" s="24"/>
      <c r="O38" s="25"/>
    </row>
    <row r="39" spans="1:15" ht="15.75" thickTop="1" x14ac:dyDescent="0.25">
      <c r="A39" s="26" t="s">
        <v>19</v>
      </c>
      <c r="B39" s="27">
        <f t="shared" ref="B39:O39" si="9">SUM(B34:B38)</f>
        <v>0.14638999999999999</v>
      </c>
      <c r="C39" s="28">
        <f t="shared" si="9"/>
        <v>0.19933999999999999</v>
      </c>
      <c r="D39" s="27">
        <f t="shared" si="9"/>
        <v>0.10102999999999999</v>
      </c>
      <c r="E39" s="28">
        <f t="shared" si="9"/>
        <v>146.68557999999999</v>
      </c>
      <c r="F39" s="27">
        <f t="shared" si="9"/>
        <v>0.16483</v>
      </c>
      <c r="G39" s="28">
        <f t="shared" si="9"/>
        <v>8.8999999999999996E-2</v>
      </c>
      <c r="H39" s="27">
        <f t="shared" si="9"/>
        <v>0.17133999999999999</v>
      </c>
      <c r="I39" s="28">
        <f t="shared" si="9"/>
        <v>8.4599999999999995E-2</v>
      </c>
      <c r="J39" s="28">
        <f t="shared" si="9"/>
        <v>0.13639999999999999</v>
      </c>
      <c r="K39" s="27">
        <f t="shared" si="9"/>
        <v>13.3522</v>
      </c>
      <c r="L39" s="19">
        <f t="shared" si="9"/>
        <v>0.13730000000000001</v>
      </c>
      <c r="M39" s="20">
        <f t="shared" si="9"/>
        <v>0.13550000000000001</v>
      </c>
      <c r="N39" s="19">
        <f t="shared" si="9"/>
        <v>0.14729</v>
      </c>
      <c r="O39" s="20">
        <f t="shared" si="9"/>
        <v>0.13549</v>
      </c>
    </row>
    <row r="40" spans="1:15" ht="15.75" thickBot="1" x14ac:dyDescent="0.3">
      <c r="A40" s="31" t="s">
        <v>20</v>
      </c>
      <c r="B40" s="32">
        <f>B39/4</f>
        <v>3.6597499999999998E-2</v>
      </c>
      <c r="C40" s="33">
        <f>C39/4</f>
        <v>4.9834999999999997E-2</v>
      </c>
      <c r="D40" s="33">
        <f t="shared" ref="D40:K40" si="10">D39/4</f>
        <v>2.5257499999999999E-2</v>
      </c>
      <c r="E40" s="33">
        <f t="shared" si="10"/>
        <v>36.671394999999997</v>
      </c>
      <c r="F40" s="33">
        <f t="shared" si="10"/>
        <v>4.1207500000000001E-2</v>
      </c>
      <c r="G40" s="33">
        <f t="shared" si="10"/>
        <v>2.2249999999999999E-2</v>
      </c>
      <c r="H40" s="33">
        <f t="shared" si="10"/>
        <v>4.2834999999999998E-2</v>
      </c>
      <c r="I40" s="33">
        <f t="shared" si="10"/>
        <v>2.1149999999999999E-2</v>
      </c>
      <c r="J40" s="33">
        <f t="shared" si="10"/>
        <v>3.4099999999999998E-2</v>
      </c>
      <c r="K40" s="33">
        <f t="shared" si="10"/>
        <v>3.33805</v>
      </c>
      <c r="L40" s="24">
        <f>L39/4</f>
        <v>3.4325000000000001E-2</v>
      </c>
      <c r="M40" s="25">
        <f>M39/4</f>
        <v>3.3875000000000002E-2</v>
      </c>
      <c r="N40" s="25">
        <f>N39/4</f>
        <v>3.6822500000000001E-2</v>
      </c>
      <c r="O40" s="25">
        <f>O39/4</f>
        <v>3.38725E-2</v>
      </c>
    </row>
    <row r="41" spans="1:15" ht="15.75" thickTop="1" x14ac:dyDescent="0.25">
      <c r="A41" s="36"/>
      <c r="B41" s="17"/>
      <c r="C41" s="18"/>
      <c r="D41" s="17"/>
      <c r="E41" s="18"/>
      <c r="F41" s="17"/>
      <c r="G41" s="18"/>
      <c r="H41" s="17"/>
      <c r="I41" s="18"/>
      <c r="J41" s="18"/>
      <c r="K41" s="17"/>
      <c r="L41" s="19"/>
      <c r="M41" s="20"/>
      <c r="N41" s="19"/>
      <c r="O41" s="20"/>
    </row>
    <row r="42" spans="1:15" x14ac:dyDescent="0.25">
      <c r="A42" s="36"/>
      <c r="B42" s="17"/>
      <c r="C42" s="18"/>
      <c r="D42" s="17"/>
      <c r="E42" s="18"/>
      <c r="F42" s="17"/>
      <c r="G42" s="18"/>
      <c r="H42" s="17"/>
      <c r="I42" s="18"/>
      <c r="J42" s="18"/>
      <c r="K42" s="17"/>
      <c r="L42" s="19"/>
      <c r="M42" s="20"/>
      <c r="N42" s="19"/>
      <c r="O42" s="20"/>
    </row>
    <row r="43" spans="1:15" ht="20.25" x14ac:dyDescent="0.3">
      <c r="A43" s="36"/>
      <c r="B43" s="17"/>
      <c r="C43" s="52"/>
      <c r="D43" s="17"/>
      <c r="E43" s="38" t="s">
        <v>21</v>
      </c>
      <c r="F43" s="17"/>
      <c r="G43" s="18"/>
      <c r="H43" s="17"/>
      <c r="I43" s="18"/>
      <c r="J43" s="18"/>
      <c r="K43" s="17"/>
      <c r="L43" s="19"/>
      <c r="M43" s="20"/>
      <c r="N43" s="19"/>
      <c r="O43" s="20"/>
    </row>
    <row r="44" spans="1:15" ht="15.75" thickBot="1" x14ac:dyDescent="0.3">
      <c r="A44" s="39"/>
      <c r="B44" s="40"/>
      <c r="C44" s="41"/>
      <c r="D44" s="40"/>
      <c r="E44" s="41"/>
      <c r="F44" s="40"/>
      <c r="G44" s="41"/>
      <c r="H44" s="40"/>
      <c r="I44" s="41"/>
      <c r="J44" s="41"/>
      <c r="K44" s="40"/>
      <c r="L44" s="42"/>
      <c r="M44" s="43"/>
      <c r="N44" s="42"/>
      <c r="O44" s="43"/>
    </row>
    <row r="45" spans="1:15" x14ac:dyDescent="0.25">
      <c r="A45" s="44" t="s">
        <v>22</v>
      </c>
      <c r="B45" s="45">
        <f t="shared" ref="B45:O45" si="11">SUM(B6:B10,B13:B17,B20:B24,B27:B31,B34:B38)</f>
        <v>3.1044499999999999</v>
      </c>
      <c r="C45" s="58">
        <f t="shared" si="11"/>
        <v>4.2176499999999999</v>
      </c>
      <c r="D45" s="45">
        <f t="shared" si="11"/>
        <v>2.155519</v>
      </c>
      <c r="E45" s="58">
        <f t="shared" si="11"/>
        <v>3121.9902499999998</v>
      </c>
      <c r="F45" s="58">
        <f t="shared" si="11"/>
        <v>3.5463799999999996</v>
      </c>
      <c r="G45" s="45">
        <f t="shared" si="11"/>
        <v>1.8842799999999997</v>
      </c>
      <c r="H45" s="58">
        <f t="shared" si="11"/>
        <v>3.6360199999999994</v>
      </c>
      <c r="I45" s="45">
        <f t="shared" si="11"/>
        <v>1.81619</v>
      </c>
      <c r="J45" s="58">
        <f t="shared" si="11"/>
        <v>2.8751000000000007</v>
      </c>
      <c r="K45" s="46">
        <f t="shared" si="11"/>
        <v>285.11458000000005</v>
      </c>
      <c r="L45" s="19">
        <f t="shared" si="11"/>
        <v>2.8939999999999997</v>
      </c>
      <c r="M45" s="19">
        <f t="shared" si="11"/>
        <v>2.856199999999999</v>
      </c>
      <c r="N45" s="19">
        <f t="shared" si="11"/>
        <v>3.1233499999999998</v>
      </c>
      <c r="O45" s="19">
        <f t="shared" si="11"/>
        <v>3.0755499999999998</v>
      </c>
    </row>
    <row r="46" spans="1:15" x14ac:dyDescent="0.25">
      <c r="A46" s="44" t="s">
        <v>23</v>
      </c>
      <c r="B46" s="45">
        <f>B45/21</f>
        <v>0.14783095238095237</v>
      </c>
      <c r="C46" s="46">
        <f>C45/21</f>
        <v>0.20084047619047618</v>
      </c>
      <c r="D46" s="46">
        <f t="shared" ref="D46:O46" si="12">D45/21</f>
        <v>0.1026437619047619</v>
      </c>
      <c r="E46" s="46">
        <f t="shared" si="12"/>
        <v>148.66620238095237</v>
      </c>
      <c r="F46" s="46">
        <f t="shared" si="12"/>
        <v>0.16887523809523808</v>
      </c>
      <c r="G46" s="46">
        <f t="shared" si="12"/>
        <v>8.9727619047619028E-2</v>
      </c>
      <c r="H46" s="46">
        <f t="shared" si="12"/>
        <v>0.17314380952380951</v>
      </c>
      <c r="I46" s="46">
        <f t="shared" si="12"/>
        <v>8.6485238095238087E-2</v>
      </c>
      <c r="J46" s="46">
        <f t="shared" si="12"/>
        <v>0.13690952380952384</v>
      </c>
      <c r="K46" s="46">
        <f t="shared" si="12"/>
        <v>13.576884761904765</v>
      </c>
      <c r="L46" s="19">
        <f t="shared" si="12"/>
        <v>0.1378095238095238</v>
      </c>
      <c r="M46" s="19">
        <f t="shared" si="12"/>
        <v>0.13600952380952375</v>
      </c>
      <c r="N46" s="19">
        <f t="shared" si="12"/>
        <v>0.14873095238095238</v>
      </c>
      <c r="O46" s="19">
        <f t="shared" si="12"/>
        <v>0.14645476190476189</v>
      </c>
    </row>
    <row r="47" spans="1:15" x14ac:dyDescent="0.25">
      <c r="A47" s="44" t="s">
        <v>24</v>
      </c>
      <c r="B47" s="45">
        <f>1/B46</f>
        <v>6.7644832417980645</v>
      </c>
      <c r="C47" s="46">
        <f>1/C46</f>
        <v>4.9790760257489364</v>
      </c>
      <c r="D47" s="45">
        <f>1/D46</f>
        <v>9.7424332608527227</v>
      </c>
      <c r="E47" s="46">
        <f>1000/E46</f>
        <v>6.7264784058822737</v>
      </c>
      <c r="F47" s="46">
        <f t="shared" ref="F47:O47" si="13">1/F46</f>
        <v>5.9215312515861251</v>
      </c>
      <c r="G47" s="45">
        <f t="shared" si="13"/>
        <v>11.144840469569282</v>
      </c>
      <c r="H47" s="46">
        <f t="shared" si="13"/>
        <v>5.7755457890770687</v>
      </c>
      <c r="I47" s="45">
        <f t="shared" si="13"/>
        <v>11.562666901590694</v>
      </c>
      <c r="J47" s="46">
        <f t="shared" si="13"/>
        <v>7.3040937706514537</v>
      </c>
      <c r="K47" s="46">
        <f t="shared" si="13"/>
        <v>7.3654598793229012E-2</v>
      </c>
      <c r="L47" s="19">
        <f t="shared" si="13"/>
        <v>7.2563925362819637</v>
      </c>
      <c r="M47" s="19">
        <f t="shared" si="13"/>
        <v>7.3524263006792276</v>
      </c>
      <c r="N47" s="19">
        <f t="shared" si="13"/>
        <v>6.7235500344181727</v>
      </c>
      <c r="O47" s="19">
        <f t="shared" si="13"/>
        <v>6.8280470159808822</v>
      </c>
    </row>
    <row r="48" spans="1:15" ht="15.75" thickBot="1" x14ac:dyDescent="0.3">
      <c r="A48" s="47"/>
      <c r="B48" s="48"/>
      <c r="C48" s="49"/>
      <c r="D48" s="48"/>
      <c r="E48" s="49"/>
      <c r="F48" s="49"/>
      <c r="G48" s="48"/>
      <c r="H48" s="49"/>
      <c r="I48" s="48"/>
      <c r="J48" s="49"/>
      <c r="K48" s="48"/>
      <c r="L48" s="42"/>
      <c r="M48" s="43"/>
      <c r="N48" s="42"/>
      <c r="O48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3" workbookViewId="0">
      <selection activeCell="A2" sqref="A2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62">
        <v>41548</v>
      </c>
      <c r="B6" s="63">
        <v>0.14626</v>
      </c>
      <c r="C6" s="64">
        <v>0.19733999999999999</v>
      </c>
      <c r="D6" s="63">
        <v>0.10009</v>
      </c>
      <c r="E6" s="64">
        <v>146.66461000000001</v>
      </c>
      <c r="F6" s="63">
        <v>0.16447999999999999</v>
      </c>
      <c r="G6" s="64">
        <v>8.8910000000000003E-2</v>
      </c>
      <c r="H6" s="63">
        <v>0.17129</v>
      </c>
      <c r="I6" s="64">
        <v>8.4390000000000007E-2</v>
      </c>
      <c r="J6" s="64">
        <v>0.13639999999999999</v>
      </c>
      <c r="K6" s="63">
        <v>13.369249999999999</v>
      </c>
      <c r="L6" s="65">
        <v>0.13730000000000001</v>
      </c>
      <c r="M6" s="66">
        <v>0.13550000000000001</v>
      </c>
      <c r="N6" s="65">
        <v>0.14716000000000001</v>
      </c>
      <c r="O6" s="66">
        <v>0.14535999999999999</v>
      </c>
    </row>
    <row r="7" spans="1:15" x14ac:dyDescent="0.25">
      <c r="A7" s="16">
        <v>41549</v>
      </c>
      <c r="B7" s="17">
        <v>0.14529</v>
      </c>
      <c r="C7" s="18">
        <v>0.19650999999999999</v>
      </c>
      <c r="D7" s="17">
        <v>0.10047</v>
      </c>
      <c r="E7" s="18">
        <v>146.18755999999999</v>
      </c>
      <c r="F7" s="17">
        <v>0.16408</v>
      </c>
      <c r="G7" s="18">
        <v>8.8550000000000004E-2</v>
      </c>
      <c r="H7" s="17">
        <v>0.17055999999999999</v>
      </c>
      <c r="I7" s="18">
        <v>8.3930000000000005E-2</v>
      </c>
      <c r="J7" s="18">
        <v>0.1361</v>
      </c>
      <c r="K7" s="17">
        <v>13.36111</v>
      </c>
      <c r="L7" s="19">
        <v>0.13700000000000001</v>
      </c>
      <c r="M7" s="20">
        <v>0.13519999999999999</v>
      </c>
      <c r="N7" s="19">
        <v>0.14618999999999999</v>
      </c>
      <c r="O7" s="20">
        <v>0.14438999999999999</v>
      </c>
    </row>
    <row r="8" spans="1:15" x14ac:dyDescent="0.25">
      <c r="A8" s="16">
        <v>41550</v>
      </c>
      <c r="B8" s="17">
        <v>0.14521999999999999</v>
      </c>
      <c r="C8" s="18">
        <v>0.19624</v>
      </c>
      <c r="D8" s="17">
        <v>0.10034</v>
      </c>
      <c r="E8" s="18">
        <v>146.23333</v>
      </c>
      <c r="F8" s="17">
        <v>0.16474</v>
      </c>
      <c r="G8" s="18">
        <v>8.8609999999999994E-2</v>
      </c>
      <c r="H8" s="17">
        <v>0.17024</v>
      </c>
      <c r="I8" s="18">
        <v>8.3949999999999997E-2</v>
      </c>
      <c r="J8" s="18">
        <v>0.1361</v>
      </c>
      <c r="K8" s="17">
        <v>13.27417</v>
      </c>
      <c r="L8" s="19">
        <v>0.13700000000000001</v>
      </c>
      <c r="M8" s="20">
        <v>0.13519999999999999</v>
      </c>
      <c r="N8" s="19">
        <v>0.14612</v>
      </c>
      <c r="O8" s="20">
        <v>0.14432</v>
      </c>
    </row>
    <row r="9" spans="1:15" ht="15.75" thickBot="1" x14ac:dyDescent="0.3">
      <c r="A9" s="21">
        <v>41551</v>
      </c>
      <c r="B9" s="22">
        <v>0.14484</v>
      </c>
      <c r="C9" s="23">
        <v>0.19536999999999999</v>
      </c>
      <c r="D9" s="22">
        <v>9.9890000000000007E-2</v>
      </c>
      <c r="E9" s="23">
        <v>145.87037000000001</v>
      </c>
      <c r="F9" s="22">
        <v>0.16367999999999999</v>
      </c>
      <c r="G9" s="23">
        <v>8.8359999999999994E-2</v>
      </c>
      <c r="H9" s="22">
        <v>0.16982</v>
      </c>
      <c r="I9" s="23">
        <v>8.4000000000000005E-2</v>
      </c>
      <c r="J9" s="23">
        <v>0.13600000000000001</v>
      </c>
      <c r="K9" s="22">
        <v>13.243</v>
      </c>
      <c r="L9" s="24">
        <v>0.13689999999999999</v>
      </c>
      <c r="M9" s="25">
        <v>0.1351</v>
      </c>
      <c r="N9" s="24">
        <v>0.14574000000000001</v>
      </c>
      <c r="O9" s="25">
        <v>0.14394000000000001</v>
      </c>
    </row>
    <row r="10" spans="1:15" ht="15.75" thickTop="1" x14ac:dyDescent="0.25">
      <c r="A10" s="26" t="s">
        <v>19</v>
      </c>
      <c r="B10" s="27">
        <f t="shared" ref="B10:O10" si="0">SUM(B6:B9)</f>
        <v>0.58160999999999996</v>
      </c>
      <c r="C10" s="28">
        <f t="shared" si="0"/>
        <v>0.78546000000000005</v>
      </c>
      <c r="D10" s="27">
        <f t="shared" si="0"/>
        <v>0.40078999999999998</v>
      </c>
      <c r="E10" s="28">
        <f t="shared" si="0"/>
        <v>584.95587</v>
      </c>
      <c r="F10" s="27">
        <f t="shared" si="0"/>
        <v>0.6569799999999999</v>
      </c>
      <c r="G10" s="28">
        <f t="shared" si="0"/>
        <v>0.35443000000000002</v>
      </c>
      <c r="H10" s="27">
        <f t="shared" si="0"/>
        <v>0.68190999999999991</v>
      </c>
      <c r="I10" s="28">
        <f t="shared" si="0"/>
        <v>0.33627000000000001</v>
      </c>
      <c r="J10" s="28">
        <f t="shared" si="0"/>
        <v>0.54459999999999997</v>
      </c>
      <c r="K10" s="27">
        <f t="shared" si="0"/>
        <v>53.247529999999998</v>
      </c>
      <c r="L10" s="19">
        <f t="shared" si="0"/>
        <v>0.54820000000000002</v>
      </c>
      <c r="M10" s="20">
        <f t="shared" si="0"/>
        <v>0.54099999999999993</v>
      </c>
      <c r="N10" s="19">
        <f t="shared" si="0"/>
        <v>0.58521000000000001</v>
      </c>
      <c r="O10" s="20">
        <f t="shared" si="0"/>
        <v>0.57800999999999991</v>
      </c>
    </row>
    <row r="11" spans="1:15" ht="15.75" thickBot="1" x14ac:dyDescent="0.3">
      <c r="A11" s="31" t="s">
        <v>20</v>
      </c>
      <c r="B11" s="32">
        <f>B10/5</f>
        <v>0.11632199999999999</v>
      </c>
      <c r="C11" s="33">
        <f>C10/5</f>
        <v>0.15709200000000001</v>
      </c>
      <c r="D11" s="33">
        <f t="shared" ref="D11:K11" si="1">D10/5</f>
        <v>8.0157999999999993E-2</v>
      </c>
      <c r="E11" s="33">
        <f t="shared" si="1"/>
        <v>116.991174</v>
      </c>
      <c r="F11" s="33">
        <f t="shared" si="1"/>
        <v>0.13139599999999999</v>
      </c>
      <c r="G11" s="33">
        <f t="shared" si="1"/>
        <v>7.0886000000000005E-2</v>
      </c>
      <c r="H11" s="33">
        <f t="shared" si="1"/>
        <v>0.13638199999999998</v>
      </c>
      <c r="I11" s="33">
        <f t="shared" si="1"/>
        <v>6.7254000000000008E-2</v>
      </c>
      <c r="J11" s="33">
        <f t="shared" si="1"/>
        <v>0.10891999999999999</v>
      </c>
      <c r="K11" s="33">
        <f t="shared" si="1"/>
        <v>10.649505999999999</v>
      </c>
      <c r="L11" s="24">
        <f>L10/5</f>
        <v>0.10964</v>
      </c>
      <c r="M11" s="24">
        <f t="shared" ref="M11:O11" si="2">M10/5</f>
        <v>0.10819999999999999</v>
      </c>
      <c r="N11" s="24">
        <f t="shared" si="2"/>
        <v>0.11704200000000001</v>
      </c>
      <c r="O11" s="24">
        <f t="shared" si="2"/>
        <v>0.11560199999999998</v>
      </c>
    </row>
    <row r="12" spans="1:15" ht="15.75" thickTop="1" x14ac:dyDescent="0.25">
      <c r="A12" s="16">
        <v>41554</v>
      </c>
      <c r="B12" s="17">
        <v>0.14405000000000001</v>
      </c>
      <c r="C12" s="18">
        <v>0.19602</v>
      </c>
      <c r="D12" s="17">
        <v>0.10022</v>
      </c>
      <c r="E12" s="18">
        <v>145.8175</v>
      </c>
      <c r="F12" s="17">
        <v>0.16331000000000001</v>
      </c>
      <c r="G12" s="18">
        <v>8.8440000000000005E-2</v>
      </c>
      <c r="H12" s="17">
        <v>0.16955999999999999</v>
      </c>
      <c r="I12" s="18">
        <v>8.4809999999999997E-2</v>
      </c>
      <c r="J12" s="18">
        <v>0.13600000000000001</v>
      </c>
      <c r="K12" s="17">
        <v>13.22753</v>
      </c>
      <c r="L12" s="19">
        <v>0.13689999999999999</v>
      </c>
      <c r="M12" s="20">
        <v>0.1351</v>
      </c>
      <c r="N12" s="19">
        <v>0.14495</v>
      </c>
      <c r="O12" s="20">
        <v>0.14315</v>
      </c>
    </row>
    <row r="13" spans="1:15" x14ac:dyDescent="0.25">
      <c r="A13" s="16">
        <v>41555</v>
      </c>
      <c r="B13" s="17">
        <v>0.14426</v>
      </c>
      <c r="C13" s="18">
        <v>0.19589999999999999</v>
      </c>
      <c r="D13" s="17">
        <v>0.10016</v>
      </c>
      <c r="E13" s="18">
        <v>145.50303</v>
      </c>
      <c r="F13" s="17">
        <v>0.16366</v>
      </c>
      <c r="G13" s="18">
        <v>8.8389999999999996E-2</v>
      </c>
      <c r="H13" s="17">
        <v>0.16958000000000001</v>
      </c>
      <c r="I13" s="18">
        <v>8.4610000000000005E-2</v>
      </c>
      <c r="J13" s="18">
        <v>0.13589999999999999</v>
      </c>
      <c r="K13" s="17">
        <v>13.192321</v>
      </c>
      <c r="L13" s="19">
        <v>0.1368</v>
      </c>
      <c r="M13" s="20">
        <v>0.13500000000000001</v>
      </c>
      <c r="N13" s="19">
        <v>0.14516000000000001</v>
      </c>
      <c r="O13" s="20">
        <v>0.14335999999999999</v>
      </c>
    </row>
    <row r="14" spans="1:15" x14ac:dyDescent="0.25">
      <c r="A14" s="16">
        <v>41556</v>
      </c>
      <c r="B14" s="17">
        <v>0.14424000000000001</v>
      </c>
      <c r="C14" s="18">
        <v>0.19574</v>
      </c>
      <c r="D14" s="17">
        <v>0.10008</v>
      </c>
      <c r="E14" s="18">
        <v>145.86367999999999</v>
      </c>
      <c r="F14" s="17">
        <v>0.16392000000000001</v>
      </c>
      <c r="G14" s="18">
        <v>8.8400000000000006E-2</v>
      </c>
      <c r="H14" s="17">
        <v>0.16974</v>
      </c>
      <c r="I14" s="18">
        <v>8.4470000000000003E-2</v>
      </c>
      <c r="J14" s="18">
        <v>0.13589999999999999</v>
      </c>
      <c r="K14" s="17">
        <v>13.167859999999999</v>
      </c>
      <c r="L14" s="19">
        <v>0.1368</v>
      </c>
      <c r="M14" s="20">
        <v>0.13500000000000001</v>
      </c>
      <c r="N14" s="19">
        <v>0.14513999999999999</v>
      </c>
      <c r="O14" s="20">
        <v>0.14334</v>
      </c>
    </row>
    <row r="15" spans="1:15" x14ac:dyDescent="0.25">
      <c r="A15" s="16">
        <v>41557</v>
      </c>
      <c r="B15" s="17">
        <v>0.14396999999999999</v>
      </c>
      <c r="C15" s="18">
        <v>0.19633</v>
      </c>
      <c r="D15" s="17">
        <v>0.10038</v>
      </c>
      <c r="E15" s="18">
        <v>146.23688999999999</v>
      </c>
      <c r="F15" s="17">
        <v>0.1638</v>
      </c>
      <c r="G15" s="18">
        <v>8.8620000000000004E-2</v>
      </c>
      <c r="H15" s="17">
        <v>0.1638</v>
      </c>
      <c r="I15" s="18">
        <v>8.8620000000000004E-2</v>
      </c>
      <c r="J15" s="18">
        <v>0.13589999999999999</v>
      </c>
      <c r="K15" s="17">
        <v>13.21271</v>
      </c>
      <c r="L15" s="19">
        <v>0.1368</v>
      </c>
      <c r="M15" s="20">
        <v>0.13500000000000001</v>
      </c>
      <c r="N15" s="19">
        <v>0.14487</v>
      </c>
      <c r="O15" s="20">
        <v>0.14307</v>
      </c>
    </row>
    <row r="16" spans="1:15" ht="15.75" thickBot="1" x14ac:dyDescent="0.3">
      <c r="A16" s="21">
        <v>41528</v>
      </c>
      <c r="B16" s="22">
        <v>0.14401</v>
      </c>
      <c r="C16" s="23">
        <v>0.19661999999999999</v>
      </c>
      <c r="D16" s="22">
        <v>0.10052999999999999</v>
      </c>
      <c r="E16" s="23">
        <v>146.06243000000001</v>
      </c>
      <c r="F16" s="22">
        <v>0.16428999999999999</v>
      </c>
      <c r="G16" s="23">
        <v>8.8660000000000003E-2</v>
      </c>
      <c r="H16" s="22">
        <v>0.16994000000000001</v>
      </c>
      <c r="I16" s="23">
        <v>8.5209999999999994E-2</v>
      </c>
      <c r="J16" s="23">
        <v>0.13589999999999999</v>
      </c>
      <c r="K16" s="22">
        <v>13.201040000000001</v>
      </c>
      <c r="L16" s="24">
        <v>0.1368</v>
      </c>
      <c r="M16" s="25">
        <v>0.13500000000000001</v>
      </c>
      <c r="N16" s="24">
        <v>0.14491000000000001</v>
      </c>
      <c r="O16" s="25">
        <v>0.14310999999999999</v>
      </c>
    </row>
    <row r="17" spans="1:15" ht="15.75" thickTop="1" x14ac:dyDescent="0.25">
      <c r="A17" s="26" t="s">
        <v>19</v>
      </c>
      <c r="B17" s="27">
        <f t="shared" ref="B17:O17" si="3">SUM(B12:B16)</f>
        <v>0.72052999999999989</v>
      </c>
      <c r="C17" s="28">
        <f t="shared" si="3"/>
        <v>0.98060999999999998</v>
      </c>
      <c r="D17" s="27">
        <f t="shared" si="3"/>
        <v>0.50136999999999998</v>
      </c>
      <c r="E17" s="28">
        <f t="shared" si="3"/>
        <v>729.48352999999997</v>
      </c>
      <c r="F17" s="27">
        <f t="shared" si="3"/>
        <v>0.81898000000000004</v>
      </c>
      <c r="G17" s="28">
        <f t="shared" si="3"/>
        <v>0.44251000000000001</v>
      </c>
      <c r="H17" s="27">
        <f t="shared" si="3"/>
        <v>0.84261999999999992</v>
      </c>
      <c r="I17" s="28">
        <f t="shared" si="3"/>
        <v>0.42771999999999999</v>
      </c>
      <c r="J17" s="28">
        <f t="shared" si="3"/>
        <v>0.67960000000000009</v>
      </c>
      <c r="K17" s="27">
        <f t="shared" si="3"/>
        <v>66.001461000000006</v>
      </c>
      <c r="L17" s="19">
        <f t="shared" si="3"/>
        <v>0.68410000000000004</v>
      </c>
      <c r="M17" s="20">
        <f t="shared" si="3"/>
        <v>0.67510000000000003</v>
      </c>
      <c r="N17" s="19">
        <f t="shared" si="3"/>
        <v>0.72502999999999995</v>
      </c>
      <c r="O17" s="20">
        <f t="shared" si="3"/>
        <v>0.71602999999999994</v>
      </c>
    </row>
    <row r="18" spans="1:15" ht="15.75" thickBot="1" x14ac:dyDescent="0.3">
      <c r="A18" s="31" t="s">
        <v>20</v>
      </c>
      <c r="B18" s="32">
        <f>B17/5</f>
        <v>0.14410599999999998</v>
      </c>
      <c r="C18" s="33">
        <f>C17/5</f>
        <v>0.19612199999999999</v>
      </c>
      <c r="D18" s="33">
        <f t="shared" ref="D18:K18" si="4">D17/5</f>
        <v>0.100274</v>
      </c>
      <c r="E18" s="33">
        <f t="shared" si="4"/>
        <v>145.89670599999999</v>
      </c>
      <c r="F18" s="33">
        <f t="shared" si="4"/>
        <v>0.163796</v>
      </c>
      <c r="G18" s="33">
        <f t="shared" si="4"/>
        <v>8.8501999999999997E-2</v>
      </c>
      <c r="H18" s="33">
        <f t="shared" si="4"/>
        <v>0.16852399999999998</v>
      </c>
      <c r="I18" s="33">
        <f t="shared" si="4"/>
        <v>8.5543999999999995E-2</v>
      </c>
      <c r="J18" s="33">
        <f t="shared" si="4"/>
        <v>0.13592000000000001</v>
      </c>
      <c r="K18" s="33">
        <f t="shared" si="4"/>
        <v>13.200292200000002</v>
      </c>
      <c r="L18" s="24">
        <f>L17/5</f>
        <v>0.13682</v>
      </c>
      <c r="M18" s="25">
        <f>M17/5</f>
        <v>0.13502</v>
      </c>
      <c r="N18" s="24">
        <f>N17/5</f>
        <v>0.145006</v>
      </c>
      <c r="O18" s="25">
        <f>O17/5</f>
        <v>0.143206</v>
      </c>
    </row>
    <row r="19" spans="1:15" ht="15" customHeight="1" thickTop="1" x14ac:dyDescent="0.25">
      <c r="A19" s="16">
        <v>41561</v>
      </c>
      <c r="B19" s="17">
        <v>0.14399999999999999</v>
      </c>
      <c r="C19" s="18">
        <v>0.19606000000000001</v>
      </c>
      <c r="D19" s="17">
        <v>0.10024</v>
      </c>
      <c r="E19" s="18">
        <v>145.54363000000001</v>
      </c>
      <c r="F19" s="17">
        <v>0.1638</v>
      </c>
      <c r="G19" s="18">
        <v>8.8569999999999996E-2</v>
      </c>
      <c r="H19" s="17">
        <v>0.16941999999999999</v>
      </c>
      <c r="I19" s="18">
        <v>8.5150000000000003E-2</v>
      </c>
      <c r="J19" s="18">
        <v>0.13589999999999999</v>
      </c>
      <c r="K19" s="17">
        <v>13.351330000000001</v>
      </c>
      <c r="L19" s="19">
        <v>0.1368</v>
      </c>
      <c r="M19" s="20">
        <v>0.13500000000000001</v>
      </c>
      <c r="N19" s="19">
        <v>0.1449</v>
      </c>
      <c r="O19" s="20">
        <v>0.1431</v>
      </c>
    </row>
    <row r="20" spans="1:15" x14ac:dyDescent="0.25">
      <c r="A20" s="16">
        <v>41562</v>
      </c>
      <c r="B20" s="17">
        <v>0.14360000000000001</v>
      </c>
      <c r="C20" s="18">
        <v>0.1958</v>
      </c>
      <c r="D20" s="17">
        <v>0.10011</v>
      </c>
      <c r="E20" s="18">
        <v>145.69890000000001</v>
      </c>
      <c r="F20" s="17">
        <v>0.16313</v>
      </c>
      <c r="G20" s="18">
        <v>8.4989999999999996E-2</v>
      </c>
      <c r="H20" s="17">
        <v>0.16921</v>
      </c>
      <c r="I20" s="18">
        <v>8.4989999999999996E-2</v>
      </c>
      <c r="J20" s="18">
        <v>0.13589999999999999</v>
      </c>
      <c r="K20" s="17">
        <v>13.355399999999999</v>
      </c>
      <c r="L20" s="19">
        <v>0.1368</v>
      </c>
      <c r="M20" s="20">
        <v>0.13500000000000001</v>
      </c>
      <c r="N20" s="19">
        <v>0.14449999999999999</v>
      </c>
      <c r="O20" s="20">
        <v>0.14269999999999999</v>
      </c>
    </row>
    <row r="21" spans="1:15" x14ac:dyDescent="0.25">
      <c r="A21" s="16">
        <v>41563</v>
      </c>
      <c r="B21" s="17">
        <v>0.14280000000000001</v>
      </c>
      <c r="C21" s="18">
        <v>0.1966</v>
      </c>
      <c r="D21" s="17">
        <v>0.10052</v>
      </c>
      <c r="E21" s="18">
        <v>145.14035000000001</v>
      </c>
      <c r="F21" s="17">
        <v>0.16886000000000001</v>
      </c>
      <c r="G21" s="18">
        <v>8.5129999999999997E-2</v>
      </c>
      <c r="H21" s="17">
        <v>0.16886000000000001</v>
      </c>
      <c r="I21" s="18">
        <v>8.5129999999999997E-2</v>
      </c>
      <c r="J21" s="18">
        <v>0.13589999999999999</v>
      </c>
      <c r="K21" s="17">
        <v>13.382580000000001</v>
      </c>
      <c r="L21" s="19">
        <v>0.1368</v>
      </c>
      <c r="M21" s="20">
        <v>0.13500000000000001</v>
      </c>
      <c r="N21" s="19">
        <v>0.14369999999999999</v>
      </c>
      <c r="O21" s="20">
        <v>0.1419</v>
      </c>
    </row>
    <row r="22" spans="1:15" x14ac:dyDescent="0.25">
      <c r="A22" s="16">
        <v>41564</v>
      </c>
      <c r="B22" s="17">
        <v>0.14263000000000001</v>
      </c>
      <c r="C22" s="18">
        <v>0.19670000000000001</v>
      </c>
      <c r="D22" s="17">
        <v>0.10057000000000001</v>
      </c>
      <c r="E22" s="18">
        <v>144.97131999999999</v>
      </c>
      <c r="F22" s="17">
        <v>0.16166</v>
      </c>
      <c r="G22" s="18">
        <v>8.8590000000000002E-2</v>
      </c>
      <c r="H22" s="17">
        <v>0.16908000000000001</v>
      </c>
      <c r="I22" s="18">
        <v>8.5120000000000001E-2</v>
      </c>
      <c r="J22" s="18">
        <v>0.13589999999999999</v>
      </c>
      <c r="K22" s="17">
        <v>13.404339999999999</v>
      </c>
      <c r="L22" s="19">
        <v>0.1368</v>
      </c>
      <c r="M22" s="20">
        <v>0.13500000000000001</v>
      </c>
      <c r="N22" s="19">
        <v>0.14352999999999999</v>
      </c>
      <c r="O22" s="20">
        <v>0.14172999999999999</v>
      </c>
    </row>
    <row r="23" spans="1:15" ht="15.75" thickBot="1" x14ac:dyDescent="0.3">
      <c r="A23" s="21">
        <v>41565</v>
      </c>
      <c r="B23" s="22">
        <v>0.14158999999999999</v>
      </c>
      <c r="C23" s="23">
        <v>0.19522999999999999</v>
      </c>
      <c r="D23" s="22">
        <v>9.9820000000000006E-2</v>
      </c>
      <c r="E23" s="23">
        <v>144.64600999999999</v>
      </c>
      <c r="F23" s="22">
        <v>0.16044</v>
      </c>
      <c r="G23" s="23">
        <v>8.8359999999999994E-2</v>
      </c>
      <c r="H23" s="22">
        <v>0.16872000000000001</v>
      </c>
      <c r="I23" s="23">
        <v>8.4519999999999998E-2</v>
      </c>
      <c r="J23" s="23">
        <v>0.13589999999999999</v>
      </c>
      <c r="K23" s="22">
        <v>13.348610000000001</v>
      </c>
      <c r="L23" s="24">
        <v>0.1368</v>
      </c>
      <c r="M23" s="25">
        <v>0.13500000000000001</v>
      </c>
      <c r="N23" s="24">
        <v>0.14249000000000001</v>
      </c>
      <c r="O23" s="25">
        <v>0.14069000000000001</v>
      </c>
    </row>
    <row r="24" spans="1:15" ht="15.75" thickTop="1" x14ac:dyDescent="0.25">
      <c r="A24" s="26"/>
      <c r="B24" s="27">
        <f t="shared" ref="B24:O24" si="5">SUM(B19:B23)</f>
        <v>0.71462000000000003</v>
      </c>
      <c r="C24" s="28">
        <f t="shared" si="5"/>
        <v>0.98038999999999998</v>
      </c>
      <c r="D24" s="27">
        <f t="shared" si="5"/>
        <v>0.50125999999999993</v>
      </c>
      <c r="E24" s="28">
        <f t="shared" si="5"/>
        <v>726.00020999999992</v>
      </c>
      <c r="F24" s="27">
        <f t="shared" si="5"/>
        <v>0.81789000000000001</v>
      </c>
      <c r="G24" s="28">
        <f t="shared" si="5"/>
        <v>0.43563999999999997</v>
      </c>
      <c r="H24" s="27">
        <f t="shared" si="5"/>
        <v>0.84528999999999999</v>
      </c>
      <c r="I24" s="28">
        <f t="shared" si="5"/>
        <v>0.42490999999999995</v>
      </c>
      <c r="J24" s="28">
        <f t="shared" si="5"/>
        <v>0.67949999999999999</v>
      </c>
      <c r="K24" s="27">
        <f t="shared" si="5"/>
        <v>66.842259999999996</v>
      </c>
      <c r="L24" s="19">
        <f t="shared" si="5"/>
        <v>0.68400000000000005</v>
      </c>
      <c r="M24" s="20">
        <f t="shared" si="5"/>
        <v>0.67500000000000004</v>
      </c>
      <c r="N24" s="19">
        <f t="shared" si="5"/>
        <v>0.71911999999999998</v>
      </c>
      <c r="O24" s="20">
        <f t="shared" si="5"/>
        <v>0.71011999999999997</v>
      </c>
    </row>
    <row r="25" spans="1:15" ht="15.75" thickBot="1" x14ac:dyDescent="0.3">
      <c r="A25" s="31" t="s">
        <v>20</v>
      </c>
      <c r="B25" s="32">
        <f>B24/5</f>
        <v>0.142924</v>
      </c>
      <c r="C25" s="33">
        <f>C24/5</f>
        <v>0.196078</v>
      </c>
      <c r="D25" s="33">
        <f t="shared" ref="D25:K25" si="6">D24/5</f>
        <v>0.10025199999999998</v>
      </c>
      <c r="E25" s="33">
        <f t="shared" si="6"/>
        <v>145.200042</v>
      </c>
      <c r="F25" s="33">
        <f t="shared" si="6"/>
        <v>0.163578</v>
      </c>
      <c r="G25" s="33">
        <f t="shared" si="6"/>
        <v>8.7127999999999997E-2</v>
      </c>
      <c r="H25" s="33">
        <f t="shared" si="6"/>
        <v>0.16905799999999999</v>
      </c>
      <c r="I25" s="33">
        <f t="shared" si="6"/>
        <v>8.4981999999999988E-2</v>
      </c>
      <c r="J25" s="33">
        <f t="shared" si="6"/>
        <v>0.13589999999999999</v>
      </c>
      <c r="K25" s="33">
        <f t="shared" si="6"/>
        <v>13.368452</v>
      </c>
      <c r="L25" s="24">
        <f>L24/5</f>
        <v>0.1368</v>
      </c>
      <c r="M25" s="25">
        <f>M24/5</f>
        <v>0.13500000000000001</v>
      </c>
      <c r="N25" s="24">
        <f>N24/5</f>
        <v>0.14382400000000001</v>
      </c>
      <c r="O25" s="25">
        <f>O24/5</f>
        <v>0.14202399999999998</v>
      </c>
    </row>
    <row r="26" spans="1:15" ht="15.75" thickTop="1" x14ac:dyDescent="0.25">
      <c r="A26" s="16">
        <v>41568</v>
      </c>
      <c r="B26" s="17">
        <v>0.14052999999999999</v>
      </c>
      <c r="C26" s="18">
        <v>0.19417000000000001</v>
      </c>
      <c r="D26" s="17">
        <v>9.9279999999999993E-2</v>
      </c>
      <c r="E26" s="18">
        <v>144.23254</v>
      </c>
      <c r="F26" s="17">
        <v>0.15998000000000001</v>
      </c>
      <c r="G26" s="18">
        <v>8.8059999999999999E-2</v>
      </c>
      <c r="H26" s="17">
        <v>0.16830000000000001</v>
      </c>
      <c r="I26" s="18">
        <v>8.8059999999999999E-2</v>
      </c>
      <c r="J26" s="18">
        <v>0.13589999999999999</v>
      </c>
      <c r="K26" s="17">
        <v>13.29068</v>
      </c>
      <c r="L26" s="19">
        <v>0.1368</v>
      </c>
      <c r="M26" s="20">
        <v>0.13500000000000001</v>
      </c>
      <c r="N26" s="19">
        <v>0.14143</v>
      </c>
      <c r="O26" s="20">
        <v>0.13963</v>
      </c>
    </row>
    <row r="27" spans="1:15" x14ac:dyDescent="0.25">
      <c r="A27" s="16">
        <v>41569</v>
      </c>
      <c r="B27" s="17">
        <v>0.14063000000000001</v>
      </c>
      <c r="C27" s="18">
        <v>0.19441</v>
      </c>
      <c r="D27" s="17">
        <v>9.9400000000000002E-2</v>
      </c>
      <c r="E27" s="18">
        <v>144.24936</v>
      </c>
      <c r="F27" s="17">
        <v>0.16037999999999999</v>
      </c>
      <c r="G27" s="18">
        <v>8.8169999999999998E-2</v>
      </c>
      <c r="H27" s="17">
        <v>0.16857</v>
      </c>
      <c r="I27" s="18">
        <v>8.4110000000000004E-2</v>
      </c>
      <c r="J27" s="18">
        <v>0.13589999999999999</v>
      </c>
      <c r="K27" s="17">
        <v>13.32245</v>
      </c>
      <c r="L27" s="19">
        <v>0.1368</v>
      </c>
      <c r="M27" s="20">
        <v>0.13500000000000001</v>
      </c>
      <c r="N27" s="19">
        <v>0.14152999999999999</v>
      </c>
      <c r="O27" s="20">
        <v>0.13972999999999999</v>
      </c>
    </row>
    <row r="28" spans="1:15" x14ac:dyDescent="0.25">
      <c r="A28" s="16">
        <v>41570</v>
      </c>
      <c r="B28" s="17">
        <v>0.14019999999999999</v>
      </c>
      <c r="C28" s="18">
        <v>0.19347</v>
      </c>
      <c r="D28" s="17">
        <v>9.8919999999999994E-2</v>
      </c>
      <c r="E28" s="18">
        <v>144.20791</v>
      </c>
      <c r="F28" s="17">
        <v>0.16006999999999999</v>
      </c>
      <c r="G28" s="18">
        <v>8.8220000000000007E-2</v>
      </c>
      <c r="H28" s="17">
        <v>0.16835</v>
      </c>
      <c r="I28" s="18">
        <v>8.3940000000000001E-2</v>
      </c>
      <c r="J28" s="18">
        <v>0.13589999999999999</v>
      </c>
      <c r="K28" s="17">
        <v>13.3413</v>
      </c>
      <c r="L28" s="19">
        <v>0.1368</v>
      </c>
      <c r="M28" s="20">
        <v>0.13500000000000001</v>
      </c>
      <c r="N28" s="19">
        <v>0.1411</v>
      </c>
      <c r="O28" s="20">
        <v>0.13930000000000001</v>
      </c>
    </row>
    <row r="29" spans="1:15" x14ac:dyDescent="0.25">
      <c r="A29" s="16">
        <v>41571</v>
      </c>
      <c r="B29" s="17">
        <v>0.14055999999999999</v>
      </c>
      <c r="C29" s="18">
        <v>0.19300999999999999</v>
      </c>
      <c r="D29" s="17">
        <v>9.8680000000000004E-2</v>
      </c>
      <c r="E29" s="18">
        <v>143.66601</v>
      </c>
      <c r="F29" s="17">
        <v>0.16105</v>
      </c>
      <c r="G29" s="18">
        <v>8.3979999999999999E-2</v>
      </c>
      <c r="H29" s="17">
        <v>0.16821</v>
      </c>
      <c r="I29" s="18">
        <v>8.3979999999999999E-2</v>
      </c>
      <c r="J29" s="18">
        <v>0.13589999999999999</v>
      </c>
      <c r="K29" s="17">
        <v>13.260949999999999</v>
      </c>
      <c r="L29" s="19">
        <v>0.1368</v>
      </c>
      <c r="M29" s="20">
        <v>0.13500000000000001</v>
      </c>
      <c r="N29" s="19">
        <v>0.14146</v>
      </c>
      <c r="O29" s="20">
        <v>0.13966000000000001</v>
      </c>
    </row>
    <row r="30" spans="1:15" ht="15.75" thickBot="1" x14ac:dyDescent="0.3">
      <c r="A30" s="21">
        <v>41572</v>
      </c>
      <c r="B30" s="22">
        <v>0.14135</v>
      </c>
      <c r="C30" s="23">
        <v>0.19264999999999999</v>
      </c>
      <c r="D30" s="22">
        <v>9.8500000000000004E-2</v>
      </c>
      <c r="E30" s="23">
        <v>143.90246999999999</v>
      </c>
      <c r="F30" s="22">
        <v>0.16211999999999999</v>
      </c>
      <c r="G30" s="23">
        <v>8.7800000000000003E-2</v>
      </c>
      <c r="H30" s="22">
        <v>0.16822000000000001</v>
      </c>
      <c r="I30" s="23">
        <v>8.4010000000000001E-2</v>
      </c>
      <c r="J30" s="23">
        <v>0.13589999999999999</v>
      </c>
      <c r="K30" s="22">
        <v>13.23564</v>
      </c>
      <c r="L30" s="24">
        <v>0.1368</v>
      </c>
      <c r="M30" s="25">
        <v>0.13500000000000001</v>
      </c>
      <c r="N30" s="24">
        <v>0.14224999999999999</v>
      </c>
      <c r="O30" s="25">
        <v>0.14044999999999999</v>
      </c>
    </row>
    <row r="31" spans="1:15" ht="15.75" thickTop="1" x14ac:dyDescent="0.25">
      <c r="A31" s="26" t="s">
        <v>19</v>
      </c>
      <c r="B31" s="27">
        <f t="shared" ref="B31:O31" si="7">SUM(B26:B30)</f>
        <v>0.70326999999999995</v>
      </c>
      <c r="C31" s="28">
        <f t="shared" si="7"/>
        <v>0.96771000000000007</v>
      </c>
      <c r="D31" s="27">
        <f t="shared" si="7"/>
        <v>0.49478</v>
      </c>
      <c r="E31" s="28">
        <f t="shared" si="7"/>
        <v>720.25828999999999</v>
      </c>
      <c r="F31" s="27">
        <f t="shared" si="7"/>
        <v>0.80359999999999987</v>
      </c>
      <c r="G31" s="28">
        <f t="shared" si="7"/>
        <v>0.43623000000000001</v>
      </c>
      <c r="H31" s="27">
        <f t="shared" si="7"/>
        <v>0.84165000000000001</v>
      </c>
      <c r="I31" s="28">
        <f t="shared" si="7"/>
        <v>0.42410000000000003</v>
      </c>
      <c r="J31" s="28">
        <f t="shared" si="7"/>
        <v>0.67949999999999999</v>
      </c>
      <c r="K31" s="27">
        <f t="shared" si="7"/>
        <v>66.45102</v>
      </c>
      <c r="L31" s="19">
        <f t="shared" si="7"/>
        <v>0.68400000000000005</v>
      </c>
      <c r="M31" s="20">
        <f t="shared" si="7"/>
        <v>0.67500000000000004</v>
      </c>
      <c r="N31" s="19">
        <f t="shared" si="7"/>
        <v>0.70777000000000001</v>
      </c>
      <c r="O31" s="20">
        <f t="shared" si="7"/>
        <v>0.69877</v>
      </c>
    </row>
    <row r="32" spans="1:15" ht="15.75" thickBot="1" x14ac:dyDescent="0.3">
      <c r="A32" s="31" t="s">
        <v>20</v>
      </c>
      <c r="B32" s="32">
        <f>B31/5</f>
        <v>0.140654</v>
      </c>
      <c r="C32" s="33">
        <f>C31/5</f>
        <v>0.19354200000000002</v>
      </c>
      <c r="D32" s="33">
        <f t="shared" ref="D32:K32" si="8">D31/5</f>
        <v>9.8956000000000002E-2</v>
      </c>
      <c r="E32" s="33">
        <f t="shared" si="8"/>
        <v>144.051658</v>
      </c>
      <c r="F32" s="33">
        <f t="shared" si="8"/>
        <v>0.16071999999999997</v>
      </c>
      <c r="G32" s="33">
        <f t="shared" si="8"/>
        <v>8.7246000000000004E-2</v>
      </c>
      <c r="H32" s="33">
        <f t="shared" si="8"/>
        <v>0.16833000000000001</v>
      </c>
      <c r="I32" s="33">
        <f t="shared" si="8"/>
        <v>8.4820000000000007E-2</v>
      </c>
      <c r="J32" s="33">
        <f t="shared" si="8"/>
        <v>0.13589999999999999</v>
      </c>
      <c r="K32" s="33">
        <f t="shared" si="8"/>
        <v>13.290203999999999</v>
      </c>
      <c r="L32" s="24">
        <f>L31/5</f>
        <v>0.1368</v>
      </c>
      <c r="M32" s="25">
        <f>M31/5</f>
        <v>0.13500000000000001</v>
      </c>
      <c r="N32" s="24">
        <f>N31/5</f>
        <v>0.14155400000000001</v>
      </c>
      <c r="O32" s="25">
        <f>O31/5</f>
        <v>0.13975399999999999</v>
      </c>
    </row>
    <row r="33" spans="1:15" ht="15.75" thickTop="1" x14ac:dyDescent="0.25">
      <c r="A33" s="16">
        <v>41575</v>
      </c>
      <c r="B33" s="17">
        <v>0.14176</v>
      </c>
      <c r="C33" s="18">
        <v>0.19258</v>
      </c>
      <c r="D33" s="17">
        <v>9.8460000000000006E-2</v>
      </c>
      <c r="E33" s="18">
        <v>144.38321999999999</v>
      </c>
      <c r="F33" s="17">
        <v>0.16413</v>
      </c>
      <c r="G33" s="18">
        <v>8.7790000000000007E-2</v>
      </c>
      <c r="H33" s="17">
        <v>0.16800000000000001</v>
      </c>
      <c r="I33" s="18">
        <v>8.405E-2</v>
      </c>
      <c r="J33" s="18">
        <v>0.13589999999999999</v>
      </c>
      <c r="K33" s="17">
        <v>13.258570000000001</v>
      </c>
      <c r="L33" s="19">
        <v>0.1368</v>
      </c>
      <c r="M33" s="20">
        <v>0.13500000000000001</v>
      </c>
      <c r="N33" s="19">
        <v>0.14266000000000001</v>
      </c>
      <c r="O33" s="20">
        <v>0.14086000000000001</v>
      </c>
    </row>
    <row r="34" spans="1:15" x14ac:dyDescent="0.25">
      <c r="A34" s="16">
        <v>41576</v>
      </c>
      <c r="B34" s="17">
        <v>0.14179</v>
      </c>
      <c r="C34" s="18">
        <v>0.19269</v>
      </c>
      <c r="D34" s="17">
        <v>9.8519999999999996E-2</v>
      </c>
      <c r="E34" s="18">
        <v>144.34023999999999</v>
      </c>
      <c r="F34" s="17">
        <v>0.16367999999999999</v>
      </c>
      <c r="G34" s="18">
        <v>8.7840000000000001E-2</v>
      </c>
      <c r="H34" s="17">
        <v>0.16816</v>
      </c>
      <c r="I34" s="18">
        <v>8.4070000000000006E-2</v>
      </c>
      <c r="J34" s="18">
        <v>0.13589999999999999</v>
      </c>
      <c r="K34" s="17">
        <v>13.26962</v>
      </c>
      <c r="L34" s="19">
        <v>0.1368</v>
      </c>
      <c r="M34" s="20">
        <v>0.13500000000000001</v>
      </c>
      <c r="N34" s="19">
        <v>0.14269000000000001</v>
      </c>
      <c r="O34" s="20">
        <v>0.14088999999999999</v>
      </c>
    </row>
    <row r="35" spans="1:15" x14ac:dyDescent="0.25">
      <c r="A35" s="16">
        <v>41577</v>
      </c>
      <c r="B35" s="17">
        <v>0.14280000000000001</v>
      </c>
      <c r="C35" s="18">
        <v>0.19298000000000001</v>
      </c>
      <c r="D35" s="17">
        <v>9.8669999999999994E-2</v>
      </c>
      <c r="E35" s="18">
        <v>144.25308999999999</v>
      </c>
      <c r="F35" s="17">
        <v>0.16434000000000001</v>
      </c>
      <c r="G35" s="18">
        <v>8.8020000000000001E-2</v>
      </c>
      <c r="H35" s="17">
        <v>0.16843</v>
      </c>
      <c r="I35" s="18">
        <v>8.4529999999999994E-2</v>
      </c>
      <c r="J35" s="18">
        <v>0.13589999999999999</v>
      </c>
      <c r="K35" s="17">
        <v>13.308009999999999</v>
      </c>
      <c r="L35" s="19">
        <v>0.1368</v>
      </c>
      <c r="M35" s="20">
        <v>0.13500000000000001</v>
      </c>
      <c r="N35" s="19">
        <v>0.14369999999999999</v>
      </c>
      <c r="O35" s="20">
        <v>0.1419</v>
      </c>
    </row>
    <row r="36" spans="1:15" x14ac:dyDescent="0.25">
      <c r="A36" s="16">
        <v>41578</v>
      </c>
      <c r="B36" s="17">
        <v>0.14333000000000001</v>
      </c>
      <c r="C36" s="18">
        <v>0.19333</v>
      </c>
      <c r="D36" s="17">
        <v>9.8849999999999993E-2</v>
      </c>
      <c r="E36" s="18">
        <v>144.16068000000001</v>
      </c>
      <c r="F36" s="17">
        <v>0.16492999999999999</v>
      </c>
      <c r="G36" s="18">
        <v>8.8050000000000003E-2</v>
      </c>
      <c r="H36" s="17">
        <v>0.16832</v>
      </c>
      <c r="I36" s="18">
        <v>8.4680000000000005E-2</v>
      </c>
      <c r="J36" s="18">
        <v>0.13589999999999999</v>
      </c>
      <c r="K36" s="17">
        <v>13.36101</v>
      </c>
      <c r="L36" s="19">
        <v>0.1368</v>
      </c>
      <c r="M36" s="20">
        <v>0.13500000000000001</v>
      </c>
      <c r="N36" s="19">
        <v>0.14423</v>
      </c>
      <c r="O36" s="20">
        <v>0.14243</v>
      </c>
    </row>
    <row r="37" spans="1:15" ht="15.75" thickBot="1" x14ac:dyDescent="0.3">
      <c r="A37" s="21"/>
      <c r="B37" s="22"/>
      <c r="C37" s="23"/>
      <c r="D37" s="22"/>
      <c r="E37" s="23"/>
      <c r="F37" s="22"/>
      <c r="G37" s="23"/>
      <c r="H37" s="22"/>
      <c r="I37" s="23"/>
      <c r="J37" s="23"/>
      <c r="K37" s="22"/>
      <c r="L37" s="24"/>
      <c r="M37" s="25"/>
      <c r="N37" s="24"/>
      <c r="O37" s="25"/>
    </row>
    <row r="38" spans="1:15" ht="15.75" thickTop="1" x14ac:dyDescent="0.25">
      <c r="A38" s="26" t="s">
        <v>19</v>
      </c>
      <c r="B38" s="27">
        <f t="shared" ref="B38:O38" si="9">SUM(B33:B37)</f>
        <v>0.56967999999999996</v>
      </c>
      <c r="C38" s="28">
        <f t="shared" si="9"/>
        <v>0.77158000000000004</v>
      </c>
      <c r="D38" s="27">
        <f t="shared" si="9"/>
        <v>0.39449999999999996</v>
      </c>
      <c r="E38" s="28">
        <f t="shared" si="9"/>
        <v>577.13723000000005</v>
      </c>
      <c r="F38" s="27">
        <f t="shared" si="9"/>
        <v>0.65708</v>
      </c>
      <c r="G38" s="28">
        <f t="shared" si="9"/>
        <v>0.35170000000000001</v>
      </c>
      <c r="H38" s="27">
        <f t="shared" si="9"/>
        <v>0.67291000000000001</v>
      </c>
      <c r="I38" s="28">
        <f t="shared" si="9"/>
        <v>0.33733000000000002</v>
      </c>
      <c r="J38" s="28">
        <f t="shared" si="9"/>
        <v>0.54359999999999997</v>
      </c>
      <c r="K38" s="27">
        <f t="shared" si="9"/>
        <v>53.197210000000005</v>
      </c>
      <c r="L38" s="19">
        <f t="shared" si="9"/>
        <v>0.54720000000000002</v>
      </c>
      <c r="M38" s="20">
        <f t="shared" si="9"/>
        <v>0.54</v>
      </c>
      <c r="N38" s="19">
        <f t="shared" si="9"/>
        <v>0.57328000000000001</v>
      </c>
      <c r="O38" s="20">
        <f t="shared" si="9"/>
        <v>0.56607999999999992</v>
      </c>
    </row>
    <row r="39" spans="1:15" ht="15.75" thickBot="1" x14ac:dyDescent="0.3">
      <c r="A39" s="31" t="s">
        <v>20</v>
      </c>
      <c r="B39" s="32">
        <f>B38/4</f>
        <v>0.14241999999999999</v>
      </c>
      <c r="C39" s="33">
        <f>C38/4</f>
        <v>0.19289500000000001</v>
      </c>
      <c r="D39" s="33">
        <f t="shared" ref="D39:K39" si="10">D38/4</f>
        <v>9.862499999999999E-2</v>
      </c>
      <c r="E39" s="33">
        <f t="shared" si="10"/>
        <v>144.28430750000001</v>
      </c>
      <c r="F39" s="33">
        <f t="shared" si="10"/>
        <v>0.16427</v>
      </c>
      <c r="G39" s="33">
        <f t="shared" si="10"/>
        <v>8.7925000000000003E-2</v>
      </c>
      <c r="H39" s="33">
        <f t="shared" si="10"/>
        <v>0.1682275</v>
      </c>
      <c r="I39" s="33">
        <f t="shared" si="10"/>
        <v>8.4332500000000005E-2</v>
      </c>
      <c r="J39" s="33">
        <f t="shared" si="10"/>
        <v>0.13589999999999999</v>
      </c>
      <c r="K39" s="33">
        <f t="shared" si="10"/>
        <v>13.299302500000001</v>
      </c>
      <c r="L39" s="24">
        <f>L38/4</f>
        <v>0.1368</v>
      </c>
      <c r="M39" s="25">
        <f>M38/4</f>
        <v>0.13500000000000001</v>
      </c>
      <c r="N39" s="25">
        <f>N38/4</f>
        <v>0.14332</v>
      </c>
      <c r="O39" s="25">
        <f>O38/4</f>
        <v>0.14151999999999998</v>
      </c>
    </row>
    <row r="40" spans="1:15" ht="15.75" thickTop="1" x14ac:dyDescent="0.25">
      <c r="A40" s="36"/>
      <c r="B40" s="17"/>
      <c r="C40" s="18"/>
      <c r="D40" s="17"/>
      <c r="E40" s="18"/>
      <c r="F40" s="17"/>
      <c r="G40" s="18"/>
      <c r="H40" s="17"/>
      <c r="I40" s="18"/>
      <c r="J40" s="18"/>
      <c r="K40" s="17"/>
      <c r="L40" s="19"/>
      <c r="M40" s="20"/>
      <c r="N40" s="19"/>
      <c r="O40" s="20"/>
    </row>
    <row r="41" spans="1:15" x14ac:dyDescent="0.25">
      <c r="A41" s="36"/>
      <c r="B41" s="17"/>
      <c r="C41" s="18"/>
      <c r="D41" s="17"/>
      <c r="E41" s="18"/>
      <c r="F41" s="17"/>
      <c r="G41" s="18"/>
      <c r="H41" s="17"/>
      <c r="I41" s="18"/>
      <c r="J41" s="18"/>
      <c r="K41" s="17"/>
      <c r="L41" s="19"/>
      <c r="M41" s="20"/>
      <c r="N41" s="19"/>
      <c r="O41" s="20"/>
    </row>
    <row r="42" spans="1:15" ht="20.25" x14ac:dyDescent="0.3">
      <c r="A42" s="36"/>
      <c r="B42" s="17"/>
      <c r="C42" s="52"/>
      <c r="D42" s="17"/>
      <c r="E42" s="38" t="s">
        <v>21</v>
      </c>
      <c r="F42" s="17"/>
      <c r="G42" s="18"/>
      <c r="H42" s="17"/>
      <c r="I42" s="18"/>
      <c r="J42" s="18"/>
      <c r="K42" s="17"/>
      <c r="L42" s="19"/>
      <c r="M42" s="20"/>
      <c r="N42" s="19"/>
      <c r="O42" s="20"/>
    </row>
    <row r="43" spans="1:15" ht="15.75" thickBot="1" x14ac:dyDescent="0.3">
      <c r="A43" s="39"/>
      <c r="B43" s="40"/>
      <c r="C43" s="41"/>
      <c r="D43" s="40"/>
      <c r="E43" s="41"/>
      <c r="F43" s="40"/>
      <c r="G43" s="41"/>
      <c r="H43" s="40"/>
      <c r="I43" s="41"/>
      <c r="J43" s="41"/>
      <c r="K43" s="40"/>
      <c r="L43" s="42"/>
      <c r="M43" s="43"/>
      <c r="N43" s="42"/>
      <c r="O43" s="43"/>
    </row>
    <row r="44" spans="1:15" x14ac:dyDescent="0.25">
      <c r="A44" s="44" t="s">
        <v>22</v>
      </c>
      <c r="B44" s="45">
        <f t="shared" ref="B44:O44" si="11">SUM(B6:B9,B12:B16,B19:B23,B26:B30,B33:B37)</f>
        <v>3.2897099999999995</v>
      </c>
      <c r="C44" s="58">
        <f t="shared" si="11"/>
        <v>4.4857500000000012</v>
      </c>
      <c r="D44" s="45">
        <f t="shared" si="11"/>
        <v>2.2927</v>
      </c>
      <c r="E44" s="58">
        <f t="shared" si="11"/>
        <v>3337.8351299999999</v>
      </c>
      <c r="F44" s="58">
        <f t="shared" si="11"/>
        <v>3.7545299999999999</v>
      </c>
      <c r="G44" s="45">
        <f t="shared" si="11"/>
        <v>2.0205100000000003</v>
      </c>
      <c r="H44" s="58">
        <f t="shared" si="11"/>
        <v>3.8843800000000002</v>
      </c>
      <c r="I44" s="45">
        <f t="shared" si="11"/>
        <v>1.9503299999999999</v>
      </c>
      <c r="J44" s="58">
        <f t="shared" si="11"/>
        <v>3.1267999999999989</v>
      </c>
      <c r="K44" s="46">
        <f t="shared" si="11"/>
        <v>305.73948100000001</v>
      </c>
      <c r="L44" s="19">
        <f t="shared" si="11"/>
        <v>3.1475000000000004</v>
      </c>
      <c r="M44" s="19">
        <f t="shared" si="11"/>
        <v>3.1060999999999988</v>
      </c>
      <c r="N44" s="19">
        <f t="shared" si="11"/>
        <v>3.3104100000000005</v>
      </c>
      <c r="O44" s="19">
        <f t="shared" si="11"/>
        <v>3.2690100000000006</v>
      </c>
    </row>
    <row r="45" spans="1:15" x14ac:dyDescent="0.25">
      <c r="A45" s="44" t="s">
        <v>23</v>
      </c>
      <c r="B45" s="45">
        <f>B44/23</f>
        <v>0.14303086956521738</v>
      </c>
      <c r="C45" s="46">
        <f>C44/23</f>
        <v>0.19503260869565223</v>
      </c>
      <c r="D45" s="46">
        <f t="shared" ref="D45:O45" si="12">D44/23</f>
        <v>9.9682608695652167E-2</v>
      </c>
      <c r="E45" s="46">
        <f t="shared" si="12"/>
        <v>145.12326652173914</v>
      </c>
      <c r="F45" s="46">
        <f t="shared" si="12"/>
        <v>0.16324043478260869</v>
      </c>
      <c r="G45" s="46">
        <f t="shared" si="12"/>
        <v>8.7848260869565223E-2</v>
      </c>
      <c r="H45" s="46">
        <f t="shared" si="12"/>
        <v>0.16888608695652174</v>
      </c>
      <c r="I45" s="46">
        <f t="shared" si="12"/>
        <v>8.4796956521739131E-2</v>
      </c>
      <c r="J45" s="46">
        <f t="shared" si="12"/>
        <v>0.13594782608695646</v>
      </c>
      <c r="K45" s="46">
        <f t="shared" si="12"/>
        <v>13.293020913043479</v>
      </c>
      <c r="L45" s="19">
        <f t="shared" si="12"/>
        <v>0.13684782608695653</v>
      </c>
      <c r="M45" s="19">
        <f t="shared" si="12"/>
        <v>0.13504782608695648</v>
      </c>
      <c r="N45" s="19">
        <f t="shared" si="12"/>
        <v>0.14393086956521742</v>
      </c>
      <c r="O45" s="19">
        <f t="shared" si="12"/>
        <v>0.14213086956521742</v>
      </c>
    </row>
    <row r="46" spans="1:15" x14ac:dyDescent="0.25">
      <c r="A46" s="44" t="s">
        <v>24</v>
      </c>
      <c r="B46" s="45">
        <f>1/B45</f>
        <v>6.9914977308030197</v>
      </c>
      <c r="C46" s="46">
        <f>1/C45</f>
        <v>5.1273477121997422</v>
      </c>
      <c r="D46" s="45">
        <f>1/D45</f>
        <v>10.031840188424129</v>
      </c>
      <c r="E46" s="46">
        <f>1000/E45</f>
        <v>6.8906938492195682</v>
      </c>
      <c r="F46" s="46">
        <f t="shared" ref="F46:J46" si="13">1/F45</f>
        <v>6.125933206020461</v>
      </c>
      <c r="G46" s="45">
        <f t="shared" si="13"/>
        <v>11.383264621308481</v>
      </c>
      <c r="H46" s="46">
        <f t="shared" si="13"/>
        <v>5.9211508657752328</v>
      </c>
      <c r="I46" s="45">
        <f t="shared" si="13"/>
        <v>11.792876077381777</v>
      </c>
      <c r="J46" s="46">
        <f t="shared" si="13"/>
        <v>7.3557630804656551</v>
      </c>
      <c r="K46" s="46">
        <f>100/K45</f>
        <v>7.5227445028599362</v>
      </c>
      <c r="L46" s="19">
        <f>1/L45</f>
        <v>7.3073868149324852</v>
      </c>
      <c r="M46" s="19">
        <f>1/M45</f>
        <v>7.4047841344451264</v>
      </c>
      <c r="N46" s="19">
        <f>1/N45</f>
        <v>6.9477798822502335</v>
      </c>
      <c r="O46" s="19">
        <f>1/O45</f>
        <v>7.0357692390050799</v>
      </c>
    </row>
    <row r="47" spans="1:15" ht="15.75" thickBot="1" x14ac:dyDescent="0.3">
      <c r="A47" s="47"/>
      <c r="B47" s="48"/>
      <c r="C47" s="49"/>
      <c r="D47" s="48"/>
      <c r="E47" s="49"/>
      <c r="F47" s="49"/>
      <c r="G47" s="48"/>
      <c r="H47" s="49"/>
      <c r="I47" s="48"/>
      <c r="J47" s="49"/>
      <c r="K47" s="48"/>
      <c r="L47" s="42"/>
      <c r="M47" s="43"/>
      <c r="N47" s="42"/>
      <c r="O47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3" workbookViewId="0">
      <selection activeCell="B35" sqref="B3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62">
        <v>41579</v>
      </c>
      <c r="B6" s="63">
        <v>0.14329</v>
      </c>
      <c r="C6" s="64">
        <v>0.19486000000000001</v>
      </c>
      <c r="D6" s="63">
        <v>9.9629999999999996E-2</v>
      </c>
      <c r="E6" s="64">
        <v>144.11329000000001</v>
      </c>
      <c r="F6" s="63">
        <v>0.16431000000000001</v>
      </c>
      <c r="G6" s="64">
        <v>8.8359999999999994E-2</v>
      </c>
      <c r="H6" s="63">
        <v>0.16855000000000001</v>
      </c>
      <c r="I6" s="64">
        <v>8.4699999999999998E-2</v>
      </c>
      <c r="J6" s="64">
        <v>0.13589999999999999</v>
      </c>
      <c r="K6" s="63">
        <v>13.355700000000001</v>
      </c>
      <c r="L6" s="65">
        <v>0.1368</v>
      </c>
      <c r="M6" s="66">
        <v>0.13500000000000001</v>
      </c>
      <c r="N6" s="65">
        <v>0.1419</v>
      </c>
      <c r="O6" s="66">
        <v>0.14238999999999999</v>
      </c>
    </row>
    <row r="7" spans="1:15" x14ac:dyDescent="0.25">
      <c r="A7" s="16">
        <v>41582</v>
      </c>
      <c r="B7" s="17">
        <v>0.14401</v>
      </c>
      <c r="C7" s="18">
        <v>0.19703999999999999</v>
      </c>
      <c r="D7" s="17">
        <v>0.10074</v>
      </c>
      <c r="E7" s="18">
        <v>144.41463999999999</v>
      </c>
      <c r="F7" s="17">
        <v>0.16464999999999999</v>
      </c>
      <c r="G7" s="18">
        <v>8.8719999999999993E-2</v>
      </c>
      <c r="H7" s="17">
        <v>0.16902</v>
      </c>
      <c r="I7" s="18">
        <v>8.5339999999999999E-2</v>
      </c>
      <c r="J7" s="18">
        <v>0.13589999999999999</v>
      </c>
      <c r="K7" s="17">
        <v>13.419790000000001</v>
      </c>
      <c r="L7" s="19">
        <v>0.1368</v>
      </c>
      <c r="M7" s="20">
        <v>0.13500000000000001</v>
      </c>
      <c r="N7" s="19">
        <v>0.14491000000000001</v>
      </c>
      <c r="O7" s="20">
        <v>0.14310999999999999</v>
      </c>
    </row>
    <row r="8" spans="1:15" x14ac:dyDescent="0.25">
      <c r="A8" s="16">
        <v>41583</v>
      </c>
      <c r="B8" s="17">
        <v>0.14338999999999999</v>
      </c>
      <c r="C8" s="18">
        <v>0.19703000000000001</v>
      </c>
      <c r="D8" s="17">
        <v>0.10074</v>
      </c>
      <c r="E8" s="18">
        <v>144.38084000000001</v>
      </c>
      <c r="F8" s="17">
        <v>0.16420000000000001</v>
      </c>
      <c r="G8" s="18">
        <v>8.8749999999999996E-2</v>
      </c>
      <c r="H8" s="17">
        <v>0.16891999999999999</v>
      </c>
      <c r="I8" s="18">
        <v>8.5239999999999996E-2</v>
      </c>
      <c r="J8" s="18">
        <v>0.13589999999999999</v>
      </c>
      <c r="K8" s="17">
        <v>13.409079999999999</v>
      </c>
      <c r="L8" s="19">
        <v>0.1368</v>
      </c>
      <c r="M8" s="20">
        <v>0.13500000000000001</v>
      </c>
      <c r="N8" s="19">
        <v>0.14429</v>
      </c>
      <c r="O8" s="20">
        <v>0.14249000000000001</v>
      </c>
    </row>
    <row r="9" spans="1:15" x14ac:dyDescent="0.25">
      <c r="A9" s="16">
        <v>41584</v>
      </c>
      <c r="B9" s="17">
        <v>0.14305999999999999</v>
      </c>
      <c r="C9" s="18">
        <v>0.19713</v>
      </c>
      <c r="D9" s="17">
        <v>0.10079</v>
      </c>
      <c r="E9" s="18">
        <v>144.33300500000001</v>
      </c>
      <c r="F9" s="17">
        <v>0.16414999999999999</v>
      </c>
      <c r="G9" s="18">
        <v>8.8709999999999997E-2</v>
      </c>
      <c r="H9" s="17">
        <v>0.16889999999999999</v>
      </c>
      <c r="I9" s="18">
        <v>8.4860000000000005E-2</v>
      </c>
      <c r="J9" s="18">
        <v>0.13589999999999999</v>
      </c>
      <c r="K9" s="17">
        <v>13.379860000000001</v>
      </c>
      <c r="L9" s="19">
        <v>0.1368</v>
      </c>
      <c r="M9" s="20">
        <v>0.13500000000000001</v>
      </c>
      <c r="N9" s="19">
        <v>0.14396</v>
      </c>
      <c r="O9" s="20">
        <v>0.14216000000000001</v>
      </c>
    </row>
    <row r="10" spans="1:15" x14ac:dyDescent="0.25">
      <c r="A10" s="16">
        <v>41554</v>
      </c>
      <c r="B10" s="17">
        <v>0.14279</v>
      </c>
      <c r="C10" s="18">
        <v>0.19670000000000001</v>
      </c>
      <c r="D10" s="17">
        <v>0.10057000000000001</v>
      </c>
      <c r="E10" s="18">
        <v>144.27144000000001</v>
      </c>
      <c r="F10" s="17">
        <v>0.16209999999999999</v>
      </c>
      <c r="G10" s="18">
        <v>8.8669999999999999E-2</v>
      </c>
      <c r="H10" s="17">
        <v>0.16894999999999999</v>
      </c>
      <c r="I10" s="18">
        <v>8.4519999999999998E-2</v>
      </c>
      <c r="J10" s="18">
        <v>0.13589999999999999</v>
      </c>
      <c r="K10" s="17">
        <v>13.39991</v>
      </c>
      <c r="L10" s="19">
        <v>0.1368</v>
      </c>
      <c r="M10" s="20">
        <v>0.13500000000000001</v>
      </c>
      <c r="N10" s="19">
        <v>0.14369000000000001</v>
      </c>
      <c r="O10" s="20">
        <v>0.14188999999999999</v>
      </c>
    </row>
    <row r="11" spans="1:15" ht="15.75" thickBot="1" x14ac:dyDescent="0.3">
      <c r="A11" s="21">
        <v>41586</v>
      </c>
      <c r="B11" s="22">
        <v>0.14338000000000001</v>
      </c>
      <c r="C11" s="23">
        <v>0.19828999999999999</v>
      </c>
      <c r="D11" s="22">
        <v>0.10138</v>
      </c>
      <c r="E11" s="23">
        <v>144.23916</v>
      </c>
      <c r="F11" s="22">
        <v>0.16272</v>
      </c>
      <c r="G11" s="23">
        <v>8.8679999999999995E-2</v>
      </c>
      <c r="H11" s="22">
        <v>0.16913</v>
      </c>
      <c r="I11" s="23">
        <v>8.4629999999999997E-2</v>
      </c>
      <c r="J11" s="23">
        <v>0.13589999999999999</v>
      </c>
      <c r="K11" s="22">
        <v>13.406029999999999</v>
      </c>
      <c r="L11" s="24">
        <v>0.1368</v>
      </c>
      <c r="M11" s="25">
        <v>0.13500000000000001</v>
      </c>
      <c r="N11" s="24">
        <v>0.14427999999999999</v>
      </c>
      <c r="O11" s="25">
        <v>0.14248</v>
      </c>
    </row>
    <row r="12" spans="1:15" ht="15.75" thickTop="1" x14ac:dyDescent="0.25">
      <c r="A12" s="26" t="s">
        <v>19</v>
      </c>
      <c r="B12" s="27">
        <f t="shared" ref="B12:O12" si="0">SUM(B6:B11)</f>
        <v>0.85992000000000002</v>
      </c>
      <c r="C12" s="28">
        <f t="shared" si="0"/>
        <v>1.1810500000000002</v>
      </c>
      <c r="D12" s="27">
        <f t="shared" si="0"/>
        <v>0.60385</v>
      </c>
      <c r="E12" s="28">
        <f t="shared" si="0"/>
        <v>865.75237499999992</v>
      </c>
      <c r="F12" s="27">
        <f t="shared" si="0"/>
        <v>0.98213000000000006</v>
      </c>
      <c r="G12" s="28">
        <f t="shared" si="0"/>
        <v>0.53188999999999997</v>
      </c>
      <c r="H12" s="27">
        <f t="shared" si="0"/>
        <v>1.0134699999999999</v>
      </c>
      <c r="I12" s="28">
        <f t="shared" si="0"/>
        <v>0.50929000000000002</v>
      </c>
      <c r="J12" s="28">
        <f t="shared" si="0"/>
        <v>0.81540000000000001</v>
      </c>
      <c r="K12" s="27">
        <f t="shared" si="0"/>
        <v>80.370370000000008</v>
      </c>
      <c r="L12" s="19">
        <f t="shared" si="0"/>
        <v>0.82080000000000009</v>
      </c>
      <c r="M12" s="20">
        <f t="shared" si="0"/>
        <v>0.81</v>
      </c>
      <c r="N12" s="19">
        <f t="shared" si="0"/>
        <v>0.86302999999999996</v>
      </c>
      <c r="O12" s="20">
        <f t="shared" si="0"/>
        <v>0.85451999999999995</v>
      </c>
    </row>
    <row r="13" spans="1:15" ht="15.75" thickBot="1" x14ac:dyDescent="0.3">
      <c r="A13" s="31" t="s">
        <v>20</v>
      </c>
      <c r="B13" s="32">
        <f>B12/6</f>
        <v>0.14332</v>
      </c>
      <c r="C13" s="33">
        <f>C12/6</f>
        <v>0.19684166666666669</v>
      </c>
      <c r="D13" s="33">
        <f t="shared" ref="D13:O13" si="1">D12/6</f>
        <v>0.10064166666666667</v>
      </c>
      <c r="E13" s="33">
        <f t="shared" si="1"/>
        <v>144.29206249999999</v>
      </c>
      <c r="F13" s="33">
        <f t="shared" si="1"/>
        <v>0.16368833333333335</v>
      </c>
      <c r="G13" s="33">
        <f t="shared" si="1"/>
        <v>8.8648333333333329E-2</v>
      </c>
      <c r="H13" s="33">
        <f t="shared" si="1"/>
        <v>0.16891166666666665</v>
      </c>
      <c r="I13" s="33">
        <f t="shared" si="1"/>
        <v>8.4881666666666675E-2</v>
      </c>
      <c r="J13" s="33">
        <f t="shared" si="1"/>
        <v>0.13589999999999999</v>
      </c>
      <c r="K13" s="33">
        <f t="shared" si="1"/>
        <v>13.395061666666669</v>
      </c>
      <c r="L13" s="34">
        <f t="shared" si="1"/>
        <v>0.1368</v>
      </c>
      <c r="M13" s="34">
        <f t="shared" si="1"/>
        <v>0.13500000000000001</v>
      </c>
      <c r="N13" s="34">
        <f t="shared" si="1"/>
        <v>0.14383833333333332</v>
      </c>
      <c r="O13" s="34">
        <f t="shared" si="1"/>
        <v>0.14241999999999999</v>
      </c>
    </row>
    <row r="14" spans="1:15" ht="15.75" thickTop="1" x14ac:dyDescent="0.25">
      <c r="A14" s="16">
        <v>41589</v>
      </c>
      <c r="B14" s="17">
        <v>0.14524000000000001</v>
      </c>
      <c r="C14" s="18">
        <v>0.19946</v>
      </c>
      <c r="D14" s="17">
        <v>0.10198</v>
      </c>
      <c r="E14" s="18">
        <v>144.83389</v>
      </c>
      <c r="F14" s="17">
        <v>0.16505</v>
      </c>
      <c r="G14" s="18">
        <v>8.906E-2</v>
      </c>
      <c r="H14" s="17">
        <v>0.16983999999999999</v>
      </c>
      <c r="I14" s="18">
        <v>8.5110000000000005E-2</v>
      </c>
      <c r="J14" s="18">
        <v>0.13619999999999999</v>
      </c>
      <c r="K14" s="17">
        <v>13.504910000000001</v>
      </c>
      <c r="L14" s="19">
        <v>0.1371</v>
      </c>
      <c r="M14" s="20">
        <v>0.1353</v>
      </c>
      <c r="N14" s="19">
        <v>0.14613999999999999</v>
      </c>
      <c r="O14" s="20">
        <v>0.14434</v>
      </c>
    </row>
    <row r="15" spans="1:15" x14ac:dyDescent="0.25">
      <c r="A15" s="16">
        <v>41590</v>
      </c>
      <c r="B15" s="17">
        <v>0.14538999999999999</v>
      </c>
      <c r="C15" s="18">
        <v>0.19897999999999999</v>
      </c>
      <c r="D15" s="17">
        <v>0.10174</v>
      </c>
      <c r="E15" s="18">
        <v>145.74081000000001</v>
      </c>
      <c r="F15" s="17">
        <v>0.16492999999999999</v>
      </c>
      <c r="G15" s="18">
        <v>8.924E-2</v>
      </c>
      <c r="H15" s="17">
        <v>0.17002999999999999</v>
      </c>
      <c r="I15" s="18">
        <v>8.5190000000000002E-2</v>
      </c>
      <c r="J15" s="18">
        <v>0.13619999999999999</v>
      </c>
      <c r="K15" s="17">
        <v>13.50372</v>
      </c>
      <c r="L15" s="19">
        <v>0.1371</v>
      </c>
      <c r="M15" s="20">
        <v>0.1353</v>
      </c>
      <c r="N15" s="19">
        <v>0.14629</v>
      </c>
      <c r="O15" s="20">
        <v>0.14449000000000001</v>
      </c>
    </row>
    <row r="16" spans="1:15" x14ac:dyDescent="0.25">
      <c r="A16" s="16">
        <v>41591</v>
      </c>
      <c r="B16" s="17">
        <v>0.14648</v>
      </c>
      <c r="C16" s="18">
        <v>0.19902</v>
      </c>
      <c r="D16" s="17">
        <v>0.10174999999999999</v>
      </c>
      <c r="E16" s="18">
        <v>146.24916999999999</v>
      </c>
      <c r="F16" s="17">
        <v>0.16613</v>
      </c>
      <c r="G16" s="18">
        <v>8.9580000000000007E-2</v>
      </c>
      <c r="H16" s="17">
        <v>0.17058999999999999</v>
      </c>
      <c r="I16" s="18">
        <v>8.5720000000000005E-2</v>
      </c>
      <c r="J16" s="18">
        <v>0.13650000000000001</v>
      </c>
      <c r="K16" s="17">
        <v>13.57868</v>
      </c>
      <c r="L16" s="19">
        <v>0.13739999999999999</v>
      </c>
      <c r="M16" s="20">
        <v>0.1356</v>
      </c>
      <c r="N16" s="19">
        <v>0.14738000000000001</v>
      </c>
      <c r="O16" s="20">
        <v>0.14557999999999999</v>
      </c>
    </row>
    <row r="17" spans="1:15" x14ac:dyDescent="0.25">
      <c r="A17" s="16">
        <v>41592</v>
      </c>
      <c r="B17" s="17">
        <v>0.14682000000000001</v>
      </c>
      <c r="C17" s="18">
        <v>0.19903000000000001</v>
      </c>
      <c r="D17" s="17">
        <v>0.10176</v>
      </c>
      <c r="E17" s="18">
        <v>146.50229999999999</v>
      </c>
      <c r="F17" s="17">
        <v>0.16592000000000001</v>
      </c>
      <c r="G17" s="18">
        <v>8.949E-2</v>
      </c>
      <c r="H17" s="17">
        <v>0.17052999999999999</v>
      </c>
      <c r="I17" s="18">
        <v>8.5540000000000005E-2</v>
      </c>
      <c r="J17" s="18">
        <v>0.1366</v>
      </c>
      <c r="K17" s="17">
        <v>13.58146</v>
      </c>
      <c r="L17" s="19">
        <v>0.13750000000000001</v>
      </c>
      <c r="M17" s="20">
        <v>0.13569999999999999</v>
      </c>
      <c r="N17" s="19">
        <v>0.14771999999999999</v>
      </c>
      <c r="O17" s="20">
        <v>0.14591999999999999</v>
      </c>
    </row>
    <row r="18" spans="1:15" ht="15.75" thickBot="1" x14ac:dyDescent="0.3">
      <c r="A18" s="21">
        <v>41593</v>
      </c>
      <c r="B18" s="22">
        <v>0.1462</v>
      </c>
      <c r="C18" s="23">
        <v>0.19822000000000001</v>
      </c>
      <c r="D18" s="22">
        <v>0.10135</v>
      </c>
      <c r="E18" s="23">
        <v>145.70248000000001</v>
      </c>
      <c r="F18" s="22">
        <v>0.16444</v>
      </c>
      <c r="G18" s="23">
        <v>8.9319999999999997E-2</v>
      </c>
      <c r="H18" s="22">
        <v>0.1701</v>
      </c>
      <c r="I18" s="23">
        <v>8.4949999999999998E-2</v>
      </c>
      <c r="J18" s="23">
        <v>0.13639999999999999</v>
      </c>
      <c r="K18" s="22">
        <v>13.60164</v>
      </c>
      <c r="L18" s="24">
        <v>0.13730000000000001</v>
      </c>
      <c r="M18" s="25">
        <v>0.13550000000000001</v>
      </c>
      <c r="N18" s="24">
        <v>0.14707000000000001</v>
      </c>
      <c r="O18" s="25">
        <v>0.14527000000000001</v>
      </c>
    </row>
    <row r="19" spans="1:15" ht="15.75" thickTop="1" x14ac:dyDescent="0.25">
      <c r="A19" s="26" t="s">
        <v>19</v>
      </c>
      <c r="B19" s="27">
        <f t="shared" ref="B19:O19" si="2">SUM(B14:B18)</f>
        <v>0.73013000000000006</v>
      </c>
      <c r="C19" s="28">
        <f t="shared" si="2"/>
        <v>0.99470999999999998</v>
      </c>
      <c r="D19" s="27">
        <f t="shared" si="2"/>
        <v>0.50858000000000003</v>
      </c>
      <c r="E19" s="28">
        <f t="shared" si="2"/>
        <v>729.02865000000008</v>
      </c>
      <c r="F19" s="27">
        <f t="shared" si="2"/>
        <v>0.82647000000000004</v>
      </c>
      <c r="G19" s="28">
        <f t="shared" si="2"/>
        <v>0.44669000000000003</v>
      </c>
      <c r="H19" s="27">
        <f t="shared" si="2"/>
        <v>0.85109000000000001</v>
      </c>
      <c r="I19" s="28">
        <f t="shared" si="2"/>
        <v>0.42651000000000006</v>
      </c>
      <c r="J19" s="28">
        <f t="shared" si="2"/>
        <v>0.68189999999999995</v>
      </c>
      <c r="K19" s="27">
        <f t="shared" si="2"/>
        <v>67.770409999999998</v>
      </c>
      <c r="L19" s="19">
        <f t="shared" si="2"/>
        <v>0.6863999999999999</v>
      </c>
      <c r="M19" s="20">
        <f t="shared" si="2"/>
        <v>0.6774</v>
      </c>
      <c r="N19" s="19">
        <f t="shared" si="2"/>
        <v>0.73460000000000003</v>
      </c>
      <c r="O19" s="20">
        <f t="shared" si="2"/>
        <v>0.72560000000000002</v>
      </c>
    </row>
    <row r="20" spans="1:15" ht="15.75" thickBot="1" x14ac:dyDescent="0.3">
      <c r="A20" s="31" t="s">
        <v>20</v>
      </c>
      <c r="B20" s="32">
        <f>B19/5</f>
        <v>0.14602600000000002</v>
      </c>
      <c r="C20" s="33">
        <f>C19/5</f>
        <v>0.19894200000000001</v>
      </c>
      <c r="D20" s="33">
        <f t="shared" ref="D20:K20" si="3">D19/5</f>
        <v>0.101716</v>
      </c>
      <c r="E20" s="33">
        <f t="shared" si="3"/>
        <v>145.80573000000001</v>
      </c>
      <c r="F20" s="33">
        <f t="shared" si="3"/>
        <v>0.165294</v>
      </c>
      <c r="G20" s="33">
        <f t="shared" si="3"/>
        <v>8.9338000000000001E-2</v>
      </c>
      <c r="H20" s="33">
        <f t="shared" si="3"/>
        <v>0.17021800000000001</v>
      </c>
      <c r="I20" s="33">
        <f t="shared" si="3"/>
        <v>8.5302000000000017E-2</v>
      </c>
      <c r="J20" s="33">
        <f t="shared" si="3"/>
        <v>0.13638</v>
      </c>
      <c r="K20" s="33">
        <f t="shared" si="3"/>
        <v>13.554081999999999</v>
      </c>
      <c r="L20" s="24">
        <f>L19/5</f>
        <v>0.13727999999999999</v>
      </c>
      <c r="M20" s="25">
        <f>M19/5</f>
        <v>0.13547999999999999</v>
      </c>
      <c r="N20" s="24">
        <f>N19/5</f>
        <v>0.14692</v>
      </c>
      <c r="O20" s="25">
        <f>O19/5</f>
        <v>0.14512</v>
      </c>
    </row>
    <row r="21" spans="1:15" ht="15" customHeight="1" thickTop="1" x14ac:dyDescent="0.25">
      <c r="A21" s="16">
        <v>41596</v>
      </c>
      <c r="B21" s="17">
        <v>0.14530000000000001</v>
      </c>
      <c r="C21" s="18">
        <v>0.19744</v>
      </c>
      <c r="D21" s="17">
        <v>0.10095</v>
      </c>
      <c r="E21" s="18">
        <v>145.11599000000001</v>
      </c>
      <c r="F21" s="17">
        <v>0.16331000000000001</v>
      </c>
      <c r="G21" s="18">
        <v>8.9139999999999997E-2</v>
      </c>
      <c r="H21" s="17">
        <v>0.16966000000000001</v>
      </c>
      <c r="I21" s="18">
        <v>8.4519999999999998E-2</v>
      </c>
      <c r="J21" s="18">
        <v>0.13619999999999999</v>
      </c>
      <c r="K21" s="17">
        <v>13.6549</v>
      </c>
      <c r="L21" s="19">
        <v>0.1371</v>
      </c>
      <c r="M21" s="20">
        <v>0.1353</v>
      </c>
      <c r="N21" s="19">
        <v>0.1462</v>
      </c>
      <c r="O21" s="20">
        <v>0.1444</v>
      </c>
    </row>
    <row r="22" spans="1:15" x14ac:dyDescent="0.25">
      <c r="A22" s="16">
        <v>41597</v>
      </c>
      <c r="B22" s="17">
        <v>0.14493</v>
      </c>
      <c r="C22" s="18">
        <v>0.19700000000000001</v>
      </c>
      <c r="D22" s="17">
        <v>0.10072</v>
      </c>
      <c r="E22" s="18">
        <v>144.11748</v>
      </c>
      <c r="F22" s="17">
        <v>0.16263</v>
      </c>
      <c r="G22" s="18">
        <v>8.8900000000000007E-2</v>
      </c>
      <c r="H22" s="17">
        <v>0.16958000000000001</v>
      </c>
      <c r="I22" s="18">
        <v>8.4449999999999997E-2</v>
      </c>
      <c r="J22" s="18">
        <v>0.1361</v>
      </c>
      <c r="K22" s="17">
        <v>13.62021</v>
      </c>
      <c r="L22" s="19">
        <v>0.13700000000000001</v>
      </c>
      <c r="M22" s="20">
        <v>0.13519999999999999</v>
      </c>
      <c r="N22" s="19">
        <v>0.14582999999999999</v>
      </c>
      <c r="O22" s="20">
        <v>0.14402999999999999</v>
      </c>
    </row>
    <row r="23" spans="1:15" x14ac:dyDescent="0.25">
      <c r="A23" s="16">
        <v>41598</v>
      </c>
      <c r="B23" s="17">
        <v>0.14471999999999999</v>
      </c>
      <c r="C23" s="18">
        <v>0.19689000000000001</v>
      </c>
      <c r="D23" s="17">
        <v>0.10067</v>
      </c>
      <c r="E23" s="18">
        <v>143.72823</v>
      </c>
      <c r="F23" s="17">
        <v>0.16939000000000001</v>
      </c>
      <c r="G23" s="18">
        <v>8.8929999999999995E-2</v>
      </c>
      <c r="H23" s="17">
        <v>0.16939000000000001</v>
      </c>
      <c r="I23" s="18">
        <v>8.4540000000000004E-2</v>
      </c>
      <c r="J23" s="18">
        <v>0.1361</v>
      </c>
      <c r="K23" s="17">
        <v>13.608129999999999</v>
      </c>
      <c r="L23" s="19">
        <v>0.13700000000000001</v>
      </c>
      <c r="M23" s="20">
        <v>0.13519999999999999</v>
      </c>
      <c r="N23" s="19">
        <v>0.14562</v>
      </c>
      <c r="O23" s="20">
        <v>0.14382</v>
      </c>
    </row>
    <row r="24" spans="1:15" x14ac:dyDescent="0.25">
      <c r="A24" s="16">
        <v>41599</v>
      </c>
      <c r="B24" s="17">
        <v>0.14501</v>
      </c>
      <c r="C24" s="18">
        <v>0.19733999999999999</v>
      </c>
      <c r="D24" s="17">
        <v>0.1009</v>
      </c>
      <c r="E24" s="18">
        <v>143.80241000000001</v>
      </c>
      <c r="F24" s="17">
        <v>0.16349</v>
      </c>
      <c r="G24" s="18">
        <v>8.881E-2</v>
      </c>
      <c r="H24" s="17">
        <v>0.16941999999999999</v>
      </c>
      <c r="I24" s="18">
        <v>8.4309999999999996E-2</v>
      </c>
      <c r="J24" s="18">
        <v>0.1361</v>
      </c>
      <c r="K24" s="17">
        <v>13.60881</v>
      </c>
      <c r="L24" s="19">
        <v>0.13700000000000001</v>
      </c>
      <c r="M24" s="20">
        <v>0.13519999999999999</v>
      </c>
      <c r="N24" s="19">
        <v>0.14591000000000001</v>
      </c>
      <c r="O24" s="20">
        <v>0.14410999999999999</v>
      </c>
    </row>
    <row r="25" spans="1:15" ht="15.75" thickBot="1" x14ac:dyDescent="0.3">
      <c r="A25" s="21">
        <v>41600</v>
      </c>
      <c r="B25" s="22">
        <v>0.14768000000000001</v>
      </c>
      <c r="C25" s="23">
        <v>0.19886999999999999</v>
      </c>
      <c r="D25" s="22">
        <v>0.10174</v>
      </c>
      <c r="E25" s="23">
        <v>145.23133000000001</v>
      </c>
      <c r="F25" s="22">
        <v>0.16631000000000001</v>
      </c>
      <c r="G25" s="23">
        <v>8.949E-2</v>
      </c>
      <c r="H25" s="22">
        <v>0.17086000000000001</v>
      </c>
      <c r="I25" s="23">
        <v>8.4820000000000007E-2</v>
      </c>
      <c r="J25" s="23">
        <v>0.1368</v>
      </c>
      <c r="K25" s="22">
        <v>13.775589999999999</v>
      </c>
      <c r="L25" s="24">
        <v>0.13769999999999999</v>
      </c>
      <c r="M25" s="25">
        <v>0.13589999999999999</v>
      </c>
      <c r="N25" s="24">
        <v>0.14857999999999999</v>
      </c>
      <c r="O25" s="25">
        <v>0.14677999999999999</v>
      </c>
    </row>
    <row r="26" spans="1:15" ht="15.75" thickTop="1" x14ac:dyDescent="0.25">
      <c r="A26" s="26" t="s">
        <v>19</v>
      </c>
      <c r="B26" s="27">
        <f t="shared" ref="B26:O26" si="4">SUM(B21:B25)</f>
        <v>0.72763999999999995</v>
      </c>
      <c r="C26" s="28">
        <f t="shared" si="4"/>
        <v>0.98753999999999997</v>
      </c>
      <c r="D26" s="27">
        <f t="shared" si="4"/>
        <v>0.50497999999999998</v>
      </c>
      <c r="E26" s="28">
        <f t="shared" si="4"/>
        <v>721.99544000000014</v>
      </c>
      <c r="F26" s="27">
        <f t="shared" si="4"/>
        <v>0.82513000000000014</v>
      </c>
      <c r="G26" s="28">
        <f t="shared" si="4"/>
        <v>0.44527</v>
      </c>
      <c r="H26" s="27">
        <f t="shared" si="4"/>
        <v>0.84891000000000005</v>
      </c>
      <c r="I26" s="28">
        <f t="shared" si="4"/>
        <v>0.42264000000000002</v>
      </c>
      <c r="J26" s="28">
        <f t="shared" si="4"/>
        <v>0.68130000000000002</v>
      </c>
      <c r="K26" s="27">
        <f t="shared" si="4"/>
        <v>68.26764</v>
      </c>
      <c r="L26" s="19">
        <f t="shared" si="4"/>
        <v>0.68579999999999997</v>
      </c>
      <c r="M26" s="20">
        <f t="shared" si="4"/>
        <v>0.67679999999999996</v>
      </c>
      <c r="N26" s="19">
        <f t="shared" si="4"/>
        <v>0.73214000000000001</v>
      </c>
      <c r="O26" s="20">
        <f t="shared" si="4"/>
        <v>0.72314000000000001</v>
      </c>
    </row>
    <row r="27" spans="1:15" ht="15.75" thickBot="1" x14ac:dyDescent="0.3">
      <c r="A27" s="31" t="s">
        <v>20</v>
      </c>
      <c r="B27" s="32">
        <f>B26/5</f>
        <v>0.14552799999999999</v>
      </c>
      <c r="C27" s="33">
        <f>C26/5</f>
        <v>0.19750799999999999</v>
      </c>
      <c r="D27" s="33">
        <f t="shared" ref="D27:K27" si="5">D26/5</f>
        <v>0.100996</v>
      </c>
      <c r="E27" s="33">
        <f t="shared" si="5"/>
        <v>144.39908800000003</v>
      </c>
      <c r="F27" s="33">
        <f t="shared" si="5"/>
        <v>0.16502600000000003</v>
      </c>
      <c r="G27" s="33">
        <f t="shared" si="5"/>
        <v>8.9053999999999994E-2</v>
      </c>
      <c r="H27" s="33">
        <f t="shared" si="5"/>
        <v>0.16978200000000002</v>
      </c>
      <c r="I27" s="33">
        <f t="shared" si="5"/>
        <v>8.4528000000000006E-2</v>
      </c>
      <c r="J27" s="33">
        <f t="shared" si="5"/>
        <v>0.13625999999999999</v>
      </c>
      <c r="K27" s="33">
        <f t="shared" si="5"/>
        <v>13.653528</v>
      </c>
      <c r="L27" s="24">
        <f>L26/5</f>
        <v>0.13716</v>
      </c>
      <c r="M27" s="25">
        <f>M26/5</f>
        <v>0.13535999999999998</v>
      </c>
      <c r="N27" s="24">
        <f>N26/5</f>
        <v>0.146428</v>
      </c>
      <c r="O27" s="25">
        <f>O26/5</f>
        <v>0.14462800000000001</v>
      </c>
    </row>
    <row r="28" spans="1:15" ht="15.75" thickTop="1" x14ac:dyDescent="0.25">
      <c r="A28" s="16">
        <v>41603</v>
      </c>
      <c r="B28" s="17">
        <v>0.14965999999999999</v>
      </c>
      <c r="C28" s="18">
        <v>0.1983</v>
      </c>
      <c r="D28" s="17">
        <v>0.10138999999999999</v>
      </c>
      <c r="E28" s="18">
        <v>145.75166999999999</v>
      </c>
      <c r="F28" s="17">
        <v>0.16780999999999999</v>
      </c>
      <c r="G28" s="18">
        <v>8.9679999999999996E-2</v>
      </c>
      <c r="H28" s="17">
        <v>0.1716</v>
      </c>
      <c r="I28" s="18">
        <v>8.4659999999999999E-2</v>
      </c>
      <c r="J28" s="18">
        <v>0.13730000000000001</v>
      </c>
      <c r="K28" s="17">
        <v>13.90677</v>
      </c>
      <c r="L28" s="19">
        <v>0.13819999999999999</v>
      </c>
      <c r="M28" s="20">
        <v>0.13639999999999999</v>
      </c>
      <c r="N28" s="19">
        <v>0.15056</v>
      </c>
      <c r="O28" s="20">
        <v>0.14876</v>
      </c>
    </row>
    <row r="29" spans="1:15" x14ac:dyDescent="0.25">
      <c r="A29" s="16">
        <v>41604</v>
      </c>
      <c r="B29" s="17">
        <v>0.15009</v>
      </c>
      <c r="C29" s="18">
        <v>0.19877</v>
      </c>
      <c r="D29" s="17">
        <v>0.10163</v>
      </c>
      <c r="E29" s="18">
        <v>145.70480000000001</v>
      </c>
      <c r="F29" s="17">
        <v>0.16758000000000001</v>
      </c>
      <c r="G29" s="18">
        <v>8.9749999999999996E-2</v>
      </c>
      <c r="H29" s="17">
        <v>0.17199999999999999</v>
      </c>
      <c r="I29" s="18">
        <v>8.4930000000000005E-2</v>
      </c>
      <c r="J29" s="18">
        <v>0.13739999999999999</v>
      </c>
      <c r="K29" s="17">
        <v>13.956060000000001</v>
      </c>
      <c r="L29" s="19">
        <v>0.13830000000000001</v>
      </c>
      <c r="M29" s="20">
        <v>0.13650000000000001</v>
      </c>
      <c r="N29" s="19">
        <v>0.15099000000000001</v>
      </c>
      <c r="O29" s="20">
        <v>0.14918999999999999</v>
      </c>
    </row>
    <row r="30" spans="1:15" x14ac:dyDescent="0.25">
      <c r="A30" s="16">
        <v>41605</v>
      </c>
      <c r="B30" s="17">
        <v>0.15029999999999999</v>
      </c>
      <c r="C30" s="18">
        <v>0.19833000000000001</v>
      </c>
      <c r="D30" s="17">
        <v>0.10141</v>
      </c>
      <c r="E30" s="18">
        <v>145.6902</v>
      </c>
      <c r="F30" s="17">
        <v>0.16736999999999999</v>
      </c>
      <c r="G30" s="18">
        <v>8.9690000000000006E-2</v>
      </c>
      <c r="H30" s="17">
        <v>0.17204</v>
      </c>
      <c r="I30" s="18">
        <v>8.4919999999999995E-2</v>
      </c>
      <c r="J30" s="18">
        <v>0.13739999999999999</v>
      </c>
      <c r="K30" s="17">
        <v>13.938029999999999</v>
      </c>
      <c r="L30" s="19">
        <v>0.13830000000000001</v>
      </c>
      <c r="M30" s="20">
        <v>0.13650000000000001</v>
      </c>
      <c r="N30" s="19">
        <v>0.15121000000000001</v>
      </c>
      <c r="O30" s="20">
        <v>0.14940999999999999</v>
      </c>
    </row>
    <row r="31" spans="1:15" x14ac:dyDescent="0.25">
      <c r="A31" s="16">
        <v>41606</v>
      </c>
      <c r="B31" s="17">
        <v>0.15137</v>
      </c>
      <c r="C31" s="18">
        <v>0.19828999999999999</v>
      </c>
      <c r="D31" s="17">
        <v>0.10138</v>
      </c>
      <c r="E31" s="18">
        <v>146.09935999999999</v>
      </c>
      <c r="F31" s="17">
        <v>0.16866999999999999</v>
      </c>
      <c r="G31" s="18">
        <v>8.9700000000000002E-2</v>
      </c>
      <c r="H31" s="17">
        <v>0.17268</v>
      </c>
      <c r="I31" s="18">
        <v>8.4650000000000003E-2</v>
      </c>
      <c r="J31" s="18">
        <v>0.13769999999999999</v>
      </c>
      <c r="K31" s="17">
        <v>14.01666</v>
      </c>
      <c r="L31" s="19">
        <v>0.1386</v>
      </c>
      <c r="M31" s="20">
        <v>0.1368</v>
      </c>
      <c r="N31" s="19">
        <v>0.15226999999999999</v>
      </c>
      <c r="O31" s="20">
        <v>0.15046999999999999</v>
      </c>
    </row>
    <row r="32" spans="1:15" ht="15.75" thickBot="1" x14ac:dyDescent="0.3">
      <c r="A32" s="21">
        <v>41607</v>
      </c>
      <c r="B32" s="22">
        <v>0.15118999999999999</v>
      </c>
      <c r="C32" s="23">
        <v>0.19813</v>
      </c>
      <c r="D32" s="22">
        <v>0.1013</v>
      </c>
      <c r="E32" s="23">
        <v>146.288521</v>
      </c>
      <c r="F32" s="22">
        <v>0.16905999999999999</v>
      </c>
      <c r="G32" s="23">
        <v>8.9700000000000002E-2</v>
      </c>
      <c r="H32" s="22">
        <v>0.17285</v>
      </c>
      <c r="I32" s="23">
        <v>8.4349999999999994E-2</v>
      </c>
      <c r="J32" s="23">
        <v>0.13769999999999999</v>
      </c>
      <c r="K32" s="22">
        <v>14.06898</v>
      </c>
      <c r="L32" s="24">
        <v>0.1386</v>
      </c>
      <c r="M32" s="25">
        <v>0.1368</v>
      </c>
      <c r="N32" s="24">
        <v>0.15209</v>
      </c>
      <c r="O32" s="25">
        <v>0.15029000000000001</v>
      </c>
    </row>
    <row r="33" spans="1:15" ht="15.75" thickTop="1" x14ac:dyDescent="0.25">
      <c r="A33" s="26" t="s">
        <v>19</v>
      </c>
      <c r="B33" s="27">
        <f t="shared" ref="B33:O33" si="6">SUM(B28:B32)</f>
        <v>0.75261</v>
      </c>
      <c r="C33" s="28">
        <f t="shared" si="6"/>
        <v>0.99182000000000003</v>
      </c>
      <c r="D33" s="27">
        <f t="shared" si="6"/>
        <v>0.50710999999999995</v>
      </c>
      <c r="E33" s="28">
        <f t="shared" si="6"/>
        <v>729.53455099999996</v>
      </c>
      <c r="F33" s="27">
        <f t="shared" si="6"/>
        <v>0.84048999999999996</v>
      </c>
      <c r="G33" s="28">
        <f t="shared" si="6"/>
        <v>0.44851999999999997</v>
      </c>
      <c r="H33" s="27">
        <f t="shared" si="6"/>
        <v>0.86116999999999999</v>
      </c>
      <c r="I33" s="28">
        <f t="shared" si="6"/>
        <v>0.42351</v>
      </c>
      <c r="J33" s="28">
        <f t="shared" si="6"/>
        <v>0.6875</v>
      </c>
      <c r="K33" s="27">
        <f t="shared" si="6"/>
        <v>69.886499999999998</v>
      </c>
      <c r="L33" s="19">
        <f t="shared" si="6"/>
        <v>0.69199999999999995</v>
      </c>
      <c r="M33" s="20">
        <f t="shared" si="6"/>
        <v>0.68300000000000005</v>
      </c>
      <c r="N33" s="19">
        <f t="shared" si="6"/>
        <v>0.75712000000000002</v>
      </c>
      <c r="O33" s="20">
        <f t="shared" si="6"/>
        <v>0.74812000000000001</v>
      </c>
    </row>
    <row r="34" spans="1:15" ht="15.75" thickBot="1" x14ac:dyDescent="0.3">
      <c r="A34" s="31" t="s">
        <v>20</v>
      </c>
      <c r="B34" s="32">
        <f>B33/5</f>
        <v>0.15052199999999999</v>
      </c>
      <c r="C34" s="33">
        <f>C33/5</f>
        <v>0.19836400000000001</v>
      </c>
      <c r="D34" s="33">
        <f t="shared" ref="D34:K34" si="7">D33/5</f>
        <v>0.10142199999999998</v>
      </c>
      <c r="E34" s="33">
        <f t="shared" si="7"/>
        <v>145.9069102</v>
      </c>
      <c r="F34" s="33">
        <f t="shared" si="7"/>
        <v>0.168098</v>
      </c>
      <c r="G34" s="33">
        <f t="shared" si="7"/>
        <v>8.9703999999999992E-2</v>
      </c>
      <c r="H34" s="33">
        <f t="shared" si="7"/>
        <v>0.172234</v>
      </c>
      <c r="I34" s="33">
        <f t="shared" si="7"/>
        <v>8.4702E-2</v>
      </c>
      <c r="J34" s="33">
        <f t="shared" si="7"/>
        <v>0.13750000000000001</v>
      </c>
      <c r="K34" s="33">
        <f t="shared" si="7"/>
        <v>13.9773</v>
      </c>
      <c r="L34" s="24">
        <f>L33/5</f>
        <v>0.1384</v>
      </c>
      <c r="M34" s="25">
        <f>M33/5</f>
        <v>0.1366</v>
      </c>
      <c r="N34" s="24">
        <f>N33/5</f>
        <v>0.151424</v>
      </c>
      <c r="O34" s="25">
        <f>O33/5</f>
        <v>0.14962400000000001</v>
      </c>
    </row>
    <row r="35" spans="1:15" ht="15.75" thickTop="1" x14ac:dyDescent="0.25">
      <c r="A35" s="36"/>
      <c r="B35" s="17"/>
      <c r="C35" s="18"/>
      <c r="D35" s="17"/>
      <c r="E35" s="18"/>
      <c r="F35" s="17"/>
      <c r="G35" s="18"/>
      <c r="H35" s="17"/>
      <c r="I35" s="18"/>
      <c r="J35" s="18"/>
      <c r="K35" s="17"/>
      <c r="L35" s="19"/>
      <c r="M35" s="20"/>
      <c r="N35" s="19"/>
      <c r="O35" s="20"/>
    </row>
    <row r="36" spans="1:15" x14ac:dyDescent="0.25">
      <c r="A36" s="3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ht="20.25" x14ac:dyDescent="0.3">
      <c r="A37" s="36"/>
      <c r="B37" s="17"/>
      <c r="C37" s="52"/>
      <c r="D37" s="17"/>
      <c r="E37" s="38" t="s">
        <v>21</v>
      </c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15.75" thickBot="1" x14ac:dyDescent="0.3">
      <c r="A38" s="39"/>
      <c r="B38" s="40"/>
      <c r="C38" s="41"/>
      <c r="D38" s="40"/>
      <c r="E38" s="41"/>
      <c r="F38" s="40"/>
      <c r="G38" s="41"/>
      <c r="H38" s="40"/>
      <c r="I38" s="41"/>
      <c r="J38" s="41"/>
      <c r="K38" s="40"/>
      <c r="L38" s="42"/>
      <c r="M38" s="43"/>
      <c r="N38" s="42"/>
      <c r="O38" s="43"/>
    </row>
    <row r="39" spans="1:15" x14ac:dyDescent="0.25">
      <c r="A39" s="44" t="s">
        <v>22</v>
      </c>
      <c r="B39" s="45">
        <f>SUM(B6:B11,B14:B18,B21:B25,B28:B32)</f>
        <v>3.0703</v>
      </c>
      <c r="C39" s="58">
        <f t="shared" ref="C39:O39" si="8">SUM(C6:C11,C14:C18,C21:C25,C28:C32)</f>
        <v>4.1551200000000001</v>
      </c>
      <c r="D39" s="45">
        <f t="shared" si="8"/>
        <v>2.12452</v>
      </c>
      <c r="E39" s="58">
        <f t="shared" si="8"/>
        <v>3046.3110160000001</v>
      </c>
      <c r="F39" s="45">
        <f t="shared" si="8"/>
        <v>3.4742199999999999</v>
      </c>
      <c r="G39" s="58">
        <f t="shared" si="8"/>
        <v>1.8723700000000001</v>
      </c>
      <c r="H39" s="45">
        <f t="shared" si="8"/>
        <v>3.5746400000000005</v>
      </c>
      <c r="I39" s="58">
        <f t="shared" si="8"/>
        <v>1.7819499999999999</v>
      </c>
      <c r="J39" s="58">
        <f t="shared" si="8"/>
        <v>2.8661000000000003</v>
      </c>
      <c r="K39" s="45">
        <f t="shared" si="8"/>
        <v>286.29491999999999</v>
      </c>
      <c r="L39" s="67">
        <f t="shared" si="8"/>
        <v>2.8849999999999998</v>
      </c>
      <c r="M39" s="65">
        <f t="shared" si="8"/>
        <v>2.8471999999999995</v>
      </c>
      <c r="N39" s="65">
        <f t="shared" si="8"/>
        <v>3.0868899999999999</v>
      </c>
      <c r="O39" s="65">
        <f t="shared" si="8"/>
        <v>3.05138</v>
      </c>
    </row>
    <row r="40" spans="1:15" x14ac:dyDescent="0.25">
      <c r="A40" s="44" t="s">
        <v>23</v>
      </c>
      <c r="B40" s="45">
        <f>B39/21</f>
        <v>0.14620476190476189</v>
      </c>
      <c r="C40" s="46">
        <f>C39/21</f>
        <v>0.19786285714285715</v>
      </c>
      <c r="D40" s="46">
        <f t="shared" ref="D40:O40" si="9">D39/21</f>
        <v>0.10116761904761905</v>
      </c>
      <c r="E40" s="46">
        <f t="shared" si="9"/>
        <v>145.06242933333334</v>
      </c>
      <c r="F40" s="46">
        <f t="shared" si="9"/>
        <v>0.16543904761904762</v>
      </c>
      <c r="G40" s="46">
        <f t="shared" si="9"/>
        <v>8.9160476190476193E-2</v>
      </c>
      <c r="H40" s="46">
        <f t="shared" si="9"/>
        <v>0.17022095238095242</v>
      </c>
      <c r="I40" s="46">
        <f t="shared" si="9"/>
        <v>8.4854761904761905E-2</v>
      </c>
      <c r="J40" s="46">
        <f t="shared" si="9"/>
        <v>0.1364809523809524</v>
      </c>
      <c r="K40" s="68">
        <f t="shared" si="9"/>
        <v>13.633091428571428</v>
      </c>
      <c r="L40" s="69">
        <f t="shared" si="9"/>
        <v>0.13738095238095238</v>
      </c>
      <c r="M40" s="19">
        <f t="shared" si="9"/>
        <v>0.13558095238095236</v>
      </c>
      <c r="N40" s="19">
        <f t="shared" si="9"/>
        <v>0.14699476190476191</v>
      </c>
      <c r="O40" s="19">
        <f t="shared" si="9"/>
        <v>0.14530380952380953</v>
      </c>
    </row>
    <row r="41" spans="1:15" x14ac:dyDescent="0.25">
      <c r="A41" s="44" t="s">
        <v>24</v>
      </c>
      <c r="B41" s="45">
        <f>1/B40</f>
        <v>6.8397225026870343</v>
      </c>
      <c r="C41" s="46">
        <f>1/C40</f>
        <v>5.0540056604863395</v>
      </c>
      <c r="D41" s="45">
        <f>1/D40</f>
        <v>9.8845856946510278</v>
      </c>
      <c r="E41" s="46">
        <f>1000/E40</f>
        <v>6.8935837114801011</v>
      </c>
      <c r="F41" s="45">
        <f t="shared" ref="F41:J41" si="10">1/F40</f>
        <v>6.0445222236933756</v>
      </c>
      <c r="G41" s="46">
        <f t="shared" si="10"/>
        <v>11.215731933325143</v>
      </c>
      <c r="H41" s="45">
        <f t="shared" si="10"/>
        <v>5.8747174540653031</v>
      </c>
      <c r="I41" s="46">
        <f t="shared" si="10"/>
        <v>11.784842447880131</v>
      </c>
      <c r="J41" s="46">
        <f t="shared" si="10"/>
        <v>7.3270297616970792</v>
      </c>
      <c r="K41" s="45">
        <f>100/K40</f>
        <v>7.3350934763355218</v>
      </c>
      <c r="L41" s="69">
        <f>1/L40</f>
        <v>7.2790294627383014</v>
      </c>
      <c r="M41" s="69">
        <f t="shared" ref="M41:O41" si="11">1/M40</f>
        <v>7.375667322281541</v>
      </c>
      <c r="N41" s="69">
        <f t="shared" si="11"/>
        <v>6.8029635004810665</v>
      </c>
      <c r="O41" s="19">
        <f t="shared" si="11"/>
        <v>6.8821320189553576</v>
      </c>
    </row>
    <row r="42" spans="1:15" ht="15.75" thickBot="1" x14ac:dyDescent="0.3">
      <c r="A42" s="47"/>
      <c r="B42" s="48"/>
      <c r="C42" s="49"/>
      <c r="D42" s="48"/>
      <c r="E42" s="49"/>
      <c r="F42" s="48"/>
      <c r="G42" s="49"/>
      <c r="H42" s="48"/>
      <c r="I42" s="49"/>
      <c r="J42" s="49"/>
      <c r="K42" s="48"/>
      <c r="L42" s="70"/>
      <c r="M42" s="42"/>
      <c r="N42" s="42"/>
      <c r="O42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10" workbookViewId="0">
      <selection activeCell="F12" sqref="F12"/>
    </sheetView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  <col min="12" max="12" width="9.28515625" bestFit="1" customWidth="1"/>
    <col min="13" max="13" width="10.7109375" customWidth="1"/>
    <col min="14" max="14" width="11.42578125" customWidth="1"/>
    <col min="15" max="15" width="13.140625" customWidth="1"/>
  </cols>
  <sheetData>
    <row r="1" spans="1:15" ht="16.5" thickBot="1" x14ac:dyDescent="0.3">
      <c r="A1" s="71"/>
      <c r="B1" s="71"/>
      <c r="C1" s="72" t="s">
        <v>36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6.5" thickBo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3" t="s">
        <v>1</v>
      </c>
      <c r="M2" s="74"/>
      <c r="N2" s="74"/>
      <c r="O2" s="75"/>
    </row>
    <row r="3" spans="1:15" ht="16.5" thickBot="1" x14ac:dyDescent="0.3">
      <c r="A3" s="76"/>
      <c r="B3" s="77"/>
      <c r="C3" s="76"/>
      <c r="D3" s="77"/>
      <c r="E3" s="76"/>
      <c r="F3" s="77"/>
      <c r="G3" s="76"/>
      <c r="H3" s="77"/>
      <c r="I3" s="76"/>
      <c r="J3" s="76"/>
      <c r="K3" s="77"/>
      <c r="L3" s="78" t="s">
        <v>2</v>
      </c>
      <c r="M3" s="79"/>
      <c r="N3" s="78" t="s">
        <v>3</v>
      </c>
      <c r="O3" s="80"/>
    </row>
    <row r="4" spans="1:15" ht="16.5" thickBot="1" x14ac:dyDescent="0.3">
      <c r="A4" s="81" t="s">
        <v>4</v>
      </c>
      <c r="B4" s="82" t="s">
        <v>5</v>
      </c>
      <c r="C4" s="81" t="s">
        <v>6</v>
      </c>
      <c r="D4" s="82" t="s">
        <v>7</v>
      </c>
      <c r="E4" s="81" t="s">
        <v>8</v>
      </c>
      <c r="F4" s="82" t="s">
        <v>9</v>
      </c>
      <c r="G4" s="81" t="s">
        <v>10</v>
      </c>
      <c r="H4" s="82" t="s">
        <v>11</v>
      </c>
      <c r="I4" s="81" t="s">
        <v>12</v>
      </c>
      <c r="J4" s="81" t="s">
        <v>13</v>
      </c>
      <c r="K4" s="82" t="s">
        <v>14</v>
      </c>
      <c r="L4" s="83" t="s">
        <v>15</v>
      </c>
      <c r="M4" s="84" t="s">
        <v>16</v>
      </c>
      <c r="N4" s="83" t="s">
        <v>17</v>
      </c>
      <c r="O4" s="84" t="s">
        <v>18</v>
      </c>
    </row>
    <row r="5" spans="1:15" x14ac:dyDescent="0.25">
      <c r="A5" s="62">
        <v>41610</v>
      </c>
      <c r="B5" s="63">
        <v>0.15064</v>
      </c>
      <c r="C5" s="64">
        <v>0.19778000000000001</v>
      </c>
      <c r="D5" s="63">
        <v>0.10112</v>
      </c>
      <c r="E5" s="64">
        <v>145.63897</v>
      </c>
      <c r="F5" s="63">
        <v>0.16883999999999999</v>
      </c>
      <c r="G5" s="64">
        <v>8.9560000000000001E-2</v>
      </c>
      <c r="H5" s="63">
        <v>0.17252999999999999</v>
      </c>
      <c r="I5" s="64">
        <v>8.072E-2</v>
      </c>
      <c r="J5" s="64">
        <v>0.13750000000000001</v>
      </c>
      <c r="K5" s="63">
        <v>14.089969999999999</v>
      </c>
      <c r="L5" s="65">
        <v>0.1384</v>
      </c>
      <c r="M5" s="66">
        <v>0.1366</v>
      </c>
      <c r="N5" s="65">
        <v>0.15154000000000001</v>
      </c>
      <c r="O5" s="66">
        <v>0.14974000000000001</v>
      </c>
    </row>
    <row r="6" spans="1:15" x14ac:dyDescent="0.25">
      <c r="A6" s="16">
        <v>41611</v>
      </c>
      <c r="B6" s="17">
        <v>0.15079999999999999</v>
      </c>
      <c r="C6" s="18">
        <v>0.19836000000000001</v>
      </c>
      <c r="D6" s="17">
        <v>0.10142</v>
      </c>
      <c r="E6" s="18">
        <v>145.56979000000001</v>
      </c>
      <c r="F6" s="17">
        <v>0.16824</v>
      </c>
      <c r="G6" s="18">
        <v>8.9819999999999997E-2</v>
      </c>
      <c r="H6" s="17">
        <v>0.17266000000000001</v>
      </c>
      <c r="I6" s="18">
        <v>8.3970000000000003E-2</v>
      </c>
      <c r="J6" s="18">
        <v>0.1376</v>
      </c>
      <c r="K6" s="17">
        <v>14.13874</v>
      </c>
      <c r="L6" s="19">
        <v>0.13850000000000001</v>
      </c>
      <c r="M6" s="20">
        <v>0.13669999999999999</v>
      </c>
      <c r="N6" s="19">
        <v>0.1517</v>
      </c>
      <c r="O6" s="20">
        <v>0.14990000000000001</v>
      </c>
    </row>
    <row r="7" spans="1:15" x14ac:dyDescent="0.25">
      <c r="A7" s="16">
        <v>41612</v>
      </c>
      <c r="B7" s="17">
        <v>0.15104000000000001</v>
      </c>
      <c r="C7" s="18">
        <v>0.19825999999999999</v>
      </c>
      <c r="D7" s="17">
        <v>0.10137</v>
      </c>
      <c r="E7" s="18">
        <v>145.96006</v>
      </c>
      <c r="F7" s="17">
        <v>0.16764000000000001</v>
      </c>
      <c r="G7" s="18">
        <v>8.9679999999999996E-2</v>
      </c>
      <c r="H7" s="17">
        <v>0.17257</v>
      </c>
      <c r="I7" s="18">
        <v>8.3919999999999995E-2</v>
      </c>
      <c r="J7" s="18">
        <v>0.1376</v>
      </c>
      <c r="K7" s="17">
        <v>14.12086</v>
      </c>
      <c r="L7" s="19">
        <v>0.13850000000000001</v>
      </c>
      <c r="M7" s="20">
        <v>0.13669999999999999</v>
      </c>
      <c r="N7" s="19">
        <v>0.15193999999999999</v>
      </c>
      <c r="O7" s="20">
        <v>0.15014</v>
      </c>
    </row>
    <row r="8" spans="1:15" x14ac:dyDescent="0.25">
      <c r="A8" s="16">
        <v>41613</v>
      </c>
      <c r="B8" s="17">
        <v>0.15215999999999999</v>
      </c>
      <c r="C8" s="18">
        <v>0.19869999999999999</v>
      </c>
      <c r="D8" s="17">
        <v>0.10159</v>
      </c>
      <c r="E8" s="18">
        <v>146.24662000000001</v>
      </c>
      <c r="F8" s="17">
        <v>0.16794999999999999</v>
      </c>
      <c r="G8" s="18">
        <v>8.9800000000000005E-2</v>
      </c>
      <c r="H8" s="17">
        <v>0.17288000000000001</v>
      </c>
      <c r="I8" s="18">
        <v>8.4229999999999999E-2</v>
      </c>
      <c r="J8" s="18">
        <v>0.13780000000000001</v>
      </c>
      <c r="K8" s="17">
        <v>14.112439999999999</v>
      </c>
      <c r="L8" s="19">
        <v>0.13869999999999999</v>
      </c>
      <c r="M8" s="20">
        <v>0.13689999999999999</v>
      </c>
      <c r="N8" s="19">
        <v>0.15306</v>
      </c>
      <c r="O8" s="20">
        <v>0.15126000000000001</v>
      </c>
    </row>
    <row r="9" spans="1:15" ht="15.75" thickBot="1" x14ac:dyDescent="0.3">
      <c r="A9" s="21">
        <v>41614</v>
      </c>
      <c r="B9" s="22">
        <v>0.15243999999999999</v>
      </c>
      <c r="C9" s="23">
        <v>0.19786000000000001</v>
      </c>
      <c r="D9" s="22">
        <v>0.10116</v>
      </c>
      <c r="E9" s="23">
        <v>146.11899</v>
      </c>
      <c r="F9" s="22">
        <v>0.16824</v>
      </c>
      <c r="G9" s="23">
        <v>8.9789999999999995E-2</v>
      </c>
      <c r="H9" s="22">
        <v>0.17280999999999999</v>
      </c>
      <c r="I9" s="23">
        <v>8.4309999999999996E-2</v>
      </c>
      <c r="J9" s="23">
        <v>0.13780000000000001</v>
      </c>
      <c r="K9" s="22">
        <v>14.06128</v>
      </c>
      <c r="L9" s="24">
        <v>0.13869999999999999</v>
      </c>
      <c r="M9" s="25">
        <v>0.13689999999999999</v>
      </c>
      <c r="N9" s="24">
        <v>0.15334</v>
      </c>
      <c r="O9" s="25">
        <v>0.15154000000000001</v>
      </c>
    </row>
    <row r="10" spans="1:15" ht="15.75" thickTop="1" x14ac:dyDescent="0.25">
      <c r="A10" s="26" t="s">
        <v>19</v>
      </c>
      <c r="B10" s="27">
        <f t="shared" ref="B10:O10" si="0">SUM(B5:B9)</f>
        <v>0.75707999999999998</v>
      </c>
      <c r="C10" s="28">
        <f t="shared" si="0"/>
        <v>0.99096000000000006</v>
      </c>
      <c r="D10" s="27">
        <f t="shared" si="0"/>
        <v>0.50666</v>
      </c>
      <c r="E10" s="28">
        <f t="shared" si="0"/>
        <v>729.53442999999993</v>
      </c>
      <c r="F10" s="27">
        <f t="shared" si="0"/>
        <v>0.84091000000000005</v>
      </c>
      <c r="G10" s="28">
        <f t="shared" si="0"/>
        <v>0.44864999999999994</v>
      </c>
      <c r="H10" s="27">
        <f t="shared" si="0"/>
        <v>0.86345000000000005</v>
      </c>
      <c r="I10" s="28">
        <f t="shared" si="0"/>
        <v>0.41715000000000002</v>
      </c>
      <c r="J10" s="28">
        <f t="shared" si="0"/>
        <v>0.68830000000000002</v>
      </c>
      <c r="K10" s="27">
        <f t="shared" si="0"/>
        <v>70.523290000000003</v>
      </c>
      <c r="L10" s="19">
        <f t="shared" si="0"/>
        <v>0.69280000000000008</v>
      </c>
      <c r="M10" s="20">
        <f t="shared" si="0"/>
        <v>0.68379999999999996</v>
      </c>
      <c r="N10" s="19">
        <f t="shared" si="0"/>
        <v>0.76158000000000003</v>
      </c>
      <c r="O10" s="20">
        <f t="shared" si="0"/>
        <v>0.75258000000000003</v>
      </c>
    </row>
    <row r="11" spans="1:15" ht="15.75" thickBot="1" x14ac:dyDescent="0.3">
      <c r="A11" s="31" t="s">
        <v>20</v>
      </c>
      <c r="B11" s="32">
        <f>B10/5</f>
        <v>0.151416</v>
      </c>
      <c r="C11" s="33">
        <f>C10/5</f>
        <v>0.19819200000000001</v>
      </c>
      <c r="D11" s="33">
        <f t="shared" ref="D11:K11" si="1">D10/6</f>
        <v>8.4443333333333329E-2</v>
      </c>
      <c r="E11" s="33">
        <f t="shared" si="1"/>
        <v>121.58907166666665</v>
      </c>
      <c r="F11" s="33">
        <f t="shared" si="1"/>
        <v>0.14015166666666667</v>
      </c>
      <c r="G11" s="33">
        <f t="shared" si="1"/>
        <v>7.4774999999999994E-2</v>
      </c>
      <c r="H11" s="33">
        <f t="shared" si="1"/>
        <v>0.14390833333333333</v>
      </c>
      <c r="I11" s="33">
        <f t="shared" si="1"/>
        <v>6.9525000000000003E-2</v>
      </c>
      <c r="J11" s="33">
        <f t="shared" si="1"/>
        <v>0.11471666666666668</v>
      </c>
      <c r="K11" s="33">
        <f t="shared" si="1"/>
        <v>11.753881666666667</v>
      </c>
      <c r="L11" s="34">
        <f>L10/5</f>
        <v>0.13856000000000002</v>
      </c>
      <c r="M11" s="34">
        <f>M10/5</f>
        <v>0.13675999999999999</v>
      </c>
      <c r="N11" s="34">
        <f>N10/5</f>
        <v>0.15231600000000001</v>
      </c>
      <c r="O11" s="34">
        <f>O10/5</f>
        <v>0.15051600000000001</v>
      </c>
    </row>
    <row r="12" spans="1:15" ht="15.75" thickTop="1" x14ac:dyDescent="0.25">
      <c r="A12" s="16">
        <v>41617</v>
      </c>
      <c r="B12" s="17">
        <v>0.15071000000000001</v>
      </c>
      <c r="C12" s="18">
        <v>0.19622999999999999</v>
      </c>
      <c r="D12" s="17">
        <v>0.10033</v>
      </c>
      <c r="E12" s="18">
        <v>145.41828000000001</v>
      </c>
      <c r="F12" s="17">
        <v>0.16589000000000001</v>
      </c>
      <c r="G12" s="18">
        <v>8.9380000000000001E-2</v>
      </c>
      <c r="H12" s="17">
        <v>0.17179</v>
      </c>
      <c r="I12" s="18">
        <v>8.412E-2</v>
      </c>
      <c r="J12" s="18">
        <v>0.13750000000000001</v>
      </c>
      <c r="K12" s="17">
        <v>14.136200000000001</v>
      </c>
      <c r="L12" s="19">
        <v>0.1384</v>
      </c>
      <c r="M12" s="20">
        <v>0.1366</v>
      </c>
      <c r="N12" s="19">
        <v>0.15160999999999999</v>
      </c>
      <c r="O12" s="20">
        <v>0.14981</v>
      </c>
    </row>
    <row r="13" spans="1:15" x14ac:dyDescent="0.25">
      <c r="A13" s="16">
        <v>41618</v>
      </c>
      <c r="B13" s="17">
        <v>0.15118000000000001</v>
      </c>
      <c r="C13" s="18">
        <v>0.19614999999999999</v>
      </c>
      <c r="D13" s="17">
        <v>0.10029</v>
      </c>
      <c r="E13" s="18">
        <v>144.94251</v>
      </c>
      <c r="F13" s="17">
        <v>0.16599</v>
      </c>
      <c r="G13" s="18">
        <v>8.9380000000000001E-2</v>
      </c>
      <c r="H13" s="17">
        <v>0.17201</v>
      </c>
      <c r="I13" s="18">
        <v>8.4010000000000001E-2</v>
      </c>
      <c r="J13" s="18">
        <v>0.1376</v>
      </c>
      <c r="K13" s="17">
        <v>14.169879999999999</v>
      </c>
      <c r="L13" s="19">
        <v>0.13850000000000001</v>
      </c>
      <c r="M13" s="20">
        <v>0.13669999999999999</v>
      </c>
      <c r="N13" s="19">
        <v>0.15207999999999999</v>
      </c>
      <c r="O13" s="20">
        <v>0.15028</v>
      </c>
    </row>
    <row r="14" spans="1:15" x14ac:dyDescent="0.25">
      <c r="A14" s="16">
        <v>41619</v>
      </c>
      <c r="B14" s="17">
        <v>0.15067</v>
      </c>
      <c r="C14" s="18">
        <v>0.19536000000000001</v>
      </c>
      <c r="D14" s="17">
        <v>9.9879999999999997E-2</v>
      </c>
      <c r="E14" s="18">
        <v>144.68059</v>
      </c>
      <c r="F14" s="17">
        <v>0.1656</v>
      </c>
      <c r="G14" s="18">
        <v>8.9219999999999994E-2</v>
      </c>
      <c r="H14" s="17">
        <v>0.17179</v>
      </c>
      <c r="I14" s="18">
        <v>8.3640000000000006E-2</v>
      </c>
      <c r="J14" s="18">
        <v>0.13750000000000001</v>
      </c>
      <c r="K14" s="17">
        <v>14.156829999999999</v>
      </c>
      <c r="L14" s="19">
        <v>0.1384</v>
      </c>
      <c r="M14" s="20">
        <v>0.1366</v>
      </c>
      <c r="N14" s="19">
        <v>0.15157000000000001</v>
      </c>
      <c r="O14" s="20">
        <v>0.14976999999999999</v>
      </c>
    </row>
    <row r="15" spans="1:15" x14ac:dyDescent="0.25">
      <c r="A15" s="16">
        <v>41620</v>
      </c>
      <c r="B15" s="17">
        <v>0.15104000000000001</v>
      </c>
      <c r="C15" s="18">
        <v>0.19459000000000001</v>
      </c>
      <c r="D15" s="17">
        <v>9.9489999999999995E-2</v>
      </c>
      <c r="E15" s="18">
        <v>144.2388</v>
      </c>
      <c r="F15" s="17">
        <v>0.16603999999999999</v>
      </c>
      <c r="G15" s="18">
        <v>8.8900000000000007E-2</v>
      </c>
      <c r="H15" s="17">
        <v>0.17147999999999999</v>
      </c>
      <c r="I15" s="18">
        <v>8.3640000000000006E-2</v>
      </c>
      <c r="J15" s="18">
        <v>0.1371</v>
      </c>
      <c r="K15" s="17">
        <v>14.057029999999999</v>
      </c>
      <c r="L15" s="19">
        <v>0.13800000000000001</v>
      </c>
      <c r="M15" s="20">
        <v>0.13619999999999999</v>
      </c>
      <c r="N15" s="19">
        <v>0.15193999999999999</v>
      </c>
      <c r="O15" s="20">
        <v>0.15014</v>
      </c>
    </row>
    <row r="16" spans="1:15" ht="15.75" thickBot="1" x14ac:dyDescent="0.3">
      <c r="A16" s="21">
        <v>41621</v>
      </c>
      <c r="B16" s="22">
        <v>0.15285000000000001</v>
      </c>
      <c r="C16" s="23">
        <v>0.19506999999999999</v>
      </c>
      <c r="D16" s="22">
        <v>9.9739999999999995E-2</v>
      </c>
      <c r="E16" s="23">
        <v>144.53931</v>
      </c>
      <c r="F16" s="22">
        <v>0.16597999999999999</v>
      </c>
      <c r="G16" s="23">
        <v>8.8980000000000004E-2</v>
      </c>
      <c r="H16" s="22">
        <v>0.17222000000000001</v>
      </c>
      <c r="I16" s="23">
        <v>8.8980000000000004E-2</v>
      </c>
      <c r="J16" s="23">
        <v>0.13730000000000001</v>
      </c>
      <c r="K16" s="22">
        <v>14.12834</v>
      </c>
      <c r="L16" s="24">
        <v>0.13819999999999999</v>
      </c>
      <c r="M16" s="25">
        <v>0.13639999999999999</v>
      </c>
      <c r="N16" s="24">
        <v>0.15375</v>
      </c>
      <c r="O16" s="25">
        <v>0.15195</v>
      </c>
    </row>
    <row r="17" spans="1:15" ht="15.75" thickTop="1" x14ac:dyDescent="0.25">
      <c r="A17" s="26" t="s">
        <v>19</v>
      </c>
      <c r="B17" s="27">
        <f t="shared" ref="B17:O17" si="2">SUM(B12:B16)</f>
        <v>0.75644999999999996</v>
      </c>
      <c r="C17" s="28">
        <f t="shared" si="2"/>
        <v>0.97739999999999994</v>
      </c>
      <c r="D17" s="27">
        <f t="shared" si="2"/>
        <v>0.49972999999999995</v>
      </c>
      <c r="E17" s="28">
        <f t="shared" si="2"/>
        <v>723.81948999999997</v>
      </c>
      <c r="F17" s="27">
        <f t="shared" si="2"/>
        <v>0.82950000000000002</v>
      </c>
      <c r="G17" s="28">
        <f t="shared" si="2"/>
        <v>0.44585999999999998</v>
      </c>
      <c r="H17" s="27">
        <f t="shared" si="2"/>
        <v>0.85929</v>
      </c>
      <c r="I17" s="28">
        <f t="shared" si="2"/>
        <v>0.42438999999999999</v>
      </c>
      <c r="J17" s="28">
        <f t="shared" si="2"/>
        <v>0.68700000000000006</v>
      </c>
      <c r="K17" s="27">
        <f t="shared" si="2"/>
        <v>70.64828</v>
      </c>
      <c r="L17" s="19">
        <f t="shared" si="2"/>
        <v>0.6915</v>
      </c>
      <c r="M17" s="20">
        <f t="shared" si="2"/>
        <v>0.6825</v>
      </c>
      <c r="N17" s="19">
        <f t="shared" si="2"/>
        <v>0.76095000000000002</v>
      </c>
      <c r="O17" s="20">
        <f t="shared" si="2"/>
        <v>0.7519499999999999</v>
      </c>
    </row>
    <row r="18" spans="1:15" ht="15.75" thickBot="1" x14ac:dyDescent="0.3">
      <c r="A18" s="31" t="s">
        <v>20</v>
      </c>
      <c r="B18" s="32">
        <f>B17/5</f>
        <v>0.15128999999999998</v>
      </c>
      <c r="C18" s="33">
        <f>C17/5</f>
        <v>0.19547999999999999</v>
      </c>
      <c r="D18" s="33">
        <f t="shared" ref="D18:K18" si="3">D17/5</f>
        <v>9.9945999999999993E-2</v>
      </c>
      <c r="E18" s="33">
        <f t="shared" si="3"/>
        <v>144.76389799999998</v>
      </c>
      <c r="F18" s="33">
        <f t="shared" si="3"/>
        <v>0.16589999999999999</v>
      </c>
      <c r="G18" s="33">
        <f t="shared" si="3"/>
        <v>8.9172000000000001E-2</v>
      </c>
      <c r="H18" s="33">
        <f t="shared" si="3"/>
        <v>0.17185800000000001</v>
      </c>
      <c r="I18" s="33">
        <f t="shared" si="3"/>
        <v>8.4877999999999995E-2</v>
      </c>
      <c r="J18" s="33">
        <f t="shared" si="3"/>
        <v>0.13740000000000002</v>
      </c>
      <c r="K18" s="33">
        <f t="shared" si="3"/>
        <v>14.129656000000001</v>
      </c>
      <c r="L18" s="24">
        <f>L17/5</f>
        <v>0.13830000000000001</v>
      </c>
      <c r="M18" s="25">
        <f>M17/5</f>
        <v>0.13650000000000001</v>
      </c>
      <c r="N18" s="24">
        <f>N17/5</f>
        <v>0.15218999999999999</v>
      </c>
      <c r="O18" s="25">
        <f>O17/5</f>
        <v>0.15038999999999997</v>
      </c>
    </row>
    <row r="19" spans="1:15" ht="15.75" thickTop="1" x14ac:dyDescent="0.25">
      <c r="A19" s="16">
        <v>41624</v>
      </c>
      <c r="B19" s="17">
        <v>0.15325</v>
      </c>
      <c r="C19" s="18">
        <v>0.19552</v>
      </c>
      <c r="D19" s="17">
        <v>9.9970000000000003E-2</v>
      </c>
      <c r="E19" s="18">
        <v>144.55493000000001</v>
      </c>
      <c r="F19" s="17">
        <v>0.16611999999999999</v>
      </c>
      <c r="G19" s="18">
        <v>8.9279999999999998E-2</v>
      </c>
      <c r="H19" s="17">
        <v>0.17237</v>
      </c>
      <c r="I19" s="18">
        <v>8.4279999999999994E-2</v>
      </c>
      <c r="J19" s="18">
        <v>0.13730000000000001</v>
      </c>
      <c r="K19" s="17">
        <v>14.16987</v>
      </c>
      <c r="L19" s="19">
        <v>0.13819999999999999</v>
      </c>
      <c r="M19" s="20">
        <v>0.13639999999999999</v>
      </c>
      <c r="N19" s="19">
        <v>0.15415000000000001</v>
      </c>
      <c r="O19" s="20">
        <v>0.15235000000000001</v>
      </c>
    </row>
    <row r="20" spans="1:15" x14ac:dyDescent="0.25">
      <c r="A20" s="16">
        <v>41625</v>
      </c>
      <c r="B20" s="17">
        <v>0.15309</v>
      </c>
      <c r="C20" s="18">
        <v>0.19472</v>
      </c>
      <c r="D20" s="17">
        <v>9.9559999999999996E-2</v>
      </c>
      <c r="E20" s="18">
        <v>144.26733999999999</v>
      </c>
      <c r="F20" s="17">
        <v>0.16572000000000001</v>
      </c>
      <c r="G20" s="18">
        <v>8.8859999999999995E-2</v>
      </c>
      <c r="H20" s="17">
        <v>0.17202999999999999</v>
      </c>
      <c r="I20" s="18">
        <v>8.3979999999999999E-2</v>
      </c>
      <c r="J20" s="18">
        <v>0.13700000000000001</v>
      </c>
      <c r="K20" s="17">
        <v>14.11032</v>
      </c>
      <c r="L20" s="19">
        <v>0.13789999999999999</v>
      </c>
      <c r="M20" s="20">
        <v>0.1361</v>
      </c>
      <c r="N20" s="19">
        <v>0.15398999999999999</v>
      </c>
      <c r="O20" s="20">
        <v>0.15218999999999999</v>
      </c>
    </row>
    <row r="21" spans="1:15" x14ac:dyDescent="0.25">
      <c r="A21" s="16">
        <v>41626</v>
      </c>
      <c r="B21" s="17">
        <v>0.15359999999999999</v>
      </c>
      <c r="C21" s="18">
        <v>0.19477</v>
      </c>
      <c r="D21" s="17">
        <v>9.9580000000000002E-2</v>
      </c>
      <c r="E21" s="18">
        <v>143.95958999999999</v>
      </c>
      <c r="F21" s="17">
        <v>0.16572000000000001</v>
      </c>
      <c r="G21" s="18">
        <v>8.8910000000000003E-2</v>
      </c>
      <c r="H21" s="17">
        <v>0.17213999999999999</v>
      </c>
      <c r="I21" s="18">
        <v>8.4150000000000003E-2</v>
      </c>
      <c r="J21" s="18">
        <v>0.13689999999999999</v>
      </c>
      <c r="K21" s="17">
        <v>14.07075</v>
      </c>
      <c r="L21" s="19">
        <v>0.13780000000000001</v>
      </c>
      <c r="M21" s="20">
        <v>0.13600000000000001</v>
      </c>
      <c r="N21" s="19">
        <v>0.1545</v>
      </c>
      <c r="O21" s="20">
        <v>0.1527</v>
      </c>
    </row>
    <row r="22" spans="1:15" x14ac:dyDescent="0.25">
      <c r="A22" s="16">
        <v>41627</v>
      </c>
      <c r="B22" s="17">
        <v>0.15412000000000001</v>
      </c>
      <c r="C22" s="18">
        <v>0.1946</v>
      </c>
      <c r="D22" s="17">
        <v>9.9500000000000005E-2</v>
      </c>
      <c r="E22" s="18">
        <v>144.03317000000001</v>
      </c>
      <c r="F22" s="17">
        <v>0.16633000000000001</v>
      </c>
      <c r="G22" s="18">
        <v>8.8859999999999995E-2</v>
      </c>
      <c r="H22" s="17">
        <v>0.17233000000000001</v>
      </c>
      <c r="I22" s="18">
        <v>8.3589999999999998E-2</v>
      </c>
      <c r="J22" s="18">
        <v>0.13689999999999999</v>
      </c>
      <c r="K22" s="17">
        <v>14.129960000000001</v>
      </c>
      <c r="L22" s="19">
        <v>0.13780000000000001</v>
      </c>
      <c r="M22" s="20">
        <v>0.13600000000000001</v>
      </c>
      <c r="N22" s="19">
        <v>0.15501999999999999</v>
      </c>
      <c r="O22" s="20">
        <v>0.15322</v>
      </c>
    </row>
    <row r="23" spans="1:15" ht="15.75" thickBot="1" x14ac:dyDescent="0.3">
      <c r="A23" s="21">
        <v>41628</v>
      </c>
      <c r="B23" s="22">
        <v>0.15458</v>
      </c>
      <c r="C23" s="23">
        <v>0.19571</v>
      </c>
      <c r="D23" s="22">
        <v>0.10006</v>
      </c>
      <c r="E23" s="23">
        <v>144.76227</v>
      </c>
      <c r="F23" s="22">
        <v>0.16692000000000001</v>
      </c>
      <c r="G23" s="23">
        <v>8.8999999999999996E-2</v>
      </c>
      <c r="H23" s="22">
        <v>0.17304</v>
      </c>
      <c r="I23" s="23">
        <v>8.3589999999999998E-2</v>
      </c>
      <c r="J23" s="23">
        <v>0.1368</v>
      </c>
      <c r="K23" s="22">
        <v>14.24259</v>
      </c>
      <c r="L23" s="24">
        <v>0.13769999999999999</v>
      </c>
      <c r="M23" s="25">
        <v>0.13589999999999999</v>
      </c>
      <c r="N23" s="24">
        <v>0.15548000000000001</v>
      </c>
      <c r="O23" s="25">
        <v>0.15368000000000001</v>
      </c>
    </row>
    <row r="24" spans="1:15" ht="15.75" thickTop="1" x14ac:dyDescent="0.25">
      <c r="A24" s="26" t="s">
        <v>19</v>
      </c>
      <c r="B24" s="27">
        <f t="shared" ref="B24:O24" si="4">SUM(B19:B23)</f>
        <v>0.76863999999999999</v>
      </c>
      <c r="C24" s="28">
        <f t="shared" si="4"/>
        <v>0.97531999999999996</v>
      </c>
      <c r="D24" s="27">
        <f t="shared" si="4"/>
        <v>0.49867</v>
      </c>
      <c r="E24" s="28">
        <f t="shared" si="4"/>
        <v>721.57729999999992</v>
      </c>
      <c r="F24" s="27">
        <f t="shared" si="4"/>
        <v>0.83081000000000005</v>
      </c>
      <c r="G24" s="28">
        <f t="shared" si="4"/>
        <v>0.44491000000000003</v>
      </c>
      <c r="H24" s="27">
        <f t="shared" si="4"/>
        <v>0.86190999999999995</v>
      </c>
      <c r="I24" s="28">
        <f t="shared" si="4"/>
        <v>0.41959000000000002</v>
      </c>
      <c r="J24" s="28">
        <f t="shared" si="4"/>
        <v>0.68490000000000006</v>
      </c>
      <c r="K24" s="27">
        <f t="shared" si="4"/>
        <v>70.723489999999998</v>
      </c>
      <c r="L24" s="19">
        <f t="shared" si="4"/>
        <v>0.68940000000000001</v>
      </c>
      <c r="M24" s="20">
        <f t="shared" si="4"/>
        <v>0.6804</v>
      </c>
      <c r="N24" s="19">
        <f t="shared" si="4"/>
        <v>0.77313999999999994</v>
      </c>
      <c r="O24" s="20">
        <f t="shared" si="4"/>
        <v>0.76414000000000004</v>
      </c>
    </row>
    <row r="25" spans="1:15" ht="15.75" thickBot="1" x14ac:dyDescent="0.3">
      <c r="A25" s="31" t="s">
        <v>20</v>
      </c>
      <c r="B25" s="32">
        <f>B24/5</f>
        <v>0.153728</v>
      </c>
      <c r="C25" s="33">
        <f>C24/5</f>
        <v>0.19506399999999999</v>
      </c>
      <c r="D25" s="33">
        <f t="shared" ref="D25:K25" si="5">D24/5</f>
        <v>9.9734000000000003E-2</v>
      </c>
      <c r="E25" s="33">
        <f t="shared" si="5"/>
        <v>144.31545999999997</v>
      </c>
      <c r="F25" s="33">
        <f t="shared" si="5"/>
        <v>0.166162</v>
      </c>
      <c r="G25" s="33">
        <f t="shared" si="5"/>
        <v>8.8982000000000006E-2</v>
      </c>
      <c r="H25" s="33">
        <f t="shared" si="5"/>
        <v>0.17238199999999998</v>
      </c>
      <c r="I25" s="33">
        <f t="shared" si="5"/>
        <v>8.3918000000000006E-2</v>
      </c>
      <c r="J25" s="33">
        <f t="shared" si="5"/>
        <v>0.13698000000000002</v>
      </c>
      <c r="K25" s="33">
        <f t="shared" si="5"/>
        <v>14.144698</v>
      </c>
      <c r="L25" s="24">
        <f>L24/5</f>
        <v>0.13788</v>
      </c>
      <c r="M25" s="25">
        <f>M24/5</f>
        <v>0.13608000000000001</v>
      </c>
      <c r="N25" s="24">
        <f>N24/5</f>
        <v>0.15462799999999999</v>
      </c>
      <c r="O25" s="25">
        <f>O24/5</f>
        <v>0.15282800000000002</v>
      </c>
    </row>
    <row r="26" spans="1:15" ht="15.75" thickTop="1" x14ac:dyDescent="0.25">
      <c r="A26" s="16">
        <v>41631</v>
      </c>
      <c r="B26" s="17">
        <v>0.1532</v>
      </c>
      <c r="C26" s="18">
        <v>0.19531000000000001</v>
      </c>
      <c r="D26" s="17">
        <v>9.9979999999999999E-2</v>
      </c>
      <c r="E26" s="18">
        <v>145.15831</v>
      </c>
      <c r="F26" s="17">
        <v>0.16663</v>
      </c>
      <c r="G26" s="18">
        <v>8.9069999999999996E-2</v>
      </c>
      <c r="H26" s="17">
        <v>0.17312</v>
      </c>
      <c r="I26" s="18">
        <v>8.3650000000000002E-2</v>
      </c>
      <c r="J26" s="18">
        <v>0.13669999999999999</v>
      </c>
      <c r="K26" s="17">
        <v>14.224489999999999</v>
      </c>
      <c r="L26" s="19">
        <v>0.1376</v>
      </c>
      <c r="M26" s="20">
        <v>0.1358</v>
      </c>
      <c r="N26" s="19">
        <v>0.15409999999999999</v>
      </c>
      <c r="O26" s="20">
        <v>0.15229999999999999</v>
      </c>
    </row>
    <row r="27" spans="1:15" x14ac:dyDescent="0.25">
      <c r="A27" s="16">
        <v>41632</v>
      </c>
      <c r="B27" s="17">
        <v>0.15282000000000001</v>
      </c>
      <c r="C27" s="18">
        <v>0.19506999999999999</v>
      </c>
      <c r="D27" s="17">
        <v>9.9470000000000003E-2</v>
      </c>
      <c r="E27" s="18">
        <v>144.97119000000001</v>
      </c>
      <c r="F27" s="17">
        <v>0.16653000000000001</v>
      </c>
      <c r="G27" s="18">
        <v>8.8889999999999997E-2</v>
      </c>
      <c r="H27" s="17">
        <v>0.17304</v>
      </c>
      <c r="I27" s="18">
        <v>8.3540000000000003E-2</v>
      </c>
      <c r="J27" s="18">
        <v>0.1366</v>
      </c>
      <c r="K27" s="17">
        <v>14.202299999999999</v>
      </c>
      <c r="L27" s="19">
        <v>0.13750000000000001</v>
      </c>
      <c r="M27" s="20">
        <v>0.13569999999999999</v>
      </c>
      <c r="N27" s="19">
        <v>0.15372</v>
      </c>
      <c r="O27" s="20">
        <v>0.15192</v>
      </c>
    </row>
    <row r="28" spans="1:15" ht="15.75" thickBot="1" x14ac:dyDescent="0.3">
      <c r="A28" s="21">
        <v>41635</v>
      </c>
      <c r="B28" s="22">
        <v>0.15309</v>
      </c>
      <c r="C28" s="23">
        <v>0.19489000000000001</v>
      </c>
      <c r="D28" s="22">
        <v>9.9640000000000006E-2</v>
      </c>
      <c r="E28" s="23">
        <v>144.55024</v>
      </c>
      <c r="F28" s="22">
        <v>0.16694999999999999</v>
      </c>
      <c r="G28" s="23">
        <v>8.8739999999999999E-2</v>
      </c>
      <c r="H28" s="22">
        <v>0.17288999999999999</v>
      </c>
      <c r="I28" s="23">
        <v>8.3250000000000005E-2</v>
      </c>
      <c r="J28" s="23">
        <v>0.13639999999999999</v>
      </c>
      <c r="K28" s="22">
        <v>14.247490000000001</v>
      </c>
      <c r="L28" s="24">
        <v>0.13730000000000001</v>
      </c>
      <c r="M28" s="25">
        <v>0.13550000000000001</v>
      </c>
      <c r="N28" s="24">
        <v>0.15398999999999999</v>
      </c>
      <c r="O28" s="25">
        <v>0.15218999999999999</v>
      </c>
    </row>
    <row r="29" spans="1:15" ht="15.75" thickTop="1" x14ac:dyDescent="0.25">
      <c r="A29" s="16" t="s">
        <v>19</v>
      </c>
      <c r="B29" s="45">
        <f t="shared" ref="B29:O29" si="6">SUM(B26:B28)</f>
        <v>0.45911000000000002</v>
      </c>
      <c r="C29" s="46">
        <f t="shared" si="6"/>
        <v>0.58526999999999996</v>
      </c>
      <c r="D29" s="45">
        <f t="shared" si="6"/>
        <v>0.29909000000000002</v>
      </c>
      <c r="E29" s="46">
        <f t="shared" si="6"/>
        <v>434.67974000000004</v>
      </c>
      <c r="F29" s="45">
        <f t="shared" si="6"/>
        <v>0.50011000000000005</v>
      </c>
      <c r="G29" s="46">
        <f t="shared" si="6"/>
        <v>0.26669999999999999</v>
      </c>
      <c r="H29" s="45">
        <f t="shared" si="6"/>
        <v>0.51905000000000001</v>
      </c>
      <c r="I29" s="46">
        <f t="shared" si="6"/>
        <v>0.25044</v>
      </c>
      <c r="J29" s="46">
        <f t="shared" si="6"/>
        <v>0.40969999999999995</v>
      </c>
      <c r="K29" s="45">
        <f t="shared" si="6"/>
        <v>42.674279999999996</v>
      </c>
      <c r="L29" s="19">
        <f t="shared" si="6"/>
        <v>0.41239999999999999</v>
      </c>
      <c r="M29" s="20">
        <f t="shared" si="6"/>
        <v>0.40699999999999997</v>
      </c>
      <c r="N29" s="19">
        <f t="shared" si="6"/>
        <v>0.46180999999999994</v>
      </c>
      <c r="O29" s="20">
        <f t="shared" si="6"/>
        <v>0.45640999999999998</v>
      </c>
    </row>
    <row r="30" spans="1:15" ht="15.75" thickBot="1" x14ac:dyDescent="0.3">
      <c r="A30" s="21" t="s">
        <v>20</v>
      </c>
      <c r="B30" s="85">
        <f>B29/3</f>
        <v>0.15303666666666668</v>
      </c>
      <c r="C30" s="86">
        <f>C29/3</f>
        <v>0.19508999999999999</v>
      </c>
      <c r="D30" s="86">
        <f t="shared" ref="D30:K30" si="7">D29/3</f>
        <v>9.969666666666667E-2</v>
      </c>
      <c r="E30" s="86">
        <f t="shared" si="7"/>
        <v>144.89324666666667</v>
      </c>
      <c r="F30" s="86">
        <f t="shared" si="7"/>
        <v>0.16670333333333334</v>
      </c>
      <c r="G30" s="86">
        <f t="shared" si="7"/>
        <v>8.8899999999999993E-2</v>
      </c>
      <c r="H30" s="86">
        <f t="shared" si="7"/>
        <v>0.17301666666666668</v>
      </c>
      <c r="I30" s="86">
        <f t="shared" si="7"/>
        <v>8.3479999999999999E-2</v>
      </c>
      <c r="J30" s="86">
        <f t="shared" si="7"/>
        <v>0.13656666666666664</v>
      </c>
      <c r="K30" s="86">
        <f t="shared" si="7"/>
        <v>14.224759999999998</v>
      </c>
      <c r="L30" s="24">
        <f>L29/3</f>
        <v>0.13746666666666665</v>
      </c>
      <c r="M30" s="25">
        <f>M29/3</f>
        <v>0.13566666666666666</v>
      </c>
      <c r="N30" s="24">
        <f>N29/3</f>
        <v>0.15393666666666664</v>
      </c>
      <c r="O30" s="25">
        <f>O29/3</f>
        <v>0.15213666666666667</v>
      </c>
    </row>
    <row r="31" spans="1:15" ht="15.75" thickTop="1" x14ac:dyDescent="0.25">
      <c r="A31" s="16">
        <v>41638</v>
      </c>
      <c r="B31" s="17">
        <v>0.1535</v>
      </c>
      <c r="C31" s="18">
        <v>0.19363</v>
      </c>
      <c r="D31" s="17">
        <v>9.9000000000000005E-2</v>
      </c>
      <c r="E31" s="18">
        <v>143.76965999999999</v>
      </c>
      <c r="F31" s="17">
        <v>0.16703999999999999</v>
      </c>
      <c r="G31" s="18">
        <v>8.8139999999999996E-2</v>
      </c>
      <c r="H31" s="17">
        <v>0.17274999999999999</v>
      </c>
      <c r="I31" s="18">
        <v>8.2650000000000001E-2</v>
      </c>
      <c r="J31" s="18">
        <v>0.13619999999999999</v>
      </c>
      <c r="K31" s="17">
        <v>14.316319999999999</v>
      </c>
      <c r="L31" s="19">
        <v>0.1371</v>
      </c>
      <c r="M31" s="20">
        <v>0.1353</v>
      </c>
      <c r="N31" s="19">
        <v>0.15440000000000001</v>
      </c>
      <c r="O31" s="20">
        <v>0.15260000000000001</v>
      </c>
    </row>
    <row r="32" spans="1:15" ht="15.75" thickBot="1" x14ac:dyDescent="0.3">
      <c r="A32" s="21">
        <v>41639</v>
      </c>
      <c r="B32" s="22">
        <v>0.15287999999999999</v>
      </c>
      <c r="C32" s="23">
        <v>0.19284000000000001</v>
      </c>
      <c r="D32" s="22">
        <v>9.8599999999999993E-2</v>
      </c>
      <c r="E32" s="23">
        <v>143.39489</v>
      </c>
      <c r="F32" s="22">
        <v>0.16632</v>
      </c>
      <c r="G32" s="23">
        <v>8.8249999999999995E-2</v>
      </c>
      <c r="H32" s="22">
        <v>0.17235</v>
      </c>
      <c r="I32" s="23">
        <v>8.2350000000000007E-2</v>
      </c>
      <c r="J32" s="23">
        <v>0.13589999999999999</v>
      </c>
      <c r="K32" s="22">
        <v>14.29039</v>
      </c>
      <c r="L32" s="24">
        <v>0.1368</v>
      </c>
      <c r="M32" s="25">
        <v>0.13500000000000001</v>
      </c>
      <c r="N32" s="24">
        <v>0.15378</v>
      </c>
      <c r="O32" s="25">
        <v>0.15198</v>
      </c>
    </row>
    <row r="33" spans="1:15" ht="15.75" thickTop="1" x14ac:dyDescent="0.25">
      <c r="A33" s="87" t="s">
        <v>19</v>
      </c>
      <c r="B33" s="88">
        <f>SUM(B31:B32)</f>
        <v>0.30637999999999999</v>
      </c>
      <c r="C33" s="88">
        <f t="shared" ref="C33:K33" si="8">SUM(C31:C32)</f>
        <v>0.38646999999999998</v>
      </c>
      <c r="D33" s="88">
        <f t="shared" si="8"/>
        <v>0.1976</v>
      </c>
      <c r="E33" s="88">
        <f t="shared" si="8"/>
        <v>287.16454999999996</v>
      </c>
      <c r="F33" s="88">
        <f t="shared" si="8"/>
        <v>0.33335999999999999</v>
      </c>
      <c r="G33" s="88">
        <f t="shared" si="8"/>
        <v>0.17638999999999999</v>
      </c>
      <c r="H33" s="88">
        <f t="shared" si="8"/>
        <v>0.34509999999999996</v>
      </c>
      <c r="I33" s="88">
        <f t="shared" si="8"/>
        <v>0.16500000000000001</v>
      </c>
      <c r="J33" s="88">
        <f t="shared" si="8"/>
        <v>0.27210000000000001</v>
      </c>
      <c r="K33" s="27">
        <f t="shared" si="8"/>
        <v>28.60671</v>
      </c>
      <c r="L33" s="19">
        <f>SUM(L31:L32)</f>
        <v>0.27390000000000003</v>
      </c>
      <c r="M33" s="19">
        <f t="shared" ref="M33:O33" si="9">SUM(M31:M32)</f>
        <v>0.27029999999999998</v>
      </c>
      <c r="N33" s="19">
        <f t="shared" si="9"/>
        <v>0.30818000000000001</v>
      </c>
      <c r="O33" s="19">
        <f t="shared" si="9"/>
        <v>0.30458000000000002</v>
      </c>
    </row>
    <row r="34" spans="1:15" ht="15.75" thickBot="1" x14ac:dyDescent="0.3">
      <c r="A34" s="89" t="s">
        <v>20</v>
      </c>
      <c r="B34" s="33">
        <f>B33/2</f>
        <v>0.15318999999999999</v>
      </c>
      <c r="C34" s="33">
        <f t="shared" ref="C34:K34" si="10">C33/2</f>
        <v>0.19323499999999999</v>
      </c>
      <c r="D34" s="33">
        <f t="shared" si="10"/>
        <v>9.8799999999999999E-2</v>
      </c>
      <c r="E34" s="33">
        <f t="shared" si="10"/>
        <v>143.58227499999998</v>
      </c>
      <c r="F34" s="33">
        <f t="shared" si="10"/>
        <v>0.16667999999999999</v>
      </c>
      <c r="G34" s="33">
        <f t="shared" si="10"/>
        <v>8.8194999999999996E-2</v>
      </c>
      <c r="H34" s="33">
        <f t="shared" si="10"/>
        <v>0.17254999999999998</v>
      </c>
      <c r="I34" s="33">
        <f t="shared" si="10"/>
        <v>8.2500000000000004E-2</v>
      </c>
      <c r="J34" s="33">
        <f t="shared" si="10"/>
        <v>0.13605</v>
      </c>
      <c r="K34" s="32">
        <f t="shared" si="10"/>
        <v>14.303355</v>
      </c>
      <c r="L34" s="24">
        <f>L33/2</f>
        <v>0.13695000000000002</v>
      </c>
      <c r="M34" s="24">
        <f t="shared" ref="M34:O34" si="11">M33/2</f>
        <v>0.13514999999999999</v>
      </c>
      <c r="N34" s="24">
        <f t="shared" si="11"/>
        <v>0.15409</v>
      </c>
      <c r="O34" s="24">
        <f t="shared" si="11"/>
        <v>0.15229000000000001</v>
      </c>
    </row>
    <row r="35" spans="1:15" ht="15.75" thickTop="1" x14ac:dyDescent="0.25">
      <c r="A35" s="36"/>
      <c r="B35" s="17"/>
      <c r="C35" s="18"/>
      <c r="D35" s="17"/>
      <c r="E35" s="18"/>
      <c r="F35" s="17"/>
      <c r="G35" s="18"/>
      <c r="H35" s="17"/>
      <c r="I35" s="18"/>
      <c r="J35" s="18"/>
      <c r="K35" s="17"/>
      <c r="L35" s="19"/>
      <c r="M35" s="20"/>
      <c r="N35" s="19"/>
      <c r="O35" s="20"/>
    </row>
    <row r="36" spans="1:15" x14ac:dyDescent="0.25">
      <c r="A36" s="3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ht="20.25" x14ac:dyDescent="0.3">
      <c r="A37" s="36"/>
      <c r="B37" s="17"/>
      <c r="C37" s="52"/>
      <c r="D37" s="17"/>
      <c r="E37" s="38" t="s">
        <v>21</v>
      </c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15.75" thickBot="1" x14ac:dyDescent="0.3">
      <c r="A38" s="39"/>
      <c r="B38" s="17"/>
      <c r="C38" s="18"/>
      <c r="D38" s="17"/>
      <c r="E38" s="18"/>
      <c r="F38" s="17"/>
      <c r="G38" s="18"/>
      <c r="H38" s="17"/>
      <c r="I38" s="18"/>
      <c r="J38" s="18"/>
      <c r="K38" s="17"/>
      <c r="L38" s="42"/>
      <c r="M38" s="43"/>
      <c r="N38" s="42"/>
      <c r="O38" s="43"/>
    </row>
    <row r="39" spans="1:15" x14ac:dyDescent="0.25">
      <c r="A39" s="90" t="s">
        <v>22</v>
      </c>
      <c r="B39" s="91">
        <f>SUM(B5:B9,B12:B16,B19:B23,B26:B28,B31:B32)</f>
        <v>3.0476600000000009</v>
      </c>
      <c r="C39" s="91">
        <f>SUM(C5:C9,C12:C16,C19:C23,C26:C28,C31:C32)</f>
        <v>3.9154200000000001</v>
      </c>
      <c r="D39" s="91">
        <f t="shared" ref="D39:K39" si="12">SUM(D5:D9,D12:D16,D19:D23,D26:D28,D31:D32)</f>
        <v>2.0017499999999999</v>
      </c>
      <c r="E39" s="91">
        <f t="shared" si="12"/>
        <v>2896.7755099999999</v>
      </c>
      <c r="F39" s="91">
        <f t="shared" si="12"/>
        <v>3.3346899999999997</v>
      </c>
      <c r="G39" s="91">
        <f t="shared" si="12"/>
        <v>1.7825099999999998</v>
      </c>
      <c r="H39" s="91">
        <f t="shared" si="12"/>
        <v>3.4488000000000003</v>
      </c>
      <c r="I39" s="91">
        <f t="shared" si="12"/>
        <v>1.6765700000000003</v>
      </c>
      <c r="J39" s="91">
        <f t="shared" si="12"/>
        <v>2.742</v>
      </c>
      <c r="K39" s="92">
        <f t="shared" si="12"/>
        <v>283.17605000000003</v>
      </c>
      <c r="L39" s="67">
        <f>SUM(L5:L9,L12:L16,L19:L23,L26:L28,L31:L32)</f>
        <v>2.76</v>
      </c>
      <c r="M39" s="67">
        <f t="shared" ref="M39:O39" si="13">SUM(M5:M9,M12:M16,M19:M23,M26:M28,M31:M32)</f>
        <v>2.7240000000000002</v>
      </c>
      <c r="N39" s="67">
        <f t="shared" si="13"/>
        <v>3.0656599999999994</v>
      </c>
      <c r="O39" s="65">
        <f t="shared" si="13"/>
        <v>3.0296600000000002</v>
      </c>
    </row>
    <row r="40" spans="1:15" x14ac:dyDescent="0.25">
      <c r="A40" s="90" t="s">
        <v>23</v>
      </c>
      <c r="B40" s="46">
        <f>B39/20</f>
        <v>0.15238300000000005</v>
      </c>
      <c r="C40" s="46">
        <f t="shared" ref="C40:K40" si="14">C39/20</f>
        <v>0.195771</v>
      </c>
      <c r="D40" s="46">
        <f t="shared" si="14"/>
        <v>0.1000875</v>
      </c>
      <c r="E40" s="46">
        <f t="shared" si="14"/>
        <v>144.8387755</v>
      </c>
      <c r="F40" s="46">
        <f t="shared" si="14"/>
        <v>0.16673449999999998</v>
      </c>
      <c r="G40" s="46">
        <f t="shared" si="14"/>
        <v>8.9125499999999996E-2</v>
      </c>
      <c r="H40" s="46">
        <f t="shared" si="14"/>
        <v>0.17244000000000001</v>
      </c>
      <c r="I40" s="46">
        <f t="shared" si="14"/>
        <v>8.3828500000000014E-2</v>
      </c>
      <c r="J40" s="46">
        <f t="shared" si="14"/>
        <v>0.1371</v>
      </c>
      <c r="K40" s="93">
        <f t="shared" si="14"/>
        <v>14.158802500000002</v>
      </c>
      <c r="L40" s="69">
        <f>L39/20</f>
        <v>0.13799999999999998</v>
      </c>
      <c r="M40" s="69">
        <f t="shared" ref="M40:O40" si="15">M39/20</f>
        <v>0.13620000000000002</v>
      </c>
      <c r="N40" s="69">
        <f t="shared" si="15"/>
        <v>0.15328299999999997</v>
      </c>
      <c r="O40" s="19">
        <f t="shared" si="15"/>
        <v>0.15148300000000001</v>
      </c>
    </row>
    <row r="41" spans="1:15" x14ac:dyDescent="0.25">
      <c r="A41" s="90" t="s">
        <v>24</v>
      </c>
      <c r="B41" s="46">
        <f>1/B40</f>
        <v>6.5624118175911992</v>
      </c>
      <c r="C41" s="46">
        <f>1/C40</f>
        <v>5.1080088470713232</v>
      </c>
      <c r="D41" s="46">
        <f>1/D40</f>
        <v>9.9912576495566388</v>
      </c>
      <c r="E41" s="46">
        <f>1000/E40</f>
        <v>6.9042284881785676</v>
      </c>
      <c r="F41" s="46">
        <f t="shared" ref="F41:J41" si="16">1/F40</f>
        <v>5.9975589934896503</v>
      </c>
      <c r="G41" s="46">
        <f t="shared" si="16"/>
        <v>11.220133407386214</v>
      </c>
      <c r="H41" s="46">
        <f t="shared" si="16"/>
        <v>5.7991185339828339</v>
      </c>
      <c r="I41" s="46">
        <f t="shared" si="16"/>
        <v>11.929117185682671</v>
      </c>
      <c r="J41" s="46">
        <f t="shared" si="16"/>
        <v>7.2939460247994168</v>
      </c>
      <c r="K41" s="93">
        <f>100/K40</f>
        <v>7.0627441833446003</v>
      </c>
      <c r="L41" s="69">
        <f>1/L40</f>
        <v>7.246376811594204</v>
      </c>
      <c r="M41" s="69">
        <f t="shared" ref="M41:O41" si="17">1/M40</f>
        <v>7.3421439060205573</v>
      </c>
      <c r="N41" s="69">
        <f t="shared" si="17"/>
        <v>6.5238806651748735</v>
      </c>
      <c r="O41" s="19">
        <f t="shared" si="17"/>
        <v>6.6014008172534213</v>
      </c>
    </row>
    <row r="42" spans="1:15" ht="15.75" thickBot="1" x14ac:dyDescent="0.3">
      <c r="A42" s="94"/>
      <c r="B42" s="49"/>
      <c r="C42" s="49"/>
      <c r="D42" s="49"/>
      <c r="E42" s="49"/>
      <c r="F42" s="49"/>
      <c r="G42" s="49"/>
      <c r="H42" s="49"/>
      <c r="I42" s="49"/>
      <c r="J42" s="49"/>
      <c r="K42" s="95"/>
      <c r="L42" s="70"/>
      <c r="M42" s="42"/>
      <c r="N42" s="42"/>
      <c r="O42" s="42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2013</vt:lpstr>
      <vt:lpstr>Feb 2013</vt:lpstr>
      <vt:lpstr>Mar 2013</vt:lpstr>
      <vt:lpstr>Apr 2013</vt:lpstr>
      <vt:lpstr>May 2013</vt:lpstr>
      <vt:lpstr>June 2013</vt:lpstr>
      <vt:lpstr>July 2013</vt:lpstr>
      <vt:lpstr>August 2013</vt:lpstr>
      <vt:lpstr>September 2013</vt:lpstr>
      <vt:lpstr>october 2013</vt:lpstr>
      <vt:lpstr>November 2013</vt:lpstr>
      <vt:lpstr>December 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2015-03-02T23:11:48Z</dcterms:created>
  <dcterms:modified xsi:type="dcterms:W3CDTF">2016-03-02T01:28:00Z</dcterms:modified>
</cp:coreProperties>
</file>