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4400" windowHeight="12840" activeTab="4"/>
  </bookViews>
  <sheets>
    <sheet name="Jan 2013" sheetId="1" r:id="rId1"/>
    <sheet name="Feb 2013" sheetId="10" r:id="rId2"/>
    <sheet name="Mar 2013" sheetId="11" r:id="rId3"/>
    <sheet name="Apr 2013" sheetId="12" r:id="rId4"/>
    <sheet name="May 2013" sheetId="13" r:id="rId5"/>
    <sheet name="June 2013" sheetId="14" r:id="rId6"/>
    <sheet name="July 2013" sheetId="15" r:id="rId7"/>
    <sheet name="August 2013" sheetId="16" r:id="rId8"/>
    <sheet name="September 2013" sheetId="17" r:id="rId9"/>
    <sheet name="october 2013" sheetId="18" r:id="rId10"/>
    <sheet name="November 2013" sheetId="19" r:id="rId11"/>
    <sheet name="December 2013" sheetId="20" r:id="rId12"/>
  </sheets>
  <definedNames/>
  <calcPr calcId="145621"/>
</workbook>
</file>

<file path=xl/sharedStrings.xml><?xml version="1.0" encoding="utf-8"?>
<sst xmlns="http://schemas.openxmlformats.org/spreadsheetml/2006/main" count="392" uniqueCount="37">
  <si>
    <t>CBSI DAILY MIDRATES FOR JANUARY 2013</t>
  </si>
  <si>
    <t xml:space="preserve">       Buy &amp; Sell Rates for USD and AUD</t>
  </si>
  <si>
    <t xml:space="preserve">              USD</t>
  </si>
  <si>
    <t xml:space="preserve">            AUD</t>
  </si>
  <si>
    <t>DATE</t>
  </si>
  <si>
    <t>AUD</t>
  </si>
  <si>
    <t>DM</t>
  </si>
  <si>
    <t>EUR</t>
  </si>
  <si>
    <t>KRW</t>
  </si>
  <si>
    <t>NZD</t>
  </si>
  <si>
    <t>SDR</t>
  </si>
  <si>
    <t>SGD</t>
  </si>
  <si>
    <t>STG</t>
  </si>
  <si>
    <t>USD</t>
  </si>
  <si>
    <t>YEN</t>
  </si>
  <si>
    <t xml:space="preserve">      Buy</t>
  </si>
  <si>
    <t xml:space="preserve">     Sell</t>
  </si>
  <si>
    <t>Buy</t>
  </si>
  <si>
    <t>Sell</t>
  </si>
  <si>
    <t>Weekly Total</t>
  </si>
  <si>
    <t>Weekly Ave.</t>
  </si>
  <si>
    <t>MONTHLY EXCHANGE RATE SUMMARY</t>
  </si>
  <si>
    <t>TOTAL</t>
  </si>
  <si>
    <t>AVE/MONTH</t>
  </si>
  <si>
    <t>SI EQUIV.</t>
  </si>
  <si>
    <t>CBSI DAILY MIDRATES FOR FEBRUARY 2013</t>
  </si>
  <si>
    <t>CBSI DAILY MIDRATES FOR MARCH 2013</t>
  </si>
  <si>
    <t>CBSI DAILY MIDRATES FOR APRIL 2013</t>
  </si>
  <si>
    <t>CBSI DAILY MIDRATES FOR MAY 2013</t>
  </si>
  <si>
    <t>30/05/213</t>
  </si>
  <si>
    <t>CBSI DAILY MIDRATES FOR JUNE 2013</t>
  </si>
  <si>
    <t>CBSI DAILY MIDRATES FOR July  2013</t>
  </si>
  <si>
    <t>CBSI DAILY MIDRATES FOR August 2013</t>
  </si>
  <si>
    <t>CBSI DAILY MIDRATES FOR SEPTEMBER  2013</t>
  </si>
  <si>
    <t>CBSI DAILY MIDRATES FOR OCTOBER  2013</t>
  </si>
  <si>
    <t>CBSI DAILY MIDRATES FOR NOVEMBER  2013</t>
  </si>
  <si>
    <t>CBSI DAILY MIDRATES FOR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</si>
</sst>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ootlight MT Light"/>
      <family val="1"/>
    </font>
    <font>
      <b/>
      <u val="single"/>
      <sz val="18"/>
      <color theme="9" tint="-0.24997000396251678"/>
      <name val="Footlight MT Light"/>
      <family val="1"/>
    </font>
    <font>
      <sz val="9"/>
      <color theme="1"/>
      <name val="Footlight MT Light"/>
      <family val="1"/>
    </font>
    <font>
      <b/>
      <sz val="11"/>
      <color theme="1"/>
      <name val="Footlight MT Light"/>
      <family val="1"/>
    </font>
    <font>
      <sz val="10"/>
      <color theme="1"/>
      <name val="Footlight MT Light"/>
      <family val="1"/>
    </font>
    <font>
      <b/>
      <sz val="10"/>
      <color theme="1"/>
      <name val="Footlight MT Light"/>
      <family val="1"/>
    </font>
    <font>
      <sz val="8"/>
      <color theme="1"/>
      <name val="Footlight MT Light"/>
      <family val="1"/>
    </font>
    <font>
      <sz val="8"/>
      <name val="Footlight MT Light"/>
      <family val="1"/>
    </font>
    <font>
      <b/>
      <sz val="8"/>
      <color theme="9" tint="-0.24997000396251678"/>
      <name val="Footlight MT Light"/>
      <family val="1"/>
    </font>
    <font>
      <b/>
      <sz val="16"/>
      <color theme="9" tint="-0.24997000396251678"/>
      <name val="Footlight MT Light"/>
      <family val="1"/>
    </font>
    <font>
      <sz val="11"/>
      <color theme="9" tint="-0.24997000396251678"/>
      <name val="Calibri"/>
      <family val="2"/>
      <scheme val="minor"/>
    </font>
    <font>
      <sz val="12"/>
      <color theme="1"/>
      <name val="Footlight MT Light"/>
      <family val="1"/>
    </font>
    <font>
      <b/>
      <u val="single"/>
      <sz val="12"/>
      <color theme="9" tint="-0.24997000396251678"/>
      <name val="Footlight MT Light"/>
      <family val="1"/>
    </font>
    <font>
      <b/>
      <sz val="12"/>
      <color theme="1"/>
      <name val="Footlight MT Light"/>
      <family val="1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double"/>
      <bottom/>
    </border>
    <border>
      <left style="medium"/>
      <right/>
      <top/>
      <bottom style="double"/>
    </border>
    <border>
      <left style="medium"/>
      <right style="medium"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2" borderId="10" xfId="0" applyNumberFormat="1" applyFont="1" applyFill="1" applyBorder="1" applyAlignment="1">
      <alignment horizontal="center"/>
    </xf>
    <xf numFmtId="165" fontId="8" fillId="2" borderId="11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165" fontId="8" fillId="2" borderId="14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2" borderId="10" xfId="0" applyNumberFormat="1" applyFont="1" applyFill="1" applyBorder="1" applyAlignment="1">
      <alignment horizontal="center"/>
    </xf>
    <xf numFmtId="165" fontId="9" fillId="2" borderId="11" xfId="0" applyNumberFormat="1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165" fontId="9" fillId="3" borderId="13" xfId="0" applyNumberFormat="1" applyFont="1" applyFill="1" applyBorder="1" applyAlignment="1">
      <alignment horizontal="center"/>
    </xf>
    <xf numFmtId="165" fontId="9" fillId="3" borderId="12" xfId="0" applyNumberFormat="1" applyFont="1" applyFill="1" applyBorder="1" applyAlignment="1">
      <alignment horizontal="center"/>
    </xf>
    <xf numFmtId="165" fontId="9" fillId="2" borderId="12" xfId="0" applyNumberFormat="1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165" fontId="8" fillId="2" borderId="9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165" fontId="8" fillId="3" borderId="0" xfId="0" applyNumberFormat="1" applyFont="1" applyFill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165" fontId="8" fillId="3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0" fontId="12" fillId="0" borderId="0" xfId="0" applyFont="1"/>
    <xf numFmtId="165" fontId="8" fillId="0" borderId="10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8" fillId="2" borderId="15" xfId="0" applyNumberFormat="1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165" fontId="8" fillId="3" borderId="17" xfId="0" applyNumberFormat="1" applyFont="1" applyFill="1" applyBorder="1" applyAlignment="1">
      <alignment horizontal="center"/>
    </xf>
    <xf numFmtId="165" fontId="8" fillId="2" borderId="17" xfId="0" applyNumberFormat="1" applyFont="1" applyFill="1" applyBorder="1" applyAlignment="1">
      <alignment horizontal="center"/>
    </xf>
    <xf numFmtId="165" fontId="8" fillId="2" borderId="18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2" borderId="1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/>
    </xf>
    <xf numFmtId="0" fontId="15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165" fontId="8" fillId="3" borderId="13" xfId="0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>
      <alignment horizontal="center"/>
    </xf>
    <xf numFmtId="164" fontId="9" fillId="3" borderId="17" xfId="0" applyNumberFormat="1" applyFont="1" applyFill="1" applyBorder="1" applyAlignment="1">
      <alignment horizontal="center"/>
    </xf>
    <xf numFmtId="165" fontId="9" fillId="3" borderId="19" xfId="0" applyNumberFormat="1" applyFont="1" applyFill="1" applyBorder="1" applyAlignment="1">
      <alignment horizontal="center"/>
    </xf>
    <xf numFmtId="164" fontId="9" fillId="3" borderId="20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165" fontId="8" fillId="3" borderId="21" xfId="0" applyNumberFormat="1" applyFont="1" applyFill="1" applyBorder="1" applyAlignment="1">
      <alignment horizontal="center"/>
    </xf>
    <xf numFmtId="165" fontId="8" fillId="3" borderId="22" xfId="0" applyNumberFormat="1" applyFont="1" applyFill="1" applyBorder="1" applyAlignment="1">
      <alignment horizontal="center"/>
    </xf>
    <xf numFmtId="165" fontId="8" fillId="3" borderId="11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65" fontId="8" fillId="3" borderId="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 topLeftCell="A10">
      <selection activeCell="B35" sqref="B35"/>
    </sheetView>
  </sheetViews>
  <sheetFormatPr defaultColWidth="9.140625" defaultRowHeight="15"/>
  <cols>
    <col min="1" max="1" width="11.00390625" style="0" customWidth="1"/>
    <col min="2" max="2" width="10.57421875" style="0" customWidth="1"/>
    <col min="3" max="5" width="10.7109375" style="0" customWidth="1"/>
    <col min="6" max="6" width="10.57421875" style="0" customWidth="1"/>
    <col min="7" max="7" width="10.7109375" style="0" customWidth="1"/>
    <col min="8" max="8" width="10.140625" style="0" customWidth="1"/>
    <col min="9" max="9" width="10.28125" style="0" customWidth="1"/>
    <col min="10" max="10" width="10.57421875" style="0" customWidth="1"/>
    <col min="11" max="11" width="11.140625" style="0" customWidth="1"/>
    <col min="12" max="12" width="10.7109375" style="0" customWidth="1"/>
    <col min="13" max="13" width="10.57421875" style="0" customWidth="1"/>
    <col min="14" max="14" width="10.8515625" style="0" customWidth="1"/>
    <col min="15" max="15" width="11.28125" style="0" customWidth="1"/>
  </cols>
  <sheetData>
    <row r="1" spans="1:15" ht="23.25" thickBot="1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5"/>
      <c r="N2" s="5"/>
      <c r="O2" s="6"/>
    </row>
    <row r="3" spans="1:15" ht="15.75" thickBot="1">
      <c r="A3" s="7"/>
      <c r="B3" s="8"/>
      <c r="C3" s="7"/>
      <c r="D3" s="8"/>
      <c r="E3" s="7"/>
      <c r="F3" s="8"/>
      <c r="G3" s="7"/>
      <c r="H3" s="8"/>
      <c r="I3" s="7"/>
      <c r="J3" s="7"/>
      <c r="K3" s="8"/>
      <c r="L3" s="9" t="s">
        <v>2</v>
      </c>
      <c r="M3" s="10"/>
      <c r="N3" s="9" t="s">
        <v>3</v>
      </c>
      <c r="O3" s="11"/>
    </row>
    <row r="4" spans="1:15" ht="15.75" thickBot="1">
      <c r="A4" s="12" t="s">
        <v>4</v>
      </c>
      <c r="B4" s="13" t="s">
        <v>5</v>
      </c>
      <c r="C4" s="12" t="s">
        <v>6</v>
      </c>
      <c r="D4" s="13" t="s">
        <v>7</v>
      </c>
      <c r="E4" s="12" t="s">
        <v>8</v>
      </c>
      <c r="F4" s="13" t="s">
        <v>9</v>
      </c>
      <c r="G4" s="12" t="s">
        <v>10</v>
      </c>
      <c r="H4" s="13" t="s">
        <v>11</v>
      </c>
      <c r="I4" s="12" t="s">
        <v>12</v>
      </c>
      <c r="J4" s="12" t="s">
        <v>13</v>
      </c>
      <c r="K4" s="13" t="s">
        <v>14</v>
      </c>
      <c r="L4" s="14" t="s">
        <v>15</v>
      </c>
      <c r="M4" s="15" t="s">
        <v>16</v>
      </c>
      <c r="N4" s="14" t="s">
        <v>17</v>
      </c>
      <c r="O4" s="15" t="s">
        <v>18</v>
      </c>
    </row>
    <row r="5" spans="1:15" ht="15">
      <c r="A5" s="16">
        <v>41276</v>
      </c>
      <c r="B5" s="17">
        <v>0.1305</v>
      </c>
      <c r="C5" s="18">
        <v>0.2026</v>
      </c>
      <c r="D5" s="17">
        <v>0.103</v>
      </c>
      <c r="E5" s="18">
        <v>145.2214</v>
      </c>
      <c r="F5" s="17">
        <v>0.1645</v>
      </c>
      <c r="G5" s="18">
        <v>0.0886</v>
      </c>
      <c r="H5" s="17">
        <v>0.1663</v>
      </c>
      <c r="I5" s="18">
        <v>0.0838</v>
      </c>
      <c r="J5" s="18">
        <v>0.1361</v>
      </c>
      <c r="K5" s="17">
        <v>11.641</v>
      </c>
      <c r="L5" s="19">
        <v>0.137</v>
      </c>
      <c r="M5" s="20">
        <v>0.1352</v>
      </c>
      <c r="N5" s="19"/>
      <c r="O5" s="20"/>
    </row>
    <row r="6" spans="1:15" ht="15">
      <c r="A6" s="16">
        <v>41277</v>
      </c>
      <c r="B6" s="17">
        <v>0.1297</v>
      </c>
      <c r="C6" s="18">
        <v>0.202</v>
      </c>
      <c r="D6" s="17">
        <v>0.1027</v>
      </c>
      <c r="E6" s="18">
        <v>144.7182</v>
      </c>
      <c r="F6" s="17">
        <v>0.1632</v>
      </c>
      <c r="G6" s="18">
        <v>0.0882</v>
      </c>
      <c r="H6" s="17">
        <v>0.1659</v>
      </c>
      <c r="I6" s="18">
        <v>0.0834</v>
      </c>
      <c r="J6" s="18">
        <v>0.1359</v>
      </c>
      <c r="K6" s="17">
        <v>11.6762</v>
      </c>
      <c r="L6" s="19">
        <v>0.1368</v>
      </c>
      <c r="M6" s="20">
        <v>0.13499999999999998</v>
      </c>
      <c r="N6" s="19"/>
      <c r="O6" s="20"/>
    </row>
    <row r="7" spans="1:15" ht="15.75" thickBot="1">
      <c r="A7" s="21">
        <v>41278</v>
      </c>
      <c r="B7" s="22">
        <v>0.1293</v>
      </c>
      <c r="C7" s="23">
        <v>0.2031</v>
      </c>
      <c r="D7" s="22">
        <v>0.1036</v>
      </c>
      <c r="E7" s="23">
        <v>144.3846</v>
      </c>
      <c r="F7" s="22">
        <v>0.1634</v>
      </c>
      <c r="G7" s="23">
        <v>0.0886</v>
      </c>
      <c r="H7" s="22">
        <v>0.1661</v>
      </c>
      <c r="I7" s="23">
        <v>0.084</v>
      </c>
      <c r="J7" s="23">
        <v>0.1361</v>
      </c>
      <c r="K7" s="22">
        <v>11.6652</v>
      </c>
      <c r="L7" s="24">
        <v>0.13670000000000002</v>
      </c>
      <c r="M7" s="25">
        <v>0.1349</v>
      </c>
      <c r="N7" s="24"/>
      <c r="O7" s="25"/>
    </row>
    <row r="8" spans="1:15" ht="15.75" thickTop="1">
      <c r="A8" s="26" t="s">
        <v>19</v>
      </c>
      <c r="B8" s="27">
        <f aca="true" t="shared" si="0" ref="B8:M8">SUM(B5:B7)</f>
        <v>0.38949999999999996</v>
      </c>
      <c r="C8" s="28">
        <f t="shared" si="0"/>
        <v>0.6077</v>
      </c>
      <c r="D8" s="27">
        <f t="shared" si="0"/>
        <v>0.3093</v>
      </c>
      <c r="E8" s="28">
        <f t="shared" si="0"/>
        <v>434.3242</v>
      </c>
      <c r="F8" s="27">
        <f t="shared" si="0"/>
        <v>0.4911</v>
      </c>
      <c r="G8" s="28">
        <f t="shared" si="0"/>
        <v>0.2654</v>
      </c>
      <c r="H8" s="27">
        <f t="shared" si="0"/>
        <v>0.49829999999999997</v>
      </c>
      <c r="I8" s="28">
        <f t="shared" si="0"/>
        <v>0.25120000000000003</v>
      </c>
      <c r="J8" s="28">
        <f t="shared" si="0"/>
        <v>0.4081</v>
      </c>
      <c r="K8" s="27">
        <f t="shared" si="0"/>
        <v>34.9824</v>
      </c>
      <c r="L8" s="29">
        <f t="shared" si="0"/>
        <v>0.4105000000000001</v>
      </c>
      <c r="M8" s="30">
        <f t="shared" si="0"/>
        <v>0.4051</v>
      </c>
      <c r="N8" s="29"/>
      <c r="O8" s="30"/>
    </row>
    <row r="9" spans="1:15" ht="15.75" thickBot="1">
      <c r="A9" s="31" t="s">
        <v>20</v>
      </c>
      <c r="B9" s="32">
        <f>B8/3</f>
        <v>0.12983333333333333</v>
      </c>
      <c r="C9" s="33">
        <f>C8/3</f>
        <v>0.20256666666666667</v>
      </c>
      <c r="D9" s="33">
        <f>D8/3</f>
        <v>0.10310000000000001</v>
      </c>
      <c r="E9" s="33">
        <f aca="true" t="shared" si="1" ref="E9:K9">E8/3</f>
        <v>144.77473333333333</v>
      </c>
      <c r="F9" s="33">
        <f t="shared" si="1"/>
        <v>0.16369999999999998</v>
      </c>
      <c r="G9" s="33">
        <f t="shared" si="1"/>
        <v>0.08846666666666668</v>
      </c>
      <c r="H9" s="33">
        <f t="shared" si="1"/>
        <v>0.1661</v>
      </c>
      <c r="I9" s="33">
        <f t="shared" si="1"/>
        <v>0.08373333333333334</v>
      </c>
      <c r="J9" s="33">
        <f t="shared" si="1"/>
        <v>0.13603333333333334</v>
      </c>
      <c r="K9" s="33">
        <f t="shared" si="1"/>
        <v>11.6608</v>
      </c>
      <c r="L9" s="34">
        <f>L8/3</f>
        <v>0.13683333333333336</v>
      </c>
      <c r="M9" s="35">
        <f>M8/3</f>
        <v>0.13503333333333334</v>
      </c>
      <c r="N9" s="34"/>
      <c r="O9" s="35"/>
    </row>
    <row r="10" spans="1:15" ht="15.75" thickTop="1">
      <c r="A10" s="16">
        <v>41281</v>
      </c>
      <c r="B10" s="17">
        <v>0.1298</v>
      </c>
      <c r="C10" s="18">
        <v>0.2037</v>
      </c>
      <c r="D10" s="17">
        <v>0.104</v>
      </c>
      <c r="E10" s="18">
        <v>144.5652</v>
      </c>
      <c r="F10" s="17">
        <v>0.1636</v>
      </c>
      <c r="G10" s="18">
        <v>0.0891</v>
      </c>
      <c r="H10" s="17">
        <v>0.1668</v>
      </c>
      <c r="I10" s="18">
        <v>0.0846</v>
      </c>
      <c r="J10" s="18">
        <v>0.1359</v>
      </c>
      <c r="K10" s="17">
        <v>11.7863</v>
      </c>
      <c r="L10" s="19">
        <v>0.1368</v>
      </c>
      <c r="M10" s="20">
        <v>0.13499999999999998</v>
      </c>
      <c r="N10" s="19"/>
      <c r="O10" s="20"/>
    </row>
    <row r="11" spans="1:15" ht="15">
      <c r="A11" s="16">
        <v>41282</v>
      </c>
      <c r="B11" s="17">
        <v>0.1295</v>
      </c>
      <c r="C11" s="18">
        <v>0.2037</v>
      </c>
      <c r="D11" s="17">
        <v>0.1039</v>
      </c>
      <c r="E11" s="18">
        <v>144.3172</v>
      </c>
      <c r="F11" s="17">
        <v>0.163</v>
      </c>
      <c r="G11" s="18">
        <v>0.0889</v>
      </c>
      <c r="H11" s="17">
        <v>0.1665</v>
      </c>
      <c r="I11" s="18">
        <v>0.0845</v>
      </c>
      <c r="J11" s="18">
        <v>0.1358</v>
      </c>
      <c r="K11" s="17">
        <v>11.7589</v>
      </c>
      <c r="L11" s="19">
        <v>0.13670000000000002</v>
      </c>
      <c r="M11" s="20">
        <v>0.1349</v>
      </c>
      <c r="N11" s="19"/>
      <c r="O11" s="20"/>
    </row>
    <row r="12" spans="1:15" ht="15">
      <c r="A12" s="16">
        <v>41283</v>
      </c>
      <c r="B12" s="17">
        <v>0.1294</v>
      </c>
      <c r="C12" s="18">
        <v>0.2034</v>
      </c>
      <c r="D12" s="17">
        <v>0.1037</v>
      </c>
      <c r="E12" s="18">
        <v>144.3999</v>
      </c>
      <c r="F12" s="17">
        <v>0.1625</v>
      </c>
      <c r="G12" s="18">
        <v>0.0886</v>
      </c>
      <c r="H12" s="17">
        <v>0.167</v>
      </c>
      <c r="I12" s="18">
        <v>0.0845</v>
      </c>
      <c r="J12" s="18">
        <v>0.1358</v>
      </c>
      <c r="K12" s="17">
        <v>11.6982</v>
      </c>
      <c r="L12" s="19">
        <v>0.13670000000000002</v>
      </c>
      <c r="M12" s="20">
        <v>0.1349</v>
      </c>
      <c r="N12" s="19"/>
      <c r="O12" s="20"/>
    </row>
    <row r="13" spans="1:15" ht="15">
      <c r="A13" s="16">
        <v>41284</v>
      </c>
      <c r="B13" s="17">
        <v>0.1291</v>
      </c>
      <c r="C13" s="18">
        <v>0.2036</v>
      </c>
      <c r="D13" s="17">
        <v>0.1039</v>
      </c>
      <c r="E13" s="18">
        <v>144.1134</v>
      </c>
      <c r="F13" s="17">
        <v>0.1619</v>
      </c>
      <c r="G13" s="18">
        <v>0.0888</v>
      </c>
      <c r="H13" s="17">
        <v>0.1666</v>
      </c>
      <c r="I13" s="18">
        <v>0.0847</v>
      </c>
      <c r="J13" s="18">
        <v>0.1357</v>
      </c>
      <c r="K13" s="17">
        <v>11.7353</v>
      </c>
      <c r="L13" s="19">
        <v>0.1366</v>
      </c>
      <c r="M13" s="20">
        <v>0.13479999999999998</v>
      </c>
      <c r="N13" s="19"/>
      <c r="O13" s="20"/>
    </row>
    <row r="14" spans="1:15" ht="15.75" thickBot="1">
      <c r="A14" s="21">
        <v>41285</v>
      </c>
      <c r="B14" s="22">
        <v>0.1286</v>
      </c>
      <c r="C14" s="23">
        <v>0.2014</v>
      </c>
      <c r="D14" s="22">
        <v>0.103</v>
      </c>
      <c r="E14" s="23">
        <v>143.8411</v>
      </c>
      <c r="F14" s="22">
        <v>0.1611</v>
      </c>
      <c r="G14" s="23">
        <v>0.0886</v>
      </c>
      <c r="H14" s="22">
        <v>0.1661</v>
      </c>
      <c r="I14" s="23">
        <v>0.0843</v>
      </c>
      <c r="J14" s="23">
        <v>0.1356</v>
      </c>
      <c r="K14" s="22">
        <v>11.7725</v>
      </c>
      <c r="L14" s="24">
        <v>0.1365</v>
      </c>
      <c r="M14" s="25">
        <v>0.1347</v>
      </c>
      <c r="N14" s="24"/>
      <c r="O14" s="25"/>
    </row>
    <row r="15" spans="1:15" ht="15.75" thickTop="1">
      <c r="A15" s="26" t="s">
        <v>19</v>
      </c>
      <c r="B15" s="27">
        <f aca="true" t="shared" si="2" ref="B15:M15">SUM(B10:B14)</f>
        <v>0.6463999999999999</v>
      </c>
      <c r="C15" s="28">
        <f t="shared" si="2"/>
        <v>1.0158</v>
      </c>
      <c r="D15" s="27">
        <f t="shared" si="2"/>
        <v>0.5185</v>
      </c>
      <c r="E15" s="28">
        <f t="shared" si="2"/>
        <v>721.2368</v>
      </c>
      <c r="F15" s="27">
        <f t="shared" si="2"/>
        <v>0.8121</v>
      </c>
      <c r="G15" s="28">
        <f t="shared" si="2"/>
        <v>0.444</v>
      </c>
      <c r="H15" s="27">
        <f t="shared" si="2"/>
        <v>0.8330000000000001</v>
      </c>
      <c r="I15" s="28">
        <f t="shared" si="2"/>
        <v>0.4226</v>
      </c>
      <c r="J15" s="28">
        <f t="shared" si="2"/>
        <v>0.6787999999999998</v>
      </c>
      <c r="K15" s="27">
        <f t="shared" si="2"/>
        <v>58.751200000000004</v>
      </c>
      <c r="L15" s="29">
        <f t="shared" si="2"/>
        <v>0.6833</v>
      </c>
      <c r="M15" s="30">
        <f t="shared" si="2"/>
        <v>0.6742999999999999</v>
      </c>
      <c r="N15" s="29"/>
      <c r="O15" s="30"/>
    </row>
    <row r="16" spans="1:15" ht="15.75" thickBot="1">
      <c r="A16" s="31" t="s">
        <v>20</v>
      </c>
      <c r="B16" s="32">
        <f>B15/5</f>
        <v>0.12927999999999998</v>
      </c>
      <c r="C16" s="33">
        <f>C15/5</f>
        <v>0.20316</v>
      </c>
      <c r="D16" s="33">
        <f aca="true" t="shared" si="3" ref="D16:K16">D15/5</f>
        <v>0.10369999999999999</v>
      </c>
      <c r="E16" s="33">
        <f t="shared" si="3"/>
        <v>144.24736000000001</v>
      </c>
      <c r="F16" s="33">
        <f t="shared" si="3"/>
        <v>0.16242</v>
      </c>
      <c r="G16" s="33">
        <f t="shared" si="3"/>
        <v>0.0888</v>
      </c>
      <c r="H16" s="33">
        <f t="shared" si="3"/>
        <v>0.16660000000000003</v>
      </c>
      <c r="I16" s="33">
        <f t="shared" si="3"/>
        <v>0.08452</v>
      </c>
      <c r="J16" s="33">
        <f t="shared" si="3"/>
        <v>0.13575999999999996</v>
      </c>
      <c r="K16" s="33">
        <f t="shared" si="3"/>
        <v>11.750240000000002</v>
      </c>
      <c r="L16" s="34">
        <f>L15/5</f>
        <v>0.13666</v>
      </c>
      <c r="M16" s="35">
        <f>M15/5</f>
        <v>0.13485999999999998</v>
      </c>
      <c r="N16" s="34"/>
      <c r="O16" s="35"/>
    </row>
    <row r="17" spans="1:15" ht="15.75" thickTop="1">
      <c r="A17" s="16">
        <v>41288</v>
      </c>
      <c r="B17" s="17">
        <v>0.12874</v>
      </c>
      <c r="C17" s="18">
        <v>0.19865</v>
      </c>
      <c r="D17" s="17">
        <v>0.10159</v>
      </c>
      <c r="E17" s="18">
        <v>143.26174</v>
      </c>
      <c r="F17" s="17">
        <v>0.16187</v>
      </c>
      <c r="G17" s="18">
        <v>0.0883</v>
      </c>
      <c r="H17" s="17">
        <v>0.16612</v>
      </c>
      <c r="I17" s="18">
        <v>0.08389</v>
      </c>
      <c r="J17" s="18">
        <v>0.1356</v>
      </c>
      <c r="K17" s="17">
        <v>11.87381</v>
      </c>
      <c r="L17" s="19">
        <v>0.1365</v>
      </c>
      <c r="M17" s="20">
        <v>0.1347</v>
      </c>
      <c r="N17" s="19"/>
      <c r="O17" s="20"/>
    </row>
    <row r="18" spans="1:15" ht="15">
      <c r="A18" s="16">
        <v>41289</v>
      </c>
      <c r="B18" s="17">
        <v>0.12866</v>
      </c>
      <c r="C18" s="18">
        <v>0.19838</v>
      </c>
      <c r="D18" s="17">
        <v>0.10143</v>
      </c>
      <c r="E18" s="18">
        <v>143.20784</v>
      </c>
      <c r="F18" s="17">
        <v>0.16149</v>
      </c>
      <c r="G18" s="18">
        <v>0.0881</v>
      </c>
      <c r="H18" s="17">
        <v>0.16626</v>
      </c>
      <c r="I18" s="18">
        <v>0.08429</v>
      </c>
      <c r="J18" s="18">
        <v>0.1356</v>
      </c>
      <c r="K18" s="17">
        <v>11.88636</v>
      </c>
      <c r="L18" s="19">
        <v>0.1365</v>
      </c>
      <c r="M18" s="20">
        <v>0.1347</v>
      </c>
      <c r="N18" s="19"/>
      <c r="O18" s="20"/>
    </row>
    <row r="19" spans="1:15" ht="15">
      <c r="A19" s="16">
        <v>41290</v>
      </c>
      <c r="B19" s="17">
        <v>0.1286</v>
      </c>
      <c r="C19" s="18">
        <v>0.19915</v>
      </c>
      <c r="D19" s="17">
        <v>0.10182</v>
      </c>
      <c r="E19" s="18">
        <v>143.22038</v>
      </c>
      <c r="F19" s="17">
        <v>0.16155</v>
      </c>
      <c r="G19" s="18">
        <v>0.08807</v>
      </c>
      <c r="H19" s="17">
        <v>0.16622</v>
      </c>
      <c r="I19" s="18">
        <v>0.08437</v>
      </c>
      <c r="J19" s="18">
        <v>0.1356</v>
      </c>
      <c r="K19" s="17">
        <v>11.8273</v>
      </c>
      <c r="L19" s="19">
        <v>0.1365</v>
      </c>
      <c r="M19" s="20">
        <v>0.1347</v>
      </c>
      <c r="N19" s="19"/>
      <c r="O19" s="20"/>
    </row>
    <row r="20" spans="1:15" ht="15">
      <c r="A20" s="16">
        <v>41291</v>
      </c>
      <c r="B20" s="17">
        <v>0.12863</v>
      </c>
      <c r="C20" s="18">
        <v>0.19953</v>
      </c>
      <c r="D20" s="17">
        <v>0.10201</v>
      </c>
      <c r="E20" s="18">
        <v>143.52209</v>
      </c>
      <c r="F20" s="17">
        <v>0.16145</v>
      </c>
      <c r="G20" s="18">
        <v>0.08815</v>
      </c>
      <c r="H20" s="17">
        <v>0.16604</v>
      </c>
      <c r="I20" s="18">
        <v>0.08464</v>
      </c>
      <c r="J20" s="18">
        <v>0.1356</v>
      </c>
      <c r="K20" s="17">
        <v>11.7894</v>
      </c>
      <c r="L20" s="19">
        <v>0.1365</v>
      </c>
      <c r="M20" s="20">
        <v>0.1347</v>
      </c>
      <c r="N20" s="19"/>
      <c r="O20" s="20"/>
    </row>
    <row r="21" spans="1:15" ht="15.75" thickBot="1">
      <c r="A21" s="21">
        <v>41292</v>
      </c>
      <c r="B21" s="22">
        <v>0.12892</v>
      </c>
      <c r="C21" s="23">
        <v>0.19907</v>
      </c>
      <c r="D21" s="22">
        <v>0.10176</v>
      </c>
      <c r="E21" s="23">
        <v>143.59197</v>
      </c>
      <c r="F21" s="22">
        <v>0.16146</v>
      </c>
      <c r="G21" s="23">
        <v>0.0882</v>
      </c>
      <c r="H21" s="22">
        <v>0.16606</v>
      </c>
      <c r="I21" s="23">
        <v>0.08487</v>
      </c>
      <c r="J21" s="23">
        <v>0.1357</v>
      </c>
      <c r="K21" s="22">
        <v>11.88427</v>
      </c>
      <c r="L21" s="24">
        <v>0.1366</v>
      </c>
      <c r="M21" s="25">
        <v>0.13479999999999998</v>
      </c>
      <c r="N21" s="24"/>
      <c r="O21" s="25"/>
    </row>
    <row r="22" spans="1:15" ht="15.75" thickTop="1">
      <c r="A22" s="26" t="s">
        <v>19</v>
      </c>
      <c r="B22" s="27">
        <f aca="true" t="shared" si="4" ref="B22:M22">SUM(B17:B21)</f>
        <v>0.64355</v>
      </c>
      <c r="C22" s="28">
        <f t="shared" si="4"/>
        <v>0.9947799999999999</v>
      </c>
      <c r="D22" s="27">
        <f t="shared" si="4"/>
        <v>0.50861</v>
      </c>
      <c r="E22" s="28">
        <f t="shared" si="4"/>
        <v>716.80402</v>
      </c>
      <c r="F22" s="27">
        <f t="shared" si="4"/>
        <v>0.80782</v>
      </c>
      <c r="G22" s="28">
        <f t="shared" si="4"/>
        <v>0.44082</v>
      </c>
      <c r="H22" s="27">
        <f t="shared" si="4"/>
        <v>0.8307</v>
      </c>
      <c r="I22" s="28">
        <f t="shared" si="4"/>
        <v>0.42206</v>
      </c>
      <c r="J22" s="28">
        <f t="shared" si="4"/>
        <v>0.6780999999999999</v>
      </c>
      <c r="K22" s="27">
        <f t="shared" si="4"/>
        <v>59.261140000000005</v>
      </c>
      <c r="L22" s="29">
        <f t="shared" si="4"/>
        <v>0.6826000000000001</v>
      </c>
      <c r="M22" s="30">
        <f t="shared" si="4"/>
        <v>0.6736</v>
      </c>
      <c r="N22" s="29"/>
      <c r="O22" s="30"/>
    </row>
    <row r="23" spans="1:15" ht="15.75" thickBot="1">
      <c r="A23" s="31" t="s">
        <v>20</v>
      </c>
      <c r="B23" s="32">
        <f>B22/5</f>
        <v>0.12871</v>
      </c>
      <c r="C23" s="33">
        <f>C22/5</f>
        <v>0.19895599999999997</v>
      </c>
      <c r="D23" s="33">
        <f aca="true" t="shared" si="5" ref="D23:K23">D22/5</f>
        <v>0.101722</v>
      </c>
      <c r="E23" s="33">
        <f t="shared" si="5"/>
        <v>143.360804</v>
      </c>
      <c r="F23" s="33">
        <f t="shared" si="5"/>
        <v>0.16156399999999999</v>
      </c>
      <c r="G23" s="33">
        <f t="shared" si="5"/>
        <v>0.08816399999999999</v>
      </c>
      <c r="H23" s="33">
        <f t="shared" si="5"/>
        <v>0.16614</v>
      </c>
      <c r="I23" s="33">
        <f t="shared" si="5"/>
        <v>0.084412</v>
      </c>
      <c r="J23" s="33">
        <f t="shared" si="5"/>
        <v>0.13562</v>
      </c>
      <c r="K23" s="33">
        <f t="shared" si="5"/>
        <v>11.852228</v>
      </c>
      <c r="L23" s="34">
        <f>L22/5</f>
        <v>0.13652000000000003</v>
      </c>
      <c r="M23" s="35">
        <f>M22/5</f>
        <v>0.13472</v>
      </c>
      <c r="N23" s="34"/>
      <c r="O23" s="35"/>
    </row>
    <row r="24" spans="1:15" ht="15.75" thickTop="1">
      <c r="A24" s="16">
        <v>41295</v>
      </c>
      <c r="B24" s="17">
        <v>0.12942</v>
      </c>
      <c r="C24" s="18">
        <v>0.19976</v>
      </c>
      <c r="D24" s="17">
        <v>0.10213</v>
      </c>
      <c r="E24" s="18">
        <v>143.62303</v>
      </c>
      <c r="F24" s="17">
        <v>0.16248</v>
      </c>
      <c r="G24" s="18">
        <v>0.08845</v>
      </c>
      <c r="H24" s="17">
        <v>0.1668</v>
      </c>
      <c r="I24" s="18">
        <v>0.08571</v>
      </c>
      <c r="J24" s="18">
        <v>0.1359</v>
      </c>
      <c r="K24" s="17">
        <v>11.9823</v>
      </c>
      <c r="L24" s="19">
        <v>0.1368</v>
      </c>
      <c r="M24" s="20">
        <v>0.13499999999999998</v>
      </c>
      <c r="N24" s="19"/>
      <c r="O24" s="20"/>
    </row>
    <row r="25" spans="1:15" ht="15">
      <c r="A25" s="16">
        <v>41296</v>
      </c>
      <c r="B25" s="17">
        <v>0.12935</v>
      </c>
      <c r="C25" s="18">
        <v>0.19961</v>
      </c>
      <c r="D25" s="17">
        <v>0.10206</v>
      </c>
      <c r="E25" s="18">
        <v>144.21283</v>
      </c>
      <c r="F25" s="17">
        <v>0.16268</v>
      </c>
      <c r="G25" s="18">
        <v>0.08845</v>
      </c>
      <c r="H25" s="17">
        <v>0.16696</v>
      </c>
      <c r="I25" s="18">
        <v>0.08576</v>
      </c>
      <c r="J25" s="18">
        <v>0.1359</v>
      </c>
      <c r="K25" s="17">
        <v>11.95954</v>
      </c>
      <c r="L25" s="19">
        <v>0.1368</v>
      </c>
      <c r="M25" s="20">
        <v>0.13499999999999998</v>
      </c>
      <c r="N25" s="19"/>
      <c r="O25" s="20"/>
    </row>
    <row r="26" spans="1:15" ht="15">
      <c r="A26" s="16">
        <v>41297</v>
      </c>
      <c r="B26" s="17">
        <v>0.1288</v>
      </c>
      <c r="C26" s="18">
        <v>0.19939</v>
      </c>
      <c r="D26" s="17">
        <v>0.10194</v>
      </c>
      <c r="E26" s="18">
        <v>144.42551</v>
      </c>
      <c r="F26" s="17">
        <v>0.16168</v>
      </c>
      <c r="G26" s="18">
        <v>0.08561</v>
      </c>
      <c r="H26" s="17">
        <v>0.16663</v>
      </c>
      <c r="I26" s="18">
        <v>0.08561</v>
      </c>
      <c r="J26" s="18">
        <v>0.1357</v>
      </c>
      <c r="K26" s="17">
        <v>11.86222</v>
      </c>
      <c r="L26" s="19">
        <v>0.1366</v>
      </c>
      <c r="M26" s="20">
        <v>0.13479999999999998</v>
      </c>
      <c r="N26" s="19"/>
      <c r="O26" s="20"/>
    </row>
    <row r="27" spans="1:15" ht="15">
      <c r="A27" s="16">
        <v>41298</v>
      </c>
      <c r="B27" s="17">
        <v>0.12867</v>
      </c>
      <c r="C27" s="18">
        <v>0.19936</v>
      </c>
      <c r="D27" s="17">
        <v>0.10193</v>
      </c>
      <c r="E27" s="18">
        <v>144.48655</v>
      </c>
      <c r="F27" s="17">
        <v>0.16103</v>
      </c>
      <c r="G27" s="18">
        <v>0.08558</v>
      </c>
      <c r="H27" s="17">
        <v>0.16642</v>
      </c>
      <c r="I27" s="18">
        <v>0.08558</v>
      </c>
      <c r="J27" s="18">
        <v>0.1356</v>
      </c>
      <c r="K27" s="17">
        <v>11.79788</v>
      </c>
      <c r="L27" s="19">
        <v>0.1365</v>
      </c>
      <c r="M27" s="20">
        <v>0.1347</v>
      </c>
      <c r="N27" s="19"/>
      <c r="O27" s="20"/>
    </row>
    <row r="28" spans="1:15" ht="15.75" thickBot="1">
      <c r="A28" s="21">
        <v>41299</v>
      </c>
      <c r="B28" s="22">
        <v>0.12949</v>
      </c>
      <c r="C28" s="23">
        <v>0.19913</v>
      </c>
      <c r="D28" s="22">
        <v>0.10181</v>
      </c>
      <c r="E28" s="23">
        <v>145.13525</v>
      </c>
      <c r="F28" s="22">
        <v>0.16158</v>
      </c>
      <c r="G28" s="23">
        <v>0.08857</v>
      </c>
      <c r="H28" s="22">
        <v>0.16688</v>
      </c>
      <c r="I28" s="23">
        <v>0.08602</v>
      </c>
      <c r="J28" s="23">
        <v>0.1359</v>
      </c>
      <c r="K28" s="22">
        <v>11.94527</v>
      </c>
      <c r="L28" s="24">
        <v>0.1368</v>
      </c>
      <c r="M28" s="25">
        <v>0.13499999999999998</v>
      </c>
      <c r="N28" s="24"/>
      <c r="O28" s="25"/>
    </row>
    <row r="29" spans="1:15" ht="15.75" thickTop="1">
      <c r="A29" s="26" t="s">
        <v>19</v>
      </c>
      <c r="B29" s="27">
        <f aca="true" t="shared" si="6" ref="B29:M29">SUM(B24:B28)</f>
        <v>0.64573</v>
      </c>
      <c r="C29" s="28">
        <f t="shared" si="6"/>
        <v>0.99725</v>
      </c>
      <c r="D29" s="27">
        <f t="shared" si="6"/>
        <v>0.50987</v>
      </c>
      <c r="E29" s="28">
        <f t="shared" si="6"/>
        <v>721.8831700000001</v>
      </c>
      <c r="F29" s="27">
        <f t="shared" si="6"/>
        <v>0.80945</v>
      </c>
      <c r="G29" s="28">
        <f t="shared" si="6"/>
        <v>0.43666</v>
      </c>
      <c r="H29" s="27">
        <f t="shared" si="6"/>
        <v>0.83369</v>
      </c>
      <c r="I29" s="28">
        <f t="shared" si="6"/>
        <v>0.42868</v>
      </c>
      <c r="J29" s="28">
        <f t="shared" si="6"/>
        <v>0.6789999999999999</v>
      </c>
      <c r="K29" s="27">
        <f t="shared" si="6"/>
        <v>59.54721</v>
      </c>
      <c r="L29" s="29">
        <f t="shared" si="6"/>
        <v>0.6835</v>
      </c>
      <c r="M29" s="30">
        <f t="shared" si="6"/>
        <v>0.6744999999999999</v>
      </c>
      <c r="N29" s="29"/>
      <c r="O29" s="30"/>
    </row>
    <row r="30" spans="1:15" ht="15.75" thickBot="1">
      <c r="A30" s="31" t="s">
        <v>20</v>
      </c>
      <c r="B30" s="32">
        <f>B29/5</f>
        <v>0.129146</v>
      </c>
      <c r="C30" s="33">
        <f>C29/5</f>
        <v>0.19945</v>
      </c>
      <c r="D30" s="33">
        <f aca="true" t="shared" si="7" ref="D30:K30">D29/5</f>
        <v>0.10197400000000001</v>
      </c>
      <c r="E30" s="33">
        <f t="shared" si="7"/>
        <v>144.37663400000002</v>
      </c>
      <c r="F30" s="33">
        <f t="shared" si="7"/>
        <v>0.16189</v>
      </c>
      <c r="G30" s="33">
        <f t="shared" si="7"/>
        <v>0.08733199999999999</v>
      </c>
      <c r="H30" s="33">
        <f t="shared" si="7"/>
        <v>0.166738</v>
      </c>
      <c r="I30" s="33">
        <f t="shared" si="7"/>
        <v>0.085736</v>
      </c>
      <c r="J30" s="33">
        <f t="shared" si="7"/>
        <v>0.13579999999999998</v>
      </c>
      <c r="K30" s="33">
        <f t="shared" si="7"/>
        <v>11.909442</v>
      </c>
      <c r="L30" s="34">
        <f>L29/5</f>
        <v>0.1367</v>
      </c>
      <c r="M30" s="35">
        <f>M29/5</f>
        <v>0.13489999999999996</v>
      </c>
      <c r="N30" s="34"/>
      <c r="O30" s="35"/>
    </row>
    <row r="31" spans="1:15" ht="15.75" thickTop="1">
      <c r="A31" s="16">
        <v>41302</v>
      </c>
      <c r="B31" s="17">
        <v>0.13042</v>
      </c>
      <c r="C31" s="18">
        <v>0.1979</v>
      </c>
      <c r="D31" s="17">
        <v>0.10119</v>
      </c>
      <c r="E31" s="18">
        <v>146.08233</v>
      </c>
      <c r="F31" s="17">
        <v>0.16282</v>
      </c>
      <c r="G31" s="18">
        <v>0.08876</v>
      </c>
      <c r="H31" s="17">
        <v>0.16833</v>
      </c>
      <c r="I31" s="18">
        <v>0.0864</v>
      </c>
      <c r="J31" s="18">
        <v>0.1362</v>
      </c>
      <c r="K31" s="17">
        <v>12.11056</v>
      </c>
      <c r="L31" s="19">
        <v>0.1371</v>
      </c>
      <c r="M31" s="20">
        <v>0.13529999999999998</v>
      </c>
      <c r="N31" s="19"/>
      <c r="O31" s="20"/>
    </row>
    <row r="32" spans="1:15" ht="15">
      <c r="A32" s="16">
        <v>41303</v>
      </c>
      <c r="B32" s="17">
        <v>0.13067</v>
      </c>
      <c r="C32" s="18">
        <v>0.20409</v>
      </c>
      <c r="D32" s="17">
        <v>0.10431</v>
      </c>
      <c r="E32" s="18">
        <v>148.18604</v>
      </c>
      <c r="F32" s="17">
        <v>0.16365</v>
      </c>
      <c r="G32" s="18">
        <v>0.08873</v>
      </c>
      <c r="H32" s="17">
        <v>0.16871</v>
      </c>
      <c r="I32" s="18">
        <v>0.08664</v>
      </c>
      <c r="J32" s="18">
        <v>0.1363</v>
      </c>
      <c r="K32" s="17">
        <v>12.09901</v>
      </c>
      <c r="L32" s="19">
        <v>0.13720000000000002</v>
      </c>
      <c r="M32" s="20">
        <v>0.1354</v>
      </c>
      <c r="N32" s="19"/>
      <c r="O32" s="20"/>
    </row>
    <row r="33" spans="1:15" ht="15">
      <c r="A33" s="16">
        <v>41304</v>
      </c>
      <c r="B33" s="17">
        <v>0.13013</v>
      </c>
      <c r="C33" s="18">
        <v>0.19943</v>
      </c>
      <c r="D33" s="17">
        <v>0.10196</v>
      </c>
      <c r="E33" s="18">
        <v>147.91059</v>
      </c>
      <c r="F33" s="17">
        <v>0.1629</v>
      </c>
      <c r="G33" s="18">
        <v>0.08858</v>
      </c>
      <c r="H33" s="17">
        <v>0.16822</v>
      </c>
      <c r="I33" s="18">
        <v>0.0865</v>
      </c>
      <c r="J33" s="18">
        <v>0.1361</v>
      </c>
      <c r="K33" s="17">
        <v>12.06629</v>
      </c>
      <c r="L33" s="19">
        <v>0.137</v>
      </c>
      <c r="M33" s="20">
        <v>0.1352</v>
      </c>
      <c r="N33" s="19"/>
      <c r="O33" s="20"/>
    </row>
    <row r="34" spans="1:15" ht="15.75" thickBot="1">
      <c r="A34" s="21">
        <v>41305</v>
      </c>
      <c r="B34" s="22">
        <v>0.13032</v>
      </c>
      <c r="C34" s="23">
        <v>0.19663</v>
      </c>
      <c r="D34" s="22">
        <v>0.10057</v>
      </c>
      <c r="E34" s="23">
        <v>147.63331</v>
      </c>
      <c r="F34" s="22">
        <v>0.16323</v>
      </c>
      <c r="G34" s="23">
        <v>0.0884</v>
      </c>
      <c r="H34" s="22">
        <v>0.16823</v>
      </c>
      <c r="I34" s="23">
        <v>0.08633</v>
      </c>
      <c r="J34" s="23">
        <v>0.1361</v>
      </c>
      <c r="K34" s="22">
        <v>12.11397</v>
      </c>
      <c r="L34" s="24">
        <v>0.1371</v>
      </c>
      <c r="M34" s="25">
        <v>0.13529999999999998</v>
      </c>
      <c r="N34" s="24"/>
      <c r="O34" s="25"/>
    </row>
    <row r="35" spans="1:15" ht="15.75" thickTop="1">
      <c r="A35" s="26" t="s">
        <v>19</v>
      </c>
      <c r="B35" s="27">
        <f aca="true" t="shared" si="8" ref="B35:M35">SUM(B31:B34)</f>
        <v>0.52154</v>
      </c>
      <c r="C35" s="28">
        <f t="shared" si="8"/>
        <v>0.7980499999999999</v>
      </c>
      <c r="D35" s="27">
        <f t="shared" si="8"/>
        <v>0.40803</v>
      </c>
      <c r="E35" s="28">
        <f t="shared" si="8"/>
        <v>589.81227</v>
      </c>
      <c r="F35" s="27">
        <f t="shared" si="8"/>
        <v>0.6526</v>
      </c>
      <c r="G35" s="28">
        <f t="shared" si="8"/>
        <v>0.35447000000000006</v>
      </c>
      <c r="H35" s="27">
        <f t="shared" si="8"/>
        <v>0.67349</v>
      </c>
      <c r="I35" s="28">
        <f t="shared" si="8"/>
        <v>0.34587</v>
      </c>
      <c r="J35" s="28">
        <f t="shared" si="8"/>
        <v>0.5447</v>
      </c>
      <c r="K35" s="27">
        <f t="shared" si="8"/>
        <v>48.38983</v>
      </c>
      <c r="L35" s="29">
        <f t="shared" si="8"/>
        <v>0.5484</v>
      </c>
      <c r="M35" s="30">
        <f t="shared" si="8"/>
        <v>0.5411999999999999</v>
      </c>
      <c r="N35" s="29"/>
      <c r="O35" s="30"/>
    </row>
    <row r="36" spans="1:15" ht="15.75" thickBot="1">
      <c r="A36" s="31" t="s">
        <v>20</v>
      </c>
      <c r="B36" s="32">
        <f>B35/4</f>
        <v>0.130385</v>
      </c>
      <c r="C36" s="33">
        <f>C35/4</f>
        <v>0.19951249999999998</v>
      </c>
      <c r="D36" s="33">
        <f aca="true" t="shared" si="9" ref="D36:K36">D35/4</f>
        <v>0.1020075</v>
      </c>
      <c r="E36" s="33">
        <f t="shared" si="9"/>
        <v>147.4530675</v>
      </c>
      <c r="F36" s="33">
        <f t="shared" si="9"/>
        <v>0.16315</v>
      </c>
      <c r="G36" s="33">
        <f t="shared" si="9"/>
        <v>0.08861750000000002</v>
      </c>
      <c r="H36" s="33">
        <f t="shared" si="9"/>
        <v>0.1683725</v>
      </c>
      <c r="I36" s="33">
        <f t="shared" si="9"/>
        <v>0.0864675</v>
      </c>
      <c r="J36" s="33">
        <f t="shared" si="9"/>
        <v>0.136175</v>
      </c>
      <c r="K36" s="33">
        <f t="shared" si="9"/>
        <v>12.0974575</v>
      </c>
      <c r="L36" s="34">
        <f>L35/4</f>
        <v>0.1371</v>
      </c>
      <c r="M36" s="35">
        <f>M35/4</f>
        <v>0.13529999999999998</v>
      </c>
      <c r="N36" s="34"/>
      <c r="O36" s="35"/>
    </row>
    <row r="37" spans="1:15" ht="15.75" thickTop="1">
      <c r="A37" s="36"/>
      <c r="B37" s="17"/>
      <c r="C37" s="18"/>
      <c r="D37" s="17"/>
      <c r="E37" s="18"/>
      <c r="F37" s="17"/>
      <c r="G37" s="18"/>
      <c r="H37" s="17"/>
      <c r="I37" s="18"/>
      <c r="J37" s="18"/>
      <c r="K37" s="17"/>
      <c r="L37" s="19"/>
      <c r="M37" s="20"/>
      <c r="N37" s="19"/>
      <c r="O37" s="20"/>
    </row>
    <row r="38" spans="1:15" ht="15">
      <c r="A38" s="36"/>
      <c r="B38" s="17"/>
      <c r="C38" s="18"/>
      <c r="D38" s="17"/>
      <c r="E38" s="18"/>
      <c r="F38" s="17"/>
      <c r="G38" s="18"/>
      <c r="H38" s="17"/>
      <c r="I38" s="18"/>
      <c r="J38" s="18"/>
      <c r="K38" s="17"/>
      <c r="L38" s="19"/>
      <c r="M38" s="20"/>
      <c r="N38" s="19"/>
      <c r="O38" s="20"/>
    </row>
    <row r="39" spans="1:15" ht="20.25">
      <c r="A39" s="36"/>
      <c r="B39" s="17"/>
      <c r="D39" s="37"/>
      <c r="E39" s="38" t="s">
        <v>21</v>
      </c>
      <c r="F39" s="17"/>
      <c r="G39" s="18"/>
      <c r="H39" s="17"/>
      <c r="I39" s="18"/>
      <c r="J39" s="18"/>
      <c r="K39" s="17"/>
      <c r="L39" s="19"/>
      <c r="M39" s="20"/>
      <c r="N39" s="19"/>
      <c r="O39" s="20"/>
    </row>
    <row r="40" spans="1:15" ht="15.75" thickBot="1">
      <c r="A40" s="39"/>
      <c r="B40" s="40"/>
      <c r="C40" s="41"/>
      <c r="D40" s="40"/>
      <c r="E40" s="41"/>
      <c r="F40" s="40"/>
      <c r="G40" s="41"/>
      <c r="H40" s="40"/>
      <c r="I40" s="41"/>
      <c r="J40" s="41"/>
      <c r="K40" s="40"/>
      <c r="L40" s="42"/>
      <c r="M40" s="43"/>
      <c r="N40" s="42"/>
      <c r="O40" s="43"/>
    </row>
    <row r="41" spans="1:15" ht="15">
      <c r="A41" s="44" t="s">
        <v>22</v>
      </c>
      <c r="B41" s="45">
        <f>SUM(B5:B7,B10:B14,B17:B21,B24:B28,B31:B34)</f>
        <v>2.8467200000000004</v>
      </c>
      <c r="C41" s="46">
        <f>SUM(C5:C7,C10:C14,C17:C21,C24:C28,C31:C34)</f>
        <v>4.4135800000000005</v>
      </c>
      <c r="D41" s="46">
        <f>SUM(D5:D7,D10:D14,D17:D21,D24:D28,D31:D34)</f>
        <v>2.25431</v>
      </c>
      <c r="E41" s="46">
        <f aca="true" t="shared" si="10" ref="E41:K41">SUM(E5:E7,E10:E14,E17:E21,E24:E28,E31:E34)</f>
        <v>3184.06046</v>
      </c>
      <c r="F41" s="46">
        <f t="shared" si="10"/>
        <v>3.57307</v>
      </c>
      <c r="G41" s="46">
        <f t="shared" si="10"/>
        <v>1.94135</v>
      </c>
      <c r="H41" s="46">
        <f t="shared" si="10"/>
        <v>3.6691799999999994</v>
      </c>
      <c r="I41" s="46">
        <f t="shared" si="10"/>
        <v>1.8704100000000001</v>
      </c>
      <c r="J41" s="46">
        <f t="shared" si="10"/>
        <v>2.9886999999999992</v>
      </c>
      <c r="K41" s="46">
        <f t="shared" si="10"/>
        <v>260.93178</v>
      </c>
      <c r="L41" s="29">
        <f>SUM(L5:L7,L10:L14,L17:L21,L24:L28,L31:L34)</f>
        <v>3.0083</v>
      </c>
      <c r="M41" s="29">
        <f>SUM(M5:M7,M10:M14,M17:M21,M24:M28,M31:M34)</f>
        <v>2.9687</v>
      </c>
      <c r="N41" s="29"/>
      <c r="O41" s="30"/>
    </row>
    <row r="42" spans="1:15" ht="15">
      <c r="A42" s="44" t="s">
        <v>23</v>
      </c>
      <c r="B42" s="45">
        <f>B41/22</f>
        <v>0.12939636363636364</v>
      </c>
      <c r="C42" s="46">
        <f>C41/22</f>
        <v>0.20061727272727276</v>
      </c>
      <c r="D42" s="46">
        <f>D41/22</f>
        <v>0.10246863636363636</v>
      </c>
      <c r="E42" s="46">
        <f aca="true" t="shared" si="11" ref="E42:K42">E41/22</f>
        <v>144.7300209090909</v>
      </c>
      <c r="F42" s="46">
        <f t="shared" si="11"/>
        <v>0.16241227272727274</v>
      </c>
      <c r="G42" s="46">
        <f t="shared" si="11"/>
        <v>0.08824318181818182</v>
      </c>
      <c r="H42" s="46">
        <f t="shared" si="11"/>
        <v>0.16678090909090906</v>
      </c>
      <c r="I42" s="46">
        <f t="shared" si="11"/>
        <v>0.08501863636363637</v>
      </c>
      <c r="J42" s="46">
        <f t="shared" si="11"/>
        <v>0.13584999999999997</v>
      </c>
      <c r="K42" s="46">
        <f t="shared" si="11"/>
        <v>11.860535454545454</v>
      </c>
      <c r="L42" s="29">
        <f>L41/22</f>
        <v>0.1367409090909091</v>
      </c>
      <c r="M42" s="29">
        <f>M41/22</f>
        <v>0.13494090909090908</v>
      </c>
      <c r="N42" s="29"/>
      <c r="O42" s="30"/>
    </row>
    <row r="43" spans="1:15" ht="15">
      <c r="A43" s="44" t="s">
        <v>24</v>
      </c>
      <c r="B43" s="45">
        <f>1/B42</f>
        <v>7.728192446043165</v>
      </c>
      <c r="C43" s="46">
        <f>1/C42</f>
        <v>4.984615663475002</v>
      </c>
      <c r="D43" s="46">
        <f>1/D42</f>
        <v>9.759083710758503</v>
      </c>
      <c r="E43" s="46">
        <f>1000/E42</f>
        <v>6.909416537900791</v>
      </c>
      <c r="F43" s="46">
        <f aca="true" t="shared" si="12" ref="F43:J43">1/F42</f>
        <v>6.157170164592353</v>
      </c>
      <c r="G43" s="46">
        <f t="shared" si="12"/>
        <v>11.332320292579906</v>
      </c>
      <c r="H43" s="46">
        <f t="shared" si="12"/>
        <v>5.9958900898838445</v>
      </c>
      <c r="I43" s="46">
        <f t="shared" si="12"/>
        <v>11.762127020278976</v>
      </c>
      <c r="J43" s="46">
        <f t="shared" si="12"/>
        <v>7.361059992638942</v>
      </c>
      <c r="K43" s="46">
        <f>100/K42</f>
        <v>8.431322547219047</v>
      </c>
      <c r="L43" s="29"/>
      <c r="M43" s="30"/>
      <c r="N43" s="29"/>
      <c r="O43" s="30"/>
    </row>
    <row r="44" spans="1:15" ht="15.75" thickBot="1">
      <c r="A44" s="47"/>
      <c r="B44" s="48"/>
      <c r="C44" s="49"/>
      <c r="D44" s="48"/>
      <c r="E44" s="49"/>
      <c r="F44" s="48"/>
      <c r="G44" s="49"/>
      <c r="H44" s="48"/>
      <c r="I44" s="49"/>
      <c r="J44" s="49"/>
      <c r="K44" s="48"/>
      <c r="L44" s="50"/>
      <c r="M44" s="51"/>
      <c r="N44" s="50"/>
      <c r="O44" s="51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 topLeftCell="A13">
      <selection activeCell="A2" sqref="A2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  <col min="12" max="12" width="10.28125" style="0" customWidth="1"/>
    <col min="13" max="13" width="9.7109375" style="0" customWidth="1"/>
    <col min="14" max="14" width="10.7109375" style="0" customWidth="1"/>
    <col min="15" max="15" width="10.28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thickBot="1">
      <c r="A2" s="1"/>
      <c r="B2" s="1"/>
      <c r="C2" s="2" t="s">
        <v>34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1</v>
      </c>
      <c r="M3" s="5"/>
      <c r="N3" s="5"/>
      <c r="O3" s="6"/>
    </row>
    <row r="4" spans="1:15" ht="15.75" thickBot="1">
      <c r="A4" s="7"/>
      <c r="B4" s="8"/>
      <c r="C4" s="7"/>
      <c r="D4" s="8"/>
      <c r="E4" s="7"/>
      <c r="F4" s="8"/>
      <c r="G4" s="7"/>
      <c r="H4" s="8"/>
      <c r="I4" s="7"/>
      <c r="J4" s="7"/>
      <c r="K4" s="8"/>
      <c r="L4" s="9" t="s">
        <v>2</v>
      </c>
      <c r="M4" s="10"/>
      <c r="N4" s="9" t="s">
        <v>3</v>
      </c>
      <c r="O4" s="11"/>
    </row>
    <row r="5" spans="1:15" ht="15.75" thickBot="1">
      <c r="A5" s="12" t="s">
        <v>4</v>
      </c>
      <c r="B5" s="13" t="s">
        <v>5</v>
      </c>
      <c r="C5" s="12" t="s">
        <v>6</v>
      </c>
      <c r="D5" s="13" t="s">
        <v>7</v>
      </c>
      <c r="E5" s="12" t="s">
        <v>8</v>
      </c>
      <c r="F5" s="13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4" t="s">
        <v>17</v>
      </c>
      <c r="O5" s="15" t="s">
        <v>18</v>
      </c>
    </row>
    <row r="6" spans="1:15" ht="15">
      <c r="A6" s="62">
        <v>41548</v>
      </c>
      <c r="B6" s="63">
        <v>0.14626</v>
      </c>
      <c r="C6" s="64">
        <v>0.19734</v>
      </c>
      <c r="D6" s="63">
        <v>0.10009</v>
      </c>
      <c r="E6" s="64">
        <v>146.66461</v>
      </c>
      <c r="F6" s="63">
        <v>0.16448</v>
      </c>
      <c r="G6" s="64">
        <v>0.08891</v>
      </c>
      <c r="H6" s="63">
        <v>0.17129</v>
      </c>
      <c r="I6" s="64">
        <v>0.08439</v>
      </c>
      <c r="J6" s="64">
        <v>0.1364</v>
      </c>
      <c r="K6" s="63">
        <v>13.36925</v>
      </c>
      <c r="L6" s="65">
        <v>0.1373</v>
      </c>
      <c r="M6" s="66">
        <v>0.1355</v>
      </c>
      <c r="N6" s="65">
        <v>0.14716</v>
      </c>
      <c r="O6" s="66">
        <v>0.14536</v>
      </c>
    </row>
    <row r="7" spans="1:15" ht="15">
      <c r="A7" s="16">
        <v>41549</v>
      </c>
      <c r="B7" s="17">
        <v>0.14529</v>
      </c>
      <c r="C7" s="18">
        <v>0.19651</v>
      </c>
      <c r="D7" s="17">
        <v>0.10047</v>
      </c>
      <c r="E7" s="18">
        <v>146.18756</v>
      </c>
      <c r="F7" s="17">
        <v>0.16408</v>
      </c>
      <c r="G7" s="18">
        <v>0.08855</v>
      </c>
      <c r="H7" s="17">
        <v>0.17056</v>
      </c>
      <c r="I7" s="18">
        <v>0.08393</v>
      </c>
      <c r="J7" s="18">
        <v>0.1361</v>
      </c>
      <c r="K7" s="17">
        <v>13.36111</v>
      </c>
      <c r="L7" s="19">
        <v>0.137</v>
      </c>
      <c r="M7" s="20">
        <v>0.1352</v>
      </c>
      <c r="N7" s="19">
        <v>0.14619</v>
      </c>
      <c r="O7" s="20">
        <v>0.14439</v>
      </c>
    </row>
    <row r="8" spans="1:15" ht="15">
      <c r="A8" s="16">
        <v>41550</v>
      </c>
      <c r="B8" s="17">
        <v>0.14522</v>
      </c>
      <c r="C8" s="18">
        <v>0.19624</v>
      </c>
      <c r="D8" s="17">
        <v>0.10034</v>
      </c>
      <c r="E8" s="18">
        <v>146.23333</v>
      </c>
      <c r="F8" s="17">
        <v>0.16474</v>
      </c>
      <c r="G8" s="18">
        <v>0.08861</v>
      </c>
      <c r="H8" s="17">
        <v>0.17024</v>
      </c>
      <c r="I8" s="18">
        <v>0.08395</v>
      </c>
      <c r="J8" s="18">
        <v>0.1361</v>
      </c>
      <c r="K8" s="17">
        <v>13.27417</v>
      </c>
      <c r="L8" s="19">
        <v>0.137</v>
      </c>
      <c r="M8" s="20">
        <v>0.1352</v>
      </c>
      <c r="N8" s="19">
        <v>0.14612</v>
      </c>
      <c r="O8" s="20">
        <v>0.14432</v>
      </c>
    </row>
    <row r="9" spans="1:15" ht="15.75" thickBot="1">
      <c r="A9" s="21">
        <v>41551</v>
      </c>
      <c r="B9" s="22">
        <v>0.14484</v>
      </c>
      <c r="C9" s="23">
        <v>0.19537</v>
      </c>
      <c r="D9" s="22">
        <v>0.09989</v>
      </c>
      <c r="E9" s="23">
        <v>145.87037</v>
      </c>
      <c r="F9" s="22">
        <v>0.16368</v>
      </c>
      <c r="G9" s="23">
        <v>0.08836</v>
      </c>
      <c r="H9" s="22">
        <v>0.16982</v>
      </c>
      <c r="I9" s="23">
        <v>0.084</v>
      </c>
      <c r="J9" s="23">
        <v>0.136</v>
      </c>
      <c r="K9" s="22">
        <v>13.243</v>
      </c>
      <c r="L9" s="24">
        <v>0.1369</v>
      </c>
      <c r="M9" s="25">
        <v>0.1351</v>
      </c>
      <c r="N9" s="24">
        <v>0.14574</v>
      </c>
      <c r="O9" s="25">
        <v>0.14394</v>
      </c>
    </row>
    <row r="10" spans="1:15" ht="15.75" thickTop="1">
      <c r="A10" s="26" t="s">
        <v>19</v>
      </c>
      <c r="B10" s="27">
        <f aca="true" t="shared" si="0" ref="B10:O10">SUM(B6:B9)</f>
        <v>0.58161</v>
      </c>
      <c r="C10" s="28">
        <f t="shared" si="0"/>
        <v>0.78546</v>
      </c>
      <c r="D10" s="27">
        <f t="shared" si="0"/>
        <v>0.40079</v>
      </c>
      <c r="E10" s="28">
        <f t="shared" si="0"/>
        <v>584.95587</v>
      </c>
      <c r="F10" s="27">
        <f t="shared" si="0"/>
        <v>0.6569799999999999</v>
      </c>
      <c r="G10" s="28">
        <f t="shared" si="0"/>
        <v>0.35443</v>
      </c>
      <c r="H10" s="27">
        <f t="shared" si="0"/>
        <v>0.6819099999999999</v>
      </c>
      <c r="I10" s="28">
        <f t="shared" si="0"/>
        <v>0.33627</v>
      </c>
      <c r="J10" s="28">
        <f t="shared" si="0"/>
        <v>0.5446</v>
      </c>
      <c r="K10" s="27">
        <f t="shared" si="0"/>
        <v>53.24753</v>
      </c>
      <c r="L10" s="19">
        <f t="shared" si="0"/>
        <v>0.5482</v>
      </c>
      <c r="M10" s="20">
        <f t="shared" si="0"/>
        <v>0.5409999999999999</v>
      </c>
      <c r="N10" s="19">
        <f t="shared" si="0"/>
        <v>0.58521</v>
      </c>
      <c r="O10" s="20">
        <f t="shared" si="0"/>
        <v>0.5780099999999999</v>
      </c>
    </row>
    <row r="11" spans="1:15" ht="15.75" thickBot="1">
      <c r="A11" s="31" t="s">
        <v>20</v>
      </c>
      <c r="B11" s="32">
        <f>B10/5</f>
        <v>0.116322</v>
      </c>
      <c r="C11" s="33">
        <f>C10/5</f>
        <v>0.157092</v>
      </c>
      <c r="D11" s="33">
        <f aca="true" t="shared" si="1" ref="D11:K11">D10/5</f>
        <v>0.080158</v>
      </c>
      <c r="E11" s="33">
        <f t="shared" si="1"/>
        <v>116.991174</v>
      </c>
      <c r="F11" s="33">
        <f t="shared" si="1"/>
        <v>0.13139599999999999</v>
      </c>
      <c r="G11" s="33">
        <f t="shared" si="1"/>
        <v>0.070886</v>
      </c>
      <c r="H11" s="33">
        <f t="shared" si="1"/>
        <v>0.13638199999999998</v>
      </c>
      <c r="I11" s="33">
        <f t="shared" si="1"/>
        <v>0.06725400000000001</v>
      </c>
      <c r="J11" s="33">
        <f t="shared" si="1"/>
        <v>0.10891999999999999</v>
      </c>
      <c r="K11" s="33">
        <f t="shared" si="1"/>
        <v>10.649505999999999</v>
      </c>
      <c r="L11" s="24">
        <f>L10/5</f>
        <v>0.10964</v>
      </c>
      <c r="M11" s="24">
        <f aca="true" t="shared" si="2" ref="M11:O11">M10/5</f>
        <v>0.10819999999999999</v>
      </c>
      <c r="N11" s="24">
        <f t="shared" si="2"/>
        <v>0.11704200000000001</v>
      </c>
      <c r="O11" s="24">
        <f t="shared" si="2"/>
        <v>0.11560199999999998</v>
      </c>
    </row>
    <row r="12" spans="1:15" ht="15.75" thickTop="1">
      <c r="A12" s="16">
        <v>41554</v>
      </c>
      <c r="B12" s="17">
        <v>0.14405</v>
      </c>
      <c r="C12" s="18">
        <v>0.19602</v>
      </c>
      <c r="D12" s="17">
        <v>0.10022</v>
      </c>
      <c r="E12" s="18">
        <v>145.8175</v>
      </c>
      <c r="F12" s="17">
        <v>0.16331</v>
      </c>
      <c r="G12" s="18">
        <v>0.08844</v>
      </c>
      <c r="H12" s="17">
        <v>0.16956</v>
      </c>
      <c r="I12" s="18">
        <v>0.08481</v>
      </c>
      <c r="J12" s="18">
        <v>0.136</v>
      </c>
      <c r="K12" s="17">
        <v>13.22753</v>
      </c>
      <c r="L12" s="19">
        <v>0.1369</v>
      </c>
      <c r="M12" s="20">
        <v>0.1351</v>
      </c>
      <c r="N12" s="19">
        <v>0.14495</v>
      </c>
      <c r="O12" s="20">
        <v>0.14315</v>
      </c>
    </row>
    <row r="13" spans="1:15" ht="15">
      <c r="A13" s="16">
        <v>41555</v>
      </c>
      <c r="B13" s="17">
        <v>0.14426</v>
      </c>
      <c r="C13" s="18">
        <v>0.1959</v>
      </c>
      <c r="D13" s="17">
        <v>0.10016</v>
      </c>
      <c r="E13" s="18">
        <v>145.50303</v>
      </c>
      <c r="F13" s="17">
        <v>0.16366</v>
      </c>
      <c r="G13" s="18">
        <v>0.08839</v>
      </c>
      <c r="H13" s="17">
        <v>0.16958</v>
      </c>
      <c r="I13" s="18">
        <v>0.08461</v>
      </c>
      <c r="J13" s="18">
        <v>0.1359</v>
      </c>
      <c r="K13" s="17">
        <v>13.192321</v>
      </c>
      <c r="L13" s="19">
        <v>0.1368</v>
      </c>
      <c r="M13" s="20">
        <v>0.135</v>
      </c>
      <c r="N13" s="19">
        <v>0.14516</v>
      </c>
      <c r="O13" s="20">
        <v>0.14336</v>
      </c>
    </row>
    <row r="14" spans="1:15" ht="15">
      <c r="A14" s="16">
        <v>41556</v>
      </c>
      <c r="B14" s="17">
        <v>0.14424</v>
      </c>
      <c r="C14" s="18">
        <v>0.19574</v>
      </c>
      <c r="D14" s="17">
        <v>0.10008</v>
      </c>
      <c r="E14" s="18">
        <v>145.86368</v>
      </c>
      <c r="F14" s="17">
        <v>0.16392</v>
      </c>
      <c r="G14" s="18">
        <v>0.0884</v>
      </c>
      <c r="H14" s="17">
        <v>0.16974</v>
      </c>
      <c r="I14" s="18">
        <v>0.08447</v>
      </c>
      <c r="J14" s="18">
        <v>0.1359</v>
      </c>
      <c r="K14" s="17">
        <v>13.16786</v>
      </c>
      <c r="L14" s="19">
        <v>0.1368</v>
      </c>
      <c r="M14" s="20">
        <v>0.135</v>
      </c>
      <c r="N14" s="19">
        <v>0.14514</v>
      </c>
      <c r="O14" s="20">
        <v>0.14334</v>
      </c>
    </row>
    <row r="15" spans="1:15" ht="15">
      <c r="A15" s="16">
        <v>41557</v>
      </c>
      <c r="B15" s="17">
        <v>0.14397</v>
      </c>
      <c r="C15" s="18">
        <v>0.19633</v>
      </c>
      <c r="D15" s="17">
        <v>0.10038</v>
      </c>
      <c r="E15" s="18">
        <v>146.23689</v>
      </c>
      <c r="F15" s="17">
        <v>0.1638</v>
      </c>
      <c r="G15" s="18">
        <v>0.08862</v>
      </c>
      <c r="H15" s="17">
        <v>0.1638</v>
      </c>
      <c r="I15" s="18">
        <v>0.08862</v>
      </c>
      <c r="J15" s="18">
        <v>0.1359</v>
      </c>
      <c r="K15" s="17">
        <v>13.21271</v>
      </c>
      <c r="L15" s="19">
        <v>0.1368</v>
      </c>
      <c r="M15" s="20">
        <v>0.135</v>
      </c>
      <c r="N15" s="19">
        <v>0.14487</v>
      </c>
      <c r="O15" s="20">
        <v>0.14307</v>
      </c>
    </row>
    <row r="16" spans="1:15" ht="15.75" thickBot="1">
      <c r="A16" s="21">
        <v>41528</v>
      </c>
      <c r="B16" s="22">
        <v>0.14401</v>
      </c>
      <c r="C16" s="23">
        <v>0.19662</v>
      </c>
      <c r="D16" s="22">
        <v>0.10053</v>
      </c>
      <c r="E16" s="23">
        <v>146.06243</v>
      </c>
      <c r="F16" s="22">
        <v>0.16429</v>
      </c>
      <c r="G16" s="23">
        <v>0.08866</v>
      </c>
      <c r="H16" s="22">
        <v>0.16994</v>
      </c>
      <c r="I16" s="23">
        <v>0.08521</v>
      </c>
      <c r="J16" s="23">
        <v>0.1359</v>
      </c>
      <c r="K16" s="22">
        <v>13.20104</v>
      </c>
      <c r="L16" s="24">
        <v>0.1368</v>
      </c>
      <c r="M16" s="25">
        <v>0.135</v>
      </c>
      <c r="N16" s="24">
        <v>0.14491</v>
      </c>
      <c r="O16" s="25">
        <v>0.14311</v>
      </c>
    </row>
    <row r="17" spans="1:15" ht="15.75" thickTop="1">
      <c r="A17" s="26" t="s">
        <v>19</v>
      </c>
      <c r="B17" s="27">
        <f aca="true" t="shared" si="3" ref="B17:O17">SUM(B12:B16)</f>
        <v>0.7205299999999999</v>
      </c>
      <c r="C17" s="28">
        <f t="shared" si="3"/>
        <v>0.98061</v>
      </c>
      <c r="D17" s="27">
        <f t="shared" si="3"/>
        <v>0.50137</v>
      </c>
      <c r="E17" s="28">
        <f t="shared" si="3"/>
        <v>729.48353</v>
      </c>
      <c r="F17" s="27">
        <f t="shared" si="3"/>
        <v>0.81898</v>
      </c>
      <c r="G17" s="28">
        <f t="shared" si="3"/>
        <v>0.44251</v>
      </c>
      <c r="H17" s="27">
        <f t="shared" si="3"/>
        <v>0.8426199999999999</v>
      </c>
      <c r="I17" s="28">
        <f t="shared" si="3"/>
        <v>0.42772</v>
      </c>
      <c r="J17" s="28">
        <f t="shared" si="3"/>
        <v>0.6796000000000001</v>
      </c>
      <c r="K17" s="27">
        <f t="shared" si="3"/>
        <v>66.001461</v>
      </c>
      <c r="L17" s="19">
        <f t="shared" si="3"/>
        <v>0.6841</v>
      </c>
      <c r="M17" s="20">
        <f t="shared" si="3"/>
        <v>0.6751</v>
      </c>
      <c r="N17" s="19">
        <f t="shared" si="3"/>
        <v>0.72503</v>
      </c>
      <c r="O17" s="20">
        <f t="shared" si="3"/>
        <v>0.7160299999999999</v>
      </c>
    </row>
    <row r="18" spans="1:15" ht="15.75" thickBot="1">
      <c r="A18" s="31" t="s">
        <v>20</v>
      </c>
      <c r="B18" s="32">
        <f>B17/5</f>
        <v>0.14410599999999998</v>
      </c>
      <c r="C18" s="33">
        <f>C17/5</f>
        <v>0.196122</v>
      </c>
      <c r="D18" s="33">
        <f aca="true" t="shared" si="4" ref="D18:K18">D17/5</f>
        <v>0.100274</v>
      </c>
      <c r="E18" s="33">
        <f t="shared" si="4"/>
        <v>145.896706</v>
      </c>
      <c r="F18" s="33">
        <f t="shared" si="4"/>
        <v>0.163796</v>
      </c>
      <c r="G18" s="33">
        <f t="shared" si="4"/>
        <v>0.088502</v>
      </c>
      <c r="H18" s="33">
        <f t="shared" si="4"/>
        <v>0.16852399999999998</v>
      </c>
      <c r="I18" s="33">
        <f t="shared" si="4"/>
        <v>0.085544</v>
      </c>
      <c r="J18" s="33">
        <f t="shared" si="4"/>
        <v>0.13592</v>
      </c>
      <c r="K18" s="33">
        <f t="shared" si="4"/>
        <v>13.200292200000002</v>
      </c>
      <c r="L18" s="24">
        <f>L17/5</f>
        <v>0.13682</v>
      </c>
      <c r="M18" s="25">
        <f>M17/5</f>
        <v>0.13502</v>
      </c>
      <c r="N18" s="24">
        <f>N17/5</f>
        <v>0.145006</v>
      </c>
      <c r="O18" s="25">
        <f>O17/5</f>
        <v>0.143206</v>
      </c>
    </row>
    <row r="19" spans="1:15" ht="15" customHeight="1" thickTop="1">
      <c r="A19" s="16">
        <v>41561</v>
      </c>
      <c r="B19" s="17">
        <v>0.144</v>
      </c>
      <c r="C19" s="18">
        <v>0.19606</v>
      </c>
      <c r="D19" s="17">
        <v>0.10024</v>
      </c>
      <c r="E19" s="18">
        <v>145.54363</v>
      </c>
      <c r="F19" s="17">
        <v>0.1638</v>
      </c>
      <c r="G19" s="18">
        <v>0.08857</v>
      </c>
      <c r="H19" s="17">
        <v>0.16942</v>
      </c>
      <c r="I19" s="18">
        <v>0.08515</v>
      </c>
      <c r="J19" s="18">
        <v>0.1359</v>
      </c>
      <c r="K19" s="17">
        <v>13.35133</v>
      </c>
      <c r="L19" s="19">
        <v>0.1368</v>
      </c>
      <c r="M19" s="20">
        <v>0.135</v>
      </c>
      <c r="N19" s="19">
        <v>0.1449</v>
      </c>
      <c r="O19" s="20">
        <v>0.1431</v>
      </c>
    </row>
    <row r="20" spans="1:15" ht="15">
      <c r="A20" s="16">
        <v>41562</v>
      </c>
      <c r="B20" s="17">
        <v>0.1436</v>
      </c>
      <c r="C20" s="18">
        <v>0.1958</v>
      </c>
      <c r="D20" s="17">
        <v>0.10011</v>
      </c>
      <c r="E20" s="18">
        <v>145.6989</v>
      </c>
      <c r="F20" s="17">
        <v>0.16313</v>
      </c>
      <c r="G20" s="18">
        <v>0.08499</v>
      </c>
      <c r="H20" s="17">
        <v>0.16921</v>
      </c>
      <c r="I20" s="18">
        <v>0.08499</v>
      </c>
      <c r="J20" s="18">
        <v>0.1359</v>
      </c>
      <c r="K20" s="17">
        <v>13.3554</v>
      </c>
      <c r="L20" s="19">
        <v>0.1368</v>
      </c>
      <c r="M20" s="20">
        <v>0.135</v>
      </c>
      <c r="N20" s="19">
        <v>0.1445</v>
      </c>
      <c r="O20" s="20">
        <v>0.1427</v>
      </c>
    </row>
    <row r="21" spans="1:15" ht="15">
      <c r="A21" s="16">
        <v>41563</v>
      </c>
      <c r="B21" s="17">
        <v>0.1428</v>
      </c>
      <c r="C21" s="18">
        <v>0.1966</v>
      </c>
      <c r="D21" s="17">
        <v>0.10052</v>
      </c>
      <c r="E21" s="18">
        <v>145.14035</v>
      </c>
      <c r="F21" s="17">
        <v>0.16886</v>
      </c>
      <c r="G21" s="18">
        <v>0.08513</v>
      </c>
      <c r="H21" s="17">
        <v>0.16886</v>
      </c>
      <c r="I21" s="18">
        <v>0.08513</v>
      </c>
      <c r="J21" s="18">
        <v>0.1359</v>
      </c>
      <c r="K21" s="17">
        <v>13.38258</v>
      </c>
      <c r="L21" s="19">
        <v>0.1368</v>
      </c>
      <c r="M21" s="20">
        <v>0.135</v>
      </c>
      <c r="N21" s="19">
        <v>0.1437</v>
      </c>
      <c r="O21" s="20">
        <v>0.1419</v>
      </c>
    </row>
    <row r="22" spans="1:15" ht="15">
      <c r="A22" s="16">
        <v>41564</v>
      </c>
      <c r="B22" s="17">
        <v>0.14263</v>
      </c>
      <c r="C22" s="18">
        <v>0.1967</v>
      </c>
      <c r="D22" s="17">
        <v>0.10057</v>
      </c>
      <c r="E22" s="18">
        <v>144.97132</v>
      </c>
      <c r="F22" s="17">
        <v>0.16166</v>
      </c>
      <c r="G22" s="18">
        <v>0.08859</v>
      </c>
      <c r="H22" s="17">
        <v>0.16908</v>
      </c>
      <c r="I22" s="18">
        <v>0.08512</v>
      </c>
      <c r="J22" s="18">
        <v>0.1359</v>
      </c>
      <c r="K22" s="17">
        <v>13.40434</v>
      </c>
      <c r="L22" s="19">
        <v>0.1368</v>
      </c>
      <c r="M22" s="20">
        <v>0.135</v>
      </c>
      <c r="N22" s="19">
        <v>0.14353</v>
      </c>
      <c r="O22" s="20">
        <v>0.14173</v>
      </c>
    </row>
    <row r="23" spans="1:15" ht="15.75" thickBot="1">
      <c r="A23" s="21">
        <v>41565</v>
      </c>
      <c r="B23" s="22">
        <v>0.14159</v>
      </c>
      <c r="C23" s="23">
        <v>0.19523</v>
      </c>
      <c r="D23" s="22">
        <v>0.09982</v>
      </c>
      <c r="E23" s="23">
        <v>144.64601</v>
      </c>
      <c r="F23" s="22">
        <v>0.16044</v>
      </c>
      <c r="G23" s="23">
        <v>0.08836</v>
      </c>
      <c r="H23" s="22">
        <v>0.16872</v>
      </c>
      <c r="I23" s="23">
        <v>0.08452</v>
      </c>
      <c r="J23" s="23">
        <v>0.1359</v>
      </c>
      <c r="K23" s="22">
        <v>13.34861</v>
      </c>
      <c r="L23" s="24">
        <v>0.1368</v>
      </c>
      <c r="M23" s="25">
        <v>0.135</v>
      </c>
      <c r="N23" s="24">
        <v>0.14249</v>
      </c>
      <c r="O23" s="25">
        <v>0.14069</v>
      </c>
    </row>
    <row r="24" spans="1:15" ht="15.75" thickTop="1">
      <c r="A24" s="26"/>
      <c r="B24" s="27">
        <f aca="true" t="shared" si="5" ref="B24:O24">SUM(B19:B23)</f>
        <v>0.71462</v>
      </c>
      <c r="C24" s="28">
        <f t="shared" si="5"/>
        <v>0.98039</v>
      </c>
      <c r="D24" s="27">
        <f t="shared" si="5"/>
        <v>0.5012599999999999</v>
      </c>
      <c r="E24" s="28">
        <f t="shared" si="5"/>
        <v>726.0002099999999</v>
      </c>
      <c r="F24" s="27">
        <f t="shared" si="5"/>
        <v>0.81789</v>
      </c>
      <c r="G24" s="28">
        <f t="shared" si="5"/>
        <v>0.43563999999999997</v>
      </c>
      <c r="H24" s="27">
        <f t="shared" si="5"/>
        <v>0.84529</v>
      </c>
      <c r="I24" s="28">
        <f t="shared" si="5"/>
        <v>0.42490999999999995</v>
      </c>
      <c r="J24" s="28">
        <f t="shared" si="5"/>
        <v>0.6795</v>
      </c>
      <c r="K24" s="27">
        <f t="shared" si="5"/>
        <v>66.84226</v>
      </c>
      <c r="L24" s="19">
        <f t="shared" si="5"/>
        <v>0.684</v>
      </c>
      <c r="M24" s="20">
        <f t="shared" si="5"/>
        <v>0.675</v>
      </c>
      <c r="N24" s="19">
        <f t="shared" si="5"/>
        <v>0.71912</v>
      </c>
      <c r="O24" s="20">
        <f t="shared" si="5"/>
        <v>0.71012</v>
      </c>
    </row>
    <row r="25" spans="1:15" ht="15.75" thickBot="1">
      <c r="A25" s="31" t="s">
        <v>20</v>
      </c>
      <c r="B25" s="32">
        <f>B24/5</f>
        <v>0.142924</v>
      </c>
      <c r="C25" s="33">
        <f>C24/5</f>
        <v>0.196078</v>
      </c>
      <c r="D25" s="33">
        <f aca="true" t="shared" si="6" ref="D25:K25">D24/5</f>
        <v>0.10025199999999998</v>
      </c>
      <c r="E25" s="33">
        <f t="shared" si="6"/>
        <v>145.200042</v>
      </c>
      <c r="F25" s="33">
        <f t="shared" si="6"/>
        <v>0.163578</v>
      </c>
      <c r="G25" s="33">
        <f t="shared" si="6"/>
        <v>0.087128</v>
      </c>
      <c r="H25" s="33">
        <f t="shared" si="6"/>
        <v>0.16905799999999999</v>
      </c>
      <c r="I25" s="33">
        <f t="shared" si="6"/>
        <v>0.08498199999999999</v>
      </c>
      <c r="J25" s="33">
        <f t="shared" si="6"/>
        <v>0.1359</v>
      </c>
      <c r="K25" s="33">
        <f t="shared" si="6"/>
        <v>13.368452</v>
      </c>
      <c r="L25" s="24">
        <f>L24/5</f>
        <v>0.1368</v>
      </c>
      <c r="M25" s="25">
        <f>M24/5</f>
        <v>0.135</v>
      </c>
      <c r="N25" s="24">
        <f>N24/5</f>
        <v>0.143824</v>
      </c>
      <c r="O25" s="25">
        <f>O24/5</f>
        <v>0.14202399999999998</v>
      </c>
    </row>
    <row r="26" spans="1:15" ht="15.75" thickTop="1">
      <c r="A26" s="16">
        <v>41568</v>
      </c>
      <c r="B26" s="17">
        <v>0.14053</v>
      </c>
      <c r="C26" s="18">
        <v>0.19417</v>
      </c>
      <c r="D26" s="17">
        <v>0.09928</v>
      </c>
      <c r="E26" s="18">
        <v>144.23254</v>
      </c>
      <c r="F26" s="17">
        <v>0.15998</v>
      </c>
      <c r="G26" s="18">
        <v>0.08806</v>
      </c>
      <c r="H26" s="17">
        <v>0.1683</v>
      </c>
      <c r="I26" s="18">
        <v>0.08806</v>
      </c>
      <c r="J26" s="18">
        <v>0.1359</v>
      </c>
      <c r="K26" s="17">
        <v>13.29068</v>
      </c>
      <c r="L26" s="19">
        <v>0.1368</v>
      </c>
      <c r="M26" s="20">
        <v>0.135</v>
      </c>
      <c r="N26" s="19">
        <v>0.14143</v>
      </c>
      <c r="O26" s="20">
        <v>0.13963</v>
      </c>
    </row>
    <row r="27" spans="1:15" ht="15">
      <c r="A27" s="16">
        <v>41569</v>
      </c>
      <c r="B27" s="17">
        <v>0.14063</v>
      </c>
      <c r="C27" s="18">
        <v>0.19441</v>
      </c>
      <c r="D27" s="17">
        <v>0.0994</v>
      </c>
      <c r="E27" s="18">
        <v>144.24936</v>
      </c>
      <c r="F27" s="17">
        <v>0.16038</v>
      </c>
      <c r="G27" s="18">
        <v>0.08817</v>
      </c>
      <c r="H27" s="17">
        <v>0.16857</v>
      </c>
      <c r="I27" s="18">
        <v>0.08411</v>
      </c>
      <c r="J27" s="18">
        <v>0.1359</v>
      </c>
      <c r="K27" s="17">
        <v>13.32245</v>
      </c>
      <c r="L27" s="19">
        <v>0.1368</v>
      </c>
      <c r="M27" s="20">
        <v>0.135</v>
      </c>
      <c r="N27" s="19">
        <v>0.14153</v>
      </c>
      <c r="O27" s="20">
        <v>0.13973</v>
      </c>
    </row>
    <row r="28" spans="1:15" ht="15">
      <c r="A28" s="16">
        <v>41570</v>
      </c>
      <c r="B28" s="17">
        <v>0.1402</v>
      </c>
      <c r="C28" s="18">
        <v>0.19347</v>
      </c>
      <c r="D28" s="17">
        <v>0.09892</v>
      </c>
      <c r="E28" s="18">
        <v>144.20791</v>
      </c>
      <c r="F28" s="17">
        <v>0.16007</v>
      </c>
      <c r="G28" s="18">
        <v>0.08822</v>
      </c>
      <c r="H28" s="17">
        <v>0.16835</v>
      </c>
      <c r="I28" s="18">
        <v>0.08394</v>
      </c>
      <c r="J28" s="18">
        <v>0.1359</v>
      </c>
      <c r="K28" s="17">
        <v>13.3413</v>
      </c>
      <c r="L28" s="19">
        <v>0.1368</v>
      </c>
      <c r="M28" s="20">
        <v>0.135</v>
      </c>
      <c r="N28" s="19">
        <v>0.1411</v>
      </c>
      <c r="O28" s="20">
        <v>0.1393</v>
      </c>
    </row>
    <row r="29" spans="1:15" ht="15">
      <c r="A29" s="16">
        <v>41571</v>
      </c>
      <c r="B29" s="17">
        <v>0.14056</v>
      </c>
      <c r="C29" s="18">
        <v>0.19301</v>
      </c>
      <c r="D29" s="17">
        <v>0.09868</v>
      </c>
      <c r="E29" s="18">
        <v>143.66601</v>
      </c>
      <c r="F29" s="17">
        <v>0.16105</v>
      </c>
      <c r="G29" s="18">
        <v>0.08398</v>
      </c>
      <c r="H29" s="17">
        <v>0.16821</v>
      </c>
      <c r="I29" s="18">
        <v>0.08398</v>
      </c>
      <c r="J29" s="18">
        <v>0.1359</v>
      </c>
      <c r="K29" s="17">
        <v>13.26095</v>
      </c>
      <c r="L29" s="19">
        <v>0.1368</v>
      </c>
      <c r="M29" s="20">
        <v>0.135</v>
      </c>
      <c r="N29" s="19">
        <v>0.14146</v>
      </c>
      <c r="O29" s="20">
        <v>0.13966</v>
      </c>
    </row>
    <row r="30" spans="1:15" ht="15.75" thickBot="1">
      <c r="A30" s="21">
        <v>41572</v>
      </c>
      <c r="B30" s="22">
        <v>0.14135</v>
      </c>
      <c r="C30" s="23">
        <v>0.19265</v>
      </c>
      <c r="D30" s="22">
        <v>0.0985</v>
      </c>
      <c r="E30" s="23">
        <v>143.90247</v>
      </c>
      <c r="F30" s="22">
        <v>0.16212</v>
      </c>
      <c r="G30" s="23">
        <v>0.0878</v>
      </c>
      <c r="H30" s="22">
        <v>0.16822</v>
      </c>
      <c r="I30" s="23">
        <v>0.08401</v>
      </c>
      <c r="J30" s="23">
        <v>0.1359</v>
      </c>
      <c r="K30" s="22">
        <v>13.23564</v>
      </c>
      <c r="L30" s="24">
        <v>0.1368</v>
      </c>
      <c r="M30" s="25">
        <v>0.135</v>
      </c>
      <c r="N30" s="24">
        <v>0.14225</v>
      </c>
      <c r="O30" s="25">
        <v>0.14045</v>
      </c>
    </row>
    <row r="31" spans="1:15" ht="15.75" thickTop="1">
      <c r="A31" s="26" t="s">
        <v>19</v>
      </c>
      <c r="B31" s="27">
        <f aca="true" t="shared" si="7" ref="B31:O31">SUM(B26:B30)</f>
        <v>0.70327</v>
      </c>
      <c r="C31" s="28">
        <f t="shared" si="7"/>
        <v>0.9677100000000001</v>
      </c>
      <c r="D31" s="27">
        <f t="shared" si="7"/>
        <v>0.49478</v>
      </c>
      <c r="E31" s="28">
        <f t="shared" si="7"/>
        <v>720.25829</v>
      </c>
      <c r="F31" s="27">
        <f t="shared" si="7"/>
        <v>0.8035999999999999</v>
      </c>
      <c r="G31" s="28">
        <f t="shared" si="7"/>
        <v>0.43623</v>
      </c>
      <c r="H31" s="27">
        <f t="shared" si="7"/>
        <v>0.84165</v>
      </c>
      <c r="I31" s="28">
        <f t="shared" si="7"/>
        <v>0.42410000000000003</v>
      </c>
      <c r="J31" s="28">
        <f t="shared" si="7"/>
        <v>0.6795</v>
      </c>
      <c r="K31" s="27">
        <f t="shared" si="7"/>
        <v>66.45102</v>
      </c>
      <c r="L31" s="19">
        <f t="shared" si="7"/>
        <v>0.684</v>
      </c>
      <c r="M31" s="20">
        <f t="shared" si="7"/>
        <v>0.675</v>
      </c>
      <c r="N31" s="19">
        <f t="shared" si="7"/>
        <v>0.70777</v>
      </c>
      <c r="O31" s="20">
        <f t="shared" si="7"/>
        <v>0.69877</v>
      </c>
    </row>
    <row r="32" spans="1:15" ht="15.75" thickBot="1">
      <c r="A32" s="31" t="s">
        <v>20</v>
      </c>
      <c r="B32" s="32">
        <f>B31/5</f>
        <v>0.140654</v>
      </c>
      <c r="C32" s="33">
        <f>C31/5</f>
        <v>0.19354200000000002</v>
      </c>
      <c r="D32" s="33">
        <f aca="true" t="shared" si="8" ref="D32:K32">D31/5</f>
        <v>0.098956</v>
      </c>
      <c r="E32" s="33">
        <f t="shared" si="8"/>
        <v>144.051658</v>
      </c>
      <c r="F32" s="33">
        <f t="shared" si="8"/>
        <v>0.16071999999999997</v>
      </c>
      <c r="G32" s="33">
        <f t="shared" si="8"/>
        <v>0.087246</v>
      </c>
      <c r="H32" s="33">
        <f t="shared" si="8"/>
        <v>0.16833</v>
      </c>
      <c r="I32" s="33">
        <f t="shared" si="8"/>
        <v>0.08482</v>
      </c>
      <c r="J32" s="33">
        <f t="shared" si="8"/>
        <v>0.1359</v>
      </c>
      <c r="K32" s="33">
        <f t="shared" si="8"/>
        <v>13.290204</v>
      </c>
      <c r="L32" s="24">
        <f>L31/5</f>
        <v>0.1368</v>
      </c>
      <c r="M32" s="25">
        <f>M31/5</f>
        <v>0.135</v>
      </c>
      <c r="N32" s="24">
        <f>N31/5</f>
        <v>0.141554</v>
      </c>
      <c r="O32" s="25">
        <f>O31/5</f>
        <v>0.139754</v>
      </c>
    </row>
    <row r="33" spans="1:15" ht="15.75" thickTop="1">
      <c r="A33" s="16">
        <v>41575</v>
      </c>
      <c r="B33" s="17">
        <v>0.14176</v>
      </c>
      <c r="C33" s="18">
        <v>0.19258</v>
      </c>
      <c r="D33" s="17">
        <v>0.09846</v>
      </c>
      <c r="E33" s="18">
        <v>144.38322</v>
      </c>
      <c r="F33" s="17">
        <v>0.16413</v>
      </c>
      <c r="G33" s="18">
        <v>0.08779</v>
      </c>
      <c r="H33" s="17">
        <v>0.168</v>
      </c>
      <c r="I33" s="18">
        <v>0.08405</v>
      </c>
      <c r="J33" s="18">
        <v>0.1359</v>
      </c>
      <c r="K33" s="17">
        <v>13.25857</v>
      </c>
      <c r="L33" s="19">
        <v>0.1368</v>
      </c>
      <c r="M33" s="20">
        <v>0.135</v>
      </c>
      <c r="N33" s="19">
        <v>0.14266</v>
      </c>
      <c r="O33" s="20">
        <v>0.14086</v>
      </c>
    </row>
    <row r="34" spans="1:15" ht="15">
      <c r="A34" s="16">
        <v>41576</v>
      </c>
      <c r="B34" s="17">
        <v>0.14179</v>
      </c>
      <c r="C34" s="18">
        <v>0.19269</v>
      </c>
      <c r="D34" s="17">
        <v>0.09852</v>
      </c>
      <c r="E34" s="18">
        <v>144.34024</v>
      </c>
      <c r="F34" s="17">
        <v>0.16368</v>
      </c>
      <c r="G34" s="18">
        <v>0.08784</v>
      </c>
      <c r="H34" s="17">
        <v>0.16816</v>
      </c>
      <c r="I34" s="18">
        <v>0.08407</v>
      </c>
      <c r="J34" s="18">
        <v>0.1359</v>
      </c>
      <c r="K34" s="17">
        <v>13.26962</v>
      </c>
      <c r="L34" s="19">
        <v>0.1368</v>
      </c>
      <c r="M34" s="20">
        <v>0.135</v>
      </c>
      <c r="N34" s="19">
        <v>0.14269</v>
      </c>
      <c r="O34" s="20">
        <v>0.14089</v>
      </c>
    </row>
    <row r="35" spans="1:15" ht="15">
      <c r="A35" s="16">
        <v>41577</v>
      </c>
      <c r="B35" s="17">
        <v>0.1428</v>
      </c>
      <c r="C35" s="18">
        <v>0.19298</v>
      </c>
      <c r="D35" s="17">
        <v>0.09867</v>
      </c>
      <c r="E35" s="18">
        <v>144.25309</v>
      </c>
      <c r="F35" s="17">
        <v>0.16434</v>
      </c>
      <c r="G35" s="18">
        <v>0.08802</v>
      </c>
      <c r="H35" s="17">
        <v>0.16843</v>
      </c>
      <c r="I35" s="18">
        <v>0.08453</v>
      </c>
      <c r="J35" s="18">
        <v>0.1359</v>
      </c>
      <c r="K35" s="17">
        <v>13.30801</v>
      </c>
      <c r="L35" s="19">
        <v>0.1368</v>
      </c>
      <c r="M35" s="20">
        <v>0.135</v>
      </c>
      <c r="N35" s="19">
        <v>0.1437</v>
      </c>
      <c r="O35" s="20">
        <v>0.1419</v>
      </c>
    </row>
    <row r="36" spans="1:15" ht="15">
      <c r="A36" s="16">
        <v>41578</v>
      </c>
      <c r="B36" s="17">
        <v>0.14333</v>
      </c>
      <c r="C36" s="18">
        <v>0.19333</v>
      </c>
      <c r="D36" s="17">
        <v>0.09885</v>
      </c>
      <c r="E36" s="18">
        <v>144.16068</v>
      </c>
      <c r="F36" s="17">
        <v>0.16493</v>
      </c>
      <c r="G36" s="18">
        <v>0.08805</v>
      </c>
      <c r="H36" s="17">
        <v>0.16832</v>
      </c>
      <c r="I36" s="18">
        <v>0.08468</v>
      </c>
      <c r="J36" s="18">
        <v>0.1359</v>
      </c>
      <c r="K36" s="17">
        <v>13.36101</v>
      </c>
      <c r="L36" s="19">
        <v>0.1368</v>
      </c>
      <c r="M36" s="20">
        <v>0.135</v>
      </c>
      <c r="N36" s="19">
        <v>0.14423</v>
      </c>
      <c r="O36" s="20">
        <v>0.14243</v>
      </c>
    </row>
    <row r="37" spans="1:15" ht="15.75" thickBot="1">
      <c r="A37" s="21"/>
      <c r="B37" s="22"/>
      <c r="C37" s="23"/>
      <c r="D37" s="22"/>
      <c r="E37" s="23"/>
      <c r="F37" s="22"/>
      <c r="G37" s="23"/>
      <c r="H37" s="22"/>
      <c r="I37" s="23"/>
      <c r="J37" s="23"/>
      <c r="K37" s="22"/>
      <c r="L37" s="24"/>
      <c r="M37" s="25"/>
      <c r="N37" s="24"/>
      <c r="O37" s="25"/>
    </row>
    <row r="38" spans="1:15" ht="15.75" thickTop="1">
      <c r="A38" s="26" t="s">
        <v>19</v>
      </c>
      <c r="B38" s="27">
        <f aca="true" t="shared" si="9" ref="B38:O38">SUM(B33:B37)</f>
        <v>0.56968</v>
      </c>
      <c r="C38" s="28">
        <f t="shared" si="9"/>
        <v>0.77158</v>
      </c>
      <c r="D38" s="27">
        <f t="shared" si="9"/>
        <v>0.39449999999999996</v>
      </c>
      <c r="E38" s="28">
        <f t="shared" si="9"/>
        <v>577.13723</v>
      </c>
      <c r="F38" s="27">
        <f t="shared" si="9"/>
        <v>0.65708</v>
      </c>
      <c r="G38" s="28">
        <f t="shared" si="9"/>
        <v>0.3517</v>
      </c>
      <c r="H38" s="27">
        <f t="shared" si="9"/>
        <v>0.67291</v>
      </c>
      <c r="I38" s="28">
        <f t="shared" si="9"/>
        <v>0.33733</v>
      </c>
      <c r="J38" s="28">
        <f t="shared" si="9"/>
        <v>0.5436</v>
      </c>
      <c r="K38" s="27">
        <f t="shared" si="9"/>
        <v>53.197210000000005</v>
      </c>
      <c r="L38" s="19">
        <f t="shared" si="9"/>
        <v>0.5472</v>
      </c>
      <c r="M38" s="20">
        <f t="shared" si="9"/>
        <v>0.54</v>
      </c>
      <c r="N38" s="19">
        <f t="shared" si="9"/>
        <v>0.57328</v>
      </c>
      <c r="O38" s="20">
        <f t="shared" si="9"/>
        <v>0.5660799999999999</v>
      </c>
    </row>
    <row r="39" spans="1:15" ht="15.75" thickBot="1">
      <c r="A39" s="31" t="s">
        <v>20</v>
      </c>
      <c r="B39" s="32">
        <f>B38/4</f>
        <v>0.14242</v>
      </c>
      <c r="C39" s="33">
        <f>C38/4</f>
        <v>0.192895</v>
      </c>
      <c r="D39" s="33">
        <f aca="true" t="shared" si="10" ref="D39:K39">D38/4</f>
        <v>0.09862499999999999</v>
      </c>
      <c r="E39" s="33">
        <f t="shared" si="10"/>
        <v>144.2843075</v>
      </c>
      <c r="F39" s="33">
        <f t="shared" si="10"/>
        <v>0.16427</v>
      </c>
      <c r="G39" s="33">
        <f t="shared" si="10"/>
        <v>0.087925</v>
      </c>
      <c r="H39" s="33">
        <f t="shared" si="10"/>
        <v>0.1682275</v>
      </c>
      <c r="I39" s="33">
        <f t="shared" si="10"/>
        <v>0.0843325</v>
      </c>
      <c r="J39" s="33">
        <f t="shared" si="10"/>
        <v>0.1359</v>
      </c>
      <c r="K39" s="33">
        <f t="shared" si="10"/>
        <v>13.299302500000001</v>
      </c>
      <c r="L39" s="24">
        <f>L38/4</f>
        <v>0.1368</v>
      </c>
      <c r="M39" s="25">
        <f>M38/4</f>
        <v>0.135</v>
      </c>
      <c r="N39" s="25">
        <f>N38/4</f>
        <v>0.14332</v>
      </c>
      <c r="O39" s="25">
        <f>O38/4</f>
        <v>0.14151999999999998</v>
      </c>
    </row>
    <row r="40" spans="1:15" ht="15.75" thickTop="1">
      <c r="A40" s="36"/>
      <c r="B40" s="17"/>
      <c r="C40" s="18"/>
      <c r="D40" s="17"/>
      <c r="E40" s="18"/>
      <c r="F40" s="17"/>
      <c r="G40" s="18"/>
      <c r="H40" s="17"/>
      <c r="I40" s="18"/>
      <c r="J40" s="18"/>
      <c r="K40" s="17"/>
      <c r="L40" s="19"/>
      <c r="M40" s="20"/>
      <c r="N40" s="19"/>
      <c r="O40" s="20"/>
    </row>
    <row r="41" spans="1:15" ht="15">
      <c r="A41" s="36"/>
      <c r="B41" s="17"/>
      <c r="C41" s="18"/>
      <c r="D41" s="17"/>
      <c r="E41" s="18"/>
      <c r="F41" s="17"/>
      <c r="G41" s="18"/>
      <c r="H41" s="17"/>
      <c r="I41" s="18"/>
      <c r="J41" s="18"/>
      <c r="K41" s="17"/>
      <c r="L41" s="19"/>
      <c r="M41" s="20"/>
      <c r="N41" s="19"/>
      <c r="O41" s="20"/>
    </row>
    <row r="42" spans="1:15" ht="20.25">
      <c r="A42" s="36"/>
      <c r="B42" s="17"/>
      <c r="C42" s="52"/>
      <c r="D42" s="17"/>
      <c r="E42" s="38" t="s">
        <v>21</v>
      </c>
      <c r="F42" s="17"/>
      <c r="G42" s="18"/>
      <c r="H42" s="17"/>
      <c r="I42" s="18"/>
      <c r="J42" s="18"/>
      <c r="K42" s="17"/>
      <c r="L42" s="19"/>
      <c r="M42" s="20"/>
      <c r="N42" s="19"/>
      <c r="O42" s="20"/>
    </row>
    <row r="43" spans="1:15" ht="15.75" thickBot="1">
      <c r="A43" s="39"/>
      <c r="B43" s="40"/>
      <c r="C43" s="41"/>
      <c r="D43" s="40"/>
      <c r="E43" s="41"/>
      <c r="F43" s="40"/>
      <c r="G43" s="41"/>
      <c r="H43" s="40"/>
      <c r="I43" s="41"/>
      <c r="J43" s="41"/>
      <c r="K43" s="40"/>
      <c r="L43" s="42"/>
      <c r="M43" s="43"/>
      <c r="N43" s="42"/>
      <c r="O43" s="43"/>
    </row>
    <row r="44" spans="1:15" ht="15">
      <c r="A44" s="44" t="s">
        <v>22</v>
      </c>
      <c r="B44" s="45">
        <f aca="true" t="shared" si="11" ref="B44:O44">SUM(B6:B9,B12:B16,B19:B23,B26:B30,B33:B37)</f>
        <v>3.2897099999999995</v>
      </c>
      <c r="C44" s="58">
        <f t="shared" si="11"/>
        <v>4.485750000000001</v>
      </c>
      <c r="D44" s="45">
        <f t="shared" si="11"/>
        <v>2.2927</v>
      </c>
      <c r="E44" s="58">
        <f t="shared" si="11"/>
        <v>3337.83513</v>
      </c>
      <c r="F44" s="58">
        <f t="shared" si="11"/>
        <v>3.75453</v>
      </c>
      <c r="G44" s="45">
        <f t="shared" si="11"/>
        <v>2.0205100000000003</v>
      </c>
      <c r="H44" s="58">
        <f t="shared" si="11"/>
        <v>3.88438</v>
      </c>
      <c r="I44" s="45">
        <f t="shared" si="11"/>
        <v>1.95033</v>
      </c>
      <c r="J44" s="58">
        <f t="shared" si="11"/>
        <v>3.126799999999999</v>
      </c>
      <c r="K44" s="46">
        <f t="shared" si="11"/>
        <v>305.739481</v>
      </c>
      <c r="L44" s="19">
        <f t="shared" si="11"/>
        <v>3.1475000000000004</v>
      </c>
      <c r="M44" s="19">
        <f t="shared" si="11"/>
        <v>3.1060999999999988</v>
      </c>
      <c r="N44" s="19">
        <f t="shared" si="11"/>
        <v>3.3104100000000005</v>
      </c>
      <c r="O44" s="19">
        <f t="shared" si="11"/>
        <v>3.2690100000000006</v>
      </c>
    </row>
    <row r="45" spans="1:15" ht="15">
      <c r="A45" s="44" t="s">
        <v>23</v>
      </c>
      <c r="B45" s="45">
        <f>B44/23</f>
        <v>0.14303086956521738</v>
      </c>
      <c r="C45" s="46">
        <f>C44/23</f>
        <v>0.19503260869565223</v>
      </c>
      <c r="D45" s="46">
        <f aca="true" t="shared" si="12" ref="D45:O45">D44/23</f>
        <v>0.09968260869565217</v>
      </c>
      <c r="E45" s="46">
        <f t="shared" si="12"/>
        <v>145.12326652173914</v>
      </c>
      <c r="F45" s="46">
        <f t="shared" si="12"/>
        <v>0.1632404347826087</v>
      </c>
      <c r="G45" s="46">
        <f t="shared" si="12"/>
        <v>0.08784826086956522</v>
      </c>
      <c r="H45" s="46">
        <f t="shared" si="12"/>
        <v>0.16888608695652174</v>
      </c>
      <c r="I45" s="46">
        <f t="shared" si="12"/>
        <v>0.08479695652173913</v>
      </c>
      <c r="J45" s="46">
        <f t="shared" si="12"/>
        <v>0.13594782608695646</v>
      </c>
      <c r="K45" s="46">
        <f t="shared" si="12"/>
        <v>13.29302091304348</v>
      </c>
      <c r="L45" s="19">
        <f t="shared" si="12"/>
        <v>0.13684782608695653</v>
      </c>
      <c r="M45" s="19">
        <f t="shared" si="12"/>
        <v>0.13504782608695648</v>
      </c>
      <c r="N45" s="19">
        <f t="shared" si="12"/>
        <v>0.14393086956521742</v>
      </c>
      <c r="O45" s="19">
        <f t="shared" si="12"/>
        <v>0.14213086956521742</v>
      </c>
    </row>
    <row r="46" spans="1:15" ht="15">
      <c r="A46" s="44" t="s">
        <v>24</v>
      </c>
      <c r="B46" s="45">
        <f>1/B45</f>
        <v>6.99149773080302</v>
      </c>
      <c r="C46" s="46">
        <f>1/C45</f>
        <v>5.127347712199742</v>
      </c>
      <c r="D46" s="45">
        <f>1/D45</f>
        <v>10.031840188424129</v>
      </c>
      <c r="E46" s="46">
        <f>1000/E45</f>
        <v>6.890693849219568</v>
      </c>
      <c r="F46" s="46">
        <f aca="true" t="shared" si="13" ref="F46:J46">1/F45</f>
        <v>6.125933206020461</v>
      </c>
      <c r="G46" s="45">
        <f t="shared" si="13"/>
        <v>11.38326462130848</v>
      </c>
      <c r="H46" s="46">
        <f t="shared" si="13"/>
        <v>5.921150865775233</v>
      </c>
      <c r="I46" s="45">
        <f t="shared" si="13"/>
        <v>11.792876077381777</v>
      </c>
      <c r="J46" s="46">
        <f t="shared" si="13"/>
        <v>7.355763080465655</v>
      </c>
      <c r="K46" s="46">
        <f>100/K45</f>
        <v>7.522744502859936</v>
      </c>
      <c r="L46" s="19">
        <f>1/L45</f>
        <v>7.307386814932485</v>
      </c>
      <c r="M46" s="19">
        <f>1/M45</f>
        <v>7.404784134445126</v>
      </c>
      <c r="N46" s="19">
        <f>1/N45</f>
        <v>6.9477798822502335</v>
      </c>
      <c r="O46" s="19">
        <f>1/O45</f>
        <v>7.03576923900508</v>
      </c>
    </row>
    <row r="47" spans="1:15" ht="15.75" thickBot="1">
      <c r="A47" s="47"/>
      <c r="B47" s="48"/>
      <c r="C47" s="49"/>
      <c r="D47" s="48"/>
      <c r="E47" s="49"/>
      <c r="F47" s="49"/>
      <c r="G47" s="48"/>
      <c r="H47" s="49"/>
      <c r="I47" s="48"/>
      <c r="J47" s="49"/>
      <c r="K47" s="48"/>
      <c r="L47" s="42"/>
      <c r="M47" s="43"/>
      <c r="N47" s="42"/>
      <c r="O47" s="43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 topLeftCell="A13">
      <selection activeCell="B35" sqref="B35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  <col min="12" max="12" width="10.28125" style="0" customWidth="1"/>
    <col min="13" max="13" width="9.7109375" style="0" customWidth="1"/>
    <col min="14" max="14" width="10.7109375" style="0" customWidth="1"/>
    <col min="15" max="15" width="10.28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thickBot="1">
      <c r="A2" s="1"/>
      <c r="B2" s="1"/>
      <c r="C2" s="2" t="s">
        <v>35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1</v>
      </c>
      <c r="M3" s="5"/>
      <c r="N3" s="5"/>
      <c r="O3" s="6"/>
    </row>
    <row r="4" spans="1:15" ht="15.75" thickBot="1">
      <c r="A4" s="7"/>
      <c r="B4" s="8"/>
      <c r="C4" s="7"/>
      <c r="D4" s="8"/>
      <c r="E4" s="7"/>
      <c r="F4" s="8"/>
      <c r="G4" s="7"/>
      <c r="H4" s="8"/>
      <c r="I4" s="7"/>
      <c r="J4" s="7"/>
      <c r="K4" s="8"/>
      <c r="L4" s="9" t="s">
        <v>2</v>
      </c>
      <c r="M4" s="10"/>
      <c r="N4" s="9" t="s">
        <v>3</v>
      </c>
      <c r="O4" s="11"/>
    </row>
    <row r="5" spans="1:15" ht="15.75" thickBot="1">
      <c r="A5" s="12" t="s">
        <v>4</v>
      </c>
      <c r="B5" s="13" t="s">
        <v>5</v>
      </c>
      <c r="C5" s="12" t="s">
        <v>6</v>
      </c>
      <c r="D5" s="13" t="s">
        <v>7</v>
      </c>
      <c r="E5" s="12" t="s">
        <v>8</v>
      </c>
      <c r="F5" s="13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4" t="s">
        <v>17</v>
      </c>
      <c r="O5" s="15" t="s">
        <v>18</v>
      </c>
    </row>
    <row r="6" spans="1:15" ht="15">
      <c r="A6" s="62">
        <v>41579</v>
      </c>
      <c r="B6" s="63">
        <v>0.14329</v>
      </c>
      <c r="C6" s="64">
        <v>0.19486</v>
      </c>
      <c r="D6" s="63">
        <v>0.09963</v>
      </c>
      <c r="E6" s="64">
        <v>144.11329</v>
      </c>
      <c r="F6" s="63">
        <v>0.16431</v>
      </c>
      <c r="G6" s="64">
        <v>0.08836</v>
      </c>
      <c r="H6" s="63">
        <v>0.16855</v>
      </c>
      <c r="I6" s="64">
        <v>0.0847</v>
      </c>
      <c r="J6" s="64">
        <v>0.1359</v>
      </c>
      <c r="K6" s="63">
        <v>13.3557</v>
      </c>
      <c r="L6" s="65">
        <v>0.1368</v>
      </c>
      <c r="M6" s="66">
        <v>0.135</v>
      </c>
      <c r="N6" s="65">
        <v>0.1419</v>
      </c>
      <c r="O6" s="66">
        <v>0.14239</v>
      </c>
    </row>
    <row r="7" spans="1:15" ht="15">
      <c r="A7" s="16">
        <v>41582</v>
      </c>
      <c r="B7" s="17">
        <v>0.14401</v>
      </c>
      <c r="C7" s="18">
        <v>0.19704</v>
      </c>
      <c r="D7" s="17">
        <v>0.10074</v>
      </c>
      <c r="E7" s="18">
        <v>144.41464</v>
      </c>
      <c r="F7" s="17">
        <v>0.16465</v>
      </c>
      <c r="G7" s="18">
        <v>0.08872</v>
      </c>
      <c r="H7" s="17">
        <v>0.16902</v>
      </c>
      <c r="I7" s="18">
        <v>0.08534</v>
      </c>
      <c r="J7" s="18">
        <v>0.1359</v>
      </c>
      <c r="K7" s="17">
        <v>13.41979</v>
      </c>
      <c r="L7" s="19">
        <v>0.1368</v>
      </c>
      <c r="M7" s="20">
        <v>0.135</v>
      </c>
      <c r="N7" s="19">
        <v>0.14491</v>
      </c>
      <c r="O7" s="20">
        <v>0.14311</v>
      </c>
    </row>
    <row r="8" spans="1:15" ht="15">
      <c r="A8" s="16">
        <v>41583</v>
      </c>
      <c r="B8" s="17">
        <v>0.14339</v>
      </c>
      <c r="C8" s="18">
        <v>0.19703</v>
      </c>
      <c r="D8" s="17">
        <v>0.10074</v>
      </c>
      <c r="E8" s="18">
        <v>144.38084</v>
      </c>
      <c r="F8" s="17">
        <v>0.1642</v>
      </c>
      <c r="G8" s="18">
        <v>0.08875</v>
      </c>
      <c r="H8" s="17">
        <v>0.16892</v>
      </c>
      <c r="I8" s="18">
        <v>0.08524</v>
      </c>
      <c r="J8" s="18">
        <v>0.1359</v>
      </c>
      <c r="K8" s="17">
        <v>13.40908</v>
      </c>
      <c r="L8" s="19">
        <v>0.1368</v>
      </c>
      <c r="M8" s="20">
        <v>0.135</v>
      </c>
      <c r="N8" s="19">
        <v>0.14429</v>
      </c>
      <c r="O8" s="20">
        <v>0.14249</v>
      </c>
    </row>
    <row r="9" spans="1:15" ht="15">
      <c r="A9" s="16">
        <v>41584</v>
      </c>
      <c r="B9" s="17">
        <v>0.14306</v>
      </c>
      <c r="C9" s="18">
        <v>0.19713</v>
      </c>
      <c r="D9" s="17">
        <v>0.10079</v>
      </c>
      <c r="E9" s="18">
        <v>144.333005</v>
      </c>
      <c r="F9" s="17">
        <v>0.16415</v>
      </c>
      <c r="G9" s="18">
        <v>0.08871</v>
      </c>
      <c r="H9" s="17">
        <v>0.1689</v>
      </c>
      <c r="I9" s="18">
        <v>0.08486</v>
      </c>
      <c r="J9" s="18">
        <v>0.1359</v>
      </c>
      <c r="K9" s="17">
        <v>13.37986</v>
      </c>
      <c r="L9" s="19">
        <v>0.1368</v>
      </c>
      <c r="M9" s="20">
        <v>0.135</v>
      </c>
      <c r="N9" s="19">
        <v>0.14396</v>
      </c>
      <c r="O9" s="20">
        <v>0.14216</v>
      </c>
    </row>
    <row r="10" spans="1:15" ht="15">
      <c r="A10" s="16">
        <v>41554</v>
      </c>
      <c r="B10" s="17">
        <v>0.14279</v>
      </c>
      <c r="C10" s="18">
        <v>0.1967</v>
      </c>
      <c r="D10" s="17">
        <v>0.10057</v>
      </c>
      <c r="E10" s="18">
        <v>144.27144</v>
      </c>
      <c r="F10" s="17">
        <v>0.1621</v>
      </c>
      <c r="G10" s="18">
        <v>0.08867</v>
      </c>
      <c r="H10" s="17">
        <v>0.16895</v>
      </c>
      <c r="I10" s="18">
        <v>0.08452</v>
      </c>
      <c r="J10" s="18">
        <v>0.1359</v>
      </c>
      <c r="K10" s="17">
        <v>13.39991</v>
      </c>
      <c r="L10" s="19">
        <v>0.1368</v>
      </c>
      <c r="M10" s="20">
        <v>0.135</v>
      </c>
      <c r="N10" s="19">
        <v>0.14369</v>
      </c>
      <c r="O10" s="20">
        <v>0.14189</v>
      </c>
    </row>
    <row r="11" spans="1:15" ht="15.75" thickBot="1">
      <c r="A11" s="21">
        <v>41586</v>
      </c>
      <c r="B11" s="22">
        <v>0.14338</v>
      </c>
      <c r="C11" s="23">
        <v>0.19829</v>
      </c>
      <c r="D11" s="22">
        <v>0.10138</v>
      </c>
      <c r="E11" s="23">
        <v>144.23916</v>
      </c>
      <c r="F11" s="22">
        <v>0.16272</v>
      </c>
      <c r="G11" s="23">
        <v>0.08868</v>
      </c>
      <c r="H11" s="22">
        <v>0.16913</v>
      </c>
      <c r="I11" s="23">
        <v>0.08463</v>
      </c>
      <c r="J11" s="23">
        <v>0.1359</v>
      </c>
      <c r="K11" s="22">
        <v>13.40603</v>
      </c>
      <c r="L11" s="24">
        <v>0.1368</v>
      </c>
      <c r="M11" s="25">
        <v>0.135</v>
      </c>
      <c r="N11" s="24">
        <v>0.14428</v>
      </c>
      <c r="O11" s="25">
        <v>0.14248</v>
      </c>
    </row>
    <row r="12" spans="1:15" ht="15.75" thickTop="1">
      <c r="A12" s="26" t="s">
        <v>19</v>
      </c>
      <c r="B12" s="27">
        <f aca="true" t="shared" si="0" ref="B12:O12">SUM(B6:B11)</f>
        <v>0.85992</v>
      </c>
      <c r="C12" s="28">
        <f t="shared" si="0"/>
        <v>1.1810500000000002</v>
      </c>
      <c r="D12" s="27">
        <f t="shared" si="0"/>
        <v>0.60385</v>
      </c>
      <c r="E12" s="28">
        <f t="shared" si="0"/>
        <v>865.7523749999999</v>
      </c>
      <c r="F12" s="27">
        <f t="shared" si="0"/>
        <v>0.9821300000000001</v>
      </c>
      <c r="G12" s="28">
        <f t="shared" si="0"/>
        <v>0.53189</v>
      </c>
      <c r="H12" s="27">
        <f t="shared" si="0"/>
        <v>1.0134699999999999</v>
      </c>
      <c r="I12" s="28">
        <f t="shared" si="0"/>
        <v>0.50929</v>
      </c>
      <c r="J12" s="28">
        <f t="shared" si="0"/>
        <v>0.8154</v>
      </c>
      <c r="K12" s="27">
        <f t="shared" si="0"/>
        <v>80.37037000000001</v>
      </c>
      <c r="L12" s="19">
        <f t="shared" si="0"/>
        <v>0.8208000000000001</v>
      </c>
      <c r="M12" s="20">
        <f t="shared" si="0"/>
        <v>0.81</v>
      </c>
      <c r="N12" s="19">
        <f t="shared" si="0"/>
        <v>0.86303</v>
      </c>
      <c r="O12" s="20">
        <f t="shared" si="0"/>
        <v>0.85452</v>
      </c>
    </row>
    <row r="13" spans="1:15" ht="15.75" thickBot="1">
      <c r="A13" s="31" t="s">
        <v>20</v>
      </c>
      <c r="B13" s="32">
        <f>B12/6</f>
        <v>0.14332</v>
      </c>
      <c r="C13" s="33">
        <f>C12/6</f>
        <v>0.1968416666666667</v>
      </c>
      <c r="D13" s="33">
        <f aca="true" t="shared" si="1" ref="D13:O13">D12/6</f>
        <v>0.10064166666666667</v>
      </c>
      <c r="E13" s="33">
        <f t="shared" si="1"/>
        <v>144.2920625</v>
      </c>
      <c r="F13" s="33">
        <f t="shared" si="1"/>
        <v>0.16368833333333335</v>
      </c>
      <c r="G13" s="33">
        <f t="shared" si="1"/>
        <v>0.08864833333333333</v>
      </c>
      <c r="H13" s="33">
        <f t="shared" si="1"/>
        <v>0.16891166666666665</v>
      </c>
      <c r="I13" s="33">
        <f t="shared" si="1"/>
        <v>0.08488166666666667</v>
      </c>
      <c r="J13" s="33">
        <f t="shared" si="1"/>
        <v>0.1359</v>
      </c>
      <c r="K13" s="33">
        <f t="shared" si="1"/>
        <v>13.395061666666669</v>
      </c>
      <c r="L13" s="34">
        <f t="shared" si="1"/>
        <v>0.1368</v>
      </c>
      <c r="M13" s="34">
        <f t="shared" si="1"/>
        <v>0.135</v>
      </c>
      <c r="N13" s="34">
        <f t="shared" si="1"/>
        <v>0.14383833333333332</v>
      </c>
      <c r="O13" s="34">
        <f t="shared" si="1"/>
        <v>0.14242</v>
      </c>
    </row>
    <row r="14" spans="1:15" ht="15.75" thickTop="1">
      <c r="A14" s="16">
        <v>41589</v>
      </c>
      <c r="B14" s="17">
        <v>0.14524</v>
      </c>
      <c r="C14" s="18">
        <v>0.19946</v>
      </c>
      <c r="D14" s="17">
        <v>0.10198</v>
      </c>
      <c r="E14" s="18">
        <v>144.83389</v>
      </c>
      <c r="F14" s="17">
        <v>0.16505</v>
      </c>
      <c r="G14" s="18">
        <v>0.08906</v>
      </c>
      <c r="H14" s="17">
        <v>0.16984</v>
      </c>
      <c r="I14" s="18">
        <v>0.08511</v>
      </c>
      <c r="J14" s="18">
        <v>0.1362</v>
      </c>
      <c r="K14" s="17">
        <v>13.50491</v>
      </c>
      <c r="L14" s="19">
        <v>0.1371</v>
      </c>
      <c r="M14" s="20">
        <v>0.1353</v>
      </c>
      <c r="N14" s="19">
        <v>0.14614</v>
      </c>
      <c r="O14" s="20">
        <v>0.14434</v>
      </c>
    </row>
    <row r="15" spans="1:15" ht="15">
      <c r="A15" s="16">
        <v>41590</v>
      </c>
      <c r="B15" s="17">
        <v>0.14539</v>
      </c>
      <c r="C15" s="18">
        <v>0.19898</v>
      </c>
      <c r="D15" s="17">
        <v>0.10174</v>
      </c>
      <c r="E15" s="18">
        <v>145.74081</v>
      </c>
      <c r="F15" s="17">
        <v>0.16493</v>
      </c>
      <c r="G15" s="18">
        <v>0.08924</v>
      </c>
      <c r="H15" s="17">
        <v>0.17003</v>
      </c>
      <c r="I15" s="18">
        <v>0.08519</v>
      </c>
      <c r="J15" s="18">
        <v>0.1362</v>
      </c>
      <c r="K15" s="17">
        <v>13.50372</v>
      </c>
      <c r="L15" s="19">
        <v>0.1371</v>
      </c>
      <c r="M15" s="20">
        <v>0.1353</v>
      </c>
      <c r="N15" s="19">
        <v>0.14629</v>
      </c>
      <c r="O15" s="20">
        <v>0.14449</v>
      </c>
    </row>
    <row r="16" spans="1:15" ht="15">
      <c r="A16" s="16">
        <v>41591</v>
      </c>
      <c r="B16" s="17">
        <v>0.14648</v>
      </c>
      <c r="C16" s="18">
        <v>0.19902</v>
      </c>
      <c r="D16" s="17">
        <v>0.10175</v>
      </c>
      <c r="E16" s="18">
        <v>146.24917</v>
      </c>
      <c r="F16" s="17">
        <v>0.16613</v>
      </c>
      <c r="G16" s="18">
        <v>0.08958</v>
      </c>
      <c r="H16" s="17">
        <v>0.17059</v>
      </c>
      <c r="I16" s="18">
        <v>0.08572</v>
      </c>
      <c r="J16" s="18">
        <v>0.1365</v>
      </c>
      <c r="K16" s="17">
        <v>13.57868</v>
      </c>
      <c r="L16" s="19">
        <v>0.1374</v>
      </c>
      <c r="M16" s="20">
        <v>0.1356</v>
      </c>
      <c r="N16" s="19">
        <v>0.14738</v>
      </c>
      <c r="O16" s="20">
        <v>0.14558</v>
      </c>
    </row>
    <row r="17" spans="1:15" ht="15">
      <c r="A17" s="16">
        <v>41592</v>
      </c>
      <c r="B17" s="17">
        <v>0.14682</v>
      </c>
      <c r="C17" s="18">
        <v>0.19903</v>
      </c>
      <c r="D17" s="17">
        <v>0.10176</v>
      </c>
      <c r="E17" s="18">
        <v>146.5023</v>
      </c>
      <c r="F17" s="17">
        <v>0.16592</v>
      </c>
      <c r="G17" s="18">
        <v>0.08949</v>
      </c>
      <c r="H17" s="17">
        <v>0.17053</v>
      </c>
      <c r="I17" s="18">
        <v>0.08554</v>
      </c>
      <c r="J17" s="18">
        <v>0.1366</v>
      </c>
      <c r="K17" s="17">
        <v>13.58146</v>
      </c>
      <c r="L17" s="19">
        <v>0.1375</v>
      </c>
      <c r="M17" s="20">
        <v>0.1357</v>
      </c>
      <c r="N17" s="19">
        <v>0.14772</v>
      </c>
      <c r="O17" s="20">
        <v>0.14592</v>
      </c>
    </row>
    <row r="18" spans="1:15" ht="15.75" thickBot="1">
      <c r="A18" s="21">
        <v>41593</v>
      </c>
      <c r="B18" s="22">
        <v>0.1462</v>
      </c>
      <c r="C18" s="23">
        <v>0.19822</v>
      </c>
      <c r="D18" s="22">
        <v>0.10135</v>
      </c>
      <c r="E18" s="23">
        <v>145.70248</v>
      </c>
      <c r="F18" s="22">
        <v>0.16444</v>
      </c>
      <c r="G18" s="23">
        <v>0.08932</v>
      </c>
      <c r="H18" s="22">
        <v>0.1701</v>
      </c>
      <c r="I18" s="23">
        <v>0.08495</v>
      </c>
      <c r="J18" s="23">
        <v>0.1364</v>
      </c>
      <c r="K18" s="22">
        <v>13.60164</v>
      </c>
      <c r="L18" s="24">
        <v>0.1373</v>
      </c>
      <c r="M18" s="25">
        <v>0.1355</v>
      </c>
      <c r="N18" s="24">
        <v>0.14707</v>
      </c>
      <c r="O18" s="25">
        <v>0.14527</v>
      </c>
    </row>
    <row r="19" spans="1:15" ht="15.75" thickTop="1">
      <c r="A19" s="26" t="s">
        <v>19</v>
      </c>
      <c r="B19" s="27">
        <f aca="true" t="shared" si="2" ref="B19:O19">SUM(B14:B18)</f>
        <v>0.7301300000000001</v>
      </c>
      <c r="C19" s="28">
        <f t="shared" si="2"/>
        <v>0.99471</v>
      </c>
      <c r="D19" s="27">
        <f t="shared" si="2"/>
        <v>0.50858</v>
      </c>
      <c r="E19" s="28">
        <f t="shared" si="2"/>
        <v>729.0286500000001</v>
      </c>
      <c r="F19" s="27">
        <f t="shared" si="2"/>
        <v>0.82647</v>
      </c>
      <c r="G19" s="28">
        <f t="shared" si="2"/>
        <v>0.44669000000000003</v>
      </c>
      <c r="H19" s="27">
        <f t="shared" si="2"/>
        <v>0.85109</v>
      </c>
      <c r="I19" s="28">
        <f t="shared" si="2"/>
        <v>0.42651000000000006</v>
      </c>
      <c r="J19" s="28">
        <f t="shared" si="2"/>
        <v>0.6819</v>
      </c>
      <c r="K19" s="27">
        <f t="shared" si="2"/>
        <v>67.77041</v>
      </c>
      <c r="L19" s="19">
        <f t="shared" si="2"/>
        <v>0.6863999999999999</v>
      </c>
      <c r="M19" s="20">
        <f t="shared" si="2"/>
        <v>0.6774</v>
      </c>
      <c r="N19" s="19">
        <f t="shared" si="2"/>
        <v>0.7346</v>
      </c>
      <c r="O19" s="20">
        <f t="shared" si="2"/>
        <v>0.7256</v>
      </c>
    </row>
    <row r="20" spans="1:15" ht="15.75" thickBot="1">
      <c r="A20" s="31" t="s">
        <v>20</v>
      </c>
      <c r="B20" s="32">
        <f>B19/5</f>
        <v>0.14602600000000002</v>
      </c>
      <c r="C20" s="33">
        <f>C19/5</f>
        <v>0.198942</v>
      </c>
      <c r="D20" s="33">
        <f aca="true" t="shared" si="3" ref="D20:K20">D19/5</f>
        <v>0.101716</v>
      </c>
      <c r="E20" s="33">
        <f t="shared" si="3"/>
        <v>145.80573</v>
      </c>
      <c r="F20" s="33">
        <f t="shared" si="3"/>
        <v>0.165294</v>
      </c>
      <c r="G20" s="33">
        <f t="shared" si="3"/>
        <v>0.089338</v>
      </c>
      <c r="H20" s="33">
        <f t="shared" si="3"/>
        <v>0.170218</v>
      </c>
      <c r="I20" s="33">
        <f t="shared" si="3"/>
        <v>0.08530200000000002</v>
      </c>
      <c r="J20" s="33">
        <f t="shared" si="3"/>
        <v>0.13638</v>
      </c>
      <c r="K20" s="33">
        <f t="shared" si="3"/>
        <v>13.554082</v>
      </c>
      <c r="L20" s="24">
        <f>L19/5</f>
        <v>0.13727999999999999</v>
      </c>
      <c r="M20" s="25">
        <f>M19/5</f>
        <v>0.13548</v>
      </c>
      <c r="N20" s="24">
        <f>N19/5</f>
        <v>0.14692</v>
      </c>
      <c r="O20" s="25">
        <f>O19/5</f>
        <v>0.14512</v>
      </c>
    </row>
    <row r="21" spans="1:15" ht="15" customHeight="1" thickTop="1">
      <c r="A21" s="16">
        <v>41596</v>
      </c>
      <c r="B21" s="17">
        <v>0.1453</v>
      </c>
      <c r="C21" s="18">
        <v>0.19744</v>
      </c>
      <c r="D21" s="17">
        <v>0.10095</v>
      </c>
      <c r="E21" s="18">
        <v>145.11599</v>
      </c>
      <c r="F21" s="17">
        <v>0.16331</v>
      </c>
      <c r="G21" s="18">
        <v>0.08914</v>
      </c>
      <c r="H21" s="17">
        <v>0.16966</v>
      </c>
      <c r="I21" s="18">
        <v>0.08452</v>
      </c>
      <c r="J21" s="18">
        <v>0.1362</v>
      </c>
      <c r="K21" s="17">
        <v>13.6549</v>
      </c>
      <c r="L21" s="19">
        <v>0.1371</v>
      </c>
      <c r="M21" s="20">
        <v>0.1353</v>
      </c>
      <c r="N21" s="19">
        <v>0.1462</v>
      </c>
      <c r="O21" s="20">
        <v>0.1444</v>
      </c>
    </row>
    <row r="22" spans="1:15" ht="15">
      <c r="A22" s="16">
        <v>41597</v>
      </c>
      <c r="B22" s="17">
        <v>0.14493</v>
      </c>
      <c r="C22" s="18">
        <v>0.197</v>
      </c>
      <c r="D22" s="17">
        <v>0.10072</v>
      </c>
      <c r="E22" s="18">
        <v>144.11748</v>
      </c>
      <c r="F22" s="17">
        <v>0.16263</v>
      </c>
      <c r="G22" s="18">
        <v>0.0889</v>
      </c>
      <c r="H22" s="17">
        <v>0.16958</v>
      </c>
      <c r="I22" s="18">
        <v>0.08445</v>
      </c>
      <c r="J22" s="18">
        <v>0.1361</v>
      </c>
      <c r="K22" s="17">
        <v>13.62021</v>
      </c>
      <c r="L22" s="19">
        <v>0.137</v>
      </c>
      <c r="M22" s="20">
        <v>0.1352</v>
      </c>
      <c r="N22" s="19">
        <v>0.14583</v>
      </c>
      <c r="O22" s="20">
        <v>0.14403</v>
      </c>
    </row>
    <row r="23" spans="1:15" ht="15">
      <c r="A23" s="16">
        <v>41598</v>
      </c>
      <c r="B23" s="17">
        <v>0.14472</v>
      </c>
      <c r="C23" s="18">
        <v>0.19689</v>
      </c>
      <c r="D23" s="17">
        <v>0.10067</v>
      </c>
      <c r="E23" s="18">
        <v>143.72823</v>
      </c>
      <c r="F23" s="17">
        <v>0.16939</v>
      </c>
      <c r="G23" s="18">
        <v>0.08893</v>
      </c>
      <c r="H23" s="17">
        <v>0.16939</v>
      </c>
      <c r="I23" s="18">
        <v>0.08454</v>
      </c>
      <c r="J23" s="18">
        <v>0.1361</v>
      </c>
      <c r="K23" s="17">
        <v>13.60813</v>
      </c>
      <c r="L23" s="19">
        <v>0.137</v>
      </c>
      <c r="M23" s="20">
        <v>0.1352</v>
      </c>
      <c r="N23" s="19">
        <v>0.14562</v>
      </c>
      <c r="O23" s="20">
        <v>0.14382</v>
      </c>
    </row>
    <row r="24" spans="1:15" ht="15">
      <c r="A24" s="16">
        <v>41599</v>
      </c>
      <c r="B24" s="17">
        <v>0.14501</v>
      </c>
      <c r="C24" s="18">
        <v>0.19734</v>
      </c>
      <c r="D24" s="17">
        <v>0.1009</v>
      </c>
      <c r="E24" s="18">
        <v>143.80241</v>
      </c>
      <c r="F24" s="17">
        <v>0.16349</v>
      </c>
      <c r="G24" s="18">
        <v>0.08881</v>
      </c>
      <c r="H24" s="17">
        <v>0.16942</v>
      </c>
      <c r="I24" s="18">
        <v>0.08431</v>
      </c>
      <c r="J24" s="18">
        <v>0.1361</v>
      </c>
      <c r="K24" s="17">
        <v>13.60881</v>
      </c>
      <c r="L24" s="19">
        <v>0.137</v>
      </c>
      <c r="M24" s="20">
        <v>0.1352</v>
      </c>
      <c r="N24" s="19">
        <v>0.14591</v>
      </c>
      <c r="O24" s="20">
        <v>0.14411</v>
      </c>
    </row>
    <row r="25" spans="1:15" ht="15.75" thickBot="1">
      <c r="A25" s="21">
        <v>41600</v>
      </c>
      <c r="B25" s="22">
        <v>0.14768</v>
      </c>
      <c r="C25" s="23">
        <v>0.19887</v>
      </c>
      <c r="D25" s="22">
        <v>0.10174</v>
      </c>
      <c r="E25" s="23">
        <v>145.23133</v>
      </c>
      <c r="F25" s="22">
        <v>0.16631</v>
      </c>
      <c r="G25" s="23">
        <v>0.08949</v>
      </c>
      <c r="H25" s="22">
        <v>0.17086</v>
      </c>
      <c r="I25" s="23">
        <v>0.08482</v>
      </c>
      <c r="J25" s="23">
        <v>0.1368</v>
      </c>
      <c r="K25" s="22">
        <v>13.77559</v>
      </c>
      <c r="L25" s="24">
        <v>0.1377</v>
      </c>
      <c r="M25" s="25">
        <v>0.1359</v>
      </c>
      <c r="N25" s="24">
        <v>0.14858</v>
      </c>
      <c r="O25" s="25">
        <v>0.14678</v>
      </c>
    </row>
    <row r="26" spans="1:15" ht="15.75" thickTop="1">
      <c r="A26" s="26" t="s">
        <v>19</v>
      </c>
      <c r="B26" s="27">
        <f aca="true" t="shared" si="4" ref="B26:O26">SUM(B21:B25)</f>
        <v>0.72764</v>
      </c>
      <c r="C26" s="28">
        <f t="shared" si="4"/>
        <v>0.98754</v>
      </c>
      <c r="D26" s="27">
        <f t="shared" si="4"/>
        <v>0.50498</v>
      </c>
      <c r="E26" s="28">
        <f t="shared" si="4"/>
        <v>721.9954400000001</v>
      </c>
      <c r="F26" s="27">
        <f t="shared" si="4"/>
        <v>0.8251300000000001</v>
      </c>
      <c r="G26" s="28">
        <f t="shared" si="4"/>
        <v>0.44527</v>
      </c>
      <c r="H26" s="27">
        <f t="shared" si="4"/>
        <v>0.84891</v>
      </c>
      <c r="I26" s="28">
        <f t="shared" si="4"/>
        <v>0.42264</v>
      </c>
      <c r="J26" s="28">
        <f t="shared" si="4"/>
        <v>0.6813</v>
      </c>
      <c r="K26" s="27">
        <f t="shared" si="4"/>
        <v>68.26764</v>
      </c>
      <c r="L26" s="19">
        <f t="shared" si="4"/>
        <v>0.6858</v>
      </c>
      <c r="M26" s="20">
        <f t="shared" si="4"/>
        <v>0.6768</v>
      </c>
      <c r="N26" s="19">
        <f t="shared" si="4"/>
        <v>0.73214</v>
      </c>
      <c r="O26" s="20">
        <f t="shared" si="4"/>
        <v>0.72314</v>
      </c>
    </row>
    <row r="27" spans="1:15" ht="15.75" thickBot="1">
      <c r="A27" s="31" t="s">
        <v>20</v>
      </c>
      <c r="B27" s="32">
        <f>B26/5</f>
        <v>0.145528</v>
      </c>
      <c r="C27" s="33">
        <f>C26/5</f>
        <v>0.197508</v>
      </c>
      <c r="D27" s="33">
        <f aca="true" t="shared" si="5" ref="D27:K27">D26/5</f>
        <v>0.100996</v>
      </c>
      <c r="E27" s="33">
        <f t="shared" si="5"/>
        <v>144.39908800000003</v>
      </c>
      <c r="F27" s="33">
        <f t="shared" si="5"/>
        <v>0.16502600000000003</v>
      </c>
      <c r="G27" s="33">
        <f t="shared" si="5"/>
        <v>0.089054</v>
      </c>
      <c r="H27" s="33">
        <f t="shared" si="5"/>
        <v>0.16978200000000002</v>
      </c>
      <c r="I27" s="33">
        <f t="shared" si="5"/>
        <v>0.084528</v>
      </c>
      <c r="J27" s="33">
        <f t="shared" si="5"/>
        <v>0.13626</v>
      </c>
      <c r="K27" s="33">
        <f t="shared" si="5"/>
        <v>13.653528</v>
      </c>
      <c r="L27" s="24">
        <f>L26/5</f>
        <v>0.13716</v>
      </c>
      <c r="M27" s="25">
        <f>M26/5</f>
        <v>0.13535999999999998</v>
      </c>
      <c r="N27" s="24">
        <f>N26/5</f>
        <v>0.146428</v>
      </c>
      <c r="O27" s="25">
        <f>O26/5</f>
        <v>0.144628</v>
      </c>
    </row>
    <row r="28" spans="1:15" ht="15.75" thickTop="1">
      <c r="A28" s="16">
        <v>41603</v>
      </c>
      <c r="B28" s="17">
        <v>0.14966</v>
      </c>
      <c r="C28" s="18">
        <v>0.1983</v>
      </c>
      <c r="D28" s="17">
        <v>0.10139</v>
      </c>
      <c r="E28" s="18">
        <v>145.75167</v>
      </c>
      <c r="F28" s="17">
        <v>0.16781</v>
      </c>
      <c r="G28" s="18">
        <v>0.08968</v>
      </c>
      <c r="H28" s="17">
        <v>0.1716</v>
      </c>
      <c r="I28" s="18">
        <v>0.08466</v>
      </c>
      <c r="J28" s="18">
        <v>0.1373</v>
      </c>
      <c r="K28" s="17">
        <v>13.90677</v>
      </c>
      <c r="L28" s="19">
        <v>0.1382</v>
      </c>
      <c r="M28" s="20">
        <v>0.1364</v>
      </c>
      <c r="N28" s="19">
        <v>0.15056</v>
      </c>
      <c r="O28" s="20">
        <v>0.14876</v>
      </c>
    </row>
    <row r="29" spans="1:15" ht="15">
      <c r="A29" s="16">
        <v>41604</v>
      </c>
      <c r="B29" s="17">
        <v>0.15009</v>
      </c>
      <c r="C29" s="18">
        <v>0.19877</v>
      </c>
      <c r="D29" s="17">
        <v>0.10163</v>
      </c>
      <c r="E29" s="18">
        <v>145.7048</v>
      </c>
      <c r="F29" s="17">
        <v>0.16758</v>
      </c>
      <c r="G29" s="18">
        <v>0.08975</v>
      </c>
      <c r="H29" s="17">
        <v>0.172</v>
      </c>
      <c r="I29" s="18">
        <v>0.08493</v>
      </c>
      <c r="J29" s="18">
        <v>0.1374</v>
      </c>
      <c r="K29" s="17">
        <v>13.95606</v>
      </c>
      <c r="L29" s="19">
        <v>0.1383</v>
      </c>
      <c r="M29" s="20">
        <v>0.1365</v>
      </c>
      <c r="N29" s="19">
        <v>0.15099</v>
      </c>
      <c r="O29" s="20">
        <v>0.14919</v>
      </c>
    </row>
    <row r="30" spans="1:15" ht="15">
      <c r="A30" s="16">
        <v>41605</v>
      </c>
      <c r="B30" s="17">
        <v>0.1503</v>
      </c>
      <c r="C30" s="18">
        <v>0.19833</v>
      </c>
      <c r="D30" s="17">
        <v>0.10141</v>
      </c>
      <c r="E30" s="18">
        <v>145.6902</v>
      </c>
      <c r="F30" s="17">
        <v>0.16737</v>
      </c>
      <c r="G30" s="18">
        <v>0.08969</v>
      </c>
      <c r="H30" s="17">
        <v>0.17204</v>
      </c>
      <c r="I30" s="18">
        <v>0.08492</v>
      </c>
      <c r="J30" s="18">
        <v>0.1374</v>
      </c>
      <c r="K30" s="17">
        <v>13.93803</v>
      </c>
      <c r="L30" s="19">
        <v>0.1383</v>
      </c>
      <c r="M30" s="20">
        <v>0.1365</v>
      </c>
      <c r="N30" s="19">
        <v>0.15121</v>
      </c>
      <c r="O30" s="20">
        <v>0.14941</v>
      </c>
    </row>
    <row r="31" spans="1:15" ht="15">
      <c r="A31" s="16">
        <v>41606</v>
      </c>
      <c r="B31" s="17">
        <v>0.15137</v>
      </c>
      <c r="C31" s="18">
        <v>0.19829</v>
      </c>
      <c r="D31" s="17">
        <v>0.10138</v>
      </c>
      <c r="E31" s="18">
        <v>146.09936</v>
      </c>
      <c r="F31" s="17">
        <v>0.16867</v>
      </c>
      <c r="G31" s="18">
        <v>0.0897</v>
      </c>
      <c r="H31" s="17">
        <v>0.17268</v>
      </c>
      <c r="I31" s="18">
        <v>0.08465</v>
      </c>
      <c r="J31" s="18">
        <v>0.1377</v>
      </c>
      <c r="K31" s="17">
        <v>14.01666</v>
      </c>
      <c r="L31" s="19">
        <v>0.1386</v>
      </c>
      <c r="M31" s="20">
        <v>0.1368</v>
      </c>
      <c r="N31" s="19">
        <v>0.15227</v>
      </c>
      <c r="O31" s="20">
        <v>0.15047</v>
      </c>
    </row>
    <row r="32" spans="1:15" ht="15.75" thickBot="1">
      <c r="A32" s="21">
        <v>41607</v>
      </c>
      <c r="B32" s="22">
        <v>0.15119</v>
      </c>
      <c r="C32" s="23">
        <v>0.19813</v>
      </c>
      <c r="D32" s="22">
        <v>0.1013</v>
      </c>
      <c r="E32" s="23">
        <v>146.288521</v>
      </c>
      <c r="F32" s="22">
        <v>0.16906</v>
      </c>
      <c r="G32" s="23">
        <v>0.0897</v>
      </c>
      <c r="H32" s="22">
        <v>0.17285</v>
      </c>
      <c r="I32" s="23">
        <v>0.08435</v>
      </c>
      <c r="J32" s="23">
        <v>0.1377</v>
      </c>
      <c r="K32" s="22">
        <v>14.06898</v>
      </c>
      <c r="L32" s="24">
        <v>0.1386</v>
      </c>
      <c r="M32" s="25">
        <v>0.1368</v>
      </c>
      <c r="N32" s="24">
        <v>0.15209</v>
      </c>
      <c r="O32" s="25">
        <v>0.15029</v>
      </c>
    </row>
    <row r="33" spans="1:15" ht="15.75" thickTop="1">
      <c r="A33" s="26" t="s">
        <v>19</v>
      </c>
      <c r="B33" s="27">
        <f aca="true" t="shared" si="6" ref="B33:O33">SUM(B28:B32)</f>
        <v>0.75261</v>
      </c>
      <c r="C33" s="28">
        <f t="shared" si="6"/>
        <v>0.99182</v>
      </c>
      <c r="D33" s="27">
        <f t="shared" si="6"/>
        <v>0.50711</v>
      </c>
      <c r="E33" s="28">
        <f t="shared" si="6"/>
        <v>729.534551</v>
      </c>
      <c r="F33" s="27">
        <f t="shared" si="6"/>
        <v>0.84049</v>
      </c>
      <c r="G33" s="28">
        <f t="shared" si="6"/>
        <v>0.44852</v>
      </c>
      <c r="H33" s="27">
        <f t="shared" si="6"/>
        <v>0.86117</v>
      </c>
      <c r="I33" s="28">
        <f t="shared" si="6"/>
        <v>0.42351</v>
      </c>
      <c r="J33" s="28">
        <f t="shared" si="6"/>
        <v>0.6875</v>
      </c>
      <c r="K33" s="27">
        <f t="shared" si="6"/>
        <v>69.8865</v>
      </c>
      <c r="L33" s="19">
        <f t="shared" si="6"/>
        <v>0.692</v>
      </c>
      <c r="M33" s="20">
        <f t="shared" si="6"/>
        <v>0.683</v>
      </c>
      <c r="N33" s="19">
        <f t="shared" si="6"/>
        <v>0.75712</v>
      </c>
      <c r="O33" s="20">
        <f t="shared" si="6"/>
        <v>0.74812</v>
      </c>
    </row>
    <row r="34" spans="1:15" ht="15.75" thickBot="1">
      <c r="A34" s="31" t="s">
        <v>20</v>
      </c>
      <c r="B34" s="32">
        <f>B33/5</f>
        <v>0.150522</v>
      </c>
      <c r="C34" s="33">
        <f>C33/5</f>
        <v>0.198364</v>
      </c>
      <c r="D34" s="33">
        <f aca="true" t="shared" si="7" ref="D34:K34">D33/5</f>
        <v>0.10142199999999998</v>
      </c>
      <c r="E34" s="33">
        <f t="shared" si="7"/>
        <v>145.9069102</v>
      </c>
      <c r="F34" s="33">
        <f t="shared" si="7"/>
        <v>0.168098</v>
      </c>
      <c r="G34" s="33">
        <f t="shared" si="7"/>
        <v>0.08970399999999999</v>
      </c>
      <c r="H34" s="33">
        <f t="shared" si="7"/>
        <v>0.172234</v>
      </c>
      <c r="I34" s="33">
        <f t="shared" si="7"/>
        <v>0.084702</v>
      </c>
      <c r="J34" s="33">
        <f t="shared" si="7"/>
        <v>0.1375</v>
      </c>
      <c r="K34" s="33">
        <f t="shared" si="7"/>
        <v>13.9773</v>
      </c>
      <c r="L34" s="24">
        <f>L33/5</f>
        <v>0.1384</v>
      </c>
      <c r="M34" s="25">
        <f>M33/5</f>
        <v>0.1366</v>
      </c>
      <c r="N34" s="24">
        <f>N33/5</f>
        <v>0.151424</v>
      </c>
      <c r="O34" s="25">
        <f>O33/5</f>
        <v>0.149624</v>
      </c>
    </row>
    <row r="35" spans="1:15" ht="15.75" thickTop="1">
      <c r="A35" s="36"/>
      <c r="B35" s="17"/>
      <c r="C35" s="18"/>
      <c r="D35" s="17"/>
      <c r="E35" s="18"/>
      <c r="F35" s="17"/>
      <c r="G35" s="18"/>
      <c r="H35" s="17"/>
      <c r="I35" s="18"/>
      <c r="J35" s="18"/>
      <c r="K35" s="17"/>
      <c r="L35" s="19"/>
      <c r="M35" s="20"/>
      <c r="N35" s="19"/>
      <c r="O35" s="20"/>
    </row>
    <row r="36" spans="1:15" ht="15">
      <c r="A36" s="36"/>
      <c r="B36" s="17"/>
      <c r="C36" s="18"/>
      <c r="D36" s="17"/>
      <c r="E36" s="18"/>
      <c r="F36" s="17"/>
      <c r="G36" s="18"/>
      <c r="H36" s="17"/>
      <c r="I36" s="18"/>
      <c r="J36" s="18"/>
      <c r="K36" s="17"/>
      <c r="L36" s="19"/>
      <c r="M36" s="20"/>
      <c r="N36" s="19"/>
      <c r="O36" s="20"/>
    </row>
    <row r="37" spans="1:15" ht="20.25">
      <c r="A37" s="36"/>
      <c r="B37" s="17"/>
      <c r="C37" s="52"/>
      <c r="D37" s="17"/>
      <c r="E37" s="38" t="s">
        <v>21</v>
      </c>
      <c r="F37" s="17"/>
      <c r="G37" s="18"/>
      <c r="H37" s="17"/>
      <c r="I37" s="18"/>
      <c r="J37" s="18"/>
      <c r="K37" s="17"/>
      <c r="L37" s="19"/>
      <c r="M37" s="20"/>
      <c r="N37" s="19"/>
      <c r="O37" s="20"/>
    </row>
    <row r="38" spans="1:15" ht="15.75" thickBot="1">
      <c r="A38" s="39"/>
      <c r="B38" s="40"/>
      <c r="C38" s="41"/>
      <c r="D38" s="40"/>
      <c r="E38" s="41"/>
      <c r="F38" s="40"/>
      <c r="G38" s="41"/>
      <c r="H38" s="40"/>
      <c r="I38" s="41"/>
      <c r="J38" s="41"/>
      <c r="K38" s="40"/>
      <c r="L38" s="42"/>
      <c r="M38" s="43"/>
      <c r="N38" s="42"/>
      <c r="O38" s="43"/>
    </row>
    <row r="39" spans="1:15" ht="15">
      <c r="A39" s="44" t="s">
        <v>22</v>
      </c>
      <c r="B39" s="45">
        <f>SUM(B6:B11,B14:B18,B21:B25,B28:B32)</f>
        <v>3.0703</v>
      </c>
      <c r="C39" s="58">
        <f aca="true" t="shared" si="8" ref="C39:O39">SUM(C6:C11,C14:C18,C21:C25,C28:C32)</f>
        <v>4.15512</v>
      </c>
      <c r="D39" s="45">
        <f t="shared" si="8"/>
        <v>2.12452</v>
      </c>
      <c r="E39" s="58">
        <f t="shared" si="8"/>
        <v>3046.311016</v>
      </c>
      <c r="F39" s="45">
        <f t="shared" si="8"/>
        <v>3.47422</v>
      </c>
      <c r="G39" s="58">
        <f t="shared" si="8"/>
        <v>1.87237</v>
      </c>
      <c r="H39" s="45">
        <f t="shared" si="8"/>
        <v>3.5746400000000005</v>
      </c>
      <c r="I39" s="58">
        <f t="shared" si="8"/>
        <v>1.78195</v>
      </c>
      <c r="J39" s="58">
        <f t="shared" si="8"/>
        <v>2.8661000000000003</v>
      </c>
      <c r="K39" s="45">
        <f t="shared" si="8"/>
        <v>286.29492</v>
      </c>
      <c r="L39" s="67">
        <f t="shared" si="8"/>
        <v>2.885</v>
      </c>
      <c r="M39" s="65">
        <f t="shared" si="8"/>
        <v>2.8471999999999995</v>
      </c>
      <c r="N39" s="65">
        <f t="shared" si="8"/>
        <v>3.08689</v>
      </c>
      <c r="O39" s="65">
        <f t="shared" si="8"/>
        <v>3.05138</v>
      </c>
    </row>
    <row r="40" spans="1:15" ht="15">
      <c r="A40" s="44" t="s">
        <v>23</v>
      </c>
      <c r="B40" s="45">
        <f>B39/21</f>
        <v>0.1462047619047619</v>
      </c>
      <c r="C40" s="46">
        <f>C39/21</f>
        <v>0.19786285714285715</v>
      </c>
      <c r="D40" s="46">
        <f aca="true" t="shared" si="9" ref="D40:O40">D39/21</f>
        <v>0.10116761904761905</v>
      </c>
      <c r="E40" s="46">
        <f t="shared" si="9"/>
        <v>145.06242933333334</v>
      </c>
      <c r="F40" s="46">
        <f t="shared" si="9"/>
        <v>0.16543904761904762</v>
      </c>
      <c r="G40" s="46">
        <f t="shared" si="9"/>
        <v>0.08916047619047619</v>
      </c>
      <c r="H40" s="46">
        <f t="shared" si="9"/>
        <v>0.17022095238095242</v>
      </c>
      <c r="I40" s="46">
        <f t="shared" si="9"/>
        <v>0.0848547619047619</v>
      </c>
      <c r="J40" s="46">
        <f t="shared" si="9"/>
        <v>0.1364809523809524</v>
      </c>
      <c r="K40" s="68">
        <f t="shared" si="9"/>
        <v>13.633091428571428</v>
      </c>
      <c r="L40" s="69">
        <f t="shared" si="9"/>
        <v>0.13738095238095238</v>
      </c>
      <c r="M40" s="19">
        <f t="shared" si="9"/>
        <v>0.13558095238095236</v>
      </c>
      <c r="N40" s="19">
        <f t="shared" si="9"/>
        <v>0.1469947619047619</v>
      </c>
      <c r="O40" s="19">
        <f t="shared" si="9"/>
        <v>0.14530380952380953</v>
      </c>
    </row>
    <row r="41" spans="1:15" ht="15">
      <c r="A41" s="44" t="s">
        <v>24</v>
      </c>
      <c r="B41" s="45">
        <f>1/B40</f>
        <v>6.839722502687034</v>
      </c>
      <c r="C41" s="46">
        <f>1/C40</f>
        <v>5.0540056604863395</v>
      </c>
      <c r="D41" s="45">
        <f>1/D40</f>
        <v>9.884585694651028</v>
      </c>
      <c r="E41" s="46">
        <f>1000/E40</f>
        <v>6.893583711480101</v>
      </c>
      <c r="F41" s="45">
        <f aca="true" t="shared" si="10" ref="F41:J41">1/F40</f>
        <v>6.0445222236933756</v>
      </c>
      <c r="G41" s="46">
        <f t="shared" si="10"/>
        <v>11.215731933325143</v>
      </c>
      <c r="H41" s="45">
        <f t="shared" si="10"/>
        <v>5.874717454065303</v>
      </c>
      <c r="I41" s="46">
        <f t="shared" si="10"/>
        <v>11.78484244788013</v>
      </c>
      <c r="J41" s="46">
        <f t="shared" si="10"/>
        <v>7.327029761697079</v>
      </c>
      <c r="K41" s="45">
        <f>100/K40</f>
        <v>7.335093476335522</v>
      </c>
      <c r="L41" s="69">
        <f>1/L40</f>
        <v>7.279029462738301</v>
      </c>
      <c r="M41" s="69">
        <f aca="true" t="shared" si="11" ref="M41:O41">1/M40</f>
        <v>7.375667322281541</v>
      </c>
      <c r="N41" s="69">
        <f t="shared" si="11"/>
        <v>6.8029635004810665</v>
      </c>
      <c r="O41" s="19">
        <f t="shared" si="11"/>
        <v>6.882132018955358</v>
      </c>
    </row>
    <row r="42" spans="1:15" ht="15.75" thickBot="1">
      <c r="A42" s="47"/>
      <c r="B42" s="48"/>
      <c r="C42" s="49"/>
      <c r="D42" s="48"/>
      <c r="E42" s="49"/>
      <c r="F42" s="48"/>
      <c r="G42" s="49"/>
      <c r="H42" s="48"/>
      <c r="I42" s="49"/>
      <c r="J42" s="49"/>
      <c r="K42" s="48"/>
      <c r="L42" s="70"/>
      <c r="M42" s="42"/>
      <c r="N42" s="42"/>
      <c r="O42" s="42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 topLeftCell="A10">
      <selection activeCell="F12" sqref="F12"/>
    </sheetView>
  </sheetViews>
  <sheetFormatPr defaultColWidth="9.140625" defaultRowHeight="15"/>
  <cols>
    <col min="1" max="1" width="13.8515625" style="0" bestFit="1" customWidth="1"/>
    <col min="2" max="4" width="9.28125" style="0" bestFit="1" customWidth="1"/>
    <col min="5" max="5" width="10.8515625" style="0" bestFit="1" customWidth="1"/>
    <col min="6" max="10" width="9.28125" style="0" bestFit="1" customWidth="1"/>
    <col min="11" max="11" width="9.57421875" style="0" bestFit="1" customWidth="1"/>
    <col min="12" max="12" width="9.28125" style="0" bestFit="1" customWidth="1"/>
    <col min="13" max="13" width="10.7109375" style="0" customWidth="1"/>
    <col min="14" max="14" width="11.421875" style="0" customWidth="1"/>
    <col min="15" max="15" width="13.140625" style="0" customWidth="1"/>
  </cols>
  <sheetData>
    <row r="1" spans="1:15" ht="16.5" thickBot="1">
      <c r="A1" s="71"/>
      <c r="B1" s="71"/>
      <c r="C1" s="72" t="s">
        <v>36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6.5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3" t="s">
        <v>1</v>
      </c>
      <c r="M2" s="74"/>
      <c r="N2" s="74"/>
      <c r="O2" s="75"/>
    </row>
    <row r="3" spans="1:15" ht="16.5" thickBot="1">
      <c r="A3" s="76"/>
      <c r="B3" s="77"/>
      <c r="C3" s="76"/>
      <c r="D3" s="77"/>
      <c r="E3" s="76"/>
      <c r="F3" s="77"/>
      <c r="G3" s="76"/>
      <c r="H3" s="77"/>
      <c r="I3" s="76"/>
      <c r="J3" s="76"/>
      <c r="K3" s="77"/>
      <c r="L3" s="78" t="s">
        <v>2</v>
      </c>
      <c r="M3" s="79"/>
      <c r="N3" s="78" t="s">
        <v>3</v>
      </c>
      <c r="O3" s="80"/>
    </row>
    <row r="4" spans="1:15" ht="16.5" thickBot="1">
      <c r="A4" s="81" t="s">
        <v>4</v>
      </c>
      <c r="B4" s="82" t="s">
        <v>5</v>
      </c>
      <c r="C4" s="81" t="s">
        <v>6</v>
      </c>
      <c r="D4" s="82" t="s">
        <v>7</v>
      </c>
      <c r="E4" s="81" t="s">
        <v>8</v>
      </c>
      <c r="F4" s="82" t="s">
        <v>9</v>
      </c>
      <c r="G4" s="81" t="s">
        <v>10</v>
      </c>
      <c r="H4" s="82" t="s">
        <v>11</v>
      </c>
      <c r="I4" s="81" t="s">
        <v>12</v>
      </c>
      <c r="J4" s="81" t="s">
        <v>13</v>
      </c>
      <c r="K4" s="82" t="s">
        <v>14</v>
      </c>
      <c r="L4" s="83" t="s">
        <v>15</v>
      </c>
      <c r="M4" s="84" t="s">
        <v>16</v>
      </c>
      <c r="N4" s="83" t="s">
        <v>17</v>
      </c>
      <c r="O4" s="84" t="s">
        <v>18</v>
      </c>
    </row>
    <row r="5" spans="1:15" ht="15">
      <c r="A5" s="62">
        <v>41610</v>
      </c>
      <c r="B5" s="63">
        <v>0.15064</v>
      </c>
      <c r="C5" s="64">
        <v>0.19778</v>
      </c>
      <c r="D5" s="63">
        <v>0.10112</v>
      </c>
      <c r="E5" s="64">
        <v>145.63897</v>
      </c>
      <c r="F5" s="63">
        <v>0.16884</v>
      </c>
      <c r="G5" s="64">
        <v>0.08956</v>
      </c>
      <c r="H5" s="63">
        <v>0.17253</v>
      </c>
      <c r="I5" s="64">
        <v>0.08072</v>
      </c>
      <c r="J5" s="64">
        <v>0.1375</v>
      </c>
      <c r="K5" s="63">
        <v>14.08997</v>
      </c>
      <c r="L5" s="65">
        <v>0.1384</v>
      </c>
      <c r="M5" s="66">
        <v>0.1366</v>
      </c>
      <c r="N5" s="65">
        <v>0.15154</v>
      </c>
      <c r="O5" s="66">
        <v>0.14974</v>
      </c>
    </row>
    <row r="6" spans="1:15" ht="15">
      <c r="A6" s="16">
        <v>41611</v>
      </c>
      <c r="B6" s="17">
        <v>0.1508</v>
      </c>
      <c r="C6" s="18">
        <v>0.19836</v>
      </c>
      <c r="D6" s="17">
        <v>0.10142</v>
      </c>
      <c r="E6" s="18">
        <v>145.56979</v>
      </c>
      <c r="F6" s="17">
        <v>0.16824</v>
      </c>
      <c r="G6" s="18">
        <v>0.08982</v>
      </c>
      <c r="H6" s="17">
        <v>0.17266</v>
      </c>
      <c r="I6" s="18">
        <v>0.08397</v>
      </c>
      <c r="J6" s="18">
        <v>0.1376</v>
      </c>
      <c r="K6" s="17">
        <v>14.13874</v>
      </c>
      <c r="L6" s="19">
        <v>0.1385</v>
      </c>
      <c r="M6" s="20">
        <v>0.1367</v>
      </c>
      <c r="N6" s="19">
        <v>0.1517</v>
      </c>
      <c r="O6" s="20">
        <v>0.1499</v>
      </c>
    </row>
    <row r="7" spans="1:15" ht="15">
      <c r="A7" s="16">
        <v>41612</v>
      </c>
      <c r="B7" s="17">
        <v>0.15104</v>
      </c>
      <c r="C7" s="18">
        <v>0.19826</v>
      </c>
      <c r="D7" s="17">
        <v>0.10137</v>
      </c>
      <c r="E7" s="18">
        <v>145.96006</v>
      </c>
      <c r="F7" s="17">
        <v>0.16764</v>
      </c>
      <c r="G7" s="18">
        <v>0.08968</v>
      </c>
      <c r="H7" s="17">
        <v>0.17257</v>
      </c>
      <c r="I7" s="18">
        <v>0.08392</v>
      </c>
      <c r="J7" s="18">
        <v>0.1376</v>
      </c>
      <c r="K7" s="17">
        <v>14.12086</v>
      </c>
      <c r="L7" s="19">
        <v>0.1385</v>
      </c>
      <c r="M7" s="20">
        <v>0.1367</v>
      </c>
      <c r="N7" s="19">
        <v>0.15194</v>
      </c>
      <c r="O7" s="20">
        <v>0.15014</v>
      </c>
    </row>
    <row r="8" spans="1:15" ht="15">
      <c r="A8" s="16">
        <v>41613</v>
      </c>
      <c r="B8" s="17">
        <v>0.15216</v>
      </c>
      <c r="C8" s="18">
        <v>0.1987</v>
      </c>
      <c r="D8" s="17">
        <v>0.10159</v>
      </c>
      <c r="E8" s="18">
        <v>146.24662</v>
      </c>
      <c r="F8" s="17">
        <v>0.16795</v>
      </c>
      <c r="G8" s="18">
        <v>0.0898</v>
      </c>
      <c r="H8" s="17">
        <v>0.17288</v>
      </c>
      <c r="I8" s="18">
        <v>0.08423</v>
      </c>
      <c r="J8" s="18">
        <v>0.1378</v>
      </c>
      <c r="K8" s="17">
        <v>14.11244</v>
      </c>
      <c r="L8" s="19">
        <v>0.1387</v>
      </c>
      <c r="M8" s="20">
        <v>0.1369</v>
      </c>
      <c r="N8" s="19">
        <v>0.15306</v>
      </c>
      <c r="O8" s="20">
        <v>0.15126</v>
      </c>
    </row>
    <row r="9" spans="1:15" ht="15.75" thickBot="1">
      <c r="A9" s="21">
        <v>41614</v>
      </c>
      <c r="B9" s="22">
        <v>0.15244</v>
      </c>
      <c r="C9" s="23">
        <v>0.19786</v>
      </c>
      <c r="D9" s="22">
        <v>0.10116</v>
      </c>
      <c r="E9" s="23">
        <v>146.11899</v>
      </c>
      <c r="F9" s="22">
        <v>0.16824</v>
      </c>
      <c r="G9" s="23">
        <v>0.08979</v>
      </c>
      <c r="H9" s="22">
        <v>0.17281</v>
      </c>
      <c r="I9" s="23">
        <v>0.08431</v>
      </c>
      <c r="J9" s="23">
        <v>0.1378</v>
      </c>
      <c r="K9" s="22">
        <v>14.06128</v>
      </c>
      <c r="L9" s="24">
        <v>0.1387</v>
      </c>
      <c r="M9" s="25">
        <v>0.1369</v>
      </c>
      <c r="N9" s="24">
        <v>0.15334</v>
      </c>
      <c r="O9" s="25">
        <v>0.15154</v>
      </c>
    </row>
    <row r="10" spans="1:15" ht="15.75" thickTop="1">
      <c r="A10" s="26" t="s">
        <v>19</v>
      </c>
      <c r="B10" s="27">
        <f aca="true" t="shared" si="0" ref="B10:O10">SUM(B5:B9)</f>
        <v>0.75708</v>
      </c>
      <c r="C10" s="28">
        <f t="shared" si="0"/>
        <v>0.9909600000000001</v>
      </c>
      <c r="D10" s="27">
        <f t="shared" si="0"/>
        <v>0.50666</v>
      </c>
      <c r="E10" s="28">
        <f t="shared" si="0"/>
        <v>729.5344299999999</v>
      </c>
      <c r="F10" s="27">
        <f t="shared" si="0"/>
        <v>0.84091</v>
      </c>
      <c r="G10" s="28">
        <f t="shared" si="0"/>
        <v>0.44864999999999994</v>
      </c>
      <c r="H10" s="27">
        <f t="shared" si="0"/>
        <v>0.86345</v>
      </c>
      <c r="I10" s="28">
        <f t="shared" si="0"/>
        <v>0.41715</v>
      </c>
      <c r="J10" s="28">
        <f t="shared" si="0"/>
        <v>0.6883</v>
      </c>
      <c r="K10" s="27">
        <f t="shared" si="0"/>
        <v>70.52329</v>
      </c>
      <c r="L10" s="19">
        <f t="shared" si="0"/>
        <v>0.6928000000000001</v>
      </c>
      <c r="M10" s="20">
        <f t="shared" si="0"/>
        <v>0.6838</v>
      </c>
      <c r="N10" s="19">
        <f t="shared" si="0"/>
        <v>0.76158</v>
      </c>
      <c r="O10" s="20">
        <f t="shared" si="0"/>
        <v>0.75258</v>
      </c>
    </row>
    <row r="11" spans="1:15" ht="15.75" thickBot="1">
      <c r="A11" s="31" t="s">
        <v>20</v>
      </c>
      <c r="B11" s="32">
        <f>B10/5</f>
        <v>0.151416</v>
      </c>
      <c r="C11" s="33">
        <f>C10/5</f>
        <v>0.198192</v>
      </c>
      <c r="D11" s="33">
        <f aca="true" t="shared" si="1" ref="D11:K11">D10/6</f>
        <v>0.08444333333333333</v>
      </c>
      <c r="E11" s="33">
        <f t="shared" si="1"/>
        <v>121.58907166666665</v>
      </c>
      <c r="F11" s="33">
        <f t="shared" si="1"/>
        <v>0.14015166666666667</v>
      </c>
      <c r="G11" s="33">
        <f t="shared" si="1"/>
        <v>0.074775</v>
      </c>
      <c r="H11" s="33">
        <f t="shared" si="1"/>
        <v>0.14390833333333333</v>
      </c>
      <c r="I11" s="33">
        <f t="shared" si="1"/>
        <v>0.069525</v>
      </c>
      <c r="J11" s="33">
        <f t="shared" si="1"/>
        <v>0.11471666666666668</v>
      </c>
      <c r="K11" s="33">
        <f t="shared" si="1"/>
        <v>11.753881666666667</v>
      </c>
      <c r="L11" s="34">
        <f>L10/5</f>
        <v>0.13856000000000002</v>
      </c>
      <c r="M11" s="34">
        <f>M10/5</f>
        <v>0.13676</v>
      </c>
      <c r="N11" s="34">
        <f>N10/5</f>
        <v>0.152316</v>
      </c>
      <c r="O11" s="34">
        <f>O10/5</f>
        <v>0.150516</v>
      </c>
    </row>
    <row r="12" spans="1:15" ht="15.75" thickTop="1">
      <c r="A12" s="16">
        <v>41617</v>
      </c>
      <c r="B12" s="17">
        <v>0.15071</v>
      </c>
      <c r="C12" s="18">
        <v>0.19623</v>
      </c>
      <c r="D12" s="17">
        <v>0.10033</v>
      </c>
      <c r="E12" s="18">
        <v>145.41828</v>
      </c>
      <c r="F12" s="17">
        <v>0.16589</v>
      </c>
      <c r="G12" s="18">
        <v>0.08938</v>
      </c>
      <c r="H12" s="17">
        <v>0.17179</v>
      </c>
      <c r="I12" s="18">
        <v>0.08412</v>
      </c>
      <c r="J12" s="18">
        <v>0.1375</v>
      </c>
      <c r="K12" s="17">
        <v>14.1362</v>
      </c>
      <c r="L12" s="19">
        <v>0.1384</v>
      </c>
      <c r="M12" s="20">
        <v>0.1366</v>
      </c>
      <c r="N12" s="19">
        <v>0.15161</v>
      </c>
      <c r="O12" s="20">
        <v>0.14981</v>
      </c>
    </row>
    <row r="13" spans="1:15" ht="15">
      <c r="A13" s="16">
        <v>41618</v>
      </c>
      <c r="B13" s="17">
        <v>0.15118</v>
      </c>
      <c r="C13" s="18">
        <v>0.19615</v>
      </c>
      <c r="D13" s="17">
        <v>0.10029</v>
      </c>
      <c r="E13" s="18">
        <v>144.94251</v>
      </c>
      <c r="F13" s="17">
        <v>0.16599</v>
      </c>
      <c r="G13" s="18">
        <v>0.08938</v>
      </c>
      <c r="H13" s="17">
        <v>0.17201</v>
      </c>
      <c r="I13" s="18">
        <v>0.08401</v>
      </c>
      <c r="J13" s="18">
        <v>0.1376</v>
      </c>
      <c r="K13" s="17">
        <v>14.16988</v>
      </c>
      <c r="L13" s="19">
        <v>0.1385</v>
      </c>
      <c r="M13" s="20">
        <v>0.1367</v>
      </c>
      <c r="N13" s="19">
        <v>0.15208</v>
      </c>
      <c r="O13" s="20">
        <v>0.15028</v>
      </c>
    </row>
    <row r="14" spans="1:15" ht="15">
      <c r="A14" s="16">
        <v>41619</v>
      </c>
      <c r="B14" s="17">
        <v>0.15067</v>
      </c>
      <c r="C14" s="18">
        <v>0.19536</v>
      </c>
      <c r="D14" s="17">
        <v>0.09988</v>
      </c>
      <c r="E14" s="18">
        <v>144.68059</v>
      </c>
      <c r="F14" s="17">
        <v>0.1656</v>
      </c>
      <c r="G14" s="18">
        <v>0.08922</v>
      </c>
      <c r="H14" s="17">
        <v>0.17179</v>
      </c>
      <c r="I14" s="18">
        <v>0.08364</v>
      </c>
      <c r="J14" s="18">
        <v>0.1375</v>
      </c>
      <c r="K14" s="17">
        <v>14.15683</v>
      </c>
      <c r="L14" s="19">
        <v>0.1384</v>
      </c>
      <c r="M14" s="20">
        <v>0.1366</v>
      </c>
      <c r="N14" s="19">
        <v>0.15157</v>
      </c>
      <c r="O14" s="20">
        <v>0.14977</v>
      </c>
    </row>
    <row r="15" spans="1:15" ht="15">
      <c r="A15" s="16">
        <v>41620</v>
      </c>
      <c r="B15" s="17">
        <v>0.15104</v>
      </c>
      <c r="C15" s="18">
        <v>0.19459</v>
      </c>
      <c r="D15" s="17">
        <v>0.09949</v>
      </c>
      <c r="E15" s="18">
        <v>144.2388</v>
      </c>
      <c r="F15" s="17">
        <v>0.16604</v>
      </c>
      <c r="G15" s="18">
        <v>0.0889</v>
      </c>
      <c r="H15" s="17">
        <v>0.17148</v>
      </c>
      <c r="I15" s="18">
        <v>0.08364</v>
      </c>
      <c r="J15" s="18">
        <v>0.1371</v>
      </c>
      <c r="K15" s="17">
        <v>14.05703</v>
      </c>
      <c r="L15" s="19">
        <v>0.138</v>
      </c>
      <c r="M15" s="20">
        <v>0.1362</v>
      </c>
      <c r="N15" s="19">
        <v>0.15194</v>
      </c>
      <c r="O15" s="20">
        <v>0.15014</v>
      </c>
    </row>
    <row r="16" spans="1:15" ht="15.75" thickBot="1">
      <c r="A16" s="21">
        <v>41621</v>
      </c>
      <c r="B16" s="22">
        <v>0.15285</v>
      </c>
      <c r="C16" s="23">
        <v>0.19507</v>
      </c>
      <c r="D16" s="22">
        <v>0.09974</v>
      </c>
      <c r="E16" s="23">
        <v>144.53931</v>
      </c>
      <c r="F16" s="22">
        <v>0.16598</v>
      </c>
      <c r="G16" s="23">
        <v>0.08898</v>
      </c>
      <c r="H16" s="22">
        <v>0.17222</v>
      </c>
      <c r="I16" s="23">
        <v>0.08898</v>
      </c>
      <c r="J16" s="23">
        <v>0.1373</v>
      </c>
      <c r="K16" s="22">
        <v>14.12834</v>
      </c>
      <c r="L16" s="24">
        <v>0.1382</v>
      </c>
      <c r="M16" s="25">
        <v>0.1364</v>
      </c>
      <c r="N16" s="24">
        <v>0.15375</v>
      </c>
      <c r="O16" s="25">
        <v>0.15195</v>
      </c>
    </row>
    <row r="17" spans="1:15" ht="15.75" thickTop="1">
      <c r="A17" s="26" t="s">
        <v>19</v>
      </c>
      <c r="B17" s="27">
        <f aca="true" t="shared" si="2" ref="B17:O17">SUM(B12:B16)</f>
        <v>0.75645</v>
      </c>
      <c r="C17" s="28">
        <f t="shared" si="2"/>
        <v>0.9773999999999999</v>
      </c>
      <c r="D17" s="27">
        <f t="shared" si="2"/>
        <v>0.49972999999999995</v>
      </c>
      <c r="E17" s="28">
        <f t="shared" si="2"/>
        <v>723.81949</v>
      </c>
      <c r="F17" s="27">
        <f t="shared" si="2"/>
        <v>0.8295</v>
      </c>
      <c r="G17" s="28">
        <f t="shared" si="2"/>
        <v>0.44586</v>
      </c>
      <c r="H17" s="27">
        <f t="shared" si="2"/>
        <v>0.85929</v>
      </c>
      <c r="I17" s="28">
        <f t="shared" si="2"/>
        <v>0.42439</v>
      </c>
      <c r="J17" s="28">
        <f t="shared" si="2"/>
        <v>0.687</v>
      </c>
      <c r="K17" s="27">
        <f t="shared" si="2"/>
        <v>70.64828</v>
      </c>
      <c r="L17" s="19">
        <f t="shared" si="2"/>
        <v>0.6915</v>
      </c>
      <c r="M17" s="20">
        <f t="shared" si="2"/>
        <v>0.6825</v>
      </c>
      <c r="N17" s="19">
        <f t="shared" si="2"/>
        <v>0.76095</v>
      </c>
      <c r="O17" s="20">
        <f t="shared" si="2"/>
        <v>0.7519499999999999</v>
      </c>
    </row>
    <row r="18" spans="1:15" ht="15.75" thickBot="1">
      <c r="A18" s="31" t="s">
        <v>20</v>
      </c>
      <c r="B18" s="32">
        <f>B17/5</f>
        <v>0.15128999999999998</v>
      </c>
      <c r="C18" s="33">
        <f>C17/5</f>
        <v>0.19548</v>
      </c>
      <c r="D18" s="33">
        <f aca="true" t="shared" si="3" ref="D18:K18">D17/5</f>
        <v>0.099946</v>
      </c>
      <c r="E18" s="33">
        <f t="shared" si="3"/>
        <v>144.76389799999998</v>
      </c>
      <c r="F18" s="33">
        <f t="shared" si="3"/>
        <v>0.1659</v>
      </c>
      <c r="G18" s="33">
        <f t="shared" si="3"/>
        <v>0.089172</v>
      </c>
      <c r="H18" s="33">
        <f t="shared" si="3"/>
        <v>0.171858</v>
      </c>
      <c r="I18" s="33">
        <f t="shared" si="3"/>
        <v>0.084878</v>
      </c>
      <c r="J18" s="33">
        <f t="shared" si="3"/>
        <v>0.13740000000000002</v>
      </c>
      <c r="K18" s="33">
        <f t="shared" si="3"/>
        <v>14.129656</v>
      </c>
      <c r="L18" s="24">
        <f>L17/5</f>
        <v>0.1383</v>
      </c>
      <c r="M18" s="25">
        <f>M17/5</f>
        <v>0.1365</v>
      </c>
      <c r="N18" s="24">
        <f>N17/5</f>
        <v>0.15219</v>
      </c>
      <c r="O18" s="25">
        <f>O17/5</f>
        <v>0.15038999999999997</v>
      </c>
    </row>
    <row r="19" spans="1:15" ht="15.75" thickTop="1">
      <c r="A19" s="16">
        <v>41624</v>
      </c>
      <c r="B19" s="17">
        <v>0.15325</v>
      </c>
      <c r="C19" s="18">
        <v>0.19552</v>
      </c>
      <c r="D19" s="17">
        <v>0.09997</v>
      </c>
      <c r="E19" s="18">
        <v>144.55493</v>
      </c>
      <c r="F19" s="17">
        <v>0.16612</v>
      </c>
      <c r="G19" s="18">
        <v>0.08928</v>
      </c>
      <c r="H19" s="17">
        <v>0.17237</v>
      </c>
      <c r="I19" s="18">
        <v>0.08428</v>
      </c>
      <c r="J19" s="18">
        <v>0.1373</v>
      </c>
      <c r="K19" s="17">
        <v>14.16987</v>
      </c>
      <c r="L19" s="19">
        <v>0.1382</v>
      </c>
      <c r="M19" s="20">
        <v>0.1364</v>
      </c>
      <c r="N19" s="19">
        <v>0.15415</v>
      </c>
      <c r="O19" s="20">
        <v>0.15235</v>
      </c>
    </row>
    <row r="20" spans="1:15" ht="15">
      <c r="A20" s="16">
        <v>41625</v>
      </c>
      <c r="B20" s="17">
        <v>0.15309</v>
      </c>
      <c r="C20" s="18">
        <v>0.19472</v>
      </c>
      <c r="D20" s="17">
        <v>0.09956</v>
      </c>
      <c r="E20" s="18">
        <v>144.26734</v>
      </c>
      <c r="F20" s="17">
        <v>0.16572</v>
      </c>
      <c r="G20" s="18">
        <v>0.08886</v>
      </c>
      <c r="H20" s="17">
        <v>0.17203</v>
      </c>
      <c r="I20" s="18">
        <v>0.08398</v>
      </c>
      <c r="J20" s="18">
        <v>0.137</v>
      </c>
      <c r="K20" s="17">
        <v>14.11032</v>
      </c>
      <c r="L20" s="19">
        <v>0.1379</v>
      </c>
      <c r="M20" s="20">
        <v>0.1361</v>
      </c>
      <c r="N20" s="19">
        <v>0.15399</v>
      </c>
      <c r="O20" s="20">
        <v>0.15219</v>
      </c>
    </row>
    <row r="21" spans="1:15" ht="15">
      <c r="A21" s="16">
        <v>41626</v>
      </c>
      <c r="B21" s="17">
        <v>0.1536</v>
      </c>
      <c r="C21" s="18">
        <v>0.19477</v>
      </c>
      <c r="D21" s="17">
        <v>0.09958</v>
      </c>
      <c r="E21" s="18">
        <v>143.95959</v>
      </c>
      <c r="F21" s="17">
        <v>0.16572</v>
      </c>
      <c r="G21" s="18">
        <v>0.08891</v>
      </c>
      <c r="H21" s="17">
        <v>0.17214</v>
      </c>
      <c r="I21" s="18">
        <v>0.08415</v>
      </c>
      <c r="J21" s="18">
        <v>0.1369</v>
      </c>
      <c r="K21" s="17">
        <v>14.07075</v>
      </c>
      <c r="L21" s="19">
        <v>0.1378</v>
      </c>
      <c r="M21" s="20">
        <v>0.136</v>
      </c>
      <c r="N21" s="19">
        <v>0.1545</v>
      </c>
      <c r="O21" s="20">
        <v>0.1527</v>
      </c>
    </row>
    <row r="22" spans="1:15" ht="15">
      <c r="A22" s="16">
        <v>41627</v>
      </c>
      <c r="B22" s="17">
        <v>0.15412</v>
      </c>
      <c r="C22" s="18">
        <v>0.1946</v>
      </c>
      <c r="D22" s="17">
        <v>0.0995</v>
      </c>
      <c r="E22" s="18">
        <v>144.03317</v>
      </c>
      <c r="F22" s="17">
        <v>0.16633</v>
      </c>
      <c r="G22" s="18">
        <v>0.08886</v>
      </c>
      <c r="H22" s="17">
        <v>0.17233</v>
      </c>
      <c r="I22" s="18">
        <v>0.08359</v>
      </c>
      <c r="J22" s="18">
        <v>0.1369</v>
      </c>
      <c r="K22" s="17">
        <v>14.12996</v>
      </c>
      <c r="L22" s="19">
        <v>0.1378</v>
      </c>
      <c r="M22" s="20">
        <v>0.136</v>
      </c>
      <c r="N22" s="19">
        <v>0.15502</v>
      </c>
      <c r="O22" s="20">
        <v>0.15322</v>
      </c>
    </row>
    <row r="23" spans="1:15" ht="15.75" thickBot="1">
      <c r="A23" s="21">
        <v>41628</v>
      </c>
      <c r="B23" s="22">
        <v>0.15458</v>
      </c>
      <c r="C23" s="23">
        <v>0.19571</v>
      </c>
      <c r="D23" s="22">
        <v>0.10006</v>
      </c>
      <c r="E23" s="23">
        <v>144.76227</v>
      </c>
      <c r="F23" s="22">
        <v>0.16692</v>
      </c>
      <c r="G23" s="23">
        <v>0.089</v>
      </c>
      <c r="H23" s="22">
        <v>0.17304</v>
      </c>
      <c r="I23" s="23">
        <v>0.08359</v>
      </c>
      <c r="J23" s="23">
        <v>0.1368</v>
      </c>
      <c r="K23" s="22">
        <v>14.24259</v>
      </c>
      <c r="L23" s="24">
        <v>0.1377</v>
      </c>
      <c r="M23" s="25">
        <v>0.1359</v>
      </c>
      <c r="N23" s="24">
        <v>0.15548</v>
      </c>
      <c r="O23" s="25">
        <v>0.15368</v>
      </c>
    </row>
    <row r="24" spans="1:15" ht="15.75" thickTop="1">
      <c r="A24" s="26" t="s">
        <v>19</v>
      </c>
      <c r="B24" s="27">
        <f aca="true" t="shared" si="4" ref="B24:O24">SUM(B19:B23)</f>
        <v>0.76864</v>
      </c>
      <c r="C24" s="28">
        <f t="shared" si="4"/>
        <v>0.97532</v>
      </c>
      <c r="D24" s="27">
        <f t="shared" si="4"/>
        <v>0.49867</v>
      </c>
      <c r="E24" s="28">
        <f t="shared" si="4"/>
        <v>721.5772999999999</v>
      </c>
      <c r="F24" s="27">
        <f t="shared" si="4"/>
        <v>0.83081</v>
      </c>
      <c r="G24" s="28">
        <f t="shared" si="4"/>
        <v>0.44491</v>
      </c>
      <c r="H24" s="27">
        <f t="shared" si="4"/>
        <v>0.86191</v>
      </c>
      <c r="I24" s="28">
        <f t="shared" si="4"/>
        <v>0.41959</v>
      </c>
      <c r="J24" s="28">
        <f t="shared" si="4"/>
        <v>0.6849000000000001</v>
      </c>
      <c r="K24" s="27">
        <f t="shared" si="4"/>
        <v>70.72349</v>
      </c>
      <c r="L24" s="19">
        <f t="shared" si="4"/>
        <v>0.6894</v>
      </c>
      <c r="M24" s="20">
        <f t="shared" si="4"/>
        <v>0.6804</v>
      </c>
      <c r="N24" s="19">
        <f t="shared" si="4"/>
        <v>0.7731399999999999</v>
      </c>
      <c r="O24" s="20">
        <f t="shared" si="4"/>
        <v>0.76414</v>
      </c>
    </row>
    <row r="25" spans="1:15" ht="15.75" thickBot="1">
      <c r="A25" s="31" t="s">
        <v>20</v>
      </c>
      <c r="B25" s="32">
        <f>B24/5</f>
        <v>0.153728</v>
      </c>
      <c r="C25" s="33">
        <f>C24/5</f>
        <v>0.195064</v>
      </c>
      <c r="D25" s="33">
        <f aca="true" t="shared" si="5" ref="D25:K25">D24/5</f>
        <v>0.099734</v>
      </c>
      <c r="E25" s="33">
        <f t="shared" si="5"/>
        <v>144.31545999999997</v>
      </c>
      <c r="F25" s="33">
        <f t="shared" si="5"/>
        <v>0.166162</v>
      </c>
      <c r="G25" s="33">
        <f t="shared" si="5"/>
        <v>0.088982</v>
      </c>
      <c r="H25" s="33">
        <f t="shared" si="5"/>
        <v>0.17238199999999998</v>
      </c>
      <c r="I25" s="33">
        <f t="shared" si="5"/>
        <v>0.083918</v>
      </c>
      <c r="J25" s="33">
        <f t="shared" si="5"/>
        <v>0.13698000000000002</v>
      </c>
      <c r="K25" s="33">
        <f t="shared" si="5"/>
        <v>14.144698</v>
      </c>
      <c r="L25" s="24">
        <f>L24/5</f>
        <v>0.13788</v>
      </c>
      <c r="M25" s="25">
        <f>M24/5</f>
        <v>0.13608</v>
      </c>
      <c r="N25" s="24">
        <f>N24/5</f>
        <v>0.154628</v>
      </c>
      <c r="O25" s="25">
        <f>O24/5</f>
        <v>0.15282800000000002</v>
      </c>
    </row>
    <row r="26" spans="1:15" ht="15.75" thickTop="1">
      <c r="A26" s="16">
        <v>41631</v>
      </c>
      <c r="B26" s="17">
        <v>0.1532</v>
      </c>
      <c r="C26" s="18">
        <v>0.19531</v>
      </c>
      <c r="D26" s="17">
        <v>0.09998</v>
      </c>
      <c r="E26" s="18">
        <v>145.15831</v>
      </c>
      <c r="F26" s="17">
        <v>0.16663</v>
      </c>
      <c r="G26" s="18">
        <v>0.08907</v>
      </c>
      <c r="H26" s="17">
        <v>0.17312</v>
      </c>
      <c r="I26" s="18">
        <v>0.08365</v>
      </c>
      <c r="J26" s="18">
        <v>0.1367</v>
      </c>
      <c r="K26" s="17">
        <v>14.22449</v>
      </c>
      <c r="L26" s="19">
        <v>0.1376</v>
      </c>
      <c r="M26" s="20">
        <v>0.1358</v>
      </c>
      <c r="N26" s="19">
        <v>0.1541</v>
      </c>
      <c r="O26" s="20">
        <v>0.1523</v>
      </c>
    </row>
    <row r="27" spans="1:15" ht="15">
      <c r="A27" s="16">
        <v>41632</v>
      </c>
      <c r="B27" s="17">
        <v>0.15282</v>
      </c>
      <c r="C27" s="18">
        <v>0.19507</v>
      </c>
      <c r="D27" s="17">
        <v>0.09947</v>
      </c>
      <c r="E27" s="18">
        <v>144.97119</v>
      </c>
      <c r="F27" s="17">
        <v>0.16653</v>
      </c>
      <c r="G27" s="18">
        <v>0.08889</v>
      </c>
      <c r="H27" s="17">
        <v>0.17304</v>
      </c>
      <c r="I27" s="18">
        <v>0.08354</v>
      </c>
      <c r="J27" s="18">
        <v>0.1366</v>
      </c>
      <c r="K27" s="17">
        <v>14.2023</v>
      </c>
      <c r="L27" s="19">
        <v>0.1375</v>
      </c>
      <c r="M27" s="20">
        <v>0.1357</v>
      </c>
      <c r="N27" s="19">
        <v>0.15372</v>
      </c>
      <c r="O27" s="20">
        <v>0.15192</v>
      </c>
    </row>
    <row r="28" spans="1:15" ht="15.75" thickBot="1">
      <c r="A28" s="21">
        <v>41635</v>
      </c>
      <c r="B28" s="22">
        <v>0.15309</v>
      </c>
      <c r="C28" s="23">
        <v>0.19489</v>
      </c>
      <c r="D28" s="22">
        <v>0.09964</v>
      </c>
      <c r="E28" s="23">
        <v>144.55024</v>
      </c>
      <c r="F28" s="22">
        <v>0.16695</v>
      </c>
      <c r="G28" s="23">
        <v>0.08874</v>
      </c>
      <c r="H28" s="22">
        <v>0.17289</v>
      </c>
      <c r="I28" s="23">
        <v>0.08325</v>
      </c>
      <c r="J28" s="23">
        <v>0.1364</v>
      </c>
      <c r="K28" s="22">
        <v>14.24749</v>
      </c>
      <c r="L28" s="24">
        <v>0.1373</v>
      </c>
      <c r="M28" s="25">
        <v>0.1355</v>
      </c>
      <c r="N28" s="24">
        <v>0.15399</v>
      </c>
      <c r="O28" s="25">
        <v>0.15219</v>
      </c>
    </row>
    <row r="29" spans="1:15" ht="15.75" thickTop="1">
      <c r="A29" s="16" t="s">
        <v>19</v>
      </c>
      <c r="B29" s="45">
        <f aca="true" t="shared" si="6" ref="B29:O29">SUM(B26:B28)</f>
        <v>0.45911</v>
      </c>
      <c r="C29" s="46">
        <f t="shared" si="6"/>
        <v>0.58527</v>
      </c>
      <c r="D29" s="45">
        <f t="shared" si="6"/>
        <v>0.29909</v>
      </c>
      <c r="E29" s="46">
        <f t="shared" si="6"/>
        <v>434.67974000000004</v>
      </c>
      <c r="F29" s="45">
        <f t="shared" si="6"/>
        <v>0.50011</v>
      </c>
      <c r="G29" s="46">
        <f t="shared" si="6"/>
        <v>0.2667</v>
      </c>
      <c r="H29" s="45">
        <f t="shared" si="6"/>
        <v>0.51905</v>
      </c>
      <c r="I29" s="46">
        <f t="shared" si="6"/>
        <v>0.25044</v>
      </c>
      <c r="J29" s="46">
        <f t="shared" si="6"/>
        <v>0.40969999999999995</v>
      </c>
      <c r="K29" s="45">
        <f t="shared" si="6"/>
        <v>42.674279999999996</v>
      </c>
      <c r="L29" s="19">
        <f t="shared" si="6"/>
        <v>0.4124</v>
      </c>
      <c r="M29" s="20">
        <f t="shared" si="6"/>
        <v>0.407</v>
      </c>
      <c r="N29" s="19">
        <f t="shared" si="6"/>
        <v>0.46180999999999994</v>
      </c>
      <c r="O29" s="20">
        <f t="shared" si="6"/>
        <v>0.45641</v>
      </c>
    </row>
    <row r="30" spans="1:15" ht="15.75" thickBot="1">
      <c r="A30" s="21" t="s">
        <v>20</v>
      </c>
      <c r="B30" s="85">
        <f>B29/3</f>
        <v>0.15303666666666668</v>
      </c>
      <c r="C30" s="86">
        <f>C29/3</f>
        <v>0.19508999999999999</v>
      </c>
      <c r="D30" s="86">
        <f aca="true" t="shared" si="7" ref="D30:K30">D29/3</f>
        <v>0.09969666666666667</v>
      </c>
      <c r="E30" s="86">
        <f t="shared" si="7"/>
        <v>144.89324666666667</v>
      </c>
      <c r="F30" s="86">
        <f t="shared" si="7"/>
        <v>0.16670333333333334</v>
      </c>
      <c r="G30" s="86">
        <f t="shared" si="7"/>
        <v>0.08889999999999999</v>
      </c>
      <c r="H30" s="86">
        <f t="shared" si="7"/>
        <v>0.17301666666666668</v>
      </c>
      <c r="I30" s="86">
        <f t="shared" si="7"/>
        <v>0.08348</v>
      </c>
      <c r="J30" s="86">
        <f t="shared" si="7"/>
        <v>0.13656666666666664</v>
      </c>
      <c r="K30" s="86">
        <f t="shared" si="7"/>
        <v>14.224759999999998</v>
      </c>
      <c r="L30" s="24">
        <f>L29/3</f>
        <v>0.13746666666666665</v>
      </c>
      <c r="M30" s="25">
        <f>M29/3</f>
        <v>0.13566666666666666</v>
      </c>
      <c r="N30" s="24">
        <f>N29/3</f>
        <v>0.15393666666666664</v>
      </c>
      <c r="O30" s="25">
        <f>O29/3</f>
        <v>0.15213666666666667</v>
      </c>
    </row>
    <row r="31" spans="1:15" ht="15.75" thickTop="1">
      <c r="A31" s="16">
        <v>41638</v>
      </c>
      <c r="B31" s="17">
        <v>0.1535</v>
      </c>
      <c r="C31" s="18">
        <v>0.19363</v>
      </c>
      <c r="D31" s="17">
        <v>0.099</v>
      </c>
      <c r="E31" s="18">
        <v>143.76966</v>
      </c>
      <c r="F31" s="17">
        <v>0.16704</v>
      </c>
      <c r="G31" s="18">
        <v>0.08814</v>
      </c>
      <c r="H31" s="17">
        <v>0.17275</v>
      </c>
      <c r="I31" s="18">
        <v>0.08265</v>
      </c>
      <c r="J31" s="18">
        <v>0.1362</v>
      </c>
      <c r="K31" s="17">
        <v>14.31632</v>
      </c>
      <c r="L31" s="19">
        <v>0.1371</v>
      </c>
      <c r="M31" s="20">
        <v>0.1353</v>
      </c>
      <c r="N31" s="19">
        <v>0.1544</v>
      </c>
      <c r="O31" s="20">
        <v>0.1526</v>
      </c>
    </row>
    <row r="32" spans="1:15" ht="15.75" thickBot="1">
      <c r="A32" s="21">
        <v>41639</v>
      </c>
      <c r="B32" s="22">
        <v>0.15288</v>
      </c>
      <c r="C32" s="23">
        <v>0.19284</v>
      </c>
      <c r="D32" s="22">
        <v>0.0986</v>
      </c>
      <c r="E32" s="23">
        <v>143.39489</v>
      </c>
      <c r="F32" s="22">
        <v>0.16632</v>
      </c>
      <c r="G32" s="23">
        <v>0.08825</v>
      </c>
      <c r="H32" s="22">
        <v>0.17235</v>
      </c>
      <c r="I32" s="23">
        <v>0.08235</v>
      </c>
      <c r="J32" s="23">
        <v>0.1359</v>
      </c>
      <c r="K32" s="22">
        <v>14.29039</v>
      </c>
      <c r="L32" s="24">
        <v>0.1368</v>
      </c>
      <c r="M32" s="25">
        <v>0.135</v>
      </c>
      <c r="N32" s="24">
        <v>0.15378</v>
      </c>
      <c r="O32" s="25">
        <v>0.15198</v>
      </c>
    </row>
    <row r="33" spans="1:15" ht="15.75" thickTop="1">
      <c r="A33" s="87" t="s">
        <v>19</v>
      </c>
      <c r="B33" s="88">
        <f>SUM(B31:B32)</f>
        <v>0.30638</v>
      </c>
      <c r="C33" s="88">
        <f aca="true" t="shared" si="8" ref="C33:K33">SUM(C31:C32)</f>
        <v>0.38647</v>
      </c>
      <c r="D33" s="88">
        <f t="shared" si="8"/>
        <v>0.1976</v>
      </c>
      <c r="E33" s="88">
        <f t="shared" si="8"/>
        <v>287.16454999999996</v>
      </c>
      <c r="F33" s="88">
        <f t="shared" si="8"/>
        <v>0.33336</v>
      </c>
      <c r="G33" s="88">
        <f t="shared" si="8"/>
        <v>0.17639</v>
      </c>
      <c r="H33" s="88">
        <f t="shared" si="8"/>
        <v>0.34509999999999996</v>
      </c>
      <c r="I33" s="88">
        <f t="shared" si="8"/>
        <v>0.165</v>
      </c>
      <c r="J33" s="88">
        <f t="shared" si="8"/>
        <v>0.2721</v>
      </c>
      <c r="K33" s="27">
        <f t="shared" si="8"/>
        <v>28.60671</v>
      </c>
      <c r="L33" s="19">
        <f>SUM(L31:L32)</f>
        <v>0.27390000000000003</v>
      </c>
      <c r="M33" s="19">
        <f aca="true" t="shared" si="9" ref="M33:O33">SUM(M31:M32)</f>
        <v>0.2703</v>
      </c>
      <c r="N33" s="19">
        <f t="shared" si="9"/>
        <v>0.30818</v>
      </c>
      <c r="O33" s="19">
        <f t="shared" si="9"/>
        <v>0.30458</v>
      </c>
    </row>
    <row r="34" spans="1:15" ht="15.75" thickBot="1">
      <c r="A34" s="89" t="s">
        <v>20</v>
      </c>
      <c r="B34" s="33">
        <f>B33/2</f>
        <v>0.15319</v>
      </c>
      <c r="C34" s="33">
        <f aca="true" t="shared" si="10" ref="C34:K34">C33/2</f>
        <v>0.193235</v>
      </c>
      <c r="D34" s="33">
        <f t="shared" si="10"/>
        <v>0.0988</v>
      </c>
      <c r="E34" s="33">
        <f t="shared" si="10"/>
        <v>143.58227499999998</v>
      </c>
      <c r="F34" s="33">
        <f t="shared" si="10"/>
        <v>0.16668</v>
      </c>
      <c r="G34" s="33">
        <f t="shared" si="10"/>
        <v>0.088195</v>
      </c>
      <c r="H34" s="33">
        <f t="shared" si="10"/>
        <v>0.17254999999999998</v>
      </c>
      <c r="I34" s="33">
        <f t="shared" si="10"/>
        <v>0.0825</v>
      </c>
      <c r="J34" s="33">
        <f t="shared" si="10"/>
        <v>0.13605</v>
      </c>
      <c r="K34" s="32">
        <f t="shared" si="10"/>
        <v>14.303355</v>
      </c>
      <c r="L34" s="24">
        <f>L33/2</f>
        <v>0.13695000000000002</v>
      </c>
      <c r="M34" s="24">
        <f aca="true" t="shared" si="11" ref="M34:O34">M33/2</f>
        <v>0.13515</v>
      </c>
      <c r="N34" s="24">
        <f t="shared" si="11"/>
        <v>0.15409</v>
      </c>
      <c r="O34" s="24">
        <f t="shared" si="11"/>
        <v>0.15229</v>
      </c>
    </row>
    <row r="35" spans="1:15" ht="15.75" thickTop="1">
      <c r="A35" s="36"/>
      <c r="B35" s="17"/>
      <c r="C35" s="18"/>
      <c r="D35" s="17"/>
      <c r="E35" s="18"/>
      <c r="F35" s="17"/>
      <c r="G35" s="18"/>
      <c r="H35" s="17"/>
      <c r="I35" s="18"/>
      <c r="J35" s="18"/>
      <c r="K35" s="17"/>
      <c r="L35" s="19"/>
      <c r="M35" s="20"/>
      <c r="N35" s="19"/>
      <c r="O35" s="20"/>
    </row>
    <row r="36" spans="1:15" ht="15">
      <c r="A36" s="36"/>
      <c r="B36" s="17"/>
      <c r="C36" s="18"/>
      <c r="D36" s="17"/>
      <c r="E36" s="18"/>
      <c r="F36" s="17"/>
      <c r="G36" s="18"/>
      <c r="H36" s="17"/>
      <c r="I36" s="18"/>
      <c r="J36" s="18"/>
      <c r="K36" s="17"/>
      <c r="L36" s="19"/>
      <c r="M36" s="20"/>
      <c r="N36" s="19"/>
      <c r="O36" s="20"/>
    </row>
    <row r="37" spans="1:15" ht="20.25">
      <c r="A37" s="36"/>
      <c r="B37" s="17"/>
      <c r="C37" s="52"/>
      <c r="D37" s="17"/>
      <c r="E37" s="38" t="s">
        <v>21</v>
      </c>
      <c r="F37" s="17"/>
      <c r="G37" s="18"/>
      <c r="H37" s="17"/>
      <c r="I37" s="18"/>
      <c r="J37" s="18"/>
      <c r="K37" s="17"/>
      <c r="L37" s="19"/>
      <c r="M37" s="20"/>
      <c r="N37" s="19"/>
      <c r="O37" s="20"/>
    </row>
    <row r="38" spans="1:15" ht="15.75" thickBot="1">
      <c r="A38" s="39"/>
      <c r="B38" s="17"/>
      <c r="C38" s="18"/>
      <c r="D38" s="17"/>
      <c r="E38" s="18"/>
      <c r="F38" s="17"/>
      <c r="G38" s="18"/>
      <c r="H38" s="17"/>
      <c r="I38" s="18"/>
      <c r="J38" s="18"/>
      <c r="K38" s="17"/>
      <c r="L38" s="42"/>
      <c r="M38" s="43"/>
      <c r="N38" s="42"/>
      <c r="O38" s="43"/>
    </row>
    <row r="39" spans="1:15" ht="15">
      <c r="A39" s="90" t="s">
        <v>22</v>
      </c>
      <c r="B39" s="91">
        <f>SUM(B5:B9,B12:B16,B19:B23,B26:B28,B31:B32)</f>
        <v>3.047660000000001</v>
      </c>
      <c r="C39" s="91">
        <f>SUM(C5:C9,C12:C16,C19:C23,C26:C28,C31:C32)</f>
        <v>3.91542</v>
      </c>
      <c r="D39" s="91">
        <f aca="true" t="shared" si="12" ref="D39:K39">SUM(D5:D9,D12:D16,D19:D23,D26:D28,D31:D32)</f>
        <v>2.00175</v>
      </c>
      <c r="E39" s="91">
        <f t="shared" si="12"/>
        <v>2896.77551</v>
      </c>
      <c r="F39" s="91">
        <f t="shared" si="12"/>
        <v>3.3346899999999997</v>
      </c>
      <c r="G39" s="91">
        <f t="shared" si="12"/>
        <v>1.7825099999999998</v>
      </c>
      <c r="H39" s="91">
        <f t="shared" si="12"/>
        <v>3.4488000000000003</v>
      </c>
      <c r="I39" s="91">
        <f t="shared" si="12"/>
        <v>1.6765700000000003</v>
      </c>
      <c r="J39" s="91">
        <f t="shared" si="12"/>
        <v>2.742</v>
      </c>
      <c r="K39" s="92">
        <f t="shared" si="12"/>
        <v>283.17605000000003</v>
      </c>
      <c r="L39" s="67">
        <f>SUM(L5:L9,L12:L16,L19:L23,L26:L28,L31:L32)</f>
        <v>2.76</v>
      </c>
      <c r="M39" s="67">
        <f aca="true" t="shared" si="13" ref="M39:O39">SUM(M5:M9,M12:M16,M19:M23,M26:M28,M31:M32)</f>
        <v>2.724</v>
      </c>
      <c r="N39" s="67">
        <f t="shared" si="13"/>
        <v>3.0656599999999994</v>
      </c>
      <c r="O39" s="65">
        <f t="shared" si="13"/>
        <v>3.0296600000000002</v>
      </c>
    </row>
    <row r="40" spans="1:15" ht="15">
      <c r="A40" s="90" t="s">
        <v>23</v>
      </c>
      <c r="B40" s="46">
        <f>B39/20</f>
        <v>0.15238300000000005</v>
      </c>
      <c r="C40" s="46">
        <f aca="true" t="shared" si="14" ref="C40:K40">C39/20</f>
        <v>0.195771</v>
      </c>
      <c r="D40" s="46">
        <f t="shared" si="14"/>
        <v>0.1000875</v>
      </c>
      <c r="E40" s="46">
        <f t="shared" si="14"/>
        <v>144.8387755</v>
      </c>
      <c r="F40" s="46">
        <f t="shared" si="14"/>
        <v>0.16673449999999998</v>
      </c>
      <c r="G40" s="46">
        <f t="shared" si="14"/>
        <v>0.0891255</v>
      </c>
      <c r="H40" s="46">
        <f t="shared" si="14"/>
        <v>0.17244</v>
      </c>
      <c r="I40" s="46">
        <f t="shared" si="14"/>
        <v>0.08382850000000001</v>
      </c>
      <c r="J40" s="46">
        <f t="shared" si="14"/>
        <v>0.1371</v>
      </c>
      <c r="K40" s="93">
        <f t="shared" si="14"/>
        <v>14.158802500000002</v>
      </c>
      <c r="L40" s="69">
        <f>L39/20</f>
        <v>0.13799999999999998</v>
      </c>
      <c r="M40" s="69">
        <f aca="true" t="shared" si="15" ref="M40:O40">M39/20</f>
        <v>0.13620000000000002</v>
      </c>
      <c r="N40" s="69">
        <f t="shared" si="15"/>
        <v>0.15328299999999997</v>
      </c>
      <c r="O40" s="19">
        <f t="shared" si="15"/>
        <v>0.151483</v>
      </c>
    </row>
    <row r="41" spans="1:15" ht="15">
      <c r="A41" s="90" t="s">
        <v>24</v>
      </c>
      <c r="B41" s="46">
        <f>1/B40</f>
        <v>6.562411817591199</v>
      </c>
      <c r="C41" s="46">
        <f>1/C40</f>
        <v>5.108008847071323</v>
      </c>
      <c r="D41" s="46">
        <f>1/D40</f>
        <v>9.991257649556639</v>
      </c>
      <c r="E41" s="46">
        <f>1000/E40</f>
        <v>6.904228488178568</v>
      </c>
      <c r="F41" s="46">
        <f aca="true" t="shared" si="16" ref="F41:J41">1/F40</f>
        <v>5.99755899348965</v>
      </c>
      <c r="G41" s="46">
        <f t="shared" si="16"/>
        <v>11.220133407386214</v>
      </c>
      <c r="H41" s="46">
        <f t="shared" si="16"/>
        <v>5.799118533982834</v>
      </c>
      <c r="I41" s="46">
        <f t="shared" si="16"/>
        <v>11.92911718568267</v>
      </c>
      <c r="J41" s="46">
        <f t="shared" si="16"/>
        <v>7.293946024799417</v>
      </c>
      <c r="K41" s="93">
        <f>100/K40</f>
        <v>7.0627441833446</v>
      </c>
      <c r="L41" s="69">
        <f>1/L40</f>
        <v>7.246376811594204</v>
      </c>
      <c r="M41" s="69">
        <f aca="true" t="shared" si="17" ref="M41:O41">1/M40</f>
        <v>7.342143906020557</v>
      </c>
      <c r="N41" s="69">
        <f t="shared" si="17"/>
        <v>6.5238806651748735</v>
      </c>
      <c r="O41" s="19">
        <f t="shared" si="17"/>
        <v>6.601400817253421</v>
      </c>
    </row>
    <row r="42" spans="1:15" ht="15.75" thickBot="1">
      <c r="A42" s="94"/>
      <c r="B42" s="49"/>
      <c r="C42" s="49"/>
      <c r="D42" s="49"/>
      <c r="E42" s="49"/>
      <c r="F42" s="49"/>
      <c r="G42" s="49"/>
      <c r="H42" s="49"/>
      <c r="I42" s="49"/>
      <c r="J42" s="49"/>
      <c r="K42" s="95"/>
      <c r="L42" s="70"/>
      <c r="M42" s="42"/>
      <c r="N42" s="42"/>
      <c r="O42" s="42"/>
    </row>
  </sheetData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 topLeftCell="A10">
      <selection activeCell="B35" sqref="B35"/>
    </sheetView>
  </sheetViews>
  <sheetFormatPr defaultColWidth="9.140625" defaultRowHeight="15"/>
  <cols>
    <col min="1" max="1" width="12.7109375" style="0" customWidth="1"/>
    <col min="2" max="2" width="11.28125" style="0" customWidth="1"/>
    <col min="3" max="3" width="11.7109375" style="0" customWidth="1"/>
    <col min="4" max="4" width="12.140625" style="0" customWidth="1"/>
    <col min="5" max="5" width="12.00390625" style="0" customWidth="1"/>
    <col min="6" max="6" width="11.28125" style="0" customWidth="1"/>
    <col min="7" max="7" width="11.140625" style="0" customWidth="1"/>
    <col min="8" max="8" width="11.28125" style="0" customWidth="1"/>
    <col min="9" max="9" width="11.140625" style="0" customWidth="1"/>
    <col min="10" max="11" width="10.8515625" style="0" customWidth="1"/>
    <col min="12" max="13" width="10.28125" style="0" customWidth="1"/>
    <col min="14" max="14" width="10.57421875" style="0" customWidth="1"/>
    <col min="15" max="15" width="10.14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thickBot="1">
      <c r="A2" s="1"/>
      <c r="B2" s="1"/>
      <c r="C2" s="2" t="s">
        <v>25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1</v>
      </c>
      <c r="M3" s="5"/>
      <c r="N3" s="5"/>
      <c r="O3" s="6"/>
    </row>
    <row r="4" spans="1:15" ht="15.75" thickBot="1">
      <c r="A4" s="7"/>
      <c r="B4" s="8"/>
      <c r="C4" s="7"/>
      <c r="D4" s="8"/>
      <c r="E4" s="7"/>
      <c r="F4" s="8"/>
      <c r="G4" s="7"/>
      <c r="H4" s="8"/>
      <c r="I4" s="7"/>
      <c r="J4" s="7"/>
      <c r="K4" s="8"/>
      <c r="L4" s="9" t="s">
        <v>2</v>
      </c>
      <c r="M4" s="10"/>
      <c r="N4" s="9" t="s">
        <v>3</v>
      </c>
      <c r="O4" s="11"/>
    </row>
    <row r="5" spans="1:15" ht="15.75" thickBot="1">
      <c r="A5" s="12" t="s">
        <v>4</v>
      </c>
      <c r="B5" s="13" t="s">
        <v>5</v>
      </c>
      <c r="C5" s="12" t="s">
        <v>6</v>
      </c>
      <c r="D5" s="13" t="s">
        <v>7</v>
      </c>
      <c r="E5" s="12" t="s">
        <v>8</v>
      </c>
      <c r="F5" s="13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4" t="s">
        <v>17</v>
      </c>
      <c r="O5" s="15" t="s">
        <v>18</v>
      </c>
    </row>
    <row r="6" spans="1:15" ht="15">
      <c r="A6" s="16">
        <v>41306</v>
      </c>
      <c r="B6" s="17">
        <v>0.13045</v>
      </c>
      <c r="C6" s="18">
        <v>0.19632</v>
      </c>
      <c r="D6" s="17">
        <v>0.10054</v>
      </c>
      <c r="E6" s="18">
        <v>147.32839</v>
      </c>
      <c r="F6" s="17">
        <v>0.16246</v>
      </c>
      <c r="G6" s="18">
        <v>0.08837</v>
      </c>
      <c r="H6" s="17">
        <v>0.16853</v>
      </c>
      <c r="I6" s="18">
        <v>0.08602</v>
      </c>
      <c r="J6" s="18">
        <v>0.1362</v>
      </c>
      <c r="K6" s="17">
        <v>12.12895</v>
      </c>
      <c r="L6" s="19">
        <v>0.1371</v>
      </c>
      <c r="M6" s="20">
        <v>0.13529999999999998</v>
      </c>
      <c r="N6" s="19">
        <v>0.13135</v>
      </c>
      <c r="O6" s="20">
        <v>0.12955</v>
      </c>
    </row>
    <row r="7" spans="1:15" ht="15.75" thickBot="1">
      <c r="A7" s="21"/>
      <c r="B7" s="22"/>
      <c r="C7" s="23"/>
      <c r="D7" s="22"/>
      <c r="E7" s="23"/>
      <c r="F7" s="22"/>
      <c r="G7" s="23"/>
      <c r="H7" s="22"/>
      <c r="I7" s="23"/>
      <c r="J7" s="23"/>
      <c r="K7" s="22"/>
      <c r="L7" s="24"/>
      <c r="M7" s="25"/>
      <c r="N7" s="24"/>
      <c r="O7" s="25"/>
    </row>
    <row r="8" spans="1:15" ht="15.75" thickTop="1">
      <c r="A8" s="26" t="s">
        <v>19</v>
      </c>
      <c r="B8" s="27">
        <f aca="true" t="shared" si="0" ref="B8:O8">SUM(B6:B7)</f>
        <v>0.13045</v>
      </c>
      <c r="C8" s="28">
        <f t="shared" si="0"/>
        <v>0.19632</v>
      </c>
      <c r="D8" s="27">
        <f t="shared" si="0"/>
        <v>0.10054</v>
      </c>
      <c r="E8" s="28">
        <f t="shared" si="0"/>
        <v>147.32839</v>
      </c>
      <c r="F8" s="27">
        <f t="shared" si="0"/>
        <v>0.16246</v>
      </c>
      <c r="G8" s="28">
        <f t="shared" si="0"/>
        <v>0.08837</v>
      </c>
      <c r="H8" s="27">
        <f t="shared" si="0"/>
        <v>0.16853</v>
      </c>
      <c r="I8" s="28">
        <f t="shared" si="0"/>
        <v>0.08602</v>
      </c>
      <c r="J8" s="28">
        <f t="shared" si="0"/>
        <v>0.1362</v>
      </c>
      <c r="K8" s="27">
        <f t="shared" si="0"/>
        <v>12.12895</v>
      </c>
      <c r="L8" s="19">
        <f t="shared" si="0"/>
        <v>0.1371</v>
      </c>
      <c r="M8" s="20">
        <f t="shared" si="0"/>
        <v>0.13529999999999998</v>
      </c>
      <c r="N8" s="19">
        <f t="shared" si="0"/>
        <v>0.13135</v>
      </c>
      <c r="O8" s="20">
        <f t="shared" si="0"/>
        <v>0.12955</v>
      </c>
    </row>
    <row r="9" spans="1:15" ht="15.75" thickBot="1">
      <c r="A9" s="31" t="s">
        <v>20</v>
      </c>
      <c r="B9" s="32">
        <f>B8/1</f>
        <v>0.13045</v>
      </c>
      <c r="C9" s="33">
        <f>C8/1</f>
        <v>0.19632</v>
      </c>
      <c r="D9" s="33">
        <f aca="true" t="shared" si="1" ref="D9:K9">D8/1</f>
        <v>0.10054</v>
      </c>
      <c r="E9" s="33">
        <f t="shared" si="1"/>
        <v>147.32839</v>
      </c>
      <c r="F9" s="33">
        <f t="shared" si="1"/>
        <v>0.16246</v>
      </c>
      <c r="G9" s="33">
        <f t="shared" si="1"/>
        <v>0.08837</v>
      </c>
      <c r="H9" s="33">
        <f t="shared" si="1"/>
        <v>0.16853</v>
      </c>
      <c r="I9" s="33">
        <f t="shared" si="1"/>
        <v>0.08602</v>
      </c>
      <c r="J9" s="33">
        <f t="shared" si="1"/>
        <v>0.1362</v>
      </c>
      <c r="K9" s="33">
        <f t="shared" si="1"/>
        <v>12.12895</v>
      </c>
      <c r="L9" s="24">
        <f>L8/1</f>
        <v>0.1371</v>
      </c>
      <c r="M9" s="25">
        <f>M8/1</f>
        <v>0.13529999999999998</v>
      </c>
      <c r="N9" s="24">
        <f>N8/1</f>
        <v>0.13135</v>
      </c>
      <c r="O9" s="25">
        <f>O8/1</f>
        <v>0.12955</v>
      </c>
    </row>
    <row r="10" spans="1:15" ht="15.75" thickTop="1">
      <c r="A10" s="16">
        <v>41309</v>
      </c>
      <c r="B10" s="17">
        <v>0.13044</v>
      </c>
      <c r="C10" s="18">
        <v>0.19492</v>
      </c>
      <c r="D10" s="17">
        <v>0.09966</v>
      </c>
      <c r="E10" s="18">
        <v>148.75628</v>
      </c>
      <c r="F10" s="17">
        <v>0.16065</v>
      </c>
      <c r="G10" s="18">
        <v>0.08814</v>
      </c>
      <c r="H10" s="17">
        <v>0.16879</v>
      </c>
      <c r="I10" s="18">
        <v>0.08629</v>
      </c>
      <c r="J10" s="18">
        <v>0.1361</v>
      </c>
      <c r="K10" s="17">
        <v>11.93869</v>
      </c>
      <c r="L10" s="19">
        <v>0.137</v>
      </c>
      <c r="M10" s="20">
        <v>0.1352</v>
      </c>
      <c r="N10" s="19">
        <v>0.13134</v>
      </c>
      <c r="O10" s="20">
        <v>0.12954</v>
      </c>
    </row>
    <row r="11" spans="1:15" ht="15">
      <c r="A11" s="16">
        <v>41310</v>
      </c>
      <c r="B11" s="17">
        <v>0.13045</v>
      </c>
      <c r="C11" s="18">
        <v>0.19622</v>
      </c>
      <c r="D11" s="17">
        <v>0.10032</v>
      </c>
      <c r="E11" s="18">
        <v>148.3378</v>
      </c>
      <c r="F11" s="17">
        <v>0.16101</v>
      </c>
      <c r="G11" s="18">
        <v>0.08839</v>
      </c>
      <c r="H11" s="17">
        <v>0.16878</v>
      </c>
      <c r="I11" s="18">
        <v>0.08659</v>
      </c>
      <c r="J11" s="18">
        <v>0.1362</v>
      </c>
      <c r="K11" s="17">
        <v>12.28183</v>
      </c>
      <c r="L11" s="19">
        <v>0.1371</v>
      </c>
      <c r="M11" s="20">
        <v>0.13529999999999998</v>
      </c>
      <c r="N11" s="19">
        <v>0.13135</v>
      </c>
      <c r="O11" s="20">
        <v>0.12955</v>
      </c>
    </row>
    <row r="12" spans="1:15" ht="15">
      <c r="A12" s="16">
        <v>41311</v>
      </c>
      <c r="B12" s="17">
        <v>0.13061</v>
      </c>
      <c r="C12" s="18">
        <v>0.19691</v>
      </c>
      <c r="D12" s="17">
        <v>0.10068</v>
      </c>
      <c r="E12" s="18">
        <v>148.01246</v>
      </c>
      <c r="F12" s="17">
        <v>0.16139</v>
      </c>
      <c r="G12" s="18">
        <v>0.08855</v>
      </c>
      <c r="H12" s="17">
        <v>0.16861</v>
      </c>
      <c r="I12" s="18">
        <v>0.08672</v>
      </c>
      <c r="J12" s="18">
        <v>0.1362</v>
      </c>
      <c r="K12" s="17">
        <v>12.31384</v>
      </c>
      <c r="L12" s="19">
        <v>0.1371</v>
      </c>
      <c r="M12" s="20">
        <v>0.13529999999999998</v>
      </c>
      <c r="N12" s="19">
        <v>0.13151</v>
      </c>
      <c r="O12" s="20">
        <v>0.12971</v>
      </c>
    </row>
    <row r="13" spans="1:15" ht="15">
      <c r="A13" s="16">
        <v>41312</v>
      </c>
      <c r="B13" s="17">
        <v>0.13211</v>
      </c>
      <c r="C13" s="18">
        <v>0.19708</v>
      </c>
      <c r="D13" s="17">
        <v>0.10077</v>
      </c>
      <c r="E13" s="18">
        <v>148.31331</v>
      </c>
      <c r="F13" s="17">
        <v>0.16232</v>
      </c>
      <c r="G13" s="18">
        <v>0.08878</v>
      </c>
      <c r="H13" s="17">
        <v>0.16882</v>
      </c>
      <c r="I13" s="18">
        <v>0.08703</v>
      </c>
      <c r="J13" s="18">
        <v>0.1363</v>
      </c>
      <c r="K13" s="17">
        <v>12.75768</v>
      </c>
      <c r="L13" s="19">
        <v>0.13720000000000002</v>
      </c>
      <c r="M13" s="20">
        <v>0.1354</v>
      </c>
      <c r="N13" s="19">
        <v>0.13301</v>
      </c>
      <c r="O13" s="20">
        <v>0.13121</v>
      </c>
    </row>
    <row r="14" spans="1:15" ht="15.75" thickBot="1">
      <c r="A14" s="21">
        <v>41313</v>
      </c>
      <c r="B14" s="22">
        <v>0.13242</v>
      </c>
      <c r="C14" s="23">
        <v>0.19845</v>
      </c>
      <c r="D14" s="22">
        <v>0.10146</v>
      </c>
      <c r="E14" s="23">
        <v>148.72699</v>
      </c>
      <c r="F14" s="22">
        <v>0.16348</v>
      </c>
      <c r="G14" s="23">
        <v>0.0888</v>
      </c>
      <c r="H14" s="22">
        <v>0.1691</v>
      </c>
      <c r="I14" s="23">
        <v>0.08691</v>
      </c>
      <c r="J14" s="23">
        <v>0.1365</v>
      </c>
      <c r="K14" s="22">
        <v>12.75285</v>
      </c>
      <c r="L14" s="24">
        <v>0.13740000000000002</v>
      </c>
      <c r="M14" s="25">
        <v>0.1356</v>
      </c>
      <c r="N14" s="24">
        <v>0.13332</v>
      </c>
      <c r="O14" s="25">
        <v>0.13152</v>
      </c>
    </row>
    <row r="15" spans="1:15" ht="15.75" thickTop="1">
      <c r="A15" s="26" t="s">
        <v>19</v>
      </c>
      <c r="B15" s="27">
        <f aca="true" t="shared" si="2" ref="B15:O15">SUM(B10:B14)</f>
        <v>0.65603</v>
      </c>
      <c r="C15" s="28">
        <f t="shared" si="2"/>
        <v>0.9835800000000001</v>
      </c>
      <c r="D15" s="27">
        <f t="shared" si="2"/>
        <v>0.50289</v>
      </c>
      <c r="E15" s="28">
        <f t="shared" si="2"/>
        <v>742.14684</v>
      </c>
      <c r="F15" s="27">
        <f t="shared" si="2"/>
        <v>0.80885</v>
      </c>
      <c r="G15" s="28">
        <f t="shared" si="2"/>
        <v>0.44265999999999994</v>
      </c>
      <c r="H15" s="27">
        <f t="shared" si="2"/>
        <v>0.8441000000000001</v>
      </c>
      <c r="I15" s="28">
        <f t="shared" si="2"/>
        <v>0.43354</v>
      </c>
      <c r="J15" s="28">
        <f t="shared" si="2"/>
        <v>0.6813</v>
      </c>
      <c r="K15" s="27">
        <f t="shared" si="2"/>
        <v>62.04489</v>
      </c>
      <c r="L15" s="19">
        <f t="shared" si="2"/>
        <v>0.6858</v>
      </c>
      <c r="M15" s="20">
        <f t="shared" si="2"/>
        <v>0.6767999999999998</v>
      </c>
      <c r="N15" s="19">
        <f t="shared" si="2"/>
        <v>0.66053</v>
      </c>
      <c r="O15" s="20">
        <f t="shared" si="2"/>
        <v>0.6515299999999999</v>
      </c>
    </row>
    <row r="16" spans="1:15" ht="15.75" thickBot="1">
      <c r="A16" s="31" t="s">
        <v>20</v>
      </c>
      <c r="B16" s="32">
        <f>B15/5</f>
        <v>0.131206</v>
      </c>
      <c r="C16" s="33">
        <f>C15/5</f>
        <v>0.19671600000000003</v>
      </c>
      <c r="D16" s="33">
        <f aca="true" t="shared" si="3" ref="D16:K16">D15/5</f>
        <v>0.10057799999999999</v>
      </c>
      <c r="E16" s="33">
        <f t="shared" si="3"/>
        <v>148.429368</v>
      </c>
      <c r="F16" s="33">
        <f t="shared" si="3"/>
        <v>0.16177</v>
      </c>
      <c r="G16" s="33">
        <f t="shared" si="3"/>
        <v>0.08853199999999999</v>
      </c>
      <c r="H16" s="33">
        <f t="shared" si="3"/>
        <v>0.16882000000000003</v>
      </c>
      <c r="I16" s="33">
        <f t="shared" si="3"/>
        <v>0.086708</v>
      </c>
      <c r="J16" s="33">
        <f t="shared" si="3"/>
        <v>0.13626</v>
      </c>
      <c r="K16" s="33">
        <f t="shared" si="3"/>
        <v>12.408978000000001</v>
      </c>
      <c r="L16" s="24">
        <f>L15/5</f>
        <v>0.13716</v>
      </c>
      <c r="M16" s="25">
        <f>M15/5</f>
        <v>0.13535999999999998</v>
      </c>
      <c r="N16" s="24">
        <f>N15/5</f>
        <v>0.132106</v>
      </c>
      <c r="O16" s="25">
        <f>O15/5</f>
        <v>0.13030599999999998</v>
      </c>
    </row>
    <row r="17" spans="1:15" ht="15.75" thickTop="1">
      <c r="A17" s="16">
        <v>41316</v>
      </c>
      <c r="B17" s="17">
        <v>0.13251</v>
      </c>
      <c r="C17" s="18">
        <v>0.20021</v>
      </c>
      <c r="D17" s="17">
        <v>0.10237</v>
      </c>
      <c r="E17" s="18">
        <v>149.55886</v>
      </c>
      <c r="F17" s="17">
        <v>0.16352</v>
      </c>
      <c r="G17" s="18">
        <v>0.08917</v>
      </c>
      <c r="H17" s="17">
        <v>0.16923</v>
      </c>
      <c r="I17" s="18">
        <v>0.08647</v>
      </c>
      <c r="J17" s="18">
        <v>0.1367</v>
      </c>
      <c r="K17" s="17">
        <v>12.68422</v>
      </c>
      <c r="L17" s="19">
        <v>0.1376</v>
      </c>
      <c r="M17" s="20">
        <v>0.13579999999999998</v>
      </c>
      <c r="N17" s="19">
        <v>0.13341</v>
      </c>
      <c r="O17" s="20">
        <v>0.13161</v>
      </c>
    </row>
    <row r="18" spans="1:15" ht="15">
      <c r="A18" s="16">
        <v>41317</v>
      </c>
      <c r="B18" s="17">
        <v>0.13325</v>
      </c>
      <c r="C18" s="18">
        <v>0.20045</v>
      </c>
      <c r="D18" s="17">
        <v>0.10249</v>
      </c>
      <c r="E18" s="18">
        <v>150.21276</v>
      </c>
      <c r="F18" s="17">
        <v>0.16429</v>
      </c>
      <c r="G18" s="18">
        <v>0.08962</v>
      </c>
      <c r="H18" s="17">
        <v>0.16996</v>
      </c>
      <c r="I18" s="18">
        <v>0.08767</v>
      </c>
      <c r="J18" s="18">
        <v>0.1371</v>
      </c>
      <c r="K18" s="17">
        <v>12.78218</v>
      </c>
      <c r="L18" s="19">
        <v>0.138</v>
      </c>
      <c r="M18" s="20">
        <v>0.1362</v>
      </c>
      <c r="N18" s="19">
        <v>0.13415</v>
      </c>
      <c r="O18" s="20">
        <v>0.13235</v>
      </c>
    </row>
    <row r="19" spans="1:15" ht="15">
      <c r="A19" s="16">
        <v>41318</v>
      </c>
      <c r="B19" s="17">
        <v>0.13333</v>
      </c>
      <c r="C19" s="18">
        <v>0.19964</v>
      </c>
      <c r="D19" s="17">
        <v>0.10208</v>
      </c>
      <c r="E19" s="18">
        <v>149.96923</v>
      </c>
      <c r="F19" s="17">
        <v>0.16349</v>
      </c>
      <c r="G19" s="18">
        <v>0.08958</v>
      </c>
      <c r="H19" s="17">
        <v>0.17021</v>
      </c>
      <c r="I19" s="18">
        <v>0.08771</v>
      </c>
      <c r="J19" s="18">
        <v>0.1371</v>
      </c>
      <c r="K19" s="17">
        <v>12.82262</v>
      </c>
      <c r="L19" s="19">
        <v>0.138</v>
      </c>
      <c r="M19" s="20">
        <v>0.1362</v>
      </c>
      <c r="N19" s="19">
        <v>0.13423</v>
      </c>
      <c r="O19" s="20">
        <v>0.13243</v>
      </c>
    </row>
    <row r="20" spans="1:15" ht="15">
      <c r="A20" s="16">
        <v>41319</v>
      </c>
      <c r="B20" s="17">
        <v>0.13265</v>
      </c>
      <c r="C20" s="18">
        <v>0.19916</v>
      </c>
      <c r="D20" s="17">
        <v>0.10183</v>
      </c>
      <c r="E20" s="18">
        <v>148.94887</v>
      </c>
      <c r="F20" s="17">
        <v>0.16271</v>
      </c>
      <c r="G20" s="18">
        <v>0.08946</v>
      </c>
      <c r="H20" s="17">
        <v>0.16978</v>
      </c>
      <c r="I20" s="18">
        <v>0.08794</v>
      </c>
      <c r="J20" s="18">
        <v>0.1371</v>
      </c>
      <c r="K20" s="17">
        <v>12.79777</v>
      </c>
      <c r="L20" s="19">
        <v>0.138</v>
      </c>
      <c r="M20" s="20">
        <v>0.1362</v>
      </c>
      <c r="N20" s="19">
        <v>0.13355</v>
      </c>
      <c r="O20" s="20">
        <v>0.13175</v>
      </c>
    </row>
    <row r="21" spans="1:15" ht="15.75" thickBot="1">
      <c r="A21" s="21">
        <v>41320</v>
      </c>
      <c r="B21" s="22">
        <v>0.13216</v>
      </c>
      <c r="C21" s="23">
        <v>0.20005</v>
      </c>
      <c r="D21" s="22">
        <v>0.10228</v>
      </c>
      <c r="E21" s="23">
        <v>148.44903</v>
      </c>
      <c r="F21" s="22">
        <v>0.16224</v>
      </c>
      <c r="G21" s="23">
        <v>0.08967</v>
      </c>
      <c r="H21" s="22">
        <v>0.16909</v>
      </c>
      <c r="I21" s="23">
        <v>0.08804</v>
      </c>
      <c r="J21" s="23">
        <v>0.1368</v>
      </c>
      <c r="K21" s="22">
        <v>12.74446</v>
      </c>
      <c r="L21" s="24">
        <v>0.13803</v>
      </c>
      <c r="M21" s="25">
        <v>0.13623</v>
      </c>
      <c r="N21" s="24">
        <v>0.13306</v>
      </c>
      <c r="O21" s="25">
        <v>0.13126</v>
      </c>
    </row>
    <row r="22" spans="1:15" ht="15.75" thickTop="1">
      <c r="A22" s="26" t="s">
        <v>19</v>
      </c>
      <c r="B22" s="27">
        <f aca="true" t="shared" si="4" ref="B22:O22">SUM(B17:B21)</f>
        <v>0.6638999999999999</v>
      </c>
      <c r="C22" s="28">
        <f t="shared" si="4"/>
        <v>0.9995100000000001</v>
      </c>
      <c r="D22" s="27">
        <f t="shared" si="4"/>
        <v>0.51105</v>
      </c>
      <c r="E22" s="28">
        <f t="shared" si="4"/>
        <v>747.1387500000001</v>
      </c>
      <c r="F22" s="27">
        <f t="shared" si="4"/>
        <v>0.8162499999999999</v>
      </c>
      <c r="G22" s="28">
        <f t="shared" si="4"/>
        <v>0.4475</v>
      </c>
      <c r="H22" s="27">
        <f t="shared" si="4"/>
        <v>0.8482699999999999</v>
      </c>
      <c r="I22" s="28">
        <f t="shared" si="4"/>
        <v>0.43783000000000005</v>
      </c>
      <c r="J22" s="28">
        <f t="shared" si="4"/>
        <v>0.6848000000000001</v>
      </c>
      <c r="K22" s="27">
        <f t="shared" si="4"/>
        <v>63.83125</v>
      </c>
      <c r="L22" s="19">
        <f t="shared" si="4"/>
        <v>0.6896300000000001</v>
      </c>
      <c r="M22" s="20">
        <f t="shared" si="4"/>
        <v>0.68063</v>
      </c>
      <c r="N22" s="19">
        <f t="shared" si="4"/>
        <v>0.6683999999999999</v>
      </c>
      <c r="O22" s="20">
        <f t="shared" si="4"/>
        <v>0.6594</v>
      </c>
    </row>
    <row r="23" spans="1:15" ht="15.75" thickBot="1">
      <c r="A23" s="31" t="s">
        <v>20</v>
      </c>
      <c r="B23" s="32">
        <f>B22/5</f>
        <v>0.13277999999999998</v>
      </c>
      <c r="C23" s="33">
        <f>C22/5</f>
        <v>0.19990200000000002</v>
      </c>
      <c r="D23" s="33">
        <f aca="true" t="shared" si="5" ref="D23:K23">D22/5</f>
        <v>0.10221</v>
      </c>
      <c r="E23" s="33">
        <f t="shared" si="5"/>
        <v>149.42775</v>
      </c>
      <c r="F23" s="33">
        <f t="shared" si="5"/>
        <v>0.16324999999999998</v>
      </c>
      <c r="G23" s="33">
        <f t="shared" si="5"/>
        <v>0.0895</v>
      </c>
      <c r="H23" s="33">
        <f t="shared" si="5"/>
        <v>0.16965399999999997</v>
      </c>
      <c r="I23" s="33">
        <f t="shared" si="5"/>
        <v>0.087566</v>
      </c>
      <c r="J23" s="33">
        <f t="shared" si="5"/>
        <v>0.13696000000000003</v>
      </c>
      <c r="K23" s="33">
        <f t="shared" si="5"/>
        <v>12.76625</v>
      </c>
      <c r="L23" s="24">
        <f>L22/5</f>
        <v>0.13792600000000002</v>
      </c>
      <c r="M23" s="25">
        <f>M22/5</f>
        <v>0.136126</v>
      </c>
      <c r="N23" s="24">
        <f>N22/5</f>
        <v>0.13367999999999997</v>
      </c>
      <c r="O23" s="25">
        <f>O22/5</f>
        <v>0.13188</v>
      </c>
    </row>
    <row r="24" spans="1:15" ht="15.75" thickTop="1">
      <c r="A24" s="16">
        <v>41323</v>
      </c>
      <c r="B24" s="17">
        <v>0.133</v>
      </c>
      <c r="C24" s="18">
        <v>0.20067</v>
      </c>
      <c r="D24" s="17">
        <v>0.1026</v>
      </c>
      <c r="E24" s="18">
        <v>148.05573</v>
      </c>
      <c r="F24" s="17">
        <v>0.16227</v>
      </c>
      <c r="G24" s="18">
        <v>0.08975</v>
      </c>
      <c r="H24" s="17">
        <v>0.16942</v>
      </c>
      <c r="I24" s="18">
        <v>0.08831</v>
      </c>
      <c r="J24" s="18">
        <v>0.137</v>
      </c>
      <c r="K24" s="17">
        <v>12.83896</v>
      </c>
      <c r="L24" s="19">
        <v>0.13790000000000002</v>
      </c>
      <c r="M24" s="20">
        <v>0.1361</v>
      </c>
      <c r="N24" s="19">
        <v>0.1339</v>
      </c>
      <c r="O24" s="20">
        <v>0.1321</v>
      </c>
    </row>
    <row r="25" spans="1:15" ht="15">
      <c r="A25" s="16">
        <v>41324</v>
      </c>
      <c r="B25" s="17">
        <v>0.13303</v>
      </c>
      <c r="C25" s="18">
        <v>0.2007</v>
      </c>
      <c r="D25" s="17">
        <v>0.10262</v>
      </c>
      <c r="E25" s="18">
        <v>148.30027</v>
      </c>
      <c r="F25" s="17">
        <v>0.16228</v>
      </c>
      <c r="G25" s="18">
        <v>0.08975</v>
      </c>
      <c r="H25" s="17">
        <v>0.16978</v>
      </c>
      <c r="I25" s="18">
        <v>0.08852</v>
      </c>
      <c r="J25" s="18">
        <v>0.137</v>
      </c>
      <c r="K25" s="17">
        <v>12.86875</v>
      </c>
      <c r="L25" s="19">
        <v>0.13790000000000002</v>
      </c>
      <c r="M25" s="20">
        <v>0.1361</v>
      </c>
      <c r="N25" s="19">
        <v>0.13393</v>
      </c>
      <c r="O25" s="20">
        <v>0.13213</v>
      </c>
    </row>
    <row r="26" spans="1:15" ht="15">
      <c r="A26" s="16">
        <v>41325</v>
      </c>
      <c r="B26" s="17">
        <v>0.13232</v>
      </c>
      <c r="C26" s="18">
        <v>0.20025</v>
      </c>
      <c r="D26" s="17">
        <v>0.10239</v>
      </c>
      <c r="E26" s="18">
        <v>147.93364</v>
      </c>
      <c r="F26" s="17">
        <v>0.16195</v>
      </c>
      <c r="G26" s="18">
        <v>0.08969</v>
      </c>
      <c r="H26" s="17">
        <v>0.16937</v>
      </c>
      <c r="I26" s="18">
        <v>0.08851</v>
      </c>
      <c r="J26" s="18">
        <v>0.1368</v>
      </c>
      <c r="K26" s="17">
        <v>12.80482</v>
      </c>
      <c r="L26" s="19">
        <v>0.13770000000000002</v>
      </c>
      <c r="M26" s="20">
        <v>0.1359</v>
      </c>
      <c r="N26" s="19">
        <v>0.13322</v>
      </c>
      <c r="O26" s="20">
        <v>0.13142</v>
      </c>
    </row>
    <row r="27" spans="1:15" ht="15">
      <c r="A27" s="16">
        <v>41326</v>
      </c>
      <c r="B27" s="17">
        <v>0.13311</v>
      </c>
      <c r="C27" s="18">
        <v>0.20076</v>
      </c>
      <c r="D27" s="17">
        <v>0.10264</v>
      </c>
      <c r="E27" s="18">
        <v>147.85755</v>
      </c>
      <c r="F27" s="17">
        <v>0.16394</v>
      </c>
      <c r="G27" s="18">
        <v>0.0899</v>
      </c>
      <c r="H27" s="17">
        <v>0.16966</v>
      </c>
      <c r="I27" s="18">
        <v>0.08951</v>
      </c>
      <c r="J27" s="18">
        <v>0.1371</v>
      </c>
      <c r="K27" s="17">
        <v>12.83462</v>
      </c>
      <c r="L27" s="19">
        <v>0.138</v>
      </c>
      <c r="M27" s="20">
        <v>0.1362</v>
      </c>
      <c r="N27" s="19">
        <v>0.13401</v>
      </c>
      <c r="O27" s="20">
        <v>0.13221</v>
      </c>
    </row>
    <row r="28" spans="1:15" ht="15.75" thickBot="1">
      <c r="A28" s="21">
        <v>41327</v>
      </c>
      <c r="B28" s="22">
        <v>0.13391</v>
      </c>
      <c r="C28" s="23">
        <v>0.20291</v>
      </c>
      <c r="D28" s="22">
        <v>0.10375</v>
      </c>
      <c r="E28" s="23">
        <v>148.8337</v>
      </c>
      <c r="F28" s="22">
        <v>0.16455</v>
      </c>
      <c r="G28" s="23">
        <v>0.09043</v>
      </c>
      <c r="H28" s="22">
        <v>0.17016</v>
      </c>
      <c r="I28" s="23">
        <v>0.09017</v>
      </c>
      <c r="J28" s="23">
        <v>0.1372</v>
      </c>
      <c r="K28" s="22">
        <v>12.78841</v>
      </c>
      <c r="L28" s="24">
        <v>0.1381</v>
      </c>
      <c r="M28" s="25">
        <v>0.13629999999999998</v>
      </c>
      <c r="N28" s="24">
        <v>0.13481</v>
      </c>
      <c r="O28" s="25">
        <v>0.13301</v>
      </c>
    </row>
    <row r="29" spans="1:15" ht="15.75" thickTop="1">
      <c r="A29" s="26" t="s">
        <v>19</v>
      </c>
      <c r="B29" s="27">
        <f aca="true" t="shared" si="6" ref="B29:O29">SUM(B24:B28)</f>
        <v>0.66537</v>
      </c>
      <c r="C29" s="28">
        <f t="shared" si="6"/>
        <v>1.00529</v>
      </c>
      <c r="D29" s="27">
        <f t="shared" si="6"/>
        <v>0.514</v>
      </c>
      <c r="E29" s="28">
        <f t="shared" si="6"/>
        <v>740.9808899999999</v>
      </c>
      <c r="F29" s="27">
        <f t="shared" si="6"/>
        <v>0.81499</v>
      </c>
      <c r="G29" s="28">
        <f t="shared" si="6"/>
        <v>0.44952</v>
      </c>
      <c r="H29" s="27">
        <f t="shared" si="6"/>
        <v>0.84839</v>
      </c>
      <c r="I29" s="28">
        <f t="shared" si="6"/>
        <v>0.44501999999999997</v>
      </c>
      <c r="J29" s="28">
        <f t="shared" si="6"/>
        <v>0.6851</v>
      </c>
      <c r="K29" s="27">
        <f t="shared" si="6"/>
        <v>64.13556</v>
      </c>
      <c r="L29" s="19">
        <f t="shared" si="6"/>
        <v>0.6896000000000001</v>
      </c>
      <c r="M29" s="20">
        <f t="shared" si="6"/>
        <v>0.6806</v>
      </c>
      <c r="N29" s="19">
        <f t="shared" si="6"/>
        <v>0.66987</v>
      </c>
      <c r="O29" s="20">
        <f t="shared" si="6"/>
        <v>0.66087</v>
      </c>
    </row>
    <row r="30" spans="1:15" ht="15.75" thickBot="1">
      <c r="A30" s="31" t="s">
        <v>20</v>
      </c>
      <c r="B30" s="32">
        <f>B29/5</f>
        <v>0.133074</v>
      </c>
      <c r="C30" s="33">
        <f>C29/5</f>
        <v>0.20105800000000001</v>
      </c>
      <c r="D30" s="33">
        <f aca="true" t="shared" si="7" ref="D30:K30">D29/5</f>
        <v>0.1028</v>
      </c>
      <c r="E30" s="33">
        <f t="shared" si="7"/>
        <v>148.19617799999997</v>
      </c>
      <c r="F30" s="33">
        <f t="shared" si="7"/>
        <v>0.162998</v>
      </c>
      <c r="G30" s="33">
        <f t="shared" si="7"/>
        <v>0.089904</v>
      </c>
      <c r="H30" s="33">
        <f t="shared" si="7"/>
        <v>0.169678</v>
      </c>
      <c r="I30" s="33">
        <f t="shared" si="7"/>
        <v>0.089004</v>
      </c>
      <c r="J30" s="33">
        <f t="shared" si="7"/>
        <v>0.13702</v>
      </c>
      <c r="K30" s="33">
        <f t="shared" si="7"/>
        <v>12.827112</v>
      </c>
      <c r="L30" s="24">
        <f>L29/5</f>
        <v>0.13792000000000001</v>
      </c>
      <c r="M30" s="25">
        <f>M29/5</f>
        <v>0.13612</v>
      </c>
      <c r="N30" s="24">
        <f>N29/5</f>
        <v>0.13397399999999998</v>
      </c>
      <c r="O30" s="25">
        <f>O29/5</f>
        <v>0.13217399999999999</v>
      </c>
    </row>
    <row r="31" spans="1:15" ht="15.75" thickTop="1">
      <c r="A31" s="16">
        <v>41330</v>
      </c>
      <c r="B31" s="17">
        <v>0.1331</v>
      </c>
      <c r="C31" s="18">
        <v>0.20337</v>
      </c>
      <c r="D31" s="17">
        <v>0.10398</v>
      </c>
      <c r="E31" s="18">
        <v>149.08118</v>
      </c>
      <c r="F31" s="17">
        <v>0.16408</v>
      </c>
      <c r="G31" s="18">
        <v>0.0905</v>
      </c>
      <c r="H31" s="17">
        <v>0.16993</v>
      </c>
      <c r="I31" s="18">
        <v>0.0906</v>
      </c>
      <c r="J31" s="18">
        <v>0.1372</v>
      </c>
      <c r="K31" s="17">
        <v>12.90246</v>
      </c>
      <c r="L31" s="19">
        <v>0.1381</v>
      </c>
      <c r="M31" s="20">
        <v>0.1363</v>
      </c>
      <c r="N31" s="19">
        <v>0.134</v>
      </c>
      <c r="O31" s="20">
        <v>0.1322</v>
      </c>
    </row>
    <row r="32" spans="1:15" ht="15">
      <c r="A32" s="16">
        <v>41331</v>
      </c>
      <c r="B32" s="17">
        <v>0.1332</v>
      </c>
      <c r="C32" s="18">
        <v>0.20335</v>
      </c>
      <c r="D32" s="17">
        <v>0.10396</v>
      </c>
      <c r="E32" s="18">
        <v>149.05426</v>
      </c>
      <c r="F32" s="17">
        <v>0.16363</v>
      </c>
      <c r="G32" s="18">
        <v>0.0903</v>
      </c>
      <c r="H32" s="17">
        <v>0.16979</v>
      </c>
      <c r="I32" s="18">
        <v>0.09062</v>
      </c>
      <c r="J32" s="18">
        <v>0.1371</v>
      </c>
      <c r="K32" s="17">
        <v>12.75561</v>
      </c>
      <c r="L32" s="19">
        <v>0.138</v>
      </c>
      <c r="M32" s="20">
        <v>0.1362</v>
      </c>
      <c r="N32" s="19">
        <v>0.1341</v>
      </c>
      <c r="O32" s="20">
        <v>0.1323</v>
      </c>
    </row>
    <row r="33" spans="1:15" ht="15">
      <c r="A33" s="16">
        <v>41332</v>
      </c>
      <c r="B33" s="17">
        <v>0.13401</v>
      </c>
      <c r="C33" s="18">
        <v>0.2053</v>
      </c>
      <c r="D33" s="17">
        <v>0.10497</v>
      </c>
      <c r="E33" s="18">
        <v>149.3873</v>
      </c>
      <c r="F33" s="17">
        <v>0.16553</v>
      </c>
      <c r="G33" s="18">
        <v>0.09069</v>
      </c>
      <c r="H33" s="17">
        <v>0.17004</v>
      </c>
      <c r="I33" s="18">
        <v>0.09052</v>
      </c>
      <c r="J33" s="18">
        <v>0.1372</v>
      </c>
      <c r="K33" s="17">
        <v>12.60559</v>
      </c>
      <c r="L33" s="19">
        <v>0.1381</v>
      </c>
      <c r="M33" s="20">
        <v>0.1363</v>
      </c>
      <c r="N33" s="19">
        <v>0.13491</v>
      </c>
      <c r="O33" s="20">
        <v>0.13311</v>
      </c>
    </row>
    <row r="34" spans="1:15" ht="15.75" thickBot="1">
      <c r="A34" s="21">
        <v>41333</v>
      </c>
      <c r="B34" s="22">
        <v>0.13434</v>
      </c>
      <c r="C34" s="23">
        <v>0.20487</v>
      </c>
      <c r="D34" s="22">
        <v>0.10475</v>
      </c>
      <c r="E34" s="23">
        <v>149.04894</v>
      </c>
      <c r="F34" s="22">
        <v>0.16619</v>
      </c>
      <c r="G34" s="23">
        <v>0.0906</v>
      </c>
      <c r="H34" s="22">
        <v>0.16988</v>
      </c>
      <c r="I34" s="23">
        <v>0.09065</v>
      </c>
      <c r="J34" s="23">
        <v>0.1372</v>
      </c>
      <c r="K34" s="22">
        <v>12.58741</v>
      </c>
      <c r="L34" s="24">
        <v>0.1381</v>
      </c>
      <c r="M34" s="25">
        <v>0.1363</v>
      </c>
      <c r="N34" s="24">
        <v>0.13524</v>
      </c>
      <c r="O34" s="25">
        <v>0.13344</v>
      </c>
    </row>
    <row r="35" spans="1:15" ht="15.75" thickTop="1">
      <c r="A35" s="26" t="s">
        <v>19</v>
      </c>
      <c r="B35" s="27">
        <f aca="true" t="shared" si="8" ref="B35:K35">SUM(B31:B34)</f>
        <v>0.53465</v>
      </c>
      <c r="C35" s="28">
        <f t="shared" si="8"/>
        <v>0.81689</v>
      </c>
      <c r="D35" s="27">
        <f t="shared" si="8"/>
        <v>0.41766000000000003</v>
      </c>
      <c r="E35" s="28">
        <f t="shared" si="8"/>
        <v>596.57168</v>
      </c>
      <c r="F35" s="27">
        <f t="shared" si="8"/>
        <v>0.65943</v>
      </c>
      <c r="G35" s="28">
        <f t="shared" si="8"/>
        <v>0.36209</v>
      </c>
      <c r="H35" s="27">
        <f t="shared" si="8"/>
        <v>0.67964</v>
      </c>
      <c r="I35" s="28">
        <f t="shared" si="8"/>
        <v>0.36239</v>
      </c>
      <c r="J35" s="28">
        <f t="shared" si="8"/>
        <v>0.5487</v>
      </c>
      <c r="K35" s="27">
        <f t="shared" si="8"/>
        <v>50.85107</v>
      </c>
      <c r="L35" s="19">
        <f>SUM(L31:L34)</f>
        <v>0.5523</v>
      </c>
      <c r="M35" s="20">
        <f>SUM(M31:M34)</f>
        <v>0.5450999999999999</v>
      </c>
      <c r="N35" s="19">
        <f>SUM(N31:N34)</f>
        <v>0.53825</v>
      </c>
      <c r="O35" s="20">
        <f>SUM(O31:O34)</f>
        <v>0.53105</v>
      </c>
    </row>
    <row r="36" spans="1:15" ht="15.75" thickBot="1">
      <c r="A36" s="31" t="s">
        <v>20</v>
      </c>
      <c r="B36" s="32">
        <f>B35/4</f>
        <v>0.1336625</v>
      </c>
      <c r="C36" s="33">
        <f>C35/4</f>
        <v>0.2042225</v>
      </c>
      <c r="D36" s="33">
        <f aca="true" t="shared" si="9" ref="D36:K36">D35/4</f>
        <v>0.10441500000000001</v>
      </c>
      <c r="E36" s="33">
        <f t="shared" si="9"/>
        <v>149.14292</v>
      </c>
      <c r="F36" s="33">
        <f t="shared" si="9"/>
        <v>0.1648575</v>
      </c>
      <c r="G36" s="33">
        <f t="shared" si="9"/>
        <v>0.0905225</v>
      </c>
      <c r="H36" s="33">
        <f t="shared" si="9"/>
        <v>0.16991</v>
      </c>
      <c r="I36" s="33">
        <f t="shared" si="9"/>
        <v>0.0905975</v>
      </c>
      <c r="J36" s="33">
        <f t="shared" si="9"/>
        <v>0.137175</v>
      </c>
      <c r="K36" s="33">
        <f t="shared" si="9"/>
        <v>12.7127675</v>
      </c>
      <c r="L36" s="24">
        <f>L35/4</f>
        <v>0.138075</v>
      </c>
      <c r="M36" s="25">
        <f>M35/4</f>
        <v>0.13627499999999998</v>
      </c>
      <c r="N36" s="25">
        <f>N35/4</f>
        <v>0.1345625</v>
      </c>
      <c r="O36" s="25">
        <f>O35/4</f>
        <v>0.1327625</v>
      </c>
    </row>
    <row r="37" spans="1:15" ht="15.75" thickTop="1">
      <c r="A37" s="36"/>
      <c r="B37" s="17"/>
      <c r="C37" s="18"/>
      <c r="D37" s="17"/>
      <c r="E37" s="18"/>
      <c r="F37" s="17"/>
      <c r="G37" s="18"/>
      <c r="H37" s="17"/>
      <c r="I37" s="18"/>
      <c r="J37" s="18"/>
      <c r="K37" s="17"/>
      <c r="L37" s="19"/>
      <c r="M37" s="20"/>
      <c r="N37" s="19"/>
      <c r="O37" s="20"/>
    </row>
    <row r="38" spans="1:15" ht="15">
      <c r="A38" s="36"/>
      <c r="B38" s="17"/>
      <c r="C38" s="18"/>
      <c r="D38" s="17"/>
      <c r="E38" s="18"/>
      <c r="F38" s="17"/>
      <c r="G38" s="18"/>
      <c r="H38" s="17"/>
      <c r="I38" s="18"/>
      <c r="J38" s="18"/>
      <c r="K38" s="17"/>
      <c r="L38" s="19"/>
      <c r="M38" s="20"/>
      <c r="N38" s="19"/>
      <c r="O38" s="20"/>
    </row>
    <row r="39" spans="1:15" ht="20.25">
      <c r="A39" s="36"/>
      <c r="B39" s="17"/>
      <c r="C39" s="52"/>
      <c r="D39" s="17"/>
      <c r="E39" s="38" t="s">
        <v>21</v>
      </c>
      <c r="F39" s="17"/>
      <c r="G39" s="18"/>
      <c r="H39" s="17"/>
      <c r="I39" s="18"/>
      <c r="J39" s="18"/>
      <c r="K39" s="17"/>
      <c r="L39" s="19"/>
      <c r="M39" s="20"/>
      <c r="N39" s="19"/>
      <c r="O39" s="20"/>
    </row>
    <row r="40" spans="1:15" ht="15.75" thickBot="1">
      <c r="A40" s="39"/>
      <c r="B40" s="40"/>
      <c r="C40" s="41"/>
      <c r="D40" s="40"/>
      <c r="E40" s="41"/>
      <c r="F40" s="40"/>
      <c r="G40" s="41"/>
      <c r="H40" s="40"/>
      <c r="I40" s="41"/>
      <c r="J40" s="41"/>
      <c r="K40" s="40"/>
      <c r="L40" s="42"/>
      <c r="M40" s="43"/>
      <c r="N40" s="42"/>
      <c r="O40" s="43"/>
    </row>
    <row r="41" spans="1:15" ht="15">
      <c r="A41" s="44" t="s">
        <v>22</v>
      </c>
      <c r="B41" s="45">
        <f aca="true" t="shared" si="10" ref="B41:K41">SUM(B6:B7,B10:B14,B17:B21,B24:B28,B31:B34)</f>
        <v>2.6504</v>
      </c>
      <c r="C41" s="46">
        <f t="shared" si="10"/>
        <v>4.00159</v>
      </c>
      <c r="D41" s="46">
        <f t="shared" si="10"/>
        <v>2.04614</v>
      </c>
      <c r="E41" s="46">
        <f t="shared" si="10"/>
        <v>2974.1665500000004</v>
      </c>
      <c r="F41" s="46">
        <f t="shared" si="10"/>
        <v>3.26198</v>
      </c>
      <c r="G41" s="46">
        <f t="shared" si="10"/>
        <v>1.7901400000000003</v>
      </c>
      <c r="H41" s="46">
        <f t="shared" si="10"/>
        <v>3.3889299999999998</v>
      </c>
      <c r="I41" s="46">
        <f t="shared" si="10"/>
        <v>1.7648</v>
      </c>
      <c r="J41" s="46">
        <f t="shared" si="10"/>
        <v>2.7361000000000004</v>
      </c>
      <c r="K41" s="46">
        <f t="shared" si="10"/>
        <v>252.99172</v>
      </c>
      <c r="L41" s="19">
        <f>SUM(L8,L15,L22,L29,L35)</f>
        <v>2.75443</v>
      </c>
      <c r="M41" s="19">
        <f aca="true" t="shared" si="11" ref="M41:O41">SUM(M8,M15,M22,M29,M35)</f>
        <v>2.7184299999999997</v>
      </c>
      <c r="N41" s="19">
        <f t="shared" si="11"/>
        <v>2.6683999999999997</v>
      </c>
      <c r="O41" s="19">
        <f t="shared" si="11"/>
        <v>2.6324</v>
      </c>
    </row>
    <row r="42" spans="1:15" ht="15">
      <c r="A42" s="44" t="s">
        <v>23</v>
      </c>
      <c r="B42" s="45">
        <f>B41/20</f>
        <v>0.13252</v>
      </c>
      <c r="C42" s="46">
        <f>C41/20</f>
        <v>0.20007950000000002</v>
      </c>
      <c r="D42" s="46">
        <f aca="true" t="shared" si="12" ref="D42:K42">D41/20</f>
        <v>0.102307</v>
      </c>
      <c r="E42" s="46">
        <f t="shared" si="12"/>
        <v>148.70832750000002</v>
      </c>
      <c r="F42" s="46">
        <f t="shared" si="12"/>
        <v>0.163099</v>
      </c>
      <c r="G42" s="46">
        <f t="shared" si="12"/>
        <v>0.08950700000000002</v>
      </c>
      <c r="H42" s="46">
        <f t="shared" si="12"/>
        <v>0.1694465</v>
      </c>
      <c r="I42" s="46">
        <f t="shared" si="12"/>
        <v>0.08824</v>
      </c>
      <c r="J42" s="46">
        <f>J41/20</f>
        <v>0.136805</v>
      </c>
      <c r="K42" s="46">
        <f t="shared" si="12"/>
        <v>12.649586</v>
      </c>
      <c r="L42" s="19">
        <f>L41/20</f>
        <v>0.1377215</v>
      </c>
      <c r="M42" s="19">
        <f aca="true" t="shared" si="13" ref="M42:O42">M41/20</f>
        <v>0.13592149999999997</v>
      </c>
      <c r="N42" s="19">
        <f t="shared" si="13"/>
        <v>0.13341999999999998</v>
      </c>
      <c r="O42" s="19">
        <f t="shared" si="13"/>
        <v>0.13162000000000001</v>
      </c>
    </row>
    <row r="43" spans="1:15" ht="15">
      <c r="A43" s="44" t="s">
        <v>24</v>
      </c>
      <c r="B43" s="45">
        <f>1/B42</f>
        <v>7.5460307878056145</v>
      </c>
      <c r="C43" s="46">
        <f>1/C42</f>
        <v>4.998013289717337</v>
      </c>
      <c r="D43" s="46">
        <f>1/D42</f>
        <v>9.774502233473761</v>
      </c>
      <c r="E43" s="46">
        <f>1000/E42</f>
        <v>6.724572973225053</v>
      </c>
      <c r="F43" s="46">
        <f aca="true" t="shared" si="14" ref="F43:J43">1/F42</f>
        <v>6.131245439886205</v>
      </c>
      <c r="G43" s="46">
        <f t="shared" si="14"/>
        <v>11.172310545543922</v>
      </c>
      <c r="H43" s="46">
        <f t="shared" si="14"/>
        <v>5.901567751473179</v>
      </c>
      <c r="I43" s="46">
        <f t="shared" si="14"/>
        <v>11.332728921124207</v>
      </c>
      <c r="J43" s="46">
        <f t="shared" si="14"/>
        <v>7.309674354007528</v>
      </c>
      <c r="K43" s="46">
        <f>100/K42</f>
        <v>7.905397062006615</v>
      </c>
      <c r="L43" s="19">
        <f>1/L42</f>
        <v>7.2610304128258845</v>
      </c>
      <c r="M43" s="19">
        <f aca="true" t="shared" si="15" ref="M43:O43">1/M42</f>
        <v>7.35718778853971</v>
      </c>
      <c r="N43" s="19">
        <f t="shared" si="15"/>
        <v>7.495128166691651</v>
      </c>
      <c r="O43" s="19">
        <f t="shared" si="15"/>
        <v>7.597629539583649</v>
      </c>
    </row>
    <row r="44" spans="1:15" ht="15.75" thickBot="1">
      <c r="A44" s="47"/>
      <c r="B44" s="48"/>
      <c r="C44" s="49"/>
      <c r="D44" s="48"/>
      <c r="E44" s="49"/>
      <c r="F44" s="48"/>
      <c r="G44" s="49"/>
      <c r="H44" s="48"/>
      <c r="I44" s="49"/>
      <c r="J44" s="49"/>
      <c r="K44" s="48"/>
      <c r="L44" s="42"/>
      <c r="M44" s="43"/>
      <c r="N44" s="42"/>
      <c r="O44" s="43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 topLeftCell="A8">
      <selection activeCell="A37" sqref="A37"/>
    </sheetView>
  </sheetViews>
  <sheetFormatPr defaultColWidth="9.140625" defaultRowHeight="15"/>
  <cols>
    <col min="1" max="1" width="11.57421875" style="0" customWidth="1"/>
    <col min="2" max="3" width="11.00390625" style="0" customWidth="1"/>
    <col min="4" max="5" width="11.140625" style="0" customWidth="1"/>
    <col min="6" max="6" width="10.7109375" style="0" customWidth="1"/>
    <col min="7" max="7" width="10.421875" style="0" customWidth="1"/>
    <col min="8" max="8" width="10.57421875" style="0" customWidth="1"/>
    <col min="9" max="10" width="10.421875" style="0" customWidth="1"/>
    <col min="11" max="11" width="11.140625" style="0" customWidth="1"/>
    <col min="12" max="12" width="10.7109375" style="0" customWidth="1"/>
    <col min="13" max="13" width="9.8515625" style="0" customWidth="1"/>
    <col min="14" max="14" width="10.421875" style="0" customWidth="1"/>
    <col min="15" max="15" width="12.57421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thickBot="1">
      <c r="A2" s="1"/>
      <c r="B2" s="1"/>
      <c r="C2" s="2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1</v>
      </c>
      <c r="M3" s="5"/>
      <c r="N3" s="5"/>
      <c r="O3" s="6"/>
    </row>
    <row r="4" spans="1:15" ht="15.75" thickBot="1">
      <c r="A4" s="7"/>
      <c r="B4" s="8"/>
      <c r="C4" s="7"/>
      <c r="D4" s="8"/>
      <c r="E4" s="7"/>
      <c r="F4" s="8"/>
      <c r="G4" s="7"/>
      <c r="H4" s="8"/>
      <c r="I4" s="7"/>
      <c r="J4" s="7"/>
      <c r="K4" s="8"/>
      <c r="L4" s="9" t="s">
        <v>2</v>
      </c>
      <c r="M4" s="10"/>
      <c r="N4" s="9" t="s">
        <v>3</v>
      </c>
      <c r="O4" s="11"/>
    </row>
    <row r="5" spans="1:15" ht="15.75" thickBot="1">
      <c r="A5" s="12" t="s">
        <v>4</v>
      </c>
      <c r="B5" s="13" t="s">
        <v>5</v>
      </c>
      <c r="C5" s="12" t="s">
        <v>6</v>
      </c>
      <c r="D5" s="13" t="s">
        <v>7</v>
      </c>
      <c r="E5" s="12" t="s">
        <v>8</v>
      </c>
      <c r="F5" s="13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4" t="s">
        <v>17</v>
      </c>
      <c r="O5" s="15" t="s">
        <v>18</v>
      </c>
    </row>
    <row r="6" spans="1:15" ht="15">
      <c r="A6" s="16">
        <v>41334</v>
      </c>
      <c r="B6" s="17">
        <v>0.13396</v>
      </c>
      <c r="C6" s="18">
        <v>0.20486</v>
      </c>
      <c r="D6" s="17">
        <v>0.10474</v>
      </c>
      <c r="E6" s="18">
        <v>148.58246</v>
      </c>
      <c r="F6" s="17">
        <v>0.16552</v>
      </c>
      <c r="G6" s="18">
        <v>0.09057</v>
      </c>
      <c r="H6" s="17">
        <v>0.16971</v>
      </c>
      <c r="I6" s="18">
        <v>0.09036</v>
      </c>
      <c r="J6" s="53">
        <v>0.1372</v>
      </c>
      <c r="K6" s="17">
        <v>12.67591</v>
      </c>
      <c r="L6" s="19">
        <v>0.1381</v>
      </c>
      <c r="M6" s="20">
        <v>0.1363</v>
      </c>
      <c r="N6" s="19">
        <v>0.1349</v>
      </c>
      <c r="O6" s="20">
        <v>0.1331</v>
      </c>
    </row>
    <row r="7" spans="1:15" ht="15.75" thickBot="1">
      <c r="A7" s="21"/>
      <c r="B7" s="22"/>
      <c r="C7" s="23"/>
      <c r="D7" s="22"/>
      <c r="E7" s="23"/>
      <c r="F7" s="22"/>
      <c r="G7" s="23"/>
      <c r="H7" s="22"/>
      <c r="I7" s="23"/>
      <c r="J7" s="54"/>
      <c r="K7" s="22"/>
      <c r="L7" s="24"/>
      <c r="M7" s="25"/>
      <c r="N7" s="24"/>
      <c r="O7" s="25"/>
    </row>
    <row r="8" spans="1:15" ht="15.75" thickTop="1">
      <c r="A8" s="26" t="s">
        <v>19</v>
      </c>
      <c r="B8" s="27">
        <f aca="true" t="shared" si="0" ref="B8:O8">SUM(B6:B7)</f>
        <v>0.13396</v>
      </c>
      <c r="C8" s="28">
        <f t="shared" si="0"/>
        <v>0.20486</v>
      </c>
      <c r="D8" s="27">
        <f t="shared" si="0"/>
        <v>0.10474</v>
      </c>
      <c r="E8" s="28">
        <f t="shared" si="0"/>
        <v>148.58246</v>
      </c>
      <c r="F8" s="27">
        <f t="shared" si="0"/>
        <v>0.16552</v>
      </c>
      <c r="G8" s="28">
        <f t="shared" si="0"/>
        <v>0.09057</v>
      </c>
      <c r="H8" s="27">
        <f t="shared" si="0"/>
        <v>0.16971</v>
      </c>
      <c r="I8" s="28">
        <f t="shared" si="0"/>
        <v>0.09036</v>
      </c>
      <c r="J8" s="55">
        <f t="shared" si="0"/>
        <v>0.1372</v>
      </c>
      <c r="K8" s="27">
        <f t="shared" si="0"/>
        <v>12.67591</v>
      </c>
      <c r="L8" s="19">
        <f t="shared" si="0"/>
        <v>0.1381</v>
      </c>
      <c r="M8" s="20">
        <f t="shared" si="0"/>
        <v>0.1363</v>
      </c>
      <c r="N8" s="19">
        <f t="shared" si="0"/>
        <v>0.1349</v>
      </c>
      <c r="O8" s="20">
        <f t="shared" si="0"/>
        <v>0.1331</v>
      </c>
    </row>
    <row r="9" spans="1:15" ht="15.75" thickBot="1">
      <c r="A9" s="31" t="s">
        <v>20</v>
      </c>
      <c r="B9" s="32">
        <f>B8/1</f>
        <v>0.13396</v>
      </c>
      <c r="C9" s="33">
        <f>C8/1</f>
        <v>0.20486</v>
      </c>
      <c r="D9" s="33">
        <f aca="true" t="shared" si="1" ref="D9:K9">D8/1</f>
        <v>0.10474</v>
      </c>
      <c r="E9" s="33">
        <f t="shared" si="1"/>
        <v>148.58246</v>
      </c>
      <c r="F9" s="33">
        <f t="shared" si="1"/>
        <v>0.16552</v>
      </c>
      <c r="G9" s="33">
        <f t="shared" si="1"/>
        <v>0.09057</v>
      </c>
      <c r="H9" s="33">
        <f t="shared" si="1"/>
        <v>0.16971</v>
      </c>
      <c r="I9" s="33">
        <f t="shared" si="1"/>
        <v>0.09036</v>
      </c>
      <c r="J9" s="56">
        <f t="shared" si="1"/>
        <v>0.1372</v>
      </c>
      <c r="K9" s="33">
        <f t="shared" si="1"/>
        <v>12.67591</v>
      </c>
      <c r="L9" s="24">
        <f>L8/1</f>
        <v>0.1381</v>
      </c>
      <c r="M9" s="25">
        <f>M8/1</f>
        <v>0.1363</v>
      </c>
      <c r="N9" s="24">
        <f>N8/1</f>
        <v>0.1349</v>
      </c>
      <c r="O9" s="25">
        <f>O8/1</f>
        <v>0.1331</v>
      </c>
    </row>
    <row r="10" spans="1:15" ht="15.75" thickTop="1">
      <c r="A10" s="16">
        <v>41337</v>
      </c>
      <c r="B10" s="17">
        <v>0.13452</v>
      </c>
      <c r="C10" s="18">
        <v>0.20637</v>
      </c>
      <c r="D10" s="17">
        <v>0.10551</v>
      </c>
      <c r="E10" s="18">
        <v>148.84742</v>
      </c>
      <c r="F10" s="17">
        <v>0.16647</v>
      </c>
      <c r="G10" s="18">
        <v>0.09101</v>
      </c>
      <c r="H10" s="17">
        <v>0.1702</v>
      </c>
      <c r="I10" s="18">
        <v>0.09128</v>
      </c>
      <c r="J10" s="53">
        <v>0.1372</v>
      </c>
      <c r="K10" s="17">
        <v>12.8402</v>
      </c>
      <c r="L10" s="19">
        <v>0.1381</v>
      </c>
      <c r="M10" s="20">
        <v>0.1363</v>
      </c>
      <c r="N10" s="19">
        <v>0.13542</v>
      </c>
      <c r="O10" s="20">
        <v>0.13362</v>
      </c>
    </row>
    <row r="11" spans="1:15" ht="15">
      <c r="A11" s="16">
        <v>41338</v>
      </c>
      <c r="B11" s="17">
        <v>0.13503</v>
      </c>
      <c r="C11" s="18">
        <v>0.2063</v>
      </c>
      <c r="D11" s="17">
        <v>0.10548</v>
      </c>
      <c r="E11" s="18">
        <v>149.5041</v>
      </c>
      <c r="F11" s="17">
        <v>0.16659</v>
      </c>
      <c r="G11" s="18">
        <v>0.09108</v>
      </c>
      <c r="H11" s="17">
        <v>0.17077</v>
      </c>
      <c r="I11" s="18">
        <v>0.09109</v>
      </c>
      <c r="J11" s="53">
        <v>0.1372</v>
      </c>
      <c r="K11" s="17">
        <v>12.81551</v>
      </c>
      <c r="L11" s="19">
        <v>0.1381</v>
      </c>
      <c r="M11" s="20">
        <v>0.1363</v>
      </c>
      <c r="N11" s="19">
        <v>0.13593</v>
      </c>
      <c r="O11" s="20">
        <v>0.13413</v>
      </c>
    </row>
    <row r="12" spans="1:15" ht="15">
      <c r="A12" s="16">
        <v>41339</v>
      </c>
      <c r="B12" s="17">
        <v>0.13415</v>
      </c>
      <c r="C12" s="18">
        <v>0.20581</v>
      </c>
      <c r="D12" s="17">
        <v>0.10523</v>
      </c>
      <c r="E12" s="18">
        <v>149.24256</v>
      </c>
      <c r="F12" s="17">
        <v>0.16541</v>
      </c>
      <c r="G12" s="18">
        <v>0.09089</v>
      </c>
      <c r="H12" s="17">
        <v>0.17095</v>
      </c>
      <c r="I12" s="18">
        <v>0.09062</v>
      </c>
      <c r="J12" s="53">
        <v>0.1372</v>
      </c>
      <c r="K12" s="17">
        <v>12.79527</v>
      </c>
      <c r="L12" s="19">
        <v>0.1381</v>
      </c>
      <c r="M12" s="20">
        <v>0.1363</v>
      </c>
      <c r="N12" s="19">
        <v>0.1351</v>
      </c>
      <c r="O12" s="20">
        <v>0.1333</v>
      </c>
    </row>
    <row r="13" spans="1:15" ht="15">
      <c r="A13" s="16">
        <v>41340</v>
      </c>
      <c r="B13" s="17">
        <v>0.13365</v>
      </c>
      <c r="C13" s="18">
        <v>0.20605</v>
      </c>
      <c r="D13" s="17">
        <v>0.10535</v>
      </c>
      <c r="E13" s="18">
        <v>148.84862</v>
      </c>
      <c r="F13" s="17">
        <v>0.16504</v>
      </c>
      <c r="G13" s="18">
        <v>0.09094</v>
      </c>
      <c r="H13" s="17">
        <v>0.171</v>
      </c>
      <c r="I13" s="18">
        <v>0.09099</v>
      </c>
      <c r="J13" s="53">
        <v>0.1372</v>
      </c>
      <c r="K13" s="17">
        <v>12.83489</v>
      </c>
      <c r="L13" s="19">
        <v>0.1381</v>
      </c>
      <c r="M13" s="20">
        <v>0.1363</v>
      </c>
      <c r="N13" s="19">
        <v>0.13455</v>
      </c>
      <c r="O13" s="20">
        <v>0.13275</v>
      </c>
    </row>
    <row r="14" spans="1:15" ht="15.75" thickBot="1">
      <c r="A14" s="21">
        <v>41341</v>
      </c>
      <c r="B14" s="22">
        <v>0.13374</v>
      </c>
      <c r="C14" s="23">
        <v>0.20559</v>
      </c>
      <c r="D14" s="22">
        <v>0.10511</v>
      </c>
      <c r="E14" s="23">
        <v>149.11651</v>
      </c>
      <c r="F14" s="22">
        <v>0.16555</v>
      </c>
      <c r="G14" s="23">
        <v>0.09113</v>
      </c>
      <c r="H14" s="22">
        <v>0.17105</v>
      </c>
      <c r="I14" s="23">
        <v>0.09128</v>
      </c>
      <c r="J14" s="54">
        <v>0.1372</v>
      </c>
      <c r="K14" s="22">
        <v>12.96471</v>
      </c>
      <c r="L14" s="24">
        <v>0.1381</v>
      </c>
      <c r="M14" s="25">
        <v>0.1363</v>
      </c>
      <c r="N14" s="24">
        <v>0.1346</v>
      </c>
      <c r="O14" s="25">
        <v>0.13284</v>
      </c>
    </row>
    <row r="15" spans="1:15" ht="15.75" thickTop="1">
      <c r="A15" s="26" t="s">
        <v>19</v>
      </c>
      <c r="B15" s="27">
        <f aca="true" t="shared" si="2" ref="B15:O15">SUM(B10:B14)</f>
        <v>0.67109</v>
      </c>
      <c r="C15" s="28">
        <f t="shared" si="2"/>
        <v>1.03012</v>
      </c>
      <c r="D15" s="27">
        <f t="shared" si="2"/>
        <v>0.52668</v>
      </c>
      <c r="E15" s="28">
        <f t="shared" si="2"/>
        <v>745.5592099999999</v>
      </c>
      <c r="F15" s="27">
        <f t="shared" si="2"/>
        <v>0.82906</v>
      </c>
      <c r="G15" s="28">
        <f t="shared" si="2"/>
        <v>0.45505</v>
      </c>
      <c r="H15" s="27">
        <f t="shared" si="2"/>
        <v>0.85397</v>
      </c>
      <c r="I15" s="28">
        <f t="shared" si="2"/>
        <v>0.45526</v>
      </c>
      <c r="J15" s="55">
        <f t="shared" si="2"/>
        <v>0.6859999999999999</v>
      </c>
      <c r="K15" s="27">
        <f t="shared" si="2"/>
        <v>64.25058</v>
      </c>
      <c r="L15" s="19">
        <f t="shared" si="2"/>
        <v>0.6905</v>
      </c>
      <c r="M15" s="20">
        <f t="shared" si="2"/>
        <v>0.6815</v>
      </c>
      <c r="N15" s="19">
        <f t="shared" si="2"/>
        <v>0.6756</v>
      </c>
      <c r="O15" s="20">
        <f t="shared" si="2"/>
        <v>0.6666400000000001</v>
      </c>
    </row>
    <row r="16" spans="1:15" ht="15.75" thickBot="1">
      <c r="A16" s="31" t="s">
        <v>20</v>
      </c>
      <c r="B16" s="32">
        <f>B15/5</f>
        <v>0.134218</v>
      </c>
      <c r="C16" s="33">
        <f>C15/5</f>
        <v>0.20602399999999998</v>
      </c>
      <c r="D16" s="33">
        <f aca="true" t="shared" si="3" ref="D16:K16">D15/5</f>
        <v>0.10533600000000001</v>
      </c>
      <c r="E16" s="33">
        <f t="shared" si="3"/>
        <v>149.11184199999997</v>
      </c>
      <c r="F16" s="33">
        <f t="shared" si="3"/>
        <v>0.16581200000000001</v>
      </c>
      <c r="G16" s="33">
        <f t="shared" si="3"/>
        <v>0.09101000000000001</v>
      </c>
      <c r="H16" s="33">
        <f t="shared" si="3"/>
        <v>0.170794</v>
      </c>
      <c r="I16" s="33">
        <f t="shared" si="3"/>
        <v>0.091052</v>
      </c>
      <c r="J16" s="56">
        <f t="shared" si="3"/>
        <v>0.1372</v>
      </c>
      <c r="K16" s="33">
        <f t="shared" si="3"/>
        <v>12.850116</v>
      </c>
      <c r="L16" s="24">
        <f>L15/5</f>
        <v>0.1381</v>
      </c>
      <c r="M16" s="25">
        <f>M15/5</f>
        <v>0.1363</v>
      </c>
      <c r="N16" s="24">
        <f>N15/5</f>
        <v>0.13512</v>
      </c>
      <c r="O16" s="25">
        <f>O15/5</f>
        <v>0.13332800000000003</v>
      </c>
    </row>
    <row r="17" spans="1:15" ht="15.75" thickTop="1">
      <c r="A17" s="16">
        <v>41344</v>
      </c>
      <c r="B17" s="17">
        <v>0.13394</v>
      </c>
      <c r="C17" s="18">
        <v>0.20654</v>
      </c>
      <c r="D17" s="17">
        <v>0.1056</v>
      </c>
      <c r="E17" s="18">
        <v>149.36861</v>
      </c>
      <c r="F17" s="17">
        <v>0.16736</v>
      </c>
      <c r="G17" s="18">
        <v>0.09099</v>
      </c>
      <c r="H17" s="17">
        <v>0.17126</v>
      </c>
      <c r="I17" s="18">
        <v>0.09193</v>
      </c>
      <c r="J17" s="53">
        <v>0.1372</v>
      </c>
      <c r="K17" s="17">
        <v>13.17789</v>
      </c>
      <c r="L17" s="19">
        <v>0.1381</v>
      </c>
      <c r="M17" s="20">
        <v>0.1363</v>
      </c>
      <c r="N17" s="19">
        <v>0.1348</v>
      </c>
      <c r="O17" s="20">
        <v>0.13304</v>
      </c>
    </row>
    <row r="18" spans="1:15" ht="15">
      <c r="A18" s="16">
        <v>41345</v>
      </c>
      <c r="B18" s="17">
        <v>0.13351</v>
      </c>
      <c r="C18" s="18">
        <v>0.20582</v>
      </c>
      <c r="D18" s="17">
        <v>0.10523</v>
      </c>
      <c r="E18" s="18">
        <v>150.56397</v>
      </c>
      <c r="F18" s="17">
        <v>0.16569</v>
      </c>
      <c r="G18" s="18">
        <v>0.09141</v>
      </c>
      <c r="H18" s="17">
        <v>0.17131</v>
      </c>
      <c r="I18" s="18">
        <v>0.09202</v>
      </c>
      <c r="J18" s="53">
        <v>0.1372</v>
      </c>
      <c r="K18" s="17">
        <v>13.20653</v>
      </c>
      <c r="L18" s="19">
        <v>0.1381</v>
      </c>
      <c r="M18" s="20">
        <v>0.1363</v>
      </c>
      <c r="N18" s="19">
        <v>0.13441</v>
      </c>
      <c r="O18" s="20">
        <v>0.13261</v>
      </c>
    </row>
    <row r="19" spans="1:15" ht="15">
      <c r="A19" s="16">
        <v>41346</v>
      </c>
      <c r="B19" s="17">
        <v>0.13295</v>
      </c>
      <c r="C19" s="18">
        <v>0.20597</v>
      </c>
      <c r="D19" s="17">
        <v>0.10531</v>
      </c>
      <c r="E19" s="18">
        <v>150.34222</v>
      </c>
      <c r="F19" s="17">
        <v>0.16603</v>
      </c>
      <c r="G19" s="18">
        <v>0.09137</v>
      </c>
      <c r="H19" s="17">
        <v>0.1711</v>
      </c>
      <c r="I19" s="18">
        <v>0.09209</v>
      </c>
      <c r="J19" s="53">
        <v>0.1372</v>
      </c>
      <c r="K19" s="17">
        <v>13.176</v>
      </c>
      <c r="L19" s="19">
        <v>0.1381</v>
      </c>
      <c r="M19" s="20">
        <v>0.1363</v>
      </c>
      <c r="N19" s="19">
        <v>0.13389</v>
      </c>
      <c r="O19" s="20">
        <v>0.1321</v>
      </c>
    </row>
    <row r="20" spans="1:15" ht="15">
      <c r="A20" s="16">
        <v>41347</v>
      </c>
      <c r="B20" s="17">
        <v>0.13325</v>
      </c>
      <c r="C20" s="18">
        <v>0.20711</v>
      </c>
      <c r="D20" s="17">
        <v>0.10589</v>
      </c>
      <c r="E20" s="18">
        <v>150.64234</v>
      </c>
      <c r="F20" s="17">
        <v>0.16758</v>
      </c>
      <c r="G20" s="18">
        <v>0.0913</v>
      </c>
      <c r="H20" s="17">
        <v>0.17139</v>
      </c>
      <c r="I20" s="18">
        <v>0.09196</v>
      </c>
      <c r="J20" s="53">
        <v>0.1372</v>
      </c>
      <c r="K20" s="17">
        <v>13.18732</v>
      </c>
      <c r="L20" s="19">
        <v>0.1381</v>
      </c>
      <c r="M20" s="20">
        <v>0.1363</v>
      </c>
      <c r="N20" s="19">
        <v>0.13415</v>
      </c>
      <c r="O20" s="20">
        <v>0.13235</v>
      </c>
    </row>
    <row r="21" spans="1:15" ht="15.75" thickBot="1">
      <c r="A21" s="21">
        <v>41348</v>
      </c>
      <c r="B21" s="22">
        <v>0.13251</v>
      </c>
      <c r="C21" s="23">
        <v>0.20684</v>
      </c>
      <c r="D21" s="22">
        <v>0.10576</v>
      </c>
      <c r="E21" s="23">
        <v>150.958959</v>
      </c>
      <c r="F21" s="22">
        <v>0.16732</v>
      </c>
      <c r="G21" s="23">
        <v>0.09159</v>
      </c>
      <c r="H21" s="22">
        <v>0.17148</v>
      </c>
      <c r="I21" s="23">
        <v>0.09132</v>
      </c>
      <c r="J21" s="54">
        <v>0.1372</v>
      </c>
      <c r="K21" s="22">
        <v>13.18972</v>
      </c>
      <c r="L21" s="24">
        <v>0.1381</v>
      </c>
      <c r="M21" s="25">
        <v>0.1363</v>
      </c>
      <c r="N21" s="24">
        <v>0.13341</v>
      </c>
      <c r="O21" s="25">
        <v>0.13161</v>
      </c>
    </row>
    <row r="22" spans="1:15" ht="15.75" thickTop="1">
      <c r="A22" s="26" t="s">
        <v>19</v>
      </c>
      <c r="B22" s="27">
        <f aca="true" t="shared" si="4" ref="B22:O22">SUM(B17:B21)</f>
        <v>0.66616</v>
      </c>
      <c r="C22" s="28">
        <f t="shared" si="4"/>
        <v>1.03228</v>
      </c>
      <c r="D22" s="27">
        <f t="shared" si="4"/>
        <v>0.52779</v>
      </c>
      <c r="E22" s="28">
        <f t="shared" si="4"/>
        <v>751.8760990000001</v>
      </c>
      <c r="F22" s="27">
        <f t="shared" si="4"/>
        <v>0.83398</v>
      </c>
      <c r="G22" s="28">
        <f t="shared" si="4"/>
        <v>0.45666</v>
      </c>
      <c r="H22" s="27">
        <f t="shared" si="4"/>
        <v>0.85654</v>
      </c>
      <c r="I22" s="28">
        <f t="shared" si="4"/>
        <v>0.45932</v>
      </c>
      <c r="J22" s="55">
        <f t="shared" si="4"/>
        <v>0.6859999999999999</v>
      </c>
      <c r="K22" s="27">
        <f t="shared" si="4"/>
        <v>65.93746</v>
      </c>
      <c r="L22" s="19">
        <f t="shared" si="4"/>
        <v>0.6905</v>
      </c>
      <c r="M22" s="20">
        <f t="shared" si="4"/>
        <v>0.6815</v>
      </c>
      <c r="N22" s="19">
        <f t="shared" si="4"/>
        <v>0.67066</v>
      </c>
      <c r="O22" s="20">
        <f t="shared" si="4"/>
        <v>0.66171</v>
      </c>
    </row>
    <row r="23" spans="1:15" ht="15.75" thickBot="1">
      <c r="A23" s="31" t="s">
        <v>20</v>
      </c>
      <c r="B23" s="32">
        <f>B22/5</f>
        <v>0.133232</v>
      </c>
      <c r="C23" s="33">
        <f>C22/5</f>
        <v>0.20645600000000003</v>
      </c>
      <c r="D23" s="33">
        <f aca="true" t="shared" si="5" ref="D23:K23">D22/5</f>
        <v>0.105558</v>
      </c>
      <c r="E23" s="33">
        <f t="shared" si="5"/>
        <v>150.37521980000002</v>
      </c>
      <c r="F23" s="33">
        <f t="shared" si="5"/>
        <v>0.166796</v>
      </c>
      <c r="G23" s="33">
        <f t="shared" si="5"/>
        <v>0.091332</v>
      </c>
      <c r="H23" s="33">
        <f t="shared" si="5"/>
        <v>0.171308</v>
      </c>
      <c r="I23" s="33">
        <f t="shared" si="5"/>
        <v>0.091864</v>
      </c>
      <c r="J23" s="56">
        <f t="shared" si="5"/>
        <v>0.1372</v>
      </c>
      <c r="K23" s="33">
        <f t="shared" si="5"/>
        <v>13.187492</v>
      </c>
      <c r="L23" s="24">
        <f>L22/5</f>
        <v>0.1381</v>
      </c>
      <c r="M23" s="25">
        <f>M22/5</f>
        <v>0.1363</v>
      </c>
      <c r="N23" s="24">
        <f>N22/5</f>
        <v>0.134132</v>
      </c>
      <c r="O23" s="25">
        <f>O22/5</f>
        <v>0.13234200000000002</v>
      </c>
    </row>
    <row r="24" spans="1:15" ht="15.75" thickTop="1">
      <c r="A24" s="16">
        <v>41351</v>
      </c>
      <c r="B24" s="17">
        <v>0.13215</v>
      </c>
      <c r="C24" s="18">
        <v>0.20661</v>
      </c>
      <c r="D24" s="17">
        <v>0.10564</v>
      </c>
      <c r="E24" s="18">
        <v>152.09877</v>
      </c>
      <c r="F24" s="17">
        <v>0.16631</v>
      </c>
      <c r="G24" s="18">
        <v>0.09093</v>
      </c>
      <c r="H24" s="17">
        <v>0.17111</v>
      </c>
      <c r="I24" s="18">
        <v>0.09063</v>
      </c>
      <c r="J24" s="53">
        <v>0.137</v>
      </c>
      <c r="K24" s="17">
        <v>12.92133</v>
      </c>
      <c r="L24" s="19">
        <v>0.1379</v>
      </c>
      <c r="M24" s="20">
        <v>0.1361</v>
      </c>
      <c r="N24" s="19">
        <v>0.13305</v>
      </c>
      <c r="O24" s="20">
        <v>0.13125</v>
      </c>
    </row>
    <row r="25" spans="1:15" ht="15">
      <c r="A25" s="16">
        <v>41352</v>
      </c>
      <c r="B25" s="17">
        <v>0.13202</v>
      </c>
      <c r="C25" s="18">
        <v>0.20701</v>
      </c>
      <c r="D25" s="17">
        <v>0.10584</v>
      </c>
      <c r="E25" s="18">
        <v>152.82898</v>
      </c>
      <c r="F25" s="17">
        <v>0.16622</v>
      </c>
      <c r="G25" s="18">
        <v>0.09118</v>
      </c>
      <c r="H25" s="17">
        <v>0.17125</v>
      </c>
      <c r="I25" s="18">
        <v>0.09067</v>
      </c>
      <c r="J25" s="53">
        <v>0.137</v>
      </c>
      <c r="K25" s="17">
        <v>12.96893</v>
      </c>
      <c r="L25" s="19">
        <v>0.1379</v>
      </c>
      <c r="M25" s="20">
        <v>0.1361</v>
      </c>
      <c r="N25" s="19">
        <v>0.13292</v>
      </c>
      <c r="O25" s="20">
        <v>0.13112</v>
      </c>
    </row>
    <row r="26" spans="1:15" ht="15">
      <c r="A26" s="16">
        <v>41353</v>
      </c>
      <c r="B26" s="17">
        <v>0.13206</v>
      </c>
      <c r="C26" s="18">
        <v>0.20769</v>
      </c>
      <c r="D26" s="17">
        <v>0.10618</v>
      </c>
      <c r="E26" s="18">
        <v>152.23954</v>
      </c>
      <c r="F26" s="17">
        <v>0.16608</v>
      </c>
      <c r="G26" s="18">
        <v>0.09121</v>
      </c>
      <c r="H26" s="17">
        <v>0.17133</v>
      </c>
      <c r="I26" s="18">
        <v>0.09066</v>
      </c>
      <c r="J26" s="53">
        <v>0.137</v>
      </c>
      <c r="K26" s="17">
        <v>13.03401</v>
      </c>
      <c r="L26" s="19">
        <v>0.1379</v>
      </c>
      <c r="M26" s="20">
        <v>0.1361</v>
      </c>
      <c r="N26" s="19">
        <v>0.13296</v>
      </c>
      <c r="O26" s="20">
        <v>0.13116</v>
      </c>
    </row>
    <row r="27" spans="1:15" ht="15">
      <c r="A27" s="16">
        <v>41354</v>
      </c>
      <c r="B27" s="17">
        <v>0.13195</v>
      </c>
      <c r="C27" s="18">
        <v>0.2073</v>
      </c>
      <c r="D27" s="17">
        <v>0.10586</v>
      </c>
      <c r="E27" s="18">
        <v>152.94218</v>
      </c>
      <c r="F27" s="17">
        <v>0.16641</v>
      </c>
      <c r="G27" s="18">
        <v>0.09128</v>
      </c>
      <c r="H27" s="17">
        <v>0.17146</v>
      </c>
      <c r="I27" s="18">
        <v>0.09065</v>
      </c>
      <c r="J27" s="53">
        <v>0.137</v>
      </c>
      <c r="K27" s="17">
        <v>13.08213</v>
      </c>
      <c r="L27" s="19">
        <v>0.1379</v>
      </c>
      <c r="M27" s="20">
        <v>0.1361</v>
      </c>
      <c r="N27" s="19">
        <v>0.13285</v>
      </c>
      <c r="O27" s="20">
        <v>0.13105</v>
      </c>
    </row>
    <row r="28" spans="1:15" ht="15.75" thickBot="1">
      <c r="A28" s="21">
        <v>41355</v>
      </c>
      <c r="B28" s="22">
        <v>0.13131</v>
      </c>
      <c r="C28" s="23">
        <v>0.2071</v>
      </c>
      <c r="D28" s="22">
        <v>0.10589</v>
      </c>
      <c r="E28" s="23">
        <v>152.66128</v>
      </c>
      <c r="F28" s="22">
        <v>0.1652</v>
      </c>
      <c r="G28" s="23">
        <v>0.09108</v>
      </c>
      <c r="H28" s="22">
        <v>0.17098</v>
      </c>
      <c r="I28" s="23">
        <v>0.09026</v>
      </c>
      <c r="J28" s="54">
        <v>0.1368</v>
      </c>
      <c r="K28" s="22">
        <v>13.03242</v>
      </c>
      <c r="L28" s="24">
        <v>0.1377</v>
      </c>
      <c r="M28" s="25">
        <v>0.1359</v>
      </c>
      <c r="N28" s="24">
        <v>0.13221</v>
      </c>
      <c r="O28" s="25">
        <v>0.13041</v>
      </c>
    </row>
    <row r="29" spans="1:15" ht="15.75" thickTop="1">
      <c r="A29" s="26" t="s">
        <v>19</v>
      </c>
      <c r="B29" s="27">
        <f aca="true" t="shared" si="6" ref="B29:O29">SUM(B24:B28)</f>
        <v>0.6594900000000001</v>
      </c>
      <c r="C29" s="28">
        <f t="shared" si="6"/>
        <v>1.0357100000000001</v>
      </c>
      <c r="D29" s="27">
        <f t="shared" si="6"/>
        <v>0.52941</v>
      </c>
      <c r="E29" s="28">
        <f t="shared" si="6"/>
        <v>762.77075</v>
      </c>
      <c r="F29" s="27">
        <f t="shared" si="6"/>
        <v>0.83022</v>
      </c>
      <c r="G29" s="28">
        <f t="shared" si="6"/>
        <v>0.45568000000000003</v>
      </c>
      <c r="H29" s="27">
        <f t="shared" si="6"/>
        <v>0.85613</v>
      </c>
      <c r="I29" s="28">
        <f t="shared" si="6"/>
        <v>0.45287000000000005</v>
      </c>
      <c r="J29" s="55">
        <f t="shared" si="6"/>
        <v>0.6848000000000001</v>
      </c>
      <c r="K29" s="27">
        <f t="shared" si="6"/>
        <v>65.03882</v>
      </c>
      <c r="L29" s="19">
        <f t="shared" si="6"/>
        <v>0.6893</v>
      </c>
      <c r="M29" s="20">
        <f t="shared" si="6"/>
        <v>0.6803</v>
      </c>
      <c r="N29" s="19">
        <f t="shared" si="6"/>
        <v>0.6639900000000001</v>
      </c>
      <c r="O29" s="20">
        <f t="shared" si="6"/>
        <v>0.6549900000000001</v>
      </c>
    </row>
    <row r="30" spans="1:15" ht="15.75" thickBot="1">
      <c r="A30" s="31" t="s">
        <v>20</v>
      </c>
      <c r="B30" s="32">
        <f>B29/5</f>
        <v>0.13189800000000002</v>
      </c>
      <c r="C30" s="33">
        <f>C29/5</f>
        <v>0.20714200000000002</v>
      </c>
      <c r="D30" s="33">
        <f aca="true" t="shared" si="7" ref="D30:K30">D29/5</f>
        <v>0.105882</v>
      </c>
      <c r="E30" s="33">
        <f t="shared" si="7"/>
        <v>152.55415</v>
      </c>
      <c r="F30" s="33">
        <f t="shared" si="7"/>
        <v>0.166044</v>
      </c>
      <c r="G30" s="33">
        <f t="shared" si="7"/>
        <v>0.09113600000000001</v>
      </c>
      <c r="H30" s="33">
        <f t="shared" si="7"/>
        <v>0.171226</v>
      </c>
      <c r="I30" s="33">
        <f t="shared" si="7"/>
        <v>0.09057400000000002</v>
      </c>
      <c r="J30" s="56">
        <f t="shared" si="7"/>
        <v>0.13696000000000003</v>
      </c>
      <c r="K30" s="33">
        <f t="shared" si="7"/>
        <v>13.007764</v>
      </c>
      <c r="L30" s="24">
        <f>L29/5</f>
        <v>0.13786</v>
      </c>
      <c r="M30" s="25">
        <f>M29/5</f>
        <v>0.13606000000000001</v>
      </c>
      <c r="N30" s="24">
        <f>N29/5</f>
        <v>0.13279800000000003</v>
      </c>
      <c r="O30" s="25">
        <f>O29/5</f>
        <v>0.130998</v>
      </c>
    </row>
    <row r="31" spans="1:15" ht="15.75" thickTop="1">
      <c r="A31" s="16">
        <v>41358</v>
      </c>
      <c r="B31" s="17">
        <v>0.1308</v>
      </c>
      <c r="C31" s="18">
        <v>0.2059</v>
      </c>
      <c r="D31" s="17">
        <v>0.1053</v>
      </c>
      <c r="E31" s="18">
        <v>152.6819</v>
      </c>
      <c r="F31" s="17">
        <v>0.1638</v>
      </c>
      <c r="G31" s="18">
        <v>0.0908</v>
      </c>
      <c r="H31" s="17">
        <v>0.17059</v>
      </c>
      <c r="I31" s="18">
        <v>0.08962</v>
      </c>
      <c r="J31" s="53">
        <v>0.1366</v>
      </c>
      <c r="K31" s="17">
        <v>12.89538</v>
      </c>
      <c r="L31" s="19">
        <v>0.1375</v>
      </c>
      <c r="M31" s="20">
        <v>0.1357</v>
      </c>
      <c r="N31" s="19">
        <v>0.1317</v>
      </c>
      <c r="O31" s="20">
        <v>0.1299</v>
      </c>
    </row>
    <row r="32" spans="1:15" ht="15">
      <c r="A32" s="16">
        <v>41359</v>
      </c>
      <c r="B32" s="17">
        <v>0.1306</v>
      </c>
      <c r="C32" s="18">
        <v>0.2066</v>
      </c>
      <c r="D32" s="17">
        <v>0.10562</v>
      </c>
      <c r="E32" s="18">
        <v>151.86836</v>
      </c>
      <c r="F32" s="17">
        <v>0.16348</v>
      </c>
      <c r="G32" s="18">
        <v>0.09063</v>
      </c>
      <c r="H32" s="17">
        <v>0.16997</v>
      </c>
      <c r="I32" s="18">
        <v>0.0898</v>
      </c>
      <c r="J32" s="53">
        <v>0.1365</v>
      </c>
      <c r="K32" s="17">
        <v>12.84329</v>
      </c>
      <c r="L32" s="19">
        <v>0.1374</v>
      </c>
      <c r="M32" s="20">
        <v>0.1356</v>
      </c>
      <c r="N32" s="19">
        <v>0.13145</v>
      </c>
      <c r="O32" s="20">
        <v>0.12965</v>
      </c>
    </row>
    <row r="33" spans="1:15" ht="15">
      <c r="A33" s="16">
        <v>41360</v>
      </c>
      <c r="B33" s="17">
        <v>0.1302</v>
      </c>
      <c r="C33" s="18">
        <v>0.20746</v>
      </c>
      <c r="D33" s="17">
        <v>0.10607</v>
      </c>
      <c r="E33" s="18">
        <v>151.18371</v>
      </c>
      <c r="F33" s="17">
        <v>0.16304</v>
      </c>
      <c r="G33" s="18">
        <v>0.09093</v>
      </c>
      <c r="H33" s="17">
        <v>0.1694</v>
      </c>
      <c r="I33" s="18">
        <v>0.08993</v>
      </c>
      <c r="J33" s="53">
        <v>0.1364</v>
      </c>
      <c r="K33" s="17">
        <v>12.85417</v>
      </c>
      <c r="L33" s="19">
        <v>0.1373</v>
      </c>
      <c r="M33" s="20">
        <v>0.1355</v>
      </c>
      <c r="N33" s="19">
        <v>0.13111</v>
      </c>
      <c r="O33" s="20">
        <v>0.12931</v>
      </c>
    </row>
    <row r="34" spans="1:15" ht="15.75" thickBot="1">
      <c r="A34" s="21">
        <v>41361</v>
      </c>
      <c r="B34" s="22">
        <v>0.13081</v>
      </c>
      <c r="C34" s="23">
        <v>0.20904</v>
      </c>
      <c r="D34" s="22">
        <v>0.10688</v>
      </c>
      <c r="E34" s="23">
        <v>151.52816</v>
      </c>
      <c r="F34" s="22">
        <v>0.16327</v>
      </c>
      <c r="G34" s="23">
        <v>0.0913</v>
      </c>
      <c r="H34" s="22">
        <v>0.16975</v>
      </c>
      <c r="I34" s="23">
        <v>0.09031</v>
      </c>
      <c r="J34" s="54">
        <v>0.1366</v>
      </c>
      <c r="K34" s="22">
        <v>12.89999</v>
      </c>
      <c r="L34" s="24">
        <v>0.1375</v>
      </c>
      <c r="M34" s="25">
        <v>0.1357</v>
      </c>
      <c r="N34" s="24">
        <v>0.13171</v>
      </c>
      <c r="O34" s="25">
        <v>0.12991</v>
      </c>
    </row>
    <row r="35" spans="1:15" ht="15.75" thickTop="1">
      <c r="A35" s="26" t="s">
        <v>19</v>
      </c>
      <c r="B35" s="27">
        <f aca="true" t="shared" si="8" ref="B35:K35">SUM(B31:B34)</f>
        <v>0.5224099999999999</v>
      </c>
      <c r="C35" s="28">
        <f t="shared" si="8"/>
        <v>0.829</v>
      </c>
      <c r="D35" s="27">
        <f t="shared" si="8"/>
        <v>0.42386999999999997</v>
      </c>
      <c r="E35" s="28">
        <f t="shared" si="8"/>
        <v>607.2621300000001</v>
      </c>
      <c r="F35" s="27">
        <f t="shared" si="8"/>
        <v>0.65359</v>
      </c>
      <c r="G35" s="28">
        <f t="shared" si="8"/>
        <v>0.36366</v>
      </c>
      <c r="H35" s="27">
        <f t="shared" si="8"/>
        <v>0.67971</v>
      </c>
      <c r="I35" s="28">
        <f t="shared" si="8"/>
        <v>0.35966000000000004</v>
      </c>
      <c r="J35" s="55">
        <f t="shared" si="8"/>
        <v>0.5461</v>
      </c>
      <c r="K35" s="27">
        <f t="shared" si="8"/>
        <v>51.49283</v>
      </c>
      <c r="L35" s="19">
        <f>SUM(L31:L34)</f>
        <v>0.5497000000000001</v>
      </c>
      <c r="M35" s="20">
        <f>SUM(M31:M34)</f>
        <v>0.5425</v>
      </c>
      <c r="N35" s="19">
        <f>SUM(N31:N34)</f>
        <v>0.52597</v>
      </c>
      <c r="O35" s="20">
        <f>SUM(O31:O34)</f>
        <v>0.51877</v>
      </c>
    </row>
    <row r="36" spans="1:15" ht="15.75" thickBot="1">
      <c r="A36" s="31" t="s">
        <v>20</v>
      </c>
      <c r="B36" s="32">
        <f>B35/4</f>
        <v>0.13060249999999998</v>
      </c>
      <c r="C36" s="33">
        <f>C35/4</f>
        <v>0.20725</v>
      </c>
      <c r="D36" s="33">
        <f aca="true" t="shared" si="9" ref="D36:K36">D35/4</f>
        <v>0.10596749999999999</v>
      </c>
      <c r="E36" s="33">
        <f t="shared" si="9"/>
        <v>151.81553250000002</v>
      </c>
      <c r="F36" s="33">
        <f t="shared" si="9"/>
        <v>0.1633975</v>
      </c>
      <c r="G36" s="33">
        <f t="shared" si="9"/>
        <v>0.090915</v>
      </c>
      <c r="H36" s="33">
        <f t="shared" si="9"/>
        <v>0.1699275</v>
      </c>
      <c r="I36" s="33">
        <f t="shared" si="9"/>
        <v>0.08991500000000001</v>
      </c>
      <c r="J36" s="56">
        <f t="shared" si="9"/>
        <v>0.136525</v>
      </c>
      <c r="K36" s="33">
        <f t="shared" si="9"/>
        <v>12.8732075</v>
      </c>
      <c r="L36" s="24">
        <f>L35/4</f>
        <v>0.13742500000000002</v>
      </c>
      <c r="M36" s="25">
        <f>M35/4</f>
        <v>0.135625</v>
      </c>
      <c r="N36" s="25">
        <f>N35/4</f>
        <v>0.1314925</v>
      </c>
      <c r="O36" s="25">
        <f>O35/4</f>
        <v>0.1296925</v>
      </c>
    </row>
    <row r="37" spans="1:15" ht="15.75" thickTop="1">
      <c r="A37" s="36"/>
      <c r="B37" s="17"/>
      <c r="C37" s="18"/>
      <c r="D37" s="17"/>
      <c r="E37" s="18"/>
      <c r="F37" s="17"/>
      <c r="G37" s="18"/>
      <c r="H37" s="17"/>
      <c r="I37" s="18"/>
      <c r="J37" s="53"/>
      <c r="K37" s="17"/>
      <c r="L37" s="19"/>
      <c r="M37" s="20"/>
      <c r="N37" s="19"/>
      <c r="O37" s="20"/>
    </row>
    <row r="38" spans="1:15" ht="15">
      <c r="A38" s="36"/>
      <c r="B38" s="17"/>
      <c r="C38" s="18"/>
      <c r="D38" s="17"/>
      <c r="E38" s="18"/>
      <c r="F38" s="17"/>
      <c r="G38" s="18"/>
      <c r="H38" s="17"/>
      <c r="I38" s="18"/>
      <c r="J38" s="53"/>
      <c r="K38" s="17"/>
      <c r="L38" s="19"/>
      <c r="M38" s="20"/>
      <c r="N38" s="19"/>
      <c r="O38" s="20"/>
    </row>
    <row r="39" spans="1:15" ht="20.25">
      <c r="A39" s="36"/>
      <c r="B39" s="17"/>
      <c r="C39" s="52"/>
      <c r="D39" s="17"/>
      <c r="E39" s="38" t="s">
        <v>21</v>
      </c>
      <c r="F39" s="17"/>
      <c r="G39" s="18"/>
      <c r="H39" s="17"/>
      <c r="I39" s="18"/>
      <c r="J39" s="53"/>
      <c r="K39" s="17"/>
      <c r="L39" s="19"/>
      <c r="M39" s="20"/>
      <c r="N39" s="19"/>
      <c r="O39" s="20"/>
    </row>
    <row r="40" spans="1:15" ht="15.75" thickBot="1">
      <c r="A40" s="39"/>
      <c r="B40" s="40"/>
      <c r="C40" s="41"/>
      <c r="D40" s="40"/>
      <c r="E40" s="41"/>
      <c r="F40" s="40"/>
      <c r="G40" s="41"/>
      <c r="H40" s="40"/>
      <c r="I40" s="41"/>
      <c r="J40" s="57"/>
      <c r="K40" s="40"/>
      <c r="L40" s="42"/>
      <c r="M40" s="43"/>
      <c r="N40" s="42"/>
      <c r="O40" s="43"/>
    </row>
    <row r="41" spans="1:15" ht="15">
      <c r="A41" s="44" t="s">
        <v>22</v>
      </c>
      <c r="B41" s="45">
        <f aca="true" t="shared" si="10" ref="B41:K41">SUM(B6:B7,B10:B14,B17:B21,B24:B28,B31:B34)</f>
        <v>2.6531099999999994</v>
      </c>
      <c r="C41" s="58">
        <f t="shared" si="10"/>
        <v>4.13197</v>
      </c>
      <c r="D41" s="45">
        <f t="shared" si="10"/>
        <v>2.11249</v>
      </c>
      <c r="E41" s="58">
        <f t="shared" si="10"/>
        <v>3016.0506489999993</v>
      </c>
      <c r="F41" s="58">
        <f t="shared" si="10"/>
        <v>3.31237</v>
      </c>
      <c r="G41" s="45">
        <f t="shared" si="10"/>
        <v>1.82162</v>
      </c>
      <c r="H41" s="58">
        <f t="shared" si="10"/>
        <v>3.4160600000000008</v>
      </c>
      <c r="I41" s="45">
        <f t="shared" si="10"/>
        <v>1.8174700000000001</v>
      </c>
      <c r="J41" s="59">
        <f t="shared" si="10"/>
        <v>2.7401</v>
      </c>
      <c r="K41" s="46">
        <f t="shared" si="10"/>
        <v>259.3956</v>
      </c>
      <c r="L41" s="19">
        <f>SUM(L8,L15,L22,L29,L35)</f>
        <v>2.7581</v>
      </c>
      <c r="M41" s="19">
        <f aca="true" t="shared" si="11" ref="M41:O41">SUM(M8,M15,M22,M29,M35)</f>
        <v>2.7220999999999997</v>
      </c>
      <c r="N41" s="19">
        <f t="shared" si="11"/>
        <v>2.67112</v>
      </c>
      <c r="O41" s="19">
        <f t="shared" si="11"/>
        <v>2.6352100000000003</v>
      </c>
    </row>
    <row r="42" spans="1:15" ht="15">
      <c r="A42" s="44" t="s">
        <v>23</v>
      </c>
      <c r="B42" s="45">
        <f>B41/20</f>
        <v>0.13265549999999998</v>
      </c>
      <c r="C42" s="46">
        <f aca="true" t="shared" si="12" ref="C42:J42">C41/20</f>
        <v>0.2065985</v>
      </c>
      <c r="D42" s="45">
        <f t="shared" si="12"/>
        <v>0.10562450000000001</v>
      </c>
      <c r="E42" s="46">
        <f t="shared" si="12"/>
        <v>150.80253244999997</v>
      </c>
      <c r="F42" s="46">
        <f t="shared" si="12"/>
        <v>0.1656185</v>
      </c>
      <c r="G42" s="45">
        <f t="shared" si="12"/>
        <v>0.091081</v>
      </c>
      <c r="H42" s="46">
        <f t="shared" si="12"/>
        <v>0.17080300000000004</v>
      </c>
      <c r="I42" s="45">
        <f t="shared" si="12"/>
        <v>0.09087350000000001</v>
      </c>
      <c r="J42" s="53">
        <f t="shared" si="12"/>
        <v>0.137005</v>
      </c>
      <c r="K42" s="46">
        <f>K41/20</f>
        <v>12.96978</v>
      </c>
      <c r="L42" s="19">
        <f>L41/20</f>
        <v>0.137905</v>
      </c>
      <c r="M42" s="19">
        <f aca="true" t="shared" si="13" ref="M42:O42">M41/20</f>
        <v>0.13610499999999998</v>
      </c>
      <c r="N42" s="19">
        <f t="shared" si="13"/>
        <v>0.133556</v>
      </c>
      <c r="O42" s="19">
        <f t="shared" si="13"/>
        <v>0.1317605</v>
      </c>
    </row>
    <row r="43" spans="1:15" ht="15">
      <c r="A43" s="44" t="s">
        <v>24</v>
      </c>
      <c r="B43" s="45">
        <f>1/B42</f>
        <v>7.538322949293471</v>
      </c>
      <c r="C43" s="46">
        <f>1/C42</f>
        <v>4.840306197770071</v>
      </c>
      <c r="D43" s="45">
        <f>1/D42</f>
        <v>9.467500437871895</v>
      </c>
      <c r="E43" s="46">
        <f>1000/E42</f>
        <v>6.631188374316987</v>
      </c>
      <c r="F43" s="46">
        <f aca="true" t="shared" si="14" ref="F43:J43">1/F42</f>
        <v>6.037972811008432</v>
      </c>
      <c r="G43" s="45">
        <f t="shared" si="14"/>
        <v>10.97923826044949</v>
      </c>
      <c r="H43" s="46">
        <f t="shared" si="14"/>
        <v>5.8546981024923435</v>
      </c>
      <c r="I43" s="45">
        <f t="shared" si="14"/>
        <v>11.004308186655074</v>
      </c>
      <c r="J43" s="53">
        <f t="shared" si="14"/>
        <v>7.299003685996862</v>
      </c>
      <c r="K43" s="46">
        <f>100/K42</f>
        <v>7.710231013941639</v>
      </c>
      <c r="L43" s="19">
        <f>1/L42</f>
        <v>7.25136869584134</v>
      </c>
      <c r="M43" s="19">
        <f aca="true" t="shared" si="15" ref="M43:O43">1/M42</f>
        <v>7.347268652878294</v>
      </c>
      <c r="N43" s="19">
        <f t="shared" si="15"/>
        <v>7.487495881877265</v>
      </c>
      <c r="O43" s="19">
        <f t="shared" si="15"/>
        <v>7.589527969307949</v>
      </c>
    </row>
    <row r="44" spans="1:15" ht="15.75" thickBot="1">
      <c r="A44" s="47"/>
      <c r="B44" s="48"/>
      <c r="C44" s="49"/>
      <c r="D44" s="48"/>
      <c r="E44" s="49"/>
      <c r="F44" s="49"/>
      <c r="G44" s="48"/>
      <c r="H44" s="49"/>
      <c r="I44" s="48"/>
      <c r="J44" s="57"/>
      <c r="K44" s="48"/>
      <c r="L44" s="42"/>
      <c r="M44" s="43"/>
      <c r="N44" s="42"/>
      <c r="O44" s="43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 topLeftCell="A10">
      <selection activeCell="A37" sqref="A37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  <col min="12" max="12" width="10.28125" style="0" customWidth="1"/>
    <col min="13" max="13" width="9.7109375" style="0" customWidth="1"/>
    <col min="14" max="14" width="10.7109375" style="0" customWidth="1"/>
    <col min="15" max="15" width="10.28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thickBot="1">
      <c r="A2" s="1"/>
      <c r="B2" s="1"/>
      <c r="C2" s="2" t="s">
        <v>27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1</v>
      </c>
      <c r="M3" s="5"/>
      <c r="N3" s="5"/>
      <c r="O3" s="6"/>
    </row>
    <row r="4" spans="1:15" ht="15.75" thickBot="1">
      <c r="A4" s="7"/>
      <c r="B4" s="8"/>
      <c r="C4" s="7"/>
      <c r="D4" s="8"/>
      <c r="E4" s="7"/>
      <c r="F4" s="8"/>
      <c r="G4" s="7"/>
      <c r="H4" s="8"/>
      <c r="I4" s="7"/>
      <c r="J4" s="7"/>
      <c r="K4" s="8"/>
      <c r="L4" s="9" t="s">
        <v>2</v>
      </c>
      <c r="M4" s="10"/>
      <c r="N4" s="9" t="s">
        <v>3</v>
      </c>
      <c r="O4" s="11"/>
    </row>
    <row r="5" spans="1:15" ht="15.75" thickBot="1">
      <c r="A5" s="12" t="s">
        <v>4</v>
      </c>
      <c r="B5" s="13" t="s">
        <v>5</v>
      </c>
      <c r="C5" s="12" t="s">
        <v>6</v>
      </c>
      <c r="D5" s="13" t="s">
        <v>7</v>
      </c>
      <c r="E5" s="12" t="s">
        <v>8</v>
      </c>
      <c r="F5" s="13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4" t="s">
        <v>17</v>
      </c>
      <c r="O5" s="15" t="s">
        <v>18</v>
      </c>
    </row>
    <row r="6" spans="1:15" ht="15">
      <c r="A6" s="16">
        <v>41366</v>
      </c>
      <c r="B6" s="17">
        <v>0.13128</v>
      </c>
      <c r="C6" s="18">
        <v>0.20848</v>
      </c>
      <c r="D6" s="17">
        <v>0.10659</v>
      </c>
      <c r="E6" s="18">
        <v>152.27645</v>
      </c>
      <c r="F6" s="17">
        <v>0.16335</v>
      </c>
      <c r="G6" s="18">
        <v>0.09098</v>
      </c>
      <c r="H6" s="17">
        <v>0.16966</v>
      </c>
      <c r="I6" s="18">
        <v>0.08992</v>
      </c>
      <c r="J6" s="18">
        <v>0.1367</v>
      </c>
      <c r="K6" s="17">
        <v>12.8269</v>
      </c>
      <c r="L6" s="19">
        <v>0.1376</v>
      </c>
      <c r="M6" s="20">
        <v>0.1358</v>
      </c>
      <c r="N6" s="19">
        <v>0.13218</v>
      </c>
      <c r="O6" s="20">
        <v>0.13038</v>
      </c>
    </row>
    <row r="7" spans="1:15" ht="15">
      <c r="A7" s="16">
        <v>41367</v>
      </c>
      <c r="B7" s="17">
        <v>0.13059</v>
      </c>
      <c r="C7" s="18">
        <v>0.20788</v>
      </c>
      <c r="D7" s="17">
        <v>0.10629</v>
      </c>
      <c r="E7" s="18">
        <v>152.22173</v>
      </c>
      <c r="F7" s="17">
        <v>0.16237</v>
      </c>
      <c r="G7" s="18">
        <v>0.09092</v>
      </c>
      <c r="H7" s="17">
        <v>0.16899</v>
      </c>
      <c r="I7" s="18">
        <v>0.09</v>
      </c>
      <c r="J7" s="18">
        <v>0.1365</v>
      </c>
      <c r="K7" s="17">
        <v>12.71719</v>
      </c>
      <c r="L7" s="19">
        <v>0.1374</v>
      </c>
      <c r="M7" s="20">
        <v>0.1356</v>
      </c>
      <c r="N7" s="19">
        <v>0.13149</v>
      </c>
      <c r="O7" s="20">
        <v>0.12969</v>
      </c>
    </row>
    <row r="8" spans="1:15" ht="15">
      <c r="A8" s="16">
        <v>41368</v>
      </c>
      <c r="B8" s="17">
        <v>0.1303</v>
      </c>
      <c r="C8" s="18">
        <v>0.20763</v>
      </c>
      <c r="D8" s="17">
        <v>0.10616</v>
      </c>
      <c r="E8" s="18">
        <v>152.64592</v>
      </c>
      <c r="F8" s="17">
        <v>0.16207</v>
      </c>
      <c r="G8" s="18">
        <v>0.09097</v>
      </c>
      <c r="H8" s="17">
        <v>0.16887</v>
      </c>
      <c r="I8" s="18">
        <v>0.09015</v>
      </c>
      <c r="J8" s="18">
        <v>0.1364</v>
      </c>
      <c r="K8" s="17">
        <v>12.68639</v>
      </c>
      <c r="L8" s="19">
        <v>0.1373</v>
      </c>
      <c r="M8" s="20">
        <v>0.1355</v>
      </c>
      <c r="N8" s="19">
        <v>0.13121</v>
      </c>
      <c r="O8" s="20">
        <v>0.12941</v>
      </c>
    </row>
    <row r="9" spans="1:15" ht="15.75" thickBot="1">
      <c r="A9" s="21">
        <v>41369</v>
      </c>
      <c r="B9" s="22">
        <v>0.1308</v>
      </c>
      <c r="C9" s="23">
        <v>0.20657</v>
      </c>
      <c r="D9" s="22">
        <v>0.10562</v>
      </c>
      <c r="E9" s="23">
        <v>153.21266</v>
      </c>
      <c r="F9" s="22">
        <v>0.16196</v>
      </c>
      <c r="G9" s="23">
        <v>0.09121</v>
      </c>
      <c r="H9" s="22">
        <v>0.16921</v>
      </c>
      <c r="I9" s="23">
        <v>0.08961</v>
      </c>
      <c r="J9" s="23">
        <v>0.1364</v>
      </c>
      <c r="K9" s="22">
        <v>13.14129</v>
      </c>
      <c r="L9" s="24">
        <v>0.1373</v>
      </c>
      <c r="M9" s="25">
        <v>0.1355</v>
      </c>
      <c r="N9" s="24">
        <v>0.1317</v>
      </c>
      <c r="O9" s="25">
        <v>0.1299</v>
      </c>
    </row>
    <row r="10" spans="1:15" ht="15.75" thickTop="1">
      <c r="A10" s="26" t="s">
        <v>19</v>
      </c>
      <c r="B10" s="27">
        <f aca="true" t="shared" si="0" ref="B10:O10">SUM(B6:B9)</f>
        <v>0.52297</v>
      </c>
      <c r="C10" s="28">
        <f t="shared" si="0"/>
        <v>0.8305600000000001</v>
      </c>
      <c r="D10" s="27">
        <f t="shared" si="0"/>
        <v>0.42466</v>
      </c>
      <c r="E10" s="28">
        <f t="shared" si="0"/>
        <v>610.35676</v>
      </c>
      <c r="F10" s="27">
        <f t="shared" si="0"/>
        <v>0.64975</v>
      </c>
      <c r="G10" s="28">
        <f t="shared" si="0"/>
        <v>0.36408</v>
      </c>
      <c r="H10" s="27">
        <f t="shared" si="0"/>
        <v>0.6767299999999999</v>
      </c>
      <c r="I10" s="28">
        <f t="shared" si="0"/>
        <v>0.35968</v>
      </c>
      <c r="J10" s="28">
        <f t="shared" si="0"/>
        <v>0.5459999999999999</v>
      </c>
      <c r="K10" s="27">
        <f t="shared" si="0"/>
        <v>51.37177</v>
      </c>
      <c r="L10" s="19">
        <f t="shared" si="0"/>
        <v>0.5496</v>
      </c>
      <c r="M10" s="20">
        <f t="shared" si="0"/>
        <v>0.5424</v>
      </c>
      <c r="N10" s="19">
        <f t="shared" si="0"/>
        <v>0.5265799999999999</v>
      </c>
      <c r="O10" s="20">
        <f t="shared" si="0"/>
        <v>0.5193800000000001</v>
      </c>
    </row>
    <row r="11" spans="1:15" ht="15.75" thickBot="1">
      <c r="A11" s="31" t="s">
        <v>20</v>
      </c>
      <c r="B11" s="32">
        <f>B10/4</f>
        <v>0.1307425</v>
      </c>
      <c r="C11" s="33">
        <f>C10/4</f>
        <v>0.20764000000000002</v>
      </c>
      <c r="D11" s="33">
        <f aca="true" t="shared" si="1" ref="D11:K11">D10/4</f>
        <v>0.106165</v>
      </c>
      <c r="E11" s="33">
        <f t="shared" si="1"/>
        <v>152.58919</v>
      </c>
      <c r="F11" s="33">
        <f t="shared" si="1"/>
        <v>0.1624375</v>
      </c>
      <c r="G11" s="33">
        <f t="shared" si="1"/>
        <v>0.09102</v>
      </c>
      <c r="H11" s="33">
        <f t="shared" si="1"/>
        <v>0.16918249999999999</v>
      </c>
      <c r="I11" s="33">
        <f t="shared" si="1"/>
        <v>0.08992</v>
      </c>
      <c r="J11" s="33">
        <f t="shared" si="1"/>
        <v>0.13649999999999998</v>
      </c>
      <c r="K11" s="33">
        <f t="shared" si="1"/>
        <v>12.8429425</v>
      </c>
      <c r="L11" s="24">
        <f>L10/4</f>
        <v>0.1374</v>
      </c>
      <c r="M11" s="25">
        <f>M10/4</f>
        <v>0.1356</v>
      </c>
      <c r="N11" s="24">
        <f>N10/4</f>
        <v>0.13164499999999998</v>
      </c>
      <c r="O11" s="25">
        <f>O10/4</f>
        <v>0.12984500000000002</v>
      </c>
    </row>
    <row r="12" spans="1:15" ht="15.75" thickTop="1">
      <c r="A12" s="16">
        <v>41372</v>
      </c>
      <c r="B12" s="17">
        <v>0.13199</v>
      </c>
      <c r="C12" s="18">
        <v>0.2063</v>
      </c>
      <c r="D12" s="17">
        <v>0.10548</v>
      </c>
      <c r="E12" s="18">
        <v>154.67266</v>
      </c>
      <c r="F12" s="17">
        <v>0.16273</v>
      </c>
      <c r="G12" s="18">
        <v>0.09125</v>
      </c>
      <c r="H12" s="17">
        <v>0.16992</v>
      </c>
      <c r="I12" s="18">
        <v>0.08939</v>
      </c>
      <c r="J12" s="18">
        <v>0.137</v>
      </c>
      <c r="K12" s="17">
        <v>13.39312</v>
      </c>
      <c r="L12" s="19">
        <v>0.1379</v>
      </c>
      <c r="M12" s="20">
        <v>0.1361</v>
      </c>
      <c r="N12" s="19">
        <v>0.13289</v>
      </c>
      <c r="O12" s="20">
        <v>0.13109</v>
      </c>
    </row>
    <row r="13" spans="1:15" ht="15">
      <c r="A13" s="16">
        <v>41373</v>
      </c>
      <c r="B13" s="17">
        <v>0.13189</v>
      </c>
      <c r="C13" s="18">
        <v>0.20605</v>
      </c>
      <c r="D13" s="17">
        <v>0.10535</v>
      </c>
      <c r="E13" s="18">
        <v>155.87209</v>
      </c>
      <c r="F13" s="17">
        <v>0.1623</v>
      </c>
      <c r="G13" s="18">
        <v>0.09113</v>
      </c>
      <c r="H13" s="17">
        <v>0.17001</v>
      </c>
      <c r="I13" s="18">
        <v>0.08959</v>
      </c>
      <c r="J13" s="18">
        <v>0.137</v>
      </c>
      <c r="K13" s="17">
        <v>13.50529</v>
      </c>
      <c r="L13" s="19">
        <v>0.1379</v>
      </c>
      <c r="M13" s="20">
        <v>0.1361</v>
      </c>
      <c r="N13" s="19">
        <v>0.13279</v>
      </c>
      <c r="O13" s="20">
        <v>0.13099</v>
      </c>
    </row>
    <row r="14" spans="1:15" ht="15">
      <c r="A14" s="16">
        <v>41374</v>
      </c>
      <c r="B14" s="17">
        <v>0.13054</v>
      </c>
      <c r="C14" s="18">
        <v>0.20465</v>
      </c>
      <c r="D14" s="17">
        <v>0.10463</v>
      </c>
      <c r="E14" s="18">
        <v>155.72707</v>
      </c>
      <c r="F14" s="17">
        <v>0.16075</v>
      </c>
      <c r="G14" s="18">
        <v>0.09085</v>
      </c>
      <c r="H14" s="17">
        <v>0.16943</v>
      </c>
      <c r="I14" s="18">
        <v>0.08931</v>
      </c>
      <c r="J14" s="18">
        <v>0.1366</v>
      </c>
      <c r="K14" s="17">
        <v>13.53621</v>
      </c>
      <c r="L14" s="19">
        <v>0.1375</v>
      </c>
      <c r="M14" s="20">
        <v>0.1357</v>
      </c>
      <c r="N14" s="19">
        <v>0.13144</v>
      </c>
      <c r="O14" s="20">
        <v>0.12964</v>
      </c>
    </row>
    <row r="15" spans="1:15" ht="15">
      <c r="A15" s="16">
        <v>41375</v>
      </c>
      <c r="B15" s="17">
        <v>0.12966</v>
      </c>
      <c r="C15" s="18">
        <v>0.20385</v>
      </c>
      <c r="D15" s="17">
        <v>0.10422</v>
      </c>
      <c r="E15" s="18">
        <v>155.19387</v>
      </c>
      <c r="F15" s="17">
        <v>0.15958</v>
      </c>
      <c r="G15" s="18">
        <v>0.09066</v>
      </c>
      <c r="H15" s="17">
        <v>0.16887</v>
      </c>
      <c r="I15" s="18">
        <v>0.08903</v>
      </c>
      <c r="J15" s="18">
        <v>0.1364</v>
      </c>
      <c r="K15" s="17">
        <v>13.5614</v>
      </c>
      <c r="L15" s="19">
        <v>0.1373</v>
      </c>
      <c r="M15" s="20">
        <v>0.1355</v>
      </c>
      <c r="N15" s="19">
        <v>0.13056</v>
      </c>
      <c r="O15" s="20">
        <v>0.12876</v>
      </c>
    </row>
    <row r="16" spans="1:15" ht="15.75" thickBot="1">
      <c r="A16" s="21">
        <v>41376</v>
      </c>
      <c r="B16" s="22">
        <v>0.12914</v>
      </c>
      <c r="C16" s="23">
        <v>0.20335</v>
      </c>
      <c r="D16" s="22">
        <v>0.10397</v>
      </c>
      <c r="E16" s="23">
        <v>153.9283</v>
      </c>
      <c r="F16" s="22">
        <v>0.15794</v>
      </c>
      <c r="G16" s="23">
        <v>0.09035</v>
      </c>
      <c r="H16" s="22">
        <v>0.16849</v>
      </c>
      <c r="I16" s="23">
        <v>0.0886</v>
      </c>
      <c r="J16" s="23">
        <v>0.1362</v>
      </c>
      <c r="K16" s="22">
        <v>13.55718</v>
      </c>
      <c r="L16" s="24">
        <v>0.1371</v>
      </c>
      <c r="M16" s="25">
        <v>0.1353</v>
      </c>
      <c r="N16" s="24">
        <v>0.13004</v>
      </c>
      <c r="O16" s="25">
        <v>0.12824</v>
      </c>
    </row>
    <row r="17" spans="1:15" ht="15.75" thickTop="1">
      <c r="A17" s="26" t="s">
        <v>19</v>
      </c>
      <c r="B17" s="27">
        <f aca="true" t="shared" si="2" ref="B17:O17">SUM(B12:B16)</f>
        <v>0.65322</v>
      </c>
      <c r="C17" s="28">
        <f t="shared" si="2"/>
        <v>1.0242</v>
      </c>
      <c r="D17" s="27">
        <f t="shared" si="2"/>
        <v>0.52365</v>
      </c>
      <c r="E17" s="28">
        <f t="shared" si="2"/>
        <v>775.39399</v>
      </c>
      <c r="F17" s="27">
        <f t="shared" si="2"/>
        <v>0.8033</v>
      </c>
      <c r="G17" s="28">
        <f t="shared" si="2"/>
        <v>0.45424</v>
      </c>
      <c r="H17" s="27">
        <f t="shared" si="2"/>
        <v>0.8467199999999999</v>
      </c>
      <c r="I17" s="28">
        <f t="shared" si="2"/>
        <v>0.44592000000000004</v>
      </c>
      <c r="J17" s="28">
        <f t="shared" si="2"/>
        <v>0.6832</v>
      </c>
      <c r="K17" s="27">
        <f t="shared" si="2"/>
        <v>67.55319999999999</v>
      </c>
      <c r="L17" s="19">
        <f t="shared" si="2"/>
        <v>0.6877</v>
      </c>
      <c r="M17" s="20">
        <f t="shared" si="2"/>
        <v>0.6787</v>
      </c>
      <c r="N17" s="19">
        <f t="shared" si="2"/>
        <v>0.6577200000000001</v>
      </c>
      <c r="O17" s="20">
        <f t="shared" si="2"/>
        <v>0.64872</v>
      </c>
    </row>
    <row r="18" spans="1:15" ht="15.75" thickBot="1">
      <c r="A18" s="31" t="s">
        <v>20</v>
      </c>
      <c r="B18" s="32">
        <f>B17/5</f>
        <v>0.130644</v>
      </c>
      <c r="C18" s="33">
        <f>C17/5</f>
        <v>0.20484</v>
      </c>
      <c r="D18" s="33">
        <f aca="true" t="shared" si="3" ref="D18:K18">D17/5</f>
        <v>0.10472999999999999</v>
      </c>
      <c r="E18" s="33">
        <f t="shared" si="3"/>
        <v>155.078798</v>
      </c>
      <c r="F18" s="33">
        <f t="shared" si="3"/>
        <v>0.16066</v>
      </c>
      <c r="G18" s="33">
        <f t="shared" si="3"/>
        <v>0.090848</v>
      </c>
      <c r="H18" s="33">
        <f t="shared" si="3"/>
        <v>0.169344</v>
      </c>
      <c r="I18" s="33">
        <f t="shared" si="3"/>
        <v>0.08918400000000001</v>
      </c>
      <c r="J18" s="33">
        <f t="shared" si="3"/>
        <v>0.13664</v>
      </c>
      <c r="K18" s="33">
        <f t="shared" si="3"/>
        <v>13.510639999999999</v>
      </c>
      <c r="L18" s="24">
        <f>L17/5</f>
        <v>0.13754</v>
      </c>
      <c r="M18" s="25">
        <f>M17/5</f>
        <v>0.13574</v>
      </c>
      <c r="N18" s="24">
        <f>N17/5</f>
        <v>0.13154400000000002</v>
      </c>
      <c r="O18" s="25">
        <f>O17/5</f>
        <v>0.129744</v>
      </c>
    </row>
    <row r="19" spans="1:15" ht="15.75" thickTop="1">
      <c r="A19" s="16">
        <v>41379</v>
      </c>
      <c r="B19" s="17">
        <v>0.12971</v>
      </c>
      <c r="C19" s="18">
        <v>0.20381</v>
      </c>
      <c r="D19" s="17">
        <v>0.1042</v>
      </c>
      <c r="E19" s="18">
        <v>154.08357</v>
      </c>
      <c r="F19" s="17">
        <v>0.15907</v>
      </c>
      <c r="G19" s="18">
        <v>0.09055</v>
      </c>
      <c r="H19" s="17">
        <v>0.16865</v>
      </c>
      <c r="I19" s="18">
        <v>0.08875</v>
      </c>
      <c r="J19" s="18">
        <v>0.1363</v>
      </c>
      <c r="K19" s="17">
        <v>13.37972</v>
      </c>
      <c r="L19" s="19">
        <v>0.1372</v>
      </c>
      <c r="M19" s="20">
        <v>0.1354</v>
      </c>
      <c r="N19" s="19">
        <v>0.1306</v>
      </c>
      <c r="O19" s="20">
        <v>0.12881</v>
      </c>
    </row>
    <row r="20" spans="1:15" ht="15">
      <c r="A20" s="16">
        <v>41410</v>
      </c>
      <c r="B20" s="17">
        <v>0.13149</v>
      </c>
      <c r="C20" s="18">
        <v>0.20464</v>
      </c>
      <c r="D20" s="17">
        <v>0.10463</v>
      </c>
      <c r="E20" s="18">
        <v>153.7449</v>
      </c>
      <c r="F20" s="17">
        <v>0.16133</v>
      </c>
      <c r="G20" s="18">
        <v>0.09076</v>
      </c>
      <c r="H20" s="17">
        <v>0.16924</v>
      </c>
      <c r="I20" s="18">
        <v>0.08927</v>
      </c>
      <c r="J20" s="18">
        <v>0.1368</v>
      </c>
      <c r="K20" s="17">
        <v>13.35732</v>
      </c>
      <c r="L20" s="19">
        <v>0.1377</v>
      </c>
      <c r="M20" s="20">
        <v>0.1359</v>
      </c>
      <c r="N20" s="19">
        <v>0.13239</v>
      </c>
      <c r="O20" s="20">
        <v>0.13059</v>
      </c>
    </row>
    <row r="21" spans="1:15" ht="15">
      <c r="A21" s="16">
        <v>41381</v>
      </c>
      <c r="B21" s="17">
        <v>0.1324</v>
      </c>
      <c r="C21" s="18">
        <v>0.20426</v>
      </c>
      <c r="D21" s="17">
        <v>0.10443</v>
      </c>
      <c r="E21" s="18">
        <v>153.18569</v>
      </c>
      <c r="F21" s="17">
        <v>0.16206</v>
      </c>
      <c r="G21" s="18">
        <v>0.09085</v>
      </c>
      <c r="H21" s="17">
        <v>0.16943</v>
      </c>
      <c r="I21" s="18">
        <v>0.08944</v>
      </c>
      <c r="J21" s="18">
        <v>0.137</v>
      </c>
      <c r="K21" s="17">
        <v>13.31229</v>
      </c>
      <c r="L21" s="19">
        <v>0.1379</v>
      </c>
      <c r="M21" s="20">
        <v>0.1361</v>
      </c>
      <c r="N21" s="19">
        <v>0.1333</v>
      </c>
      <c r="O21" s="20">
        <v>0.1315</v>
      </c>
    </row>
    <row r="22" spans="1:15" ht="15">
      <c r="A22" s="16">
        <v>41382</v>
      </c>
      <c r="B22" s="17">
        <v>0.13274</v>
      </c>
      <c r="C22" s="18">
        <v>0.20492</v>
      </c>
      <c r="D22" s="17">
        <v>0.10477</v>
      </c>
      <c r="E22" s="18">
        <v>153.93574</v>
      </c>
      <c r="F22" s="17">
        <v>0.1693</v>
      </c>
      <c r="G22" s="18">
        <v>0.0909</v>
      </c>
      <c r="H22" s="17">
        <v>0.1693</v>
      </c>
      <c r="I22" s="18">
        <v>0.08973</v>
      </c>
      <c r="J22" s="18">
        <v>0.1371</v>
      </c>
      <c r="K22" s="17">
        <v>13.40374</v>
      </c>
      <c r="L22" s="19">
        <v>0.138</v>
      </c>
      <c r="M22" s="20">
        <v>0.1362</v>
      </c>
      <c r="N22" s="19">
        <v>0.13364</v>
      </c>
      <c r="O22" s="20">
        <v>0.13184</v>
      </c>
    </row>
    <row r="23" spans="1:15" ht="15.75" thickBot="1">
      <c r="A23" s="21">
        <v>41383</v>
      </c>
      <c r="B23" s="22">
        <v>0.13323</v>
      </c>
      <c r="C23" s="23">
        <v>0.20556</v>
      </c>
      <c r="D23" s="22">
        <v>0.1051</v>
      </c>
      <c r="E23" s="23">
        <v>153.97079</v>
      </c>
      <c r="F23" s="22">
        <v>0.16276</v>
      </c>
      <c r="G23" s="23">
        <v>0.09102</v>
      </c>
      <c r="H23" s="22">
        <v>0.16968</v>
      </c>
      <c r="I23" s="23">
        <v>0.0899</v>
      </c>
      <c r="J23" s="23">
        <v>0.1373</v>
      </c>
      <c r="K23" s="22">
        <v>13.47119</v>
      </c>
      <c r="L23" s="24">
        <v>0.1382</v>
      </c>
      <c r="M23" s="25">
        <v>0.1364</v>
      </c>
      <c r="N23" s="24">
        <v>0.13413</v>
      </c>
      <c r="O23" s="25">
        <v>0.13233</v>
      </c>
    </row>
    <row r="24" spans="1:15" ht="15.75" thickTop="1">
      <c r="A24" s="26" t="s">
        <v>19</v>
      </c>
      <c r="B24" s="27">
        <f aca="true" t="shared" si="4" ref="B24:O24">SUM(B19:B23)</f>
        <v>0.6595699999999999</v>
      </c>
      <c r="C24" s="28">
        <f t="shared" si="4"/>
        <v>1.02319</v>
      </c>
      <c r="D24" s="27">
        <f t="shared" si="4"/>
        <v>0.52313</v>
      </c>
      <c r="E24" s="28">
        <f t="shared" si="4"/>
        <v>768.92069</v>
      </c>
      <c r="F24" s="27">
        <f t="shared" si="4"/>
        <v>0.81452</v>
      </c>
      <c r="G24" s="28">
        <f t="shared" si="4"/>
        <v>0.45408</v>
      </c>
      <c r="H24" s="27">
        <f t="shared" si="4"/>
        <v>0.8463</v>
      </c>
      <c r="I24" s="28">
        <f t="shared" si="4"/>
        <v>0.44709</v>
      </c>
      <c r="J24" s="28">
        <f t="shared" si="4"/>
        <v>0.6845</v>
      </c>
      <c r="K24" s="27">
        <f t="shared" si="4"/>
        <v>66.92426</v>
      </c>
      <c r="L24" s="19">
        <f t="shared" si="4"/>
        <v>0.689</v>
      </c>
      <c r="M24" s="20">
        <f t="shared" si="4"/>
        <v>0.6799999999999999</v>
      </c>
      <c r="N24" s="19">
        <f t="shared" si="4"/>
        <v>0.66406</v>
      </c>
      <c r="O24" s="20">
        <f t="shared" si="4"/>
        <v>0.65507</v>
      </c>
    </row>
    <row r="25" spans="1:15" ht="15.75" thickBot="1">
      <c r="A25" s="31" t="s">
        <v>20</v>
      </c>
      <c r="B25" s="32">
        <f>B24/5</f>
        <v>0.13191399999999998</v>
      </c>
      <c r="C25" s="33">
        <f>C24/5</f>
        <v>0.20463800000000001</v>
      </c>
      <c r="D25" s="33">
        <f aca="true" t="shared" si="5" ref="D25:K25">D24/5</f>
        <v>0.104626</v>
      </c>
      <c r="E25" s="33">
        <f t="shared" si="5"/>
        <v>153.784138</v>
      </c>
      <c r="F25" s="33">
        <f t="shared" si="5"/>
        <v>0.162904</v>
      </c>
      <c r="G25" s="33">
        <f t="shared" si="5"/>
        <v>0.090816</v>
      </c>
      <c r="H25" s="33">
        <f t="shared" si="5"/>
        <v>0.16926000000000002</v>
      </c>
      <c r="I25" s="33">
        <f t="shared" si="5"/>
        <v>0.089418</v>
      </c>
      <c r="J25" s="33">
        <f t="shared" si="5"/>
        <v>0.1369</v>
      </c>
      <c r="K25" s="33">
        <f t="shared" si="5"/>
        <v>13.384852</v>
      </c>
      <c r="L25" s="24">
        <f>L24/5</f>
        <v>0.13779999999999998</v>
      </c>
      <c r="M25" s="25">
        <f>M24/5</f>
        <v>0.13599999999999998</v>
      </c>
      <c r="N25" s="24">
        <f>N24/5</f>
        <v>0.13281199999999999</v>
      </c>
      <c r="O25" s="25">
        <f>O24/5</f>
        <v>0.13101400000000002</v>
      </c>
    </row>
    <row r="26" spans="1:15" ht="15.75" thickTop="1">
      <c r="A26" s="16">
        <v>41386</v>
      </c>
      <c r="B26" s="17">
        <v>0.133368</v>
      </c>
      <c r="C26" s="18">
        <v>0.20414</v>
      </c>
      <c r="D26" s="17">
        <v>0.10513</v>
      </c>
      <c r="E26" s="18">
        <v>153.91406</v>
      </c>
      <c r="F26" s="17">
        <v>0.16368</v>
      </c>
      <c r="G26" s="18">
        <v>0.09138</v>
      </c>
      <c r="H26" s="17">
        <v>0.17011</v>
      </c>
      <c r="I26" s="18">
        <v>0.09018</v>
      </c>
      <c r="J26" s="18">
        <v>0.1375</v>
      </c>
      <c r="K26" s="17">
        <v>13.7072</v>
      </c>
      <c r="L26" s="19">
        <v>0.1384</v>
      </c>
      <c r="M26" s="20">
        <v>0.1366</v>
      </c>
      <c r="N26" s="19">
        <v>0.13458</v>
      </c>
      <c r="O26" s="20">
        <v>0.13278</v>
      </c>
    </row>
    <row r="27" spans="1:15" ht="15">
      <c r="A27" s="16">
        <v>41387</v>
      </c>
      <c r="B27" s="17">
        <v>0.13393</v>
      </c>
      <c r="C27" s="18">
        <v>0.20598</v>
      </c>
      <c r="D27" s="17">
        <v>0.10531</v>
      </c>
      <c r="E27" s="18">
        <v>154.15022</v>
      </c>
      <c r="F27" s="17">
        <v>0.16326</v>
      </c>
      <c r="G27" s="18">
        <v>0.09154</v>
      </c>
      <c r="H27" s="17">
        <v>0.17039</v>
      </c>
      <c r="I27" s="18">
        <v>0.09018</v>
      </c>
      <c r="J27" s="18">
        <v>0.1375</v>
      </c>
      <c r="K27" s="17">
        <v>13.66784</v>
      </c>
      <c r="L27" s="19">
        <v>0.1384</v>
      </c>
      <c r="M27" s="20">
        <v>0.1366</v>
      </c>
      <c r="N27" s="19">
        <v>0.1348</v>
      </c>
      <c r="O27" s="20">
        <v>0.13303</v>
      </c>
    </row>
    <row r="28" spans="1:15" ht="15">
      <c r="A28" s="16">
        <v>41388</v>
      </c>
      <c r="B28" s="17">
        <v>0.13426</v>
      </c>
      <c r="C28" s="18">
        <v>0.20662</v>
      </c>
      <c r="D28" s="17">
        <v>0.10564</v>
      </c>
      <c r="E28" s="18">
        <v>154.07055</v>
      </c>
      <c r="F28" s="17">
        <v>0.16387</v>
      </c>
      <c r="G28" s="18">
        <v>0.09167</v>
      </c>
      <c r="H28" s="17">
        <v>0.17078</v>
      </c>
      <c r="I28" s="18">
        <v>0.09019</v>
      </c>
      <c r="J28" s="18">
        <v>0.1376</v>
      </c>
      <c r="K28" s="17">
        <v>13.63547</v>
      </c>
      <c r="L28" s="19">
        <v>0.1385</v>
      </c>
      <c r="M28" s="20">
        <v>0.1367</v>
      </c>
      <c r="N28" s="19">
        <v>0.13516</v>
      </c>
      <c r="O28" s="20">
        <v>0.13336</v>
      </c>
    </row>
    <row r="29" spans="1:15" ht="15">
      <c r="A29" s="16">
        <v>41389</v>
      </c>
      <c r="B29" s="17">
        <v>0.13396</v>
      </c>
      <c r="C29" s="18">
        <v>0.20695</v>
      </c>
      <c r="D29" s="17">
        <v>0.10581</v>
      </c>
      <c r="E29" s="18">
        <v>153.84652</v>
      </c>
      <c r="F29" s="17">
        <v>0.1629</v>
      </c>
      <c r="G29" s="18">
        <v>0.09011</v>
      </c>
      <c r="H29" s="17">
        <v>0.17082</v>
      </c>
      <c r="I29" s="18">
        <v>0.09011</v>
      </c>
      <c r="J29" s="18">
        <v>0.1375</v>
      </c>
      <c r="K29" s="17">
        <v>13.67455</v>
      </c>
      <c r="L29" s="19">
        <v>0.1384</v>
      </c>
      <c r="M29" s="20">
        <v>0.1366</v>
      </c>
      <c r="N29" s="19">
        <v>0.13486</v>
      </c>
      <c r="O29" s="20">
        <v>0.13306</v>
      </c>
    </row>
    <row r="30" spans="1:15" ht="15.75" thickBot="1">
      <c r="A30" s="21">
        <v>41390</v>
      </c>
      <c r="B30" s="22">
        <v>0.1332</v>
      </c>
      <c r="C30" s="23">
        <v>0.20606</v>
      </c>
      <c r="D30" s="22">
        <v>0.10535</v>
      </c>
      <c r="E30" s="23">
        <v>152.91101</v>
      </c>
      <c r="F30" s="22">
        <v>0.16129</v>
      </c>
      <c r="G30" s="23">
        <v>0.09114</v>
      </c>
      <c r="H30" s="22">
        <v>0.17023</v>
      </c>
      <c r="I30" s="23">
        <v>0.08922</v>
      </c>
      <c r="J30" s="23">
        <v>0.1373</v>
      </c>
      <c r="K30" s="22">
        <v>13.63784</v>
      </c>
      <c r="L30" s="24">
        <v>0.1382</v>
      </c>
      <c r="M30" s="25">
        <v>0.1364</v>
      </c>
      <c r="N30" s="24">
        <v>0.1341</v>
      </c>
      <c r="O30" s="25">
        <v>0.1323</v>
      </c>
    </row>
    <row r="31" spans="1:15" ht="15.75" thickTop="1">
      <c r="A31" s="26" t="s">
        <v>19</v>
      </c>
      <c r="B31" s="27">
        <f aca="true" t="shared" si="6" ref="B31:O31">SUM(B26:B30)</f>
        <v>0.6687179999999999</v>
      </c>
      <c r="C31" s="28">
        <f t="shared" si="6"/>
        <v>1.02975</v>
      </c>
      <c r="D31" s="27">
        <f t="shared" si="6"/>
        <v>0.52724</v>
      </c>
      <c r="E31" s="28">
        <f t="shared" si="6"/>
        <v>768.89236</v>
      </c>
      <c r="F31" s="27">
        <f t="shared" si="6"/>
        <v>0.815</v>
      </c>
      <c r="G31" s="28">
        <f t="shared" si="6"/>
        <v>0.45584</v>
      </c>
      <c r="H31" s="27">
        <f t="shared" si="6"/>
        <v>0.8523299999999999</v>
      </c>
      <c r="I31" s="28">
        <f t="shared" si="6"/>
        <v>0.44987999999999995</v>
      </c>
      <c r="J31" s="28">
        <f t="shared" si="6"/>
        <v>0.6874</v>
      </c>
      <c r="K31" s="27">
        <f t="shared" si="6"/>
        <v>68.32289999999999</v>
      </c>
      <c r="L31" s="19">
        <f t="shared" si="6"/>
        <v>0.6919</v>
      </c>
      <c r="M31" s="20">
        <f t="shared" si="6"/>
        <v>0.6829</v>
      </c>
      <c r="N31" s="19">
        <f t="shared" si="6"/>
        <v>0.6735</v>
      </c>
      <c r="O31" s="20">
        <f t="shared" si="6"/>
        <v>0.66453</v>
      </c>
    </row>
    <row r="32" spans="1:15" ht="15.75" thickBot="1">
      <c r="A32" s="31" t="s">
        <v>20</v>
      </c>
      <c r="B32" s="32">
        <f>B31/5</f>
        <v>0.1337436</v>
      </c>
      <c r="C32" s="33">
        <f>C31/5</f>
        <v>0.20595</v>
      </c>
      <c r="D32" s="33">
        <f aca="true" t="shared" si="7" ref="D32:K32">D31/5</f>
        <v>0.10544800000000001</v>
      </c>
      <c r="E32" s="33">
        <f t="shared" si="7"/>
        <v>153.77847200000002</v>
      </c>
      <c r="F32" s="33">
        <f t="shared" si="7"/>
        <v>0.16299999999999998</v>
      </c>
      <c r="G32" s="33">
        <f t="shared" si="7"/>
        <v>0.091168</v>
      </c>
      <c r="H32" s="33">
        <f t="shared" si="7"/>
        <v>0.17046599999999998</v>
      </c>
      <c r="I32" s="33">
        <f t="shared" si="7"/>
        <v>0.08997599999999999</v>
      </c>
      <c r="J32" s="33">
        <f t="shared" si="7"/>
        <v>0.13748</v>
      </c>
      <c r="K32" s="33">
        <f t="shared" si="7"/>
        <v>13.664579999999997</v>
      </c>
      <c r="L32" s="24">
        <f>L31/5</f>
        <v>0.13838</v>
      </c>
      <c r="M32" s="25">
        <f>M31/5</f>
        <v>0.13657999999999998</v>
      </c>
      <c r="N32" s="24">
        <f>N31/5</f>
        <v>0.1347</v>
      </c>
      <c r="O32" s="25">
        <f>O31/5</f>
        <v>0.132906</v>
      </c>
    </row>
    <row r="33" spans="1:15" ht="15.75" thickTop="1">
      <c r="A33" s="16">
        <v>41393</v>
      </c>
      <c r="B33" s="17">
        <v>0.13365</v>
      </c>
      <c r="C33" s="18">
        <v>0.206</v>
      </c>
      <c r="D33" s="17">
        <v>0.10533</v>
      </c>
      <c r="E33" s="18">
        <v>152.44694</v>
      </c>
      <c r="F33" s="17">
        <v>0.16172</v>
      </c>
      <c r="G33" s="18">
        <v>0.09127</v>
      </c>
      <c r="H33" s="17">
        <v>0.16984</v>
      </c>
      <c r="I33" s="18">
        <v>0.08869</v>
      </c>
      <c r="J33" s="18">
        <v>0.1373</v>
      </c>
      <c r="K33" s="17">
        <v>13.4887</v>
      </c>
      <c r="L33" s="19">
        <v>0.1382</v>
      </c>
      <c r="M33" s="20">
        <v>0.1364</v>
      </c>
      <c r="N33" s="19">
        <v>0.13455</v>
      </c>
      <c r="O33" s="20">
        <v>0.13275</v>
      </c>
    </row>
    <row r="34" spans="1:15" ht="15">
      <c r="A34" s="16">
        <v>41394</v>
      </c>
      <c r="B34" s="17">
        <v>0.13281</v>
      </c>
      <c r="C34" s="18">
        <v>0.20506</v>
      </c>
      <c r="D34" s="17">
        <v>0.10484</v>
      </c>
      <c r="E34" s="18">
        <v>151.96421</v>
      </c>
      <c r="F34" s="17">
        <v>0.16079</v>
      </c>
      <c r="G34" s="18">
        <v>0.09084</v>
      </c>
      <c r="H34" s="17">
        <v>0.16934</v>
      </c>
      <c r="I34" s="18">
        <v>0.08842</v>
      </c>
      <c r="J34" s="18">
        <v>0.1371</v>
      </c>
      <c r="K34" s="17">
        <v>13.41815</v>
      </c>
      <c r="L34" s="19">
        <v>0.138</v>
      </c>
      <c r="M34" s="20">
        <v>0.1362</v>
      </c>
      <c r="N34" s="19">
        <v>0.13371</v>
      </c>
      <c r="O34" s="20">
        <v>0.13191</v>
      </c>
    </row>
    <row r="35" spans="1:15" ht="15.75" thickBot="1">
      <c r="A35" s="21"/>
      <c r="B35" s="22"/>
      <c r="C35" s="23"/>
      <c r="D35" s="22"/>
      <c r="E35" s="23"/>
      <c r="F35" s="22"/>
      <c r="G35" s="23"/>
      <c r="H35" s="22"/>
      <c r="I35" s="23"/>
      <c r="J35" s="23"/>
      <c r="K35" s="22"/>
      <c r="L35" s="24"/>
      <c r="M35" s="25"/>
      <c r="N35" s="24"/>
      <c r="O35" s="25"/>
    </row>
    <row r="36" spans="1:15" ht="15.75" thickTop="1">
      <c r="A36" s="26" t="s">
        <v>19</v>
      </c>
      <c r="B36" s="27">
        <f aca="true" t="shared" si="8" ref="B36:O36">SUM(B33:B35)</f>
        <v>0.26646000000000003</v>
      </c>
      <c r="C36" s="28">
        <f t="shared" si="8"/>
        <v>0.41106</v>
      </c>
      <c r="D36" s="27">
        <f t="shared" si="8"/>
        <v>0.21017</v>
      </c>
      <c r="E36" s="28">
        <f t="shared" si="8"/>
        <v>304.41115</v>
      </c>
      <c r="F36" s="27">
        <f t="shared" si="8"/>
        <v>0.32250999999999996</v>
      </c>
      <c r="G36" s="28">
        <f t="shared" si="8"/>
        <v>0.18211</v>
      </c>
      <c r="H36" s="27">
        <f t="shared" si="8"/>
        <v>0.33918</v>
      </c>
      <c r="I36" s="28">
        <f t="shared" si="8"/>
        <v>0.17711</v>
      </c>
      <c r="J36" s="28">
        <f t="shared" si="8"/>
        <v>0.2744</v>
      </c>
      <c r="K36" s="27">
        <f t="shared" si="8"/>
        <v>26.90685</v>
      </c>
      <c r="L36" s="19">
        <f t="shared" si="8"/>
        <v>0.2762</v>
      </c>
      <c r="M36" s="20">
        <f t="shared" si="8"/>
        <v>0.27259999999999995</v>
      </c>
      <c r="N36" s="19">
        <f t="shared" si="8"/>
        <v>0.26826</v>
      </c>
      <c r="O36" s="20">
        <f t="shared" si="8"/>
        <v>0.26466</v>
      </c>
    </row>
    <row r="37" spans="1:15" ht="15.75" thickBot="1">
      <c r="A37" s="31" t="s">
        <v>20</v>
      </c>
      <c r="B37" s="32">
        <f>B36/4</f>
        <v>0.06661500000000001</v>
      </c>
      <c r="C37" s="33">
        <f>C36/4</f>
        <v>0.102765</v>
      </c>
      <c r="D37" s="33">
        <f aca="true" t="shared" si="9" ref="D37:K37">D36/4</f>
        <v>0.0525425</v>
      </c>
      <c r="E37" s="33">
        <f t="shared" si="9"/>
        <v>76.1027875</v>
      </c>
      <c r="F37" s="33">
        <f t="shared" si="9"/>
        <v>0.08062749999999999</v>
      </c>
      <c r="G37" s="33">
        <f t="shared" si="9"/>
        <v>0.0455275</v>
      </c>
      <c r="H37" s="33">
        <f t="shared" si="9"/>
        <v>0.084795</v>
      </c>
      <c r="I37" s="33">
        <f t="shared" si="9"/>
        <v>0.0442775</v>
      </c>
      <c r="J37" s="33">
        <f t="shared" si="9"/>
        <v>0.0686</v>
      </c>
      <c r="K37" s="33">
        <f t="shared" si="9"/>
        <v>6.7267125</v>
      </c>
      <c r="L37" s="24">
        <f>L36/4</f>
        <v>0.06905</v>
      </c>
      <c r="M37" s="25">
        <f>M36/4</f>
        <v>0.06814999999999999</v>
      </c>
      <c r="N37" s="25">
        <f>N36/4</f>
        <v>0.067065</v>
      </c>
      <c r="O37" s="25">
        <f>O36/4</f>
        <v>0.066165</v>
      </c>
    </row>
    <row r="38" spans="1:15" ht="15.75" thickTop="1">
      <c r="A38" s="36"/>
      <c r="B38" s="17"/>
      <c r="C38" s="18"/>
      <c r="D38" s="17"/>
      <c r="E38" s="18"/>
      <c r="F38" s="17"/>
      <c r="G38" s="18"/>
      <c r="H38" s="17"/>
      <c r="I38" s="18"/>
      <c r="J38" s="18"/>
      <c r="K38" s="17"/>
      <c r="L38" s="19"/>
      <c r="M38" s="20"/>
      <c r="N38" s="19"/>
      <c r="O38" s="20"/>
    </row>
    <row r="39" spans="1:15" ht="20.25">
      <c r="A39" s="36"/>
      <c r="B39" s="17"/>
      <c r="C39" s="52"/>
      <c r="D39" s="17"/>
      <c r="E39" s="38" t="s">
        <v>21</v>
      </c>
      <c r="F39" s="17"/>
      <c r="G39" s="18"/>
      <c r="H39" s="17"/>
      <c r="I39" s="18"/>
      <c r="J39" s="18"/>
      <c r="K39" s="17"/>
      <c r="L39" s="19"/>
      <c r="M39" s="20"/>
      <c r="N39" s="19"/>
      <c r="O39" s="20"/>
    </row>
    <row r="40" spans="1:15" ht="15.75" thickBot="1">
      <c r="A40" s="39"/>
      <c r="B40" s="40"/>
      <c r="C40" s="41"/>
      <c r="D40" s="40"/>
      <c r="E40" s="41"/>
      <c r="F40" s="40"/>
      <c r="G40" s="41"/>
      <c r="H40" s="40"/>
      <c r="I40" s="41"/>
      <c r="J40" s="41"/>
      <c r="K40" s="40"/>
      <c r="L40" s="42"/>
      <c r="M40" s="43"/>
      <c r="N40" s="42"/>
      <c r="O40" s="43"/>
    </row>
    <row r="41" spans="1:15" ht="15">
      <c r="A41" s="44" t="s">
        <v>22</v>
      </c>
      <c r="B41" s="45">
        <f aca="true" t="shared" si="10" ref="B41:K41">SUM(B6:B9,B12:B16,B19:B23,B26:B30,B33:B34)</f>
        <v>2.770938</v>
      </c>
      <c r="C41" s="58">
        <f t="shared" si="10"/>
        <v>4.318759999999999</v>
      </c>
      <c r="D41" s="45">
        <f t="shared" si="10"/>
        <v>2.2088499999999995</v>
      </c>
      <c r="E41" s="58">
        <f t="shared" si="10"/>
        <v>3227.97495</v>
      </c>
      <c r="F41" s="45">
        <f t="shared" si="10"/>
        <v>3.4050800000000008</v>
      </c>
      <c r="G41" s="58">
        <f t="shared" si="10"/>
        <v>1.91035</v>
      </c>
      <c r="H41" s="45">
        <f t="shared" si="10"/>
        <v>3.5612600000000008</v>
      </c>
      <c r="I41" s="58">
        <f t="shared" si="10"/>
        <v>1.8796799999999998</v>
      </c>
      <c r="J41" s="45">
        <f t="shared" si="10"/>
        <v>2.8755000000000006</v>
      </c>
      <c r="K41" s="58">
        <f t="shared" si="10"/>
        <v>281.07898000000006</v>
      </c>
      <c r="L41" s="19">
        <f>SUM(L10,L17,L24,L31,L36)</f>
        <v>2.8944</v>
      </c>
      <c r="M41" s="19">
        <f aca="true" t="shared" si="11" ref="M41:O41">SUM(M10,M17,M24,M31,M36)</f>
        <v>2.8565999999999994</v>
      </c>
      <c r="N41" s="19">
        <f t="shared" si="11"/>
        <v>2.7901200000000004</v>
      </c>
      <c r="O41" s="19">
        <f t="shared" si="11"/>
        <v>2.75236</v>
      </c>
    </row>
    <row r="42" spans="1:15" ht="15">
      <c r="A42" s="44" t="s">
        <v>23</v>
      </c>
      <c r="B42" s="45">
        <f>B41/21</f>
        <v>0.13194942857142858</v>
      </c>
      <c r="C42" s="46">
        <f>C41/21</f>
        <v>0.20565523809523806</v>
      </c>
      <c r="D42" s="46">
        <f aca="true" t="shared" si="12" ref="D42:K42">D41/21</f>
        <v>0.10518333333333331</v>
      </c>
      <c r="E42" s="46">
        <f t="shared" si="12"/>
        <v>153.71309285714284</v>
      </c>
      <c r="F42" s="46">
        <f t="shared" si="12"/>
        <v>0.16214666666666672</v>
      </c>
      <c r="G42" s="46">
        <f t="shared" si="12"/>
        <v>0.09096904761904762</v>
      </c>
      <c r="H42" s="46">
        <f t="shared" si="12"/>
        <v>0.16958380952380955</v>
      </c>
      <c r="I42" s="46">
        <f t="shared" si="12"/>
        <v>0.08950857142857142</v>
      </c>
      <c r="J42" s="46">
        <f t="shared" si="12"/>
        <v>0.13692857142857146</v>
      </c>
      <c r="K42" s="46">
        <f t="shared" si="12"/>
        <v>13.384713333333336</v>
      </c>
      <c r="L42" s="19">
        <f>L41/21</f>
        <v>0.13782857142857144</v>
      </c>
      <c r="M42" s="19">
        <f aca="true" t="shared" si="13" ref="M42:O42">M41/21</f>
        <v>0.1360285714285714</v>
      </c>
      <c r="N42" s="19">
        <f t="shared" si="13"/>
        <v>0.13286285714285717</v>
      </c>
      <c r="O42" s="19">
        <f t="shared" si="13"/>
        <v>0.1310647619047619</v>
      </c>
    </row>
    <row r="43" spans="1:15" ht="15">
      <c r="A43" s="44" t="s">
        <v>24</v>
      </c>
      <c r="B43" s="45">
        <f>1/B42</f>
        <v>7.578661088772105</v>
      </c>
      <c r="C43" s="46">
        <f>1/C42</f>
        <v>4.862506830664358</v>
      </c>
      <c r="D43" s="45">
        <f>1/D42</f>
        <v>9.507209633972431</v>
      </c>
      <c r="E43" s="46">
        <f>1000/E42</f>
        <v>6.5056266932926485</v>
      </c>
      <c r="F43" s="45">
        <f aca="true" t="shared" si="14" ref="F43:J43">1/F42</f>
        <v>6.167255982238301</v>
      </c>
      <c r="G43" s="46">
        <f t="shared" si="14"/>
        <v>10.992750019629911</v>
      </c>
      <c r="H43" s="45">
        <f t="shared" si="14"/>
        <v>5.896789338604875</v>
      </c>
      <c r="I43" s="46">
        <f t="shared" si="14"/>
        <v>11.172114402451482</v>
      </c>
      <c r="J43" s="45">
        <f t="shared" si="14"/>
        <v>7.303077725612935</v>
      </c>
      <c r="K43" s="46">
        <f>100/K42</f>
        <v>7.471209693446303</v>
      </c>
      <c r="L43" s="19">
        <f>1/L42</f>
        <v>7.255389718076285</v>
      </c>
      <c r="M43" s="19">
        <f aca="true" t="shared" si="15" ref="M43:O43">1/M42</f>
        <v>7.3513967653854255</v>
      </c>
      <c r="N43" s="19">
        <f t="shared" si="15"/>
        <v>7.526557997505482</v>
      </c>
      <c r="O43" s="19">
        <f t="shared" si="15"/>
        <v>7.629815867110407</v>
      </c>
    </row>
    <row r="44" spans="1:15" ht="15.75" thickBot="1">
      <c r="A44" s="47"/>
      <c r="B44" s="48"/>
      <c r="C44" s="49"/>
      <c r="D44" s="48"/>
      <c r="E44" s="49"/>
      <c r="F44" s="48"/>
      <c r="G44" s="49"/>
      <c r="H44" s="48"/>
      <c r="I44" s="49"/>
      <c r="J44" s="48"/>
      <c r="K44" s="49"/>
      <c r="L44" s="42"/>
      <c r="M44" s="43"/>
      <c r="N44" s="42"/>
      <c r="O44" s="43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 topLeftCell="A13">
      <selection activeCell="F4" sqref="F4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  <col min="12" max="12" width="10.28125" style="0" customWidth="1"/>
    <col min="13" max="13" width="9.7109375" style="0" customWidth="1"/>
    <col min="14" max="14" width="10.7109375" style="0" customWidth="1"/>
    <col min="15" max="15" width="10.28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thickBot="1">
      <c r="A2" s="1"/>
      <c r="B2" s="1"/>
      <c r="C2" s="2" t="s">
        <v>28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1</v>
      </c>
      <c r="M3" s="5"/>
      <c r="N3" s="5"/>
      <c r="O3" s="6"/>
    </row>
    <row r="4" spans="1:15" ht="15.75" thickBot="1">
      <c r="A4" s="7"/>
      <c r="B4" s="8"/>
      <c r="C4" s="7"/>
      <c r="D4" s="8"/>
      <c r="E4" s="7"/>
      <c r="F4" s="8"/>
      <c r="G4" s="7"/>
      <c r="H4" s="8"/>
      <c r="I4" s="7"/>
      <c r="J4" s="7"/>
      <c r="K4" s="8"/>
      <c r="L4" s="9" t="s">
        <v>2</v>
      </c>
      <c r="M4" s="10"/>
      <c r="N4" s="9" t="s">
        <v>3</v>
      </c>
      <c r="O4" s="11"/>
    </row>
    <row r="5" spans="1:15" ht="15.75" thickBot="1">
      <c r="A5" s="12" t="s">
        <v>4</v>
      </c>
      <c r="B5" s="13" t="s">
        <v>5</v>
      </c>
      <c r="C5" s="12" t="s">
        <v>6</v>
      </c>
      <c r="D5" s="13" t="s">
        <v>7</v>
      </c>
      <c r="E5" s="12" t="s">
        <v>8</v>
      </c>
      <c r="F5" s="13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4" t="s">
        <v>17</v>
      </c>
      <c r="O5" s="15" t="s">
        <v>18</v>
      </c>
    </row>
    <row r="6" spans="1:15" ht="15">
      <c r="A6" s="16">
        <v>41395</v>
      </c>
      <c r="B6" s="17">
        <v>0.1321</v>
      </c>
      <c r="C6" s="18">
        <v>0.20382</v>
      </c>
      <c r="D6" s="17">
        <v>0.10421</v>
      </c>
      <c r="E6" s="18">
        <v>150.88536</v>
      </c>
      <c r="F6" s="17">
        <v>0.15986</v>
      </c>
      <c r="G6" s="18">
        <v>0.09072</v>
      </c>
      <c r="H6" s="17">
        <v>0.16874</v>
      </c>
      <c r="I6" s="18">
        <v>0.08815</v>
      </c>
      <c r="J6" s="18">
        <v>0.1369</v>
      </c>
      <c r="K6" s="17">
        <v>13.35186</v>
      </c>
      <c r="L6" s="19">
        <v>0.1378</v>
      </c>
      <c r="M6" s="20">
        <v>0.136</v>
      </c>
      <c r="N6" s="19">
        <v>0.133</v>
      </c>
      <c r="O6" s="20">
        <v>0.1312</v>
      </c>
    </row>
    <row r="7" spans="1:15" ht="15">
      <c r="A7" s="16">
        <v>41396</v>
      </c>
      <c r="B7" s="17">
        <v>0.13354</v>
      </c>
      <c r="C7" s="18">
        <v>0.20367</v>
      </c>
      <c r="D7" s="17">
        <v>0.1041</v>
      </c>
      <c r="E7" s="18">
        <v>151.376</v>
      </c>
      <c r="F7" s="17">
        <v>0.1615</v>
      </c>
      <c r="G7" s="18">
        <v>0.09099</v>
      </c>
      <c r="H7" s="17">
        <v>0.16928</v>
      </c>
      <c r="I7" s="18">
        <v>0.08826</v>
      </c>
      <c r="J7" s="18">
        <v>0.1373</v>
      </c>
      <c r="K7" s="17">
        <v>13.378</v>
      </c>
      <c r="L7" s="19">
        <v>0.1382</v>
      </c>
      <c r="M7" s="20">
        <v>0.1364</v>
      </c>
      <c r="N7" s="19">
        <v>0.13444</v>
      </c>
      <c r="O7" s="20">
        <v>0.13264</v>
      </c>
    </row>
    <row r="8" spans="1:15" ht="15.75" thickBot="1">
      <c r="A8" s="21">
        <v>41397</v>
      </c>
      <c r="B8" s="22">
        <v>0.13393</v>
      </c>
      <c r="C8" s="23">
        <v>0.20479</v>
      </c>
      <c r="D8" s="22">
        <v>0.10471</v>
      </c>
      <c r="E8" s="23">
        <v>151.06673</v>
      </c>
      <c r="F8" s="22">
        <v>0.16183</v>
      </c>
      <c r="G8" s="23">
        <v>0.09068</v>
      </c>
      <c r="H8" s="22">
        <v>0.16951</v>
      </c>
      <c r="I8" s="23">
        <v>0.08838</v>
      </c>
      <c r="J8" s="23">
        <v>0.1373</v>
      </c>
      <c r="K8" s="22">
        <v>13.42828</v>
      </c>
      <c r="L8" s="24">
        <v>0.1382</v>
      </c>
      <c r="M8" s="25">
        <v>0.1364</v>
      </c>
      <c r="N8" s="24">
        <v>0.13483</v>
      </c>
      <c r="O8" s="25">
        <v>0.13303</v>
      </c>
    </row>
    <row r="9" spans="1:15" ht="15.75" thickTop="1">
      <c r="A9" s="26" t="s">
        <v>19</v>
      </c>
      <c r="B9" s="27">
        <f aca="true" t="shared" si="0" ref="B9:O9">SUM(B6:B8)</f>
        <v>0.39957</v>
      </c>
      <c r="C9" s="28">
        <f t="shared" si="0"/>
        <v>0.61228</v>
      </c>
      <c r="D9" s="27">
        <f t="shared" si="0"/>
        <v>0.31301999999999996</v>
      </c>
      <c r="E9" s="28">
        <f t="shared" si="0"/>
        <v>453.32809</v>
      </c>
      <c r="F9" s="27">
        <f t="shared" si="0"/>
        <v>0.48319</v>
      </c>
      <c r="G9" s="28">
        <f t="shared" si="0"/>
        <v>0.27238999999999997</v>
      </c>
      <c r="H9" s="27">
        <f t="shared" si="0"/>
        <v>0.50753</v>
      </c>
      <c r="I9" s="28">
        <f t="shared" si="0"/>
        <v>0.26479</v>
      </c>
      <c r="J9" s="28">
        <f t="shared" si="0"/>
        <v>0.4115</v>
      </c>
      <c r="K9" s="27">
        <f t="shared" si="0"/>
        <v>40.15814</v>
      </c>
      <c r="L9" s="19">
        <f t="shared" si="0"/>
        <v>0.4142</v>
      </c>
      <c r="M9" s="20">
        <f t="shared" si="0"/>
        <v>0.40879999999999994</v>
      </c>
      <c r="N9" s="19">
        <f t="shared" si="0"/>
        <v>0.40227</v>
      </c>
      <c r="O9" s="20">
        <f t="shared" si="0"/>
        <v>0.39687000000000006</v>
      </c>
    </row>
    <row r="10" spans="1:15" ht="15.75" thickBot="1">
      <c r="A10" s="31" t="s">
        <v>20</v>
      </c>
      <c r="B10" s="32">
        <f>B9/4</f>
        <v>0.0998925</v>
      </c>
      <c r="C10" s="33">
        <f>C9/4</f>
        <v>0.15307</v>
      </c>
      <c r="D10" s="33">
        <f aca="true" t="shared" si="1" ref="D10:K10">D9/4</f>
        <v>0.07825499999999999</v>
      </c>
      <c r="E10" s="33">
        <f t="shared" si="1"/>
        <v>113.3320225</v>
      </c>
      <c r="F10" s="33">
        <f t="shared" si="1"/>
        <v>0.1207975</v>
      </c>
      <c r="G10" s="33">
        <f t="shared" si="1"/>
        <v>0.06809749999999999</v>
      </c>
      <c r="H10" s="33">
        <f t="shared" si="1"/>
        <v>0.1268825</v>
      </c>
      <c r="I10" s="33">
        <f t="shared" si="1"/>
        <v>0.0661975</v>
      </c>
      <c r="J10" s="33">
        <f t="shared" si="1"/>
        <v>0.102875</v>
      </c>
      <c r="K10" s="33">
        <f t="shared" si="1"/>
        <v>10.039535</v>
      </c>
      <c r="L10" s="24">
        <f>L9/4</f>
        <v>0.10355</v>
      </c>
      <c r="M10" s="25">
        <f>M9/4</f>
        <v>0.10219999999999999</v>
      </c>
      <c r="N10" s="24">
        <f>N9/4</f>
        <v>0.1005675</v>
      </c>
      <c r="O10" s="25">
        <f>O9/4</f>
        <v>0.09921750000000001</v>
      </c>
    </row>
    <row r="11" spans="1:15" ht="15.75" thickTop="1">
      <c r="A11" s="16">
        <v>41400</v>
      </c>
      <c r="B11" s="17">
        <v>0.13315</v>
      </c>
      <c r="C11" s="18">
        <v>0.2048</v>
      </c>
      <c r="D11" s="17">
        <v>0.10471</v>
      </c>
      <c r="E11" s="18">
        <v>150.89716</v>
      </c>
      <c r="F11" s="17">
        <v>0.16095</v>
      </c>
      <c r="G11" s="18">
        <v>0.09087</v>
      </c>
      <c r="H11" s="17">
        <v>0.16945</v>
      </c>
      <c r="I11" s="18">
        <v>0.0882</v>
      </c>
      <c r="J11" s="18">
        <v>0.1373</v>
      </c>
      <c r="K11" s="17">
        <v>13.60643</v>
      </c>
      <c r="L11" s="19">
        <v>0.1382</v>
      </c>
      <c r="M11" s="20">
        <v>0.1364</v>
      </c>
      <c r="N11" s="19">
        <v>0.13405</v>
      </c>
      <c r="O11" s="20">
        <v>0.13225</v>
      </c>
    </row>
    <row r="12" spans="1:15" ht="15">
      <c r="A12" s="16">
        <v>41401</v>
      </c>
      <c r="B12" s="17">
        <v>0.13358</v>
      </c>
      <c r="C12" s="18">
        <v>0.20496</v>
      </c>
      <c r="D12" s="17">
        <v>0.10479</v>
      </c>
      <c r="E12" s="18">
        <v>150.7705</v>
      </c>
      <c r="F12" s="17">
        <v>0.16113</v>
      </c>
      <c r="G12" s="18">
        <v>0.09111</v>
      </c>
      <c r="H12" s="17">
        <v>0.16925</v>
      </c>
      <c r="I12" s="18">
        <v>0.08823</v>
      </c>
      <c r="J12" s="18">
        <v>0.1373</v>
      </c>
      <c r="K12" s="17">
        <v>13.61312</v>
      </c>
      <c r="L12" s="19">
        <v>0.1382</v>
      </c>
      <c r="M12" s="20">
        <v>0.1364</v>
      </c>
      <c r="N12" s="19">
        <v>0.13448</v>
      </c>
      <c r="O12" s="20">
        <v>0.13268</v>
      </c>
    </row>
    <row r="13" spans="1:15" ht="15">
      <c r="A13" s="16">
        <v>41402</v>
      </c>
      <c r="B13" s="17">
        <v>0.13467</v>
      </c>
      <c r="C13" s="18">
        <v>0.02505</v>
      </c>
      <c r="D13" s="17">
        <v>0.10484</v>
      </c>
      <c r="E13" s="18">
        <v>150.0423</v>
      </c>
      <c r="F13" s="17">
        <v>0.16203</v>
      </c>
      <c r="G13" s="18">
        <v>0.09097</v>
      </c>
      <c r="H13" s="17">
        <v>0.16918</v>
      </c>
      <c r="I13" s="18">
        <v>0.08863</v>
      </c>
      <c r="J13" s="18">
        <v>0.1373</v>
      </c>
      <c r="K13" s="17">
        <v>13.60935</v>
      </c>
      <c r="L13" s="19">
        <v>0.1382</v>
      </c>
      <c r="M13" s="20">
        <v>0.1364</v>
      </c>
      <c r="N13" s="19">
        <v>0.13557</v>
      </c>
      <c r="O13" s="20">
        <v>0.13377</v>
      </c>
    </row>
    <row r="14" spans="1:15" ht="15">
      <c r="A14" s="16">
        <v>41403</v>
      </c>
      <c r="B14" s="17">
        <v>0.13481</v>
      </c>
      <c r="C14" s="18">
        <v>0.20432</v>
      </c>
      <c r="D14" s="17">
        <v>0.10443</v>
      </c>
      <c r="E14" s="18">
        <v>149.32422</v>
      </c>
      <c r="F14" s="17">
        <v>0.16319</v>
      </c>
      <c r="G14" s="18">
        <v>0.09095</v>
      </c>
      <c r="H14" s="17">
        <v>0.16878</v>
      </c>
      <c r="I14" s="18">
        <v>0.08835</v>
      </c>
      <c r="J14" s="18">
        <v>0.1373</v>
      </c>
      <c r="K14" s="17">
        <v>13.57262</v>
      </c>
      <c r="L14" s="19">
        <v>0.1382</v>
      </c>
      <c r="M14" s="20">
        <v>0.1364</v>
      </c>
      <c r="N14" s="19">
        <v>0.13571</v>
      </c>
      <c r="O14" s="20">
        <v>0.13391</v>
      </c>
    </row>
    <row r="15" spans="1:15" ht="15.75" thickBot="1">
      <c r="A15" s="21">
        <v>41404</v>
      </c>
      <c r="B15" s="22">
        <v>0.13579</v>
      </c>
      <c r="C15" s="23">
        <v>0.20573</v>
      </c>
      <c r="D15" s="22">
        <v>0.10535</v>
      </c>
      <c r="E15" s="23">
        <v>149.38583</v>
      </c>
      <c r="F15" s="22">
        <v>0.16361</v>
      </c>
      <c r="G15" s="23">
        <v>0.09095</v>
      </c>
      <c r="H15" s="22">
        <v>0.16921</v>
      </c>
      <c r="I15" s="23">
        <v>0.08881</v>
      </c>
      <c r="J15" s="23">
        <v>0.1373</v>
      </c>
      <c r="K15" s="22">
        <v>13.77068</v>
      </c>
      <c r="L15" s="24">
        <v>0.1382</v>
      </c>
      <c r="M15" s="25">
        <v>0.1364</v>
      </c>
      <c r="N15" s="24">
        <v>0.13669</v>
      </c>
      <c r="O15" s="25">
        <v>0.13489</v>
      </c>
    </row>
    <row r="16" spans="1:15" ht="15.75" thickTop="1">
      <c r="A16" s="26" t="s">
        <v>19</v>
      </c>
      <c r="B16" s="27">
        <f aca="true" t="shared" si="2" ref="B16:O16">SUM(B11:B15)</f>
        <v>0.672</v>
      </c>
      <c r="C16" s="28">
        <f t="shared" si="2"/>
        <v>0.8448599999999999</v>
      </c>
      <c r="D16" s="27">
        <f t="shared" si="2"/>
        <v>0.5241199999999999</v>
      </c>
      <c r="E16" s="28">
        <f t="shared" si="2"/>
        <v>750.42001</v>
      </c>
      <c r="F16" s="27">
        <f t="shared" si="2"/>
        <v>0.81091</v>
      </c>
      <c r="G16" s="28">
        <f t="shared" si="2"/>
        <v>0.45485</v>
      </c>
      <c r="H16" s="27">
        <f t="shared" si="2"/>
        <v>0.84587</v>
      </c>
      <c r="I16" s="28">
        <f t="shared" si="2"/>
        <v>0.44222</v>
      </c>
      <c r="J16" s="28">
        <f t="shared" si="2"/>
        <v>0.6865</v>
      </c>
      <c r="K16" s="27">
        <f t="shared" si="2"/>
        <v>68.1722</v>
      </c>
      <c r="L16" s="19">
        <f t="shared" si="2"/>
        <v>0.691</v>
      </c>
      <c r="M16" s="20">
        <f t="shared" si="2"/>
        <v>0.6819999999999999</v>
      </c>
      <c r="N16" s="19">
        <f t="shared" si="2"/>
        <v>0.6765</v>
      </c>
      <c r="O16" s="20">
        <f t="shared" si="2"/>
        <v>0.6675</v>
      </c>
    </row>
    <row r="17" spans="1:15" ht="15.75" thickBot="1">
      <c r="A17" s="31" t="s">
        <v>20</v>
      </c>
      <c r="B17" s="32">
        <f>B16/5</f>
        <v>0.13440000000000002</v>
      </c>
      <c r="C17" s="33">
        <f>C16/5</f>
        <v>0.16897199999999998</v>
      </c>
      <c r="D17" s="33">
        <f aca="true" t="shared" si="3" ref="D17:K17">D16/5</f>
        <v>0.10482399999999999</v>
      </c>
      <c r="E17" s="33">
        <f t="shared" si="3"/>
        <v>150.084002</v>
      </c>
      <c r="F17" s="33">
        <f t="shared" si="3"/>
        <v>0.162182</v>
      </c>
      <c r="G17" s="33">
        <f t="shared" si="3"/>
        <v>0.09097</v>
      </c>
      <c r="H17" s="33">
        <f t="shared" si="3"/>
        <v>0.169174</v>
      </c>
      <c r="I17" s="33">
        <f t="shared" si="3"/>
        <v>0.088444</v>
      </c>
      <c r="J17" s="33">
        <f t="shared" si="3"/>
        <v>0.1373</v>
      </c>
      <c r="K17" s="33">
        <f t="shared" si="3"/>
        <v>13.634440000000001</v>
      </c>
      <c r="L17" s="24">
        <f>L16/5</f>
        <v>0.1382</v>
      </c>
      <c r="M17" s="25">
        <f>M16/5</f>
        <v>0.1364</v>
      </c>
      <c r="N17" s="24">
        <f>N16/5</f>
        <v>0.1353</v>
      </c>
      <c r="O17" s="25">
        <f>O16/5</f>
        <v>0.1335</v>
      </c>
    </row>
    <row r="18" spans="1:15" ht="15.75" thickTop="1">
      <c r="A18" s="16">
        <v>41407</v>
      </c>
      <c r="B18" s="17">
        <v>0.13723</v>
      </c>
      <c r="C18" s="18">
        <v>0.20686</v>
      </c>
      <c r="D18" s="17">
        <v>0.10566</v>
      </c>
      <c r="E18" s="18">
        <v>151.44859</v>
      </c>
      <c r="F18" s="17">
        <v>0.16563</v>
      </c>
      <c r="G18" s="18">
        <v>0.09082</v>
      </c>
      <c r="H18" s="17">
        <v>0.1701</v>
      </c>
      <c r="I18" s="18">
        <v>0.08936</v>
      </c>
      <c r="J18" s="18">
        <v>0.1373</v>
      </c>
      <c r="K18" s="17">
        <v>13.98469</v>
      </c>
      <c r="L18" s="19">
        <v>0.1382</v>
      </c>
      <c r="M18" s="20">
        <v>0.1364</v>
      </c>
      <c r="N18" s="19">
        <v>0.13813</v>
      </c>
      <c r="O18" s="20">
        <v>0.13633</v>
      </c>
    </row>
    <row r="19" spans="1:15" ht="15">
      <c r="A19" s="16">
        <v>41408</v>
      </c>
      <c r="B19" s="17">
        <v>0.13743</v>
      </c>
      <c r="C19" s="18">
        <v>0.20698</v>
      </c>
      <c r="D19" s="17">
        <v>0.10579</v>
      </c>
      <c r="E19" s="18">
        <v>152.81799</v>
      </c>
      <c r="F19" s="17">
        <v>0.16595</v>
      </c>
      <c r="G19" s="18">
        <v>0.0916</v>
      </c>
      <c r="H19" s="17">
        <v>0.17028</v>
      </c>
      <c r="I19" s="18">
        <v>0.08954</v>
      </c>
      <c r="J19" s="18">
        <v>0.1373</v>
      </c>
      <c r="K19" s="17">
        <v>13.97903</v>
      </c>
      <c r="L19" s="19">
        <v>0.1382</v>
      </c>
      <c r="M19" s="20">
        <v>0.1364</v>
      </c>
      <c r="N19" s="19">
        <v>0.13833</v>
      </c>
      <c r="O19" s="20">
        <v>0.13653</v>
      </c>
    </row>
    <row r="20" spans="1:15" ht="15">
      <c r="A20" s="16">
        <v>41409</v>
      </c>
      <c r="B20" s="17">
        <v>0.13808</v>
      </c>
      <c r="C20" s="18">
        <v>0.20689</v>
      </c>
      <c r="D20" s="17">
        <v>0.10568</v>
      </c>
      <c r="E20" s="18">
        <v>152.42651</v>
      </c>
      <c r="F20" s="17">
        <v>0.1666</v>
      </c>
      <c r="G20" s="18">
        <v>0.09172</v>
      </c>
      <c r="H20" s="17">
        <v>0.1704</v>
      </c>
      <c r="I20" s="18">
        <v>0.08991</v>
      </c>
      <c r="J20" s="18">
        <v>0.1373</v>
      </c>
      <c r="K20" s="17">
        <v>13.98847</v>
      </c>
      <c r="L20" s="19">
        <v>0.1382</v>
      </c>
      <c r="M20" s="20">
        <v>0.1364</v>
      </c>
      <c r="N20" s="19">
        <v>0.13898</v>
      </c>
      <c r="O20" s="20">
        <v>0.13718</v>
      </c>
    </row>
    <row r="21" spans="1:15" ht="15">
      <c r="A21" s="16">
        <v>41410</v>
      </c>
      <c r="B21" s="17">
        <v>0.13875</v>
      </c>
      <c r="C21" s="18">
        <v>0.20848</v>
      </c>
      <c r="D21" s="17">
        <v>0.10654</v>
      </c>
      <c r="E21" s="18">
        <v>152.9407</v>
      </c>
      <c r="F21" s="17">
        <v>0.16663</v>
      </c>
      <c r="G21" s="18">
        <v>0.09212</v>
      </c>
      <c r="H21" s="17">
        <v>0.17109</v>
      </c>
      <c r="I21" s="18">
        <v>0.09014</v>
      </c>
      <c r="J21" s="18">
        <v>0.1373</v>
      </c>
      <c r="K21" s="17">
        <v>14.14648</v>
      </c>
      <c r="L21" s="19">
        <v>0.1382</v>
      </c>
      <c r="M21" s="20">
        <v>0.1364</v>
      </c>
      <c r="N21" s="19">
        <v>0.13965</v>
      </c>
      <c r="O21" s="20">
        <v>0.13785</v>
      </c>
    </row>
    <row r="22" spans="1:15" ht="15.75" thickBot="1">
      <c r="A22" s="21">
        <v>41411</v>
      </c>
      <c r="B22" s="22">
        <v>0.1393</v>
      </c>
      <c r="C22" s="23">
        <v>0.20824</v>
      </c>
      <c r="D22" s="22">
        <v>0.10644</v>
      </c>
      <c r="E22" s="23">
        <v>153.2613</v>
      </c>
      <c r="F22" s="22">
        <v>0.16733</v>
      </c>
      <c r="G22" s="23">
        <v>0.09209</v>
      </c>
      <c r="H22" s="22">
        <v>0.17157</v>
      </c>
      <c r="I22" s="23">
        <v>0.0899</v>
      </c>
      <c r="J22" s="23">
        <v>0.1373</v>
      </c>
      <c r="K22" s="22">
        <v>14.11949</v>
      </c>
      <c r="L22" s="24">
        <v>0.1382</v>
      </c>
      <c r="M22" s="25">
        <v>0.1364</v>
      </c>
      <c r="N22" s="24">
        <v>0.14021</v>
      </c>
      <c r="O22" s="25">
        <v>0.13841</v>
      </c>
    </row>
    <row r="23" spans="1:15" ht="15.75" thickTop="1">
      <c r="A23" s="26" t="s">
        <v>19</v>
      </c>
      <c r="B23" s="27">
        <f aca="true" t="shared" si="4" ref="B23:O23">SUM(B18:B22)</f>
        <v>0.69079</v>
      </c>
      <c r="C23" s="28">
        <f t="shared" si="4"/>
        <v>1.03745</v>
      </c>
      <c r="D23" s="27">
        <f t="shared" si="4"/>
        <v>0.53011</v>
      </c>
      <c r="E23" s="28">
        <f t="shared" si="4"/>
        <v>762.89509</v>
      </c>
      <c r="F23" s="27">
        <f t="shared" si="4"/>
        <v>0.8321399999999999</v>
      </c>
      <c r="G23" s="28">
        <f t="shared" si="4"/>
        <v>0.45835</v>
      </c>
      <c r="H23" s="27">
        <f t="shared" si="4"/>
        <v>0.85344</v>
      </c>
      <c r="I23" s="28">
        <f t="shared" si="4"/>
        <v>0.44884999999999997</v>
      </c>
      <c r="J23" s="28">
        <f t="shared" si="4"/>
        <v>0.6865</v>
      </c>
      <c r="K23" s="27">
        <f t="shared" si="4"/>
        <v>70.21816</v>
      </c>
      <c r="L23" s="19">
        <f t="shared" si="4"/>
        <v>0.691</v>
      </c>
      <c r="M23" s="20">
        <f t="shared" si="4"/>
        <v>0.6819999999999999</v>
      </c>
      <c r="N23" s="19">
        <f t="shared" si="4"/>
        <v>0.6953</v>
      </c>
      <c r="O23" s="20">
        <f t="shared" si="4"/>
        <v>0.6863</v>
      </c>
    </row>
    <row r="24" spans="1:15" ht="15.75" thickBot="1">
      <c r="A24" s="31" t="s">
        <v>20</v>
      </c>
      <c r="B24" s="32">
        <f>B23/5</f>
        <v>0.138158</v>
      </c>
      <c r="C24" s="33">
        <f>C23/5</f>
        <v>0.20749</v>
      </c>
      <c r="D24" s="33">
        <f aca="true" t="shared" si="5" ref="D24:K24">D23/5</f>
        <v>0.10602199999999999</v>
      </c>
      <c r="E24" s="33">
        <f t="shared" si="5"/>
        <v>152.579018</v>
      </c>
      <c r="F24" s="33">
        <f t="shared" si="5"/>
        <v>0.16642799999999996</v>
      </c>
      <c r="G24" s="33">
        <f t="shared" si="5"/>
        <v>0.09167</v>
      </c>
      <c r="H24" s="33">
        <f t="shared" si="5"/>
        <v>0.170688</v>
      </c>
      <c r="I24" s="33">
        <f t="shared" si="5"/>
        <v>0.08976999999999999</v>
      </c>
      <c r="J24" s="33">
        <f t="shared" si="5"/>
        <v>0.1373</v>
      </c>
      <c r="K24" s="33">
        <f t="shared" si="5"/>
        <v>14.043631999999999</v>
      </c>
      <c r="L24" s="24">
        <f>L23/5</f>
        <v>0.1382</v>
      </c>
      <c r="M24" s="25">
        <f>M23/5</f>
        <v>0.1364</v>
      </c>
      <c r="N24" s="24">
        <f>N23/5</f>
        <v>0.13906000000000002</v>
      </c>
      <c r="O24" s="25">
        <f>O23/5</f>
        <v>0.13726</v>
      </c>
    </row>
    <row r="25" spans="1:15" ht="15.75" thickTop="1">
      <c r="A25" s="16">
        <v>41415</v>
      </c>
      <c r="B25" s="17">
        <v>0.14033</v>
      </c>
      <c r="C25" s="18">
        <v>0.20884</v>
      </c>
      <c r="D25" s="17">
        <v>0.10669</v>
      </c>
      <c r="E25" s="18">
        <v>153.57554</v>
      </c>
      <c r="F25" s="17">
        <v>0.16903</v>
      </c>
      <c r="G25" s="18">
        <v>0.0921</v>
      </c>
      <c r="H25" s="17">
        <v>0.17245</v>
      </c>
      <c r="I25" s="18">
        <v>0.0902</v>
      </c>
      <c r="J25" s="18">
        <v>0.1373</v>
      </c>
      <c r="K25" s="17">
        <v>14.07806</v>
      </c>
      <c r="L25" s="19">
        <v>0.1382</v>
      </c>
      <c r="M25" s="20">
        <v>0.1364</v>
      </c>
      <c r="N25" s="19">
        <v>0.14123</v>
      </c>
      <c r="O25" s="20">
        <v>0.13943</v>
      </c>
    </row>
    <row r="26" spans="1:15" ht="15">
      <c r="A26" s="16">
        <v>41416</v>
      </c>
      <c r="B26" s="17">
        <v>0.13961</v>
      </c>
      <c r="C26" s="18">
        <v>0.20843</v>
      </c>
      <c r="D26" s="17">
        <v>0.10644</v>
      </c>
      <c r="E26" s="18">
        <v>152.73338</v>
      </c>
      <c r="F26" s="17">
        <v>0.16814</v>
      </c>
      <c r="G26" s="18">
        <v>0.09214</v>
      </c>
      <c r="H26" s="17">
        <v>0.17285</v>
      </c>
      <c r="I26" s="18">
        <v>0.09044</v>
      </c>
      <c r="J26" s="18">
        <v>0.1373</v>
      </c>
      <c r="K26" s="17">
        <v>14.07308</v>
      </c>
      <c r="L26" s="19">
        <v>0.1382</v>
      </c>
      <c r="M26" s="20">
        <v>0.1364</v>
      </c>
      <c r="N26" s="19">
        <v>0.14051</v>
      </c>
      <c r="O26" s="20">
        <v>0.13871</v>
      </c>
    </row>
    <row r="27" spans="1:15" ht="15">
      <c r="A27" s="16">
        <v>41417</v>
      </c>
      <c r="B27" s="17">
        <v>0.14114</v>
      </c>
      <c r="C27" s="18">
        <v>0.20806</v>
      </c>
      <c r="D27" s="17">
        <v>0.10614</v>
      </c>
      <c r="E27" s="18">
        <v>152.79997</v>
      </c>
      <c r="F27" s="17">
        <v>0.16885</v>
      </c>
      <c r="G27" s="18">
        <v>0.09202</v>
      </c>
      <c r="H27" s="17">
        <v>0.17348</v>
      </c>
      <c r="I27" s="18">
        <v>0.09102</v>
      </c>
      <c r="J27" s="18">
        <v>0.1373</v>
      </c>
      <c r="K27" s="17">
        <v>14.1637</v>
      </c>
      <c r="L27" s="19">
        <v>0.1382</v>
      </c>
      <c r="M27" s="20">
        <v>0.1364</v>
      </c>
      <c r="N27" s="19">
        <v>0.14204</v>
      </c>
      <c r="O27" s="20">
        <v>0.14024</v>
      </c>
    </row>
    <row r="28" spans="1:15" ht="15.75" thickBot="1">
      <c r="A28" s="21">
        <v>41418</v>
      </c>
      <c r="B28" s="22">
        <v>0.14168</v>
      </c>
      <c r="C28" s="23">
        <v>0.20829</v>
      </c>
      <c r="D28" s="22">
        <v>0.10638</v>
      </c>
      <c r="E28" s="23">
        <v>154.46216</v>
      </c>
      <c r="F28" s="22">
        <v>0.16975</v>
      </c>
      <c r="G28" s="23">
        <v>0.09111</v>
      </c>
      <c r="H28" s="22">
        <v>0.17381</v>
      </c>
      <c r="I28" s="23">
        <v>0.09111</v>
      </c>
      <c r="J28" s="23">
        <v>0.1373</v>
      </c>
      <c r="K28" s="22">
        <v>14.00563</v>
      </c>
      <c r="L28" s="24">
        <v>0.1382</v>
      </c>
      <c r="M28" s="25">
        <v>0.1364</v>
      </c>
      <c r="N28" s="24">
        <v>0.14258</v>
      </c>
      <c r="O28" s="25">
        <v>0.14078</v>
      </c>
    </row>
    <row r="29" spans="1:15" ht="15.75" thickTop="1">
      <c r="A29" s="26" t="s">
        <v>19</v>
      </c>
      <c r="B29" s="27">
        <f aca="true" t="shared" si="6" ref="B29:O29">SUM(B25:B28)</f>
        <v>0.56276</v>
      </c>
      <c r="C29" s="28">
        <f t="shared" si="6"/>
        <v>0.83362</v>
      </c>
      <c r="D29" s="27">
        <f t="shared" si="6"/>
        <v>0.42565</v>
      </c>
      <c r="E29" s="28">
        <f t="shared" si="6"/>
        <v>613.57105</v>
      </c>
      <c r="F29" s="27">
        <f t="shared" si="6"/>
        <v>0.67577</v>
      </c>
      <c r="G29" s="28">
        <f t="shared" si="6"/>
        <v>0.36737</v>
      </c>
      <c r="H29" s="27">
        <f t="shared" si="6"/>
        <v>0.69259</v>
      </c>
      <c r="I29" s="28">
        <f t="shared" si="6"/>
        <v>0.36277000000000004</v>
      </c>
      <c r="J29" s="28">
        <f t="shared" si="6"/>
        <v>0.5492</v>
      </c>
      <c r="K29" s="27">
        <f t="shared" si="6"/>
        <v>56.32047</v>
      </c>
      <c r="L29" s="19">
        <f t="shared" si="6"/>
        <v>0.5528</v>
      </c>
      <c r="M29" s="20">
        <f t="shared" si="6"/>
        <v>0.5456</v>
      </c>
      <c r="N29" s="19">
        <f t="shared" si="6"/>
        <v>0.56636</v>
      </c>
      <c r="O29" s="20">
        <f t="shared" si="6"/>
        <v>0.55916</v>
      </c>
    </row>
    <row r="30" spans="1:15" ht="15.75" thickBot="1">
      <c r="A30" s="31" t="s">
        <v>20</v>
      </c>
      <c r="B30" s="32">
        <f>B29/5</f>
        <v>0.11255200000000001</v>
      </c>
      <c r="C30" s="33">
        <f>C29/5</f>
        <v>0.166724</v>
      </c>
      <c r="D30" s="33">
        <f aca="true" t="shared" si="7" ref="D30:K30">D29/5</f>
        <v>0.08513</v>
      </c>
      <c r="E30" s="33">
        <f t="shared" si="7"/>
        <v>122.71421000000001</v>
      </c>
      <c r="F30" s="33">
        <f t="shared" si="7"/>
        <v>0.135154</v>
      </c>
      <c r="G30" s="33">
        <f t="shared" si="7"/>
        <v>0.073474</v>
      </c>
      <c r="H30" s="33">
        <f t="shared" si="7"/>
        <v>0.138518</v>
      </c>
      <c r="I30" s="33">
        <f t="shared" si="7"/>
        <v>0.07255400000000001</v>
      </c>
      <c r="J30" s="33">
        <f t="shared" si="7"/>
        <v>0.10984000000000001</v>
      </c>
      <c r="K30" s="33">
        <f t="shared" si="7"/>
        <v>11.264094</v>
      </c>
      <c r="L30" s="24">
        <f>L29/5</f>
        <v>0.11055999999999999</v>
      </c>
      <c r="M30" s="25">
        <f>M29/5</f>
        <v>0.10912</v>
      </c>
      <c r="N30" s="24">
        <f>N29/5</f>
        <v>0.113272</v>
      </c>
      <c r="O30" s="25">
        <f>O29/5</f>
        <v>0.111832</v>
      </c>
    </row>
    <row r="31" spans="1:15" ht="15.75" thickTop="1">
      <c r="A31" s="16">
        <v>41421</v>
      </c>
      <c r="B31" s="17">
        <v>0.1422</v>
      </c>
      <c r="C31" s="18">
        <v>0.20765</v>
      </c>
      <c r="D31" s="17">
        <v>0.10615</v>
      </c>
      <c r="E31" s="18">
        <v>154.74808</v>
      </c>
      <c r="F31" s="17">
        <v>0.16943</v>
      </c>
      <c r="G31" s="18">
        <v>0.09183</v>
      </c>
      <c r="H31" s="17">
        <v>0.17356</v>
      </c>
      <c r="I31" s="18">
        <v>0.0907</v>
      </c>
      <c r="J31" s="18">
        <v>0.1373</v>
      </c>
      <c r="K31" s="17">
        <v>13.91776</v>
      </c>
      <c r="L31" s="19">
        <v>0.1382</v>
      </c>
      <c r="M31" s="20">
        <v>0.1364</v>
      </c>
      <c r="N31" s="19">
        <v>0.14313</v>
      </c>
      <c r="O31" s="20">
        <v>0.14133</v>
      </c>
    </row>
    <row r="32" spans="1:15" ht="15">
      <c r="A32" s="16">
        <v>41422</v>
      </c>
      <c r="B32" s="17">
        <v>0.14228</v>
      </c>
      <c r="C32" s="18">
        <v>0.20766</v>
      </c>
      <c r="D32" s="17">
        <v>0.10613</v>
      </c>
      <c r="E32" s="18">
        <v>154.55295</v>
      </c>
      <c r="F32" s="17">
        <v>0.1697</v>
      </c>
      <c r="G32" s="18">
        <v>0.09183</v>
      </c>
      <c r="H32" s="17">
        <v>0.17341</v>
      </c>
      <c r="I32" s="18">
        <v>0.09077</v>
      </c>
      <c r="J32" s="18">
        <v>0.1373</v>
      </c>
      <c r="K32" s="17">
        <v>13.90386</v>
      </c>
      <c r="L32" s="19">
        <v>0.1382</v>
      </c>
      <c r="M32" s="20">
        <v>0.1364</v>
      </c>
      <c r="N32" s="19">
        <v>0.14318</v>
      </c>
      <c r="O32" s="20">
        <v>0.14138</v>
      </c>
    </row>
    <row r="33" spans="1:15" ht="15">
      <c r="A33" s="16">
        <v>41423</v>
      </c>
      <c r="B33" s="17">
        <v>0.14541</v>
      </c>
      <c r="C33" s="18">
        <v>0.20835</v>
      </c>
      <c r="D33" s="17">
        <v>0.10633</v>
      </c>
      <c r="E33" s="18">
        <v>154.46044</v>
      </c>
      <c r="F33" s="17">
        <v>0.16963</v>
      </c>
      <c r="G33" s="18">
        <v>0.09194</v>
      </c>
      <c r="H33" s="17">
        <v>0.17392</v>
      </c>
      <c r="I33" s="18">
        <v>0.09111</v>
      </c>
      <c r="J33" s="18">
        <v>0.1373</v>
      </c>
      <c r="K33" s="17">
        <v>13.9883</v>
      </c>
      <c r="L33" s="19">
        <v>0.1382</v>
      </c>
      <c r="M33" s="20">
        <v>0.1364</v>
      </c>
      <c r="N33" s="19">
        <v>0.14331</v>
      </c>
      <c r="O33" s="20">
        <v>0.14151</v>
      </c>
    </row>
    <row r="34" spans="1:15" ht="15">
      <c r="A34" s="16" t="s">
        <v>29</v>
      </c>
      <c r="B34" s="17">
        <v>0.14292</v>
      </c>
      <c r="C34" s="18">
        <v>0.20781</v>
      </c>
      <c r="D34" s="17">
        <v>0.10625</v>
      </c>
      <c r="E34" s="18">
        <v>155.3498</v>
      </c>
      <c r="F34" s="17">
        <v>0.16937</v>
      </c>
      <c r="G34" s="18">
        <v>0.09194</v>
      </c>
      <c r="H34" s="17">
        <v>0.17411</v>
      </c>
      <c r="I34" s="18">
        <v>0.09101</v>
      </c>
      <c r="J34" s="18">
        <v>0.1373</v>
      </c>
      <c r="K34" s="17">
        <v>13.92857</v>
      </c>
      <c r="L34" s="19">
        <v>0.1382</v>
      </c>
      <c r="M34" s="20">
        <v>0.1364</v>
      </c>
      <c r="N34" s="19">
        <v>0.14382</v>
      </c>
      <c r="O34" s="20">
        <v>0.14202</v>
      </c>
    </row>
    <row r="35" spans="1:15" ht="15.75" thickBot="1">
      <c r="A35" s="21">
        <v>41425</v>
      </c>
      <c r="B35" s="22">
        <v>0.14224</v>
      </c>
      <c r="C35" s="23">
        <v>0.20615</v>
      </c>
      <c r="D35" s="22">
        <v>0.10552</v>
      </c>
      <c r="E35" s="23">
        <v>155.02697</v>
      </c>
      <c r="F35" s="22">
        <v>0.17025</v>
      </c>
      <c r="G35" s="23">
        <v>0.0194</v>
      </c>
      <c r="H35" s="22">
        <v>0.1733</v>
      </c>
      <c r="I35" s="23">
        <v>0.09042</v>
      </c>
      <c r="J35" s="23">
        <v>0.1373</v>
      </c>
      <c r="K35" s="22">
        <v>13.8788</v>
      </c>
      <c r="L35" s="24">
        <v>0.1382</v>
      </c>
      <c r="M35" s="25">
        <v>0.1364</v>
      </c>
      <c r="N35" s="24">
        <v>0.14314</v>
      </c>
      <c r="O35" s="25">
        <v>0.14134</v>
      </c>
    </row>
    <row r="36" spans="1:15" ht="15.75" thickTop="1">
      <c r="A36" s="26" t="s">
        <v>19</v>
      </c>
      <c r="B36" s="27">
        <f aca="true" t="shared" si="8" ref="B36:K36">SUM(B31:B35)</f>
        <v>0.7150500000000001</v>
      </c>
      <c r="C36" s="28">
        <f t="shared" si="8"/>
        <v>1.03762</v>
      </c>
      <c r="D36" s="27">
        <f t="shared" si="8"/>
        <v>0.5303800000000001</v>
      </c>
      <c r="E36" s="28">
        <f t="shared" si="8"/>
        <v>774.13824</v>
      </c>
      <c r="F36" s="27">
        <f t="shared" si="8"/>
        <v>0.84838</v>
      </c>
      <c r="G36" s="28">
        <f t="shared" si="8"/>
        <v>0.38693999999999995</v>
      </c>
      <c r="H36" s="27">
        <f t="shared" si="8"/>
        <v>0.8683</v>
      </c>
      <c r="I36" s="28">
        <f t="shared" si="8"/>
        <v>0.45401</v>
      </c>
      <c r="J36" s="28">
        <f t="shared" si="8"/>
        <v>0.6865</v>
      </c>
      <c r="K36" s="27">
        <f t="shared" si="8"/>
        <v>69.61729</v>
      </c>
      <c r="L36" s="19">
        <f>SUM(L31:L35)</f>
        <v>0.691</v>
      </c>
      <c r="M36" s="20">
        <f>SUM(M31:M35)</f>
        <v>0.6819999999999999</v>
      </c>
      <c r="N36" s="19">
        <f>SUM(N31:N35)</f>
        <v>0.71658</v>
      </c>
      <c r="O36" s="20">
        <f>SUM(O31:O35)</f>
        <v>0.7075800000000001</v>
      </c>
    </row>
    <row r="37" spans="1:15" ht="15.75" thickBot="1">
      <c r="A37" s="31" t="s">
        <v>20</v>
      </c>
      <c r="B37" s="32">
        <f>B36/4</f>
        <v>0.17876250000000002</v>
      </c>
      <c r="C37" s="33">
        <f>C36/4</f>
        <v>0.259405</v>
      </c>
      <c r="D37" s="33">
        <f aca="true" t="shared" si="9" ref="D37:K37">D36/4</f>
        <v>0.13259500000000002</v>
      </c>
      <c r="E37" s="33">
        <f t="shared" si="9"/>
        <v>193.53456</v>
      </c>
      <c r="F37" s="33">
        <f t="shared" si="9"/>
        <v>0.212095</v>
      </c>
      <c r="G37" s="33">
        <f t="shared" si="9"/>
        <v>0.09673499999999999</v>
      </c>
      <c r="H37" s="33">
        <f t="shared" si="9"/>
        <v>0.217075</v>
      </c>
      <c r="I37" s="33">
        <f t="shared" si="9"/>
        <v>0.1135025</v>
      </c>
      <c r="J37" s="33">
        <f t="shared" si="9"/>
        <v>0.171625</v>
      </c>
      <c r="K37" s="33">
        <f t="shared" si="9"/>
        <v>17.4043225</v>
      </c>
      <c r="L37" s="24">
        <f>L36/4</f>
        <v>0.17275</v>
      </c>
      <c r="M37" s="25">
        <f>M36/4</f>
        <v>0.17049999999999998</v>
      </c>
      <c r="N37" s="25">
        <f>N36/4</f>
        <v>0.179145</v>
      </c>
      <c r="O37" s="25">
        <f>O36/4</f>
        <v>0.17689500000000002</v>
      </c>
    </row>
    <row r="38" spans="1:15" ht="21" thickTop="1">
      <c r="A38" s="36"/>
      <c r="B38" s="17"/>
      <c r="C38" s="52"/>
      <c r="D38" s="17"/>
      <c r="E38" s="38" t="s">
        <v>21</v>
      </c>
      <c r="F38" s="17"/>
      <c r="G38" s="18"/>
      <c r="H38" s="17"/>
      <c r="I38" s="18"/>
      <c r="J38" s="18"/>
      <c r="K38" s="17"/>
      <c r="L38" s="19"/>
      <c r="M38" s="20"/>
      <c r="N38" s="19"/>
      <c r="O38" s="20"/>
    </row>
    <row r="39" spans="1:15" ht="15.75" thickBot="1">
      <c r="A39" s="39"/>
      <c r="B39" s="40"/>
      <c r="C39" s="41"/>
      <c r="D39" s="40"/>
      <c r="E39" s="41"/>
      <c r="F39" s="40"/>
      <c r="G39" s="41"/>
      <c r="H39" s="40"/>
      <c r="I39" s="41"/>
      <c r="J39" s="41"/>
      <c r="K39" s="40"/>
      <c r="L39" s="42"/>
      <c r="M39" s="43"/>
      <c r="N39" s="42"/>
      <c r="O39" s="43"/>
    </row>
    <row r="40" spans="1:15" ht="15">
      <c r="A40" s="44" t="s">
        <v>22</v>
      </c>
      <c r="B40" s="45">
        <f aca="true" t="shared" si="10" ref="B40:K40">SUM(B6:B8,B11:B15,B18:B22,B25:B28,B31:B35)</f>
        <v>3.0401700000000003</v>
      </c>
      <c r="C40" s="58">
        <f t="shared" si="10"/>
        <v>4.36583</v>
      </c>
      <c r="D40" s="45">
        <f t="shared" si="10"/>
        <v>2.3232799999999996</v>
      </c>
      <c r="E40" s="58">
        <f t="shared" si="10"/>
        <v>3354.3524799999996</v>
      </c>
      <c r="F40" s="58">
        <f t="shared" si="10"/>
        <v>3.6503900000000007</v>
      </c>
      <c r="G40" s="45">
        <f t="shared" si="10"/>
        <v>1.9399</v>
      </c>
      <c r="H40" s="58">
        <f t="shared" si="10"/>
        <v>3.7677300000000002</v>
      </c>
      <c r="I40" s="45">
        <f t="shared" si="10"/>
        <v>1.9726400000000004</v>
      </c>
      <c r="J40" s="58">
        <f t="shared" si="10"/>
        <v>3.0202000000000013</v>
      </c>
      <c r="K40" s="46">
        <f t="shared" si="10"/>
        <v>304.48625999999996</v>
      </c>
      <c r="L40" s="19">
        <f>SUM(L9,L16,L23,L29,L36)</f>
        <v>3.0399999999999996</v>
      </c>
      <c r="M40" s="19">
        <f aca="true" t="shared" si="11" ref="M40:O40">SUM(M9,M16,M23,M29,M36)</f>
        <v>3.0003999999999995</v>
      </c>
      <c r="N40" s="19">
        <f t="shared" si="11"/>
        <v>3.05701</v>
      </c>
      <c r="O40" s="19">
        <f t="shared" si="11"/>
        <v>3.01741</v>
      </c>
    </row>
    <row r="41" spans="1:15" ht="15">
      <c r="A41" s="44" t="s">
        <v>23</v>
      </c>
      <c r="B41" s="45">
        <f>B40/22</f>
        <v>0.13818954545454545</v>
      </c>
      <c r="C41" s="46">
        <f>C40/22</f>
        <v>0.19844681818181817</v>
      </c>
      <c r="D41" s="46">
        <f aca="true" t="shared" si="12" ref="D41:K41">D40/22</f>
        <v>0.10560363636363634</v>
      </c>
      <c r="E41" s="46">
        <f t="shared" si="12"/>
        <v>152.47056727272727</v>
      </c>
      <c r="F41" s="46">
        <f t="shared" si="12"/>
        <v>0.1659268181818182</v>
      </c>
      <c r="G41" s="46">
        <f t="shared" si="12"/>
        <v>0.08817727272727273</v>
      </c>
      <c r="H41" s="46">
        <f t="shared" si="12"/>
        <v>0.17126045454545455</v>
      </c>
      <c r="I41" s="46">
        <f t="shared" si="12"/>
        <v>0.08966545454545456</v>
      </c>
      <c r="J41" s="46">
        <f t="shared" si="12"/>
        <v>0.13728181818181825</v>
      </c>
      <c r="K41" s="46">
        <f t="shared" si="12"/>
        <v>13.840284545454544</v>
      </c>
      <c r="L41" s="19">
        <f>L40/22</f>
        <v>0.13818181818181816</v>
      </c>
      <c r="M41" s="19">
        <f aca="true" t="shared" si="13" ref="M41:O41">M40/22</f>
        <v>0.13638181818181816</v>
      </c>
      <c r="N41" s="19">
        <f t="shared" si="13"/>
        <v>0.138955</v>
      </c>
      <c r="O41" s="19">
        <f t="shared" si="13"/>
        <v>0.137155</v>
      </c>
    </row>
    <row r="42" spans="1:15" ht="15">
      <c r="A42" s="44" t="s">
        <v>24</v>
      </c>
      <c r="B42" s="45">
        <f>1/B41</f>
        <v>7.23643743606443</v>
      </c>
      <c r="C42" s="46">
        <f>1/C41</f>
        <v>5.039133452287423</v>
      </c>
      <c r="D42" s="45">
        <f>1/D41</f>
        <v>9.469370889432184</v>
      </c>
      <c r="E42" s="46">
        <f>1000/E41</f>
        <v>6.558642877030025</v>
      </c>
      <c r="F42" s="46">
        <f aca="true" t="shared" si="14" ref="F42:J42">1/F41</f>
        <v>6.026753305811159</v>
      </c>
      <c r="G42" s="45">
        <f t="shared" si="14"/>
        <v>11.340790762410434</v>
      </c>
      <c r="H42" s="46">
        <f t="shared" si="14"/>
        <v>5.839059592911381</v>
      </c>
      <c r="I42" s="45">
        <f t="shared" si="14"/>
        <v>11.152567118176655</v>
      </c>
      <c r="J42" s="46">
        <f t="shared" si="14"/>
        <v>7.284285808886825</v>
      </c>
      <c r="K42" s="46">
        <f>100/K41</f>
        <v>7.225284976734255</v>
      </c>
      <c r="L42" s="19">
        <f>1/L41</f>
        <v>7.236842105263159</v>
      </c>
      <c r="M42" s="19">
        <f aca="true" t="shared" si="15" ref="M42:O42">1/M41</f>
        <v>7.332355685908547</v>
      </c>
      <c r="N42" s="19">
        <f t="shared" si="15"/>
        <v>7.196574430571048</v>
      </c>
      <c r="O42" s="19">
        <f t="shared" si="15"/>
        <v>7.291021107506106</v>
      </c>
    </row>
    <row r="43" spans="1:15" ht="15.75" thickBot="1">
      <c r="A43" s="47"/>
      <c r="B43" s="48"/>
      <c r="C43" s="49"/>
      <c r="D43" s="48"/>
      <c r="E43" s="49"/>
      <c r="F43" s="49"/>
      <c r="G43" s="48"/>
      <c r="H43" s="49"/>
      <c r="I43" s="48"/>
      <c r="J43" s="49"/>
      <c r="K43" s="48"/>
      <c r="L43" s="42"/>
      <c r="M43" s="43"/>
      <c r="N43" s="42"/>
      <c r="O43" s="43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4">
      <selection activeCell="J37" sqref="J37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  <col min="12" max="12" width="10.28125" style="0" customWidth="1"/>
    <col min="13" max="13" width="9.7109375" style="0" customWidth="1"/>
    <col min="14" max="14" width="10.7109375" style="0" customWidth="1"/>
    <col min="15" max="15" width="10.28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thickBot="1">
      <c r="A2" s="1"/>
      <c r="B2" s="1"/>
      <c r="C2" s="2" t="s">
        <v>30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1</v>
      </c>
      <c r="M3" s="5"/>
      <c r="N3" s="5"/>
      <c r="O3" s="6"/>
    </row>
    <row r="4" spans="1:15" ht="15.75" thickBot="1">
      <c r="A4" s="7"/>
      <c r="B4" s="8"/>
      <c r="C4" s="7"/>
      <c r="D4" s="8"/>
      <c r="E4" s="7"/>
      <c r="F4" s="8"/>
      <c r="G4" s="7"/>
      <c r="H4" s="8"/>
      <c r="I4" s="7"/>
      <c r="J4" s="7"/>
      <c r="K4" s="8"/>
      <c r="L4" s="9" t="s">
        <v>2</v>
      </c>
      <c r="M4" s="10"/>
      <c r="N4" s="9" t="s">
        <v>3</v>
      </c>
      <c r="O4" s="11"/>
    </row>
    <row r="5" spans="1:15" ht="15.75" thickBot="1">
      <c r="A5" s="12" t="s">
        <v>4</v>
      </c>
      <c r="B5" s="13" t="s">
        <v>5</v>
      </c>
      <c r="C5" s="12" t="s">
        <v>6</v>
      </c>
      <c r="D5" s="13" t="s">
        <v>7</v>
      </c>
      <c r="E5" s="12" t="s">
        <v>8</v>
      </c>
      <c r="F5" s="13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4" t="s">
        <v>17</v>
      </c>
      <c r="O5" s="15" t="s">
        <v>18</v>
      </c>
    </row>
    <row r="6" spans="1:15" ht="15">
      <c r="A6" s="16">
        <v>41428</v>
      </c>
      <c r="B6" s="17">
        <v>0.14284</v>
      </c>
      <c r="C6" s="18">
        <v>0.20684</v>
      </c>
      <c r="D6" s="17">
        <v>0.10575</v>
      </c>
      <c r="E6" s="18">
        <v>154.8478</v>
      </c>
      <c r="F6" s="17">
        <v>0.17226</v>
      </c>
      <c r="G6" s="18">
        <v>0.09173</v>
      </c>
      <c r="H6" s="17">
        <v>0.17347</v>
      </c>
      <c r="I6" s="18">
        <v>0.0904</v>
      </c>
      <c r="J6" s="18">
        <v>0.1373</v>
      </c>
      <c r="K6" s="17">
        <v>13.82062</v>
      </c>
      <c r="L6" s="19">
        <v>0.1382</v>
      </c>
      <c r="M6" s="20">
        <v>0.1364</v>
      </c>
      <c r="N6" s="19">
        <v>0.14374</v>
      </c>
      <c r="O6" s="20">
        <v>0.14194</v>
      </c>
    </row>
    <row r="7" spans="1:15" ht="15">
      <c r="A7" s="16">
        <v>41429</v>
      </c>
      <c r="B7" s="17">
        <v>0.1427</v>
      </c>
      <c r="C7" s="18">
        <v>0.20607</v>
      </c>
      <c r="D7" s="17">
        <v>0.10536</v>
      </c>
      <c r="E7" s="18">
        <v>155.01513</v>
      </c>
      <c r="F7" s="17">
        <v>0.17097</v>
      </c>
      <c r="G7" s="18">
        <v>0.09151</v>
      </c>
      <c r="H7" s="17">
        <v>0.17246</v>
      </c>
      <c r="I7" s="18">
        <v>0.08987</v>
      </c>
      <c r="J7" s="18">
        <v>0.1373</v>
      </c>
      <c r="K7" s="17">
        <v>13.69413</v>
      </c>
      <c r="L7" s="19">
        <v>0.1382</v>
      </c>
      <c r="M7" s="20">
        <v>0.1364</v>
      </c>
      <c r="N7" s="19">
        <v>0.1436</v>
      </c>
      <c r="O7" s="20">
        <v>0.1418</v>
      </c>
    </row>
    <row r="8" spans="1:15" ht="15">
      <c r="A8" s="16">
        <v>41430</v>
      </c>
      <c r="B8" s="17">
        <v>0.14185</v>
      </c>
      <c r="C8" s="18">
        <v>0.20544</v>
      </c>
      <c r="D8" s="17">
        <v>0.10544</v>
      </c>
      <c r="E8" s="18">
        <v>154.24557</v>
      </c>
      <c r="F8" s="17">
        <v>0.17085</v>
      </c>
      <c r="G8" s="18">
        <v>0.09127</v>
      </c>
      <c r="H8" s="17">
        <v>0.17202</v>
      </c>
      <c r="I8" s="18">
        <v>0.08971</v>
      </c>
      <c r="J8" s="18">
        <v>0.1373</v>
      </c>
      <c r="K8" s="17">
        <v>13.72193</v>
      </c>
      <c r="L8" s="19">
        <v>0.1382</v>
      </c>
      <c r="M8" s="20">
        <v>0.1364</v>
      </c>
      <c r="N8" s="19">
        <v>0.14275</v>
      </c>
      <c r="O8" s="20">
        <v>0.14095</v>
      </c>
    </row>
    <row r="9" spans="1:15" ht="15">
      <c r="A9" s="16">
        <v>41431</v>
      </c>
      <c r="B9" s="17">
        <v>0.14378</v>
      </c>
      <c r="C9" s="18">
        <v>0.20512</v>
      </c>
      <c r="D9" s="17">
        <v>0.10488</v>
      </c>
      <c r="E9" s="18">
        <v>153.76176</v>
      </c>
      <c r="F9" s="17">
        <v>0.17212</v>
      </c>
      <c r="G9" s="18">
        <v>0.09127</v>
      </c>
      <c r="H9" s="17">
        <v>0.17152</v>
      </c>
      <c r="I9" s="18">
        <v>0.08914</v>
      </c>
      <c r="J9" s="18">
        <v>0.1373</v>
      </c>
      <c r="K9" s="17">
        <v>13.61141</v>
      </c>
      <c r="L9" s="19">
        <v>0.1382</v>
      </c>
      <c r="M9" s="20">
        <v>0.1364</v>
      </c>
      <c r="N9" s="19">
        <v>0.14468</v>
      </c>
      <c r="O9" s="20">
        <v>0.14288</v>
      </c>
    </row>
    <row r="10" spans="1:15" ht="15.75" thickBot="1">
      <c r="A10" s="21">
        <v>41432</v>
      </c>
      <c r="B10" s="22">
        <v>0.1438</v>
      </c>
      <c r="C10" s="23">
        <v>0.20359</v>
      </c>
      <c r="D10" s="22">
        <v>0.10408</v>
      </c>
      <c r="E10" s="23">
        <v>153.60249</v>
      </c>
      <c r="F10" s="22">
        <v>0.17156</v>
      </c>
      <c r="G10" s="23">
        <v>0.09103</v>
      </c>
      <c r="H10" s="22">
        <v>0.17129</v>
      </c>
      <c r="I10" s="23">
        <v>0.08841</v>
      </c>
      <c r="J10" s="23">
        <v>0.1373</v>
      </c>
      <c r="K10" s="22">
        <v>13.43583</v>
      </c>
      <c r="L10" s="24">
        <v>0.1382</v>
      </c>
      <c r="M10" s="25">
        <v>0.1364</v>
      </c>
      <c r="N10" s="24">
        <v>0.1447</v>
      </c>
      <c r="O10" s="25">
        <v>0.1429</v>
      </c>
    </row>
    <row r="11" spans="1:15" ht="15.75" thickTop="1">
      <c r="A11" s="26" t="s">
        <v>19</v>
      </c>
      <c r="B11" s="27">
        <f aca="true" t="shared" si="0" ref="B11:O11">SUM(B6:B10)</f>
        <v>0.7149700000000001</v>
      </c>
      <c r="C11" s="28">
        <f t="shared" si="0"/>
        <v>1.0270599999999999</v>
      </c>
      <c r="D11" s="27">
        <f t="shared" si="0"/>
        <v>0.5255099999999999</v>
      </c>
      <c r="E11" s="28">
        <f t="shared" si="0"/>
        <v>771.47275</v>
      </c>
      <c r="F11" s="27">
        <f t="shared" si="0"/>
        <v>0.8577600000000001</v>
      </c>
      <c r="G11" s="28">
        <f t="shared" si="0"/>
        <v>0.45681000000000005</v>
      </c>
      <c r="H11" s="27">
        <f t="shared" si="0"/>
        <v>0.86076</v>
      </c>
      <c r="I11" s="28">
        <f t="shared" si="0"/>
        <v>0.44753</v>
      </c>
      <c r="J11" s="28">
        <f t="shared" si="0"/>
        <v>0.6865</v>
      </c>
      <c r="K11" s="27">
        <f t="shared" si="0"/>
        <v>68.28392</v>
      </c>
      <c r="L11" s="19">
        <f t="shared" si="0"/>
        <v>0.691</v>
      </c>
      <c r="M11" s="20">
        <f t="shared" si="0"/>
        <v>0.6819999999999999</v>
      </c>
      <c r="N11" s="19">
        <f t="shared" si="0"/>
        <v>0.71947</v>
      </c>
      <c r="O11" s="20">
        <f t="shared" si="0"/>
        <v>0.71047</v>
      </c>
    </row>
    <row r="12" spans="1:15" ht="15.75" thickBot="1">
      <c r="A12" s="31" t="s">
        <v>20</v>
      </c>
      <c r="B12" s="32">
        <f>B11/4</f>
        <v>0.17874250000000003</v>
      </c>
      <c r="C12" s="33">
        <f>C11/4</f>
        <v>0.25676499999999997</v>
      </c>
      <c r="D12" s="33">
        <f aca="true" t="shared" si="1" ref="D12:K12">D11/4</f>
        <v>0.13137749999999998</v>
      </c>
      <c r="E12" s="33">
        <f t="shared" si="1"/>
        <v>192.8681875</v>
      </c>
      <c r="F12" s="33">
        <f t="shared" si="1"/>
        <v>0.21444000000000002</v>
      </c>
      <c r="G12" s="33">
        <f t="shared" si="1"/>
        <v>0.11420250000000001</v>
      </c>
      <c r="H12" s="33">
        <f t="shared" si="1"/>
        <v>0.21519</v>
      </c>
      <c r="I12" s="33">
        <f t="shared" si="1"/>
        <v>0.1118825</v>
      </c>
      <c r="J12" s="33">
        <f t="shared" si="1"/>
        <v>0.171625</v>
      </c>
      <c r="K12" s="33">
        <f t="shared" si="1"/>
        <v>17.07098</v>
      </c>
      <c r="L12" s="24">
        <f>L11/4</f>
        <v>0.17275</v>
      </c>
      <c r="M12" s="25">
        <f>M11/4</f>
        <v>0.17049999999999998</v>
      </c>
      <c r="N12" s="24">
        <f>N11/4</f>
        <v>0.1798675</v>
      </c>
      <c r="O12" s="25">
        <f>O11/4</f>
        <v>0.1776175</v>
      </c>
    </row>
    <row r="13" spans="1:15" ht="15.75" thickTop="1">
      <c r="A13" s="16">
        <v>41435</v>
      </c>
      <c r="B13" s="17">
        <v>0.1455</v>
      </c>
      <c r="C13" s="18">
        <v>0.20332</v>
      </c>
      <c r="D13" s="17">
        <v>0.10395</v>
      </c>
      <c r="E13" s="18">
        <v>152.91273</v>
      </c>
      <c r="F13" s="17">
        <v>0.17527</v>
      </c>
      <c r="G13" s="18">
        <v>0.09033</v>
      </c>
      <c r="H13" s="17">
        <v>0.17135</v>
      </c>
      <c r="I13" s="18">
        <v>0.08843</v>
      </c>
      <c r="J13" s="18">
        <v>0.1373</v>
      </c>
      <c r="K13" s="17">
        <v>13.39413</v>
      </c>
      <c r="L13" s="19">
        <v>0.1382</v>
      </c>
      <c r="M13" s="20">
        <v>0.1364</v>
      </c>
      <c r="N13" s="19">
        <v>0.1464</v>
      </c>
      <c r="O13" s="20">
        <v>0.1446</v>
      </c>
    </row>
    <row r="14" spans="1:15" ht="15">
      <c r="A14" s="16">
        <v>41436</v>
      </c>
      <c r="B14" s="17">
        <v>0.14546</v>
      </c>
      <c r="C14" s="18">
        <v>0.20319</v>
      </c>
      <c r="D14" s="17">
        <v>0.10389</v>
      </c>
      <c r="E14" s="18">
        <v>154.38544</v>
      </c>
      <c r="F14" s="17">
        <v>0.17443</v>
      </c>
      <c r="G14" s="18">
        <v>0.09067</v>
      </c>
      <c r="H14" s="17">
        <v>0.17248</v>
      </c>
      <c r="I14" s="18">
        <v>0.08837</v>
      </c>
      <c r="J14" s="18">
        <v>0.1373</v>
      </c>
      <c r="K14" s="17">
        <v>13.53023</v>
      </c>
      <c r="L14" s="19">
        <v>0.1382</v>
      </c>
      <c r="M14" s="20">
        <v>0.1364</v>
      </c>
      <c r="N14" s="19">
        <v>0.14636</v>
      </c>
      <c r="O14" s="20">
        <v>0.14456</v>
      </c>
    </row>
    <row r="15" spans="1:15" ht="15">
      <c r="A15" s="16">
        <v>41437</v>
      </c>
      <c r="B15" s="17">
        <v>0.14608</v>
      </c>
      <c r="C15" s="18">
        <v>0.20229</v>
      </c>
      <c r="D15" s="17">
        <v>0.10343</v>
      </c>
      <c r="E15" s="18">
        <v>155.5875</v>
      </c>
      <c r="F15" s="17">
        <v>0.17522</v>
      </c>
      <c r="G15" s="18">
        <v>0.09042</v>
      </c>
      <c r="H15" s="17">
        <v>0.17268</v>
      </c>
      <c r="I15" s="18">
        <v>0.08807</v>
      </c>
      <c r="J15" s="18">
        <v>0.1373</v>
      </c>
      <c r="K15" s="17">
        <v>13.34693</v>
      </c>
      <c r="L15" s="19">
        <v>0.1382</v>
      </c>
      <c r="M15" s="20">
        <v>0.1364</v>
      </c>
      <c r="N15" s="19">
        <v>0.14698</v>
      </c>
      <c r="O15" s="20">
        <v>0.14518</v>
      </c>
    </row>
    <row r="16" spans="1:15" ht="15.75" thickBot="1">
      <c r="A16" s="21">
        <v>41438</v>
      </c>
      <c r="B16" s="22">
        <v>0.14462</v>
      </c>
      <c r="C16" s="23">
        <v>0.20163</v>
      </c>
      <c r="D16" s="22">
        <v>0.10309</v>
      </c>
      <c r="E16" s="23">
        <v>155.19585</v>
      </c>
      <c r="F16" s="22">
        <v>0.17287</v>
      </c>
      <c r="G16" s="23">
        <v>0.09028</v>
      </c>
      <c r="H16" s="22">
        <v>0.17213</v>
      </c>
      <c r="I16" s="23">
        <v>0.08761</v>
      </c>
      <c r="J16" s="23">
        <v>0.1373</v>
      </c>
      <c r="K16" s="22">
        <v>13.17805</v>
      </c>
      <c r="L16" s="24">
        <v>0.1382</v>
      </c>
      <c r="M16" s="25">
        <v>0.1364</v>
      </c>
      <c r="N16" s="24">
        <v>0.14552</v>
      </c>
      <c r="O16" s="25">
        <v>0.14372</v>
      </c>
    </row>
    <row r="17" spans="1:15" ht="15.75" thickTop="1">
      <c r="A17" s="26" t="s">
        <v>19</v>
      </c>
      <c r="B17" s="27">
        <f aca="true" t="shared" si="2" ref="B17:O17">SUM(B13:B16)</f>
        <v>0.58166</v>
      </c>
      <c r="C17" s="28">
        <f t="shared" si="2"/>
        <v>0.81043</v>
      </c>
      <c r="D17" s="27">
        <f t="shared" si="2"/>
        <v>0.41436</v>
      </c>
      <c r="E17" s="28">
        <f t="shared" si="2"/>
        <v>618.08152</v>
      </c>
      <c r="F17" s="27">
        <f t="shared" si="2"/>
        <v>0.69779</v>
      </c>
      <c r="G17" s="28">
        <f t="shared" si="2"/>
        <v>0.3617</v>
      </c>
      <c r="H17" s="27">
        <f t="shared" si="2"/>
        <v>0.68864</v>
      </c>
      <c r="I17" s="28">
        <f t="shared" si="2"/>
        <v>0.35248</v>
      </c>
      <c r="J17" s="28">
        <f t="shared" si="2"/>
        <v>0.5492</v>
      </c>
      <c r="K17" s="27">
        <f t="shared" si="2"/>
        <v>53.44934</v>
      </c>
      <c r="L17" s="19">
        <f t="shared" si="2"/>
        <v>0.5528</v>
      </c>
      <c r="M17" s="20">
        <f t="shared" si="2"/>
        <v>0.5456</v>
      </c>
      <c r="N17" s="19">
        <f t="shared" si="2"/>
        <v>0.58526</v>
      </c>
      <c r="O17" s="20">
        <f t="shared" si="2"/>
        <v>0.5780599999999999</v>
      </c>
    </row>
    <row r="18" spans="1:15" ht="15.75" thickBot="1">
      <c r="A18" s="31" t="s">
        <v>20</v>
      </c>
      <c r="B18" s="32">
        <f>B17/5</f>
        <v>0.11633199999999999</v>
      </c>
      <c r="C18" s="33">
        <f>C17/5</f>
        <v>0.162086</v>
      </c>
      <c r="D18" s="33">
        <f aca="true" t="shared" si="3" ref="D18:K18">D17/5</f>
        <v>0.082872</v>
      </c>
      <c r="E18" s="33">
        <f t="shared" si="3"/>
        <v>123.61630399999999</v>
      </c>
      <c r="F18" s="33">
        <f t="shared" si="3"/>
        <v>0.13955800000000002</v>
      </c>
      <c r="G18" s="33">
        <f t="shared" si="3"/>
        <v>0.07234</v>
      </c>
      <c r="H18" s="33">
        <f t="shared" si="3"/>
        <v>0.13772800000000002</v>
      </c>
      <c r="I18" s="33">
        <f t="shared" si="3"/>
        <v>0.070496</v>
      </c>
      <c r="J18" s="33">
        <f t="shared" si="3"/>
        <v>0.10984000000000001</v>
      </c>
      <c r="K18" s="33">
        <f t="shared" si="3"/>
        <v>10.689868</v>
      </c>
      <c r="L18" s="24">
        <f>L17/5</f>
        <v>0.11055999999999999</v>
      </c>
      <c r="M18" s="25">
        <f>M17/5</f>
        <v>0.10912</v>
      </c>
      <c r="N18" s="24">
        <f>N17/5</f>
        <v>0.117052</v>
      </c>
      <c r="O18" s="25">
        <f>O17/5</f>
        <v>0.11561199999999998</v>
      </c>
    </row>
    <row r="19" spans="1:15" ht="15.75" thickTop="1">
      <c r="A19" s="16">
        <v>41442</v>
      </c>
      <c r="B19" s="17">
        <v>0.14346</v>
      </c>
      <c r="C19" s="18">
        <v>0.20125</v>
      </c>
      <c r="D19" s="17">
        <v>0.1029</v>
      </c>
      <c r="E19" s="18">
        <v>154.86462</v>
      </c>
      <c r="F19" s="17">
        <v>0.17048</v>
      </c>
      <c r="G19" s="18">
        <v>0.09007</v>
      </c>
      <c r="H19" s="17">
        <v>0.17176</v>
      </c>
      <c r="I19" s="18">
        <v>0.08742</v>
      </c>
      <c r="J19" s="18">
        <v>0.1373</v>
      </c>
      <c r="K19" s="17">
        <v>12.95117</v>
      </c>
      <c r="L19" s="19">
        <v>0.1382</v>
      </c>
      <c r="M19" s="20">
        <v>0.1364</v>
      </c>
      <c r="N19" s="19">
        <v>0.14436</v>
      </c>
      <c r="O19" s="20">
        <v>0.14256</v>
      </c>
    </row>
    <row r="20" spans="1:15" ht="15">
      <c r="A20" s="16">
        <v>41443</v>
      </c>
      <c r="B20" s="17">
        <v>0.1437</v>
      </c>
      <c r="C20" s="18">
        <v>0.20097</v>
      </c>
      <c r="D20" s="17">
        <v>0.10275</v>
      </c>
      <c r="E20" s="18">
        <v>154.85604</v>
      </c>
      <c r="F20" s="17">
        <v>0.17175</v>
      </c>
      <c r="G20" s="18">
        <v>0.08996</v>
      </c>
      <c r="H20" s="17">
        <v>0.17228</v>
      </c>
      <c r="I20" s="18">
        <v>0.08735</v>
      </c>
      <c r="J20" s="18">
        <v>0.1373</v>
      </c>
      <c r="K20" s="17">
        <v>12.98721</v>
      </c>
      <c r="L20" s="19">
        <v>0.1382</v>
      </c>
      <c r="M20" s="20">
        <v>0.1364</v>
      </c>
      <c r="N20" s="19">
        <v>0.1446</v>
      </c>
      <c r="O20" s="20">
        <v>0.1428</v>
      </c>
    </row>
    <row r="21" spans="1:15" ht="15">
      <c r="A21" s="16">
        <v>41444</v>
      </c>
      <c r="B21" s="17">
        <v>0.14457</v>
      </c>
      <c r="C21" s="18">
        <v>0.20076</v>
      </c>
      <c r="D21" s="17">
        <v>0.10265</v>
      </c>
      <c r="E21" s="18">
        <v>155.29969</v>
      </c>
      <c r="F21" s="17">
        <v>0.17195</v>
      </c>
      <c r="G21" s="18">
        <v>0.08996</v>
      </c>
      <c r="H21" s="17">
        <v>0.17293</v>
      </c>
      <c r="I21" s="18">
        <v>0.08781</v>
      </c>
      <c r="J21" s="18">
        <v>0.1373</v>
      </c>
      <c r="K21" s="17">
        <v>13.07456</v>
      </c>
      <c r="L21" s="19">
        <v>0.1382</v>
      </c>
      <c r="M21" s="20">
        <v>0.1364</v>
      </c>
      <c r="N21" s="19">
        <v>0.14547</v>
      </c>
      <c r="O21" s="20">
        <v>0.14367</v>
      </c>
    </row>
    <row r="22" spans="1:15" ht="15">
      <c r="A22" s="16">
        <v>41445</v>
      </c>
      <c r="B22" s="17">
        <v>0.14531</v>
      </c>
      <c r="C22" s="18">
        <v>0.20107</v>
      </c>
      <c r="D22" s="17">
        <v>0.1028</v>
      </c>
      <c r="E22" s="18">
        <v>155.47629</v>
      </c>
      <c r="F22" s="17">
        <v>0.17259</v>
      </c>
      <c r="G22" s="18">
        <v>0.0899</v>
      </c>
      <c r="H22" s="17">
        <v>0.17303</v>
      </c>
      <c r="I22" s="18">
        <v>0.08816</v>
      </c>
      <c r="J22" s="18">
        <v>0.1373</v>
      </c>
      <c r="K22" s="17">
        <v>13.13978</v>
      </c>
      <c r="L22" s="19">
        <v>0.1382</v>
      </c>
      <c r="M22" s="20">
        <v>0.1364</v>
      </c>
      <c r="N22" s="19">
        <v>0.14621</v>
      </c>
      <c r="O22" s="20">
        <v>0.14441</v>
      </c>
    </row>
    <row r="23" spans="1:15" ht="15.75" thickBot="1">
      <c r="A23" s="21">
        <v>41446</v>
      </c>
      <c r="B23" s="22">
        <v>0.14879</v>
      </c>
      <c r="C23" s="23">
        <v>0.20329</v>
      </c>
      <c r="D23" s="22">
        <v>0.10394</v>
      </c>
      <c r="E23" s="23">
        <v>157.10158</v>
      </c>
      <c r="F23" s="22">
        <v>0.17701</v>
      </c>
      <c r="G23" s="23">
        <v>0.09072</v>
      </c>
      <c r="H23" s="22">
        <v>0.1751</v>
      </c>
      <c r="I23" s="23">
        <v>0.08849</v>
      </c>
      <c r="J23" s="23">
        <v>0.1373</v>
      </c>
      <c r="K23" s="22">
        <v>13.38297</v>
      </c>
      <c r="L23" s="24">
        <v>0.1382</v>
      </c>
      <c r="M23" s="25">
        <v>0.1364</v>
      </c>
      <c r="N23" s="24">
        <v>0.14969</v>
      </c>
      <c r="O23" s="25">
        <v>0.14789</v>
      </c>
    </row>
    <row r="24" spans="1:15" ht="15.75" thickTop="1">
      <c r="A24" s="26" t="s">
        <v>19</v>
      </c>
      <c r="B24" s="27">
        <f aca="true" t="shared" si="4" ref="B24:O24">SUM(B19:B23)</f>
        <v>0.72583</v>
      </c>
      <c r="C24" s="28">
        <f t="shared" si="4"/>
        <v>1.0073400000000001</v>
      </c>
      <c r="D24" s="27">
        <f t="shared" si="4"/>
        <v>0.51504</v>
      </c>
      <c r="E24" s="28">
        <f t="shared" si="4"/>
        <v>777.5982200000001</v>
      </c>
      <c r="F24" s="27">
        <f t="shared" si="4"/>
        <v>0.8637800000000001</v>
      </c>
      <c r="G24" s="28">
        <f t="shared" si="4"/>
        <v>0.45060999999999996</v>
      </c>
      <c r="H24" s="27">
        <f t="shared" si="4"/>
        <v>0.8651000000000001</v>
      </c>
      <c r="I24" s="28">
        <f t="shared" si="4"/>
        <v>0.43923</v>
      </c>
      <c r="J24" s="28">
        <f t="shared" si="4"/>
        <v>0.6865</v>
      </c>
      <c r="K24" s="27">
        <f t="shared" si="4"/>
        <v>65.53569</v>
      </c>
      <c r="L24" s="19">
        <f t="shared" si="4"/>
        <v>0.691</v>
      </c>
      <c r="M24" s="20">
        <f t="shared" si="4"/>
        <v>0.6819999999999999</v>
      </c>
      <c r="N24" s="19">
        <f t="shared" si="4"/>
        <v>0.73033</v>
      </c>
      <c r="O24" s="20">
        <f t="shared" si="4"/>
        <v>0.72133</v>
      </c>
    </row>
    <row r="25" spans="1:15" ht="15.75" thickBot="1">
      <c r="A25" s="31" t="s">
        <v>20</v>
      </c>
      <c r="B25" s="32">
        <f>B24/5</f>
        <v>0.145166</v>
      </c>
      <c r="C25" s="33">
        <f>C24/5</f>
        <v>0.20146800000000004</v>
      </c>
      <c r="D25" s="33">
        <f aca="true" t="shared" si="5" ref="D25:K25">D24/5</f>
        <v>0.10300800000000002</v>
      </c>
      <c r="E25" s="33">
        <f t="shared" si="5"/>
        <v>155.51964400000003</v>
      </c>
      <c r="F25" s="33">
        <f t="shared" si="5"/>
        <v>0.17275600000000002</v>
      </c>
      <c r="G25" s="33">
        <f t="shared" si="5"/>
        <v>0.090122</v>
      </c>
      <c r="H25" s="33">
        <f t="shared" si="5"/>
        <v>0.17302</v>
      </c>
      <c r="I25" s="33">
        <f t="shared" si="5"/>
        <v>0.08784600000000001</v>
      </c>
      <c r="J25" s="33">
        <f t="shared" si="5"/>
        <v>0.1373</v>
      </c>
      <c r="K25" s="33">
        <f t="shared" si="5"/>
        <v>13.107138</v>
      </c>
      <c r="L25" s="24">
        <f>L24/5</f>
        <v>0.1382</v>
      </c>
      <c r="M25" s="25">
        <f>M24/5</f>
        <v>0.1364</v>
      </c>
      <c r="N25" s="24">
        <f>N24/5</f>
        <v>0.146066</v>
      </c>
      <c r="O25" s="25">
        <f>O24/5</f>
        <v>0.144266</v>
      </c>
    </row>
    <row r="26" spans="1:15" ht="15.75" thickTop="1">
      <c r="A26" s="16">
        <v>41449</v>
      </c>
      <c r="B26" s="17">
        <v>0.14915</v>
      </c>
      <c r="C26" s="18">
        <v>0.20477</v>
      </c>
      <c r="D26" s="17">
        <v>0.1047</v>
      </c>
      <c r="E26" s="18">
        <v>158.48247</v>
      </c>
      <c r="F26" s="17">
        <v>0.17733</v>
      </c>
      <c r="G26" s="18">
        <v>0.09065</v>
      </c>
      <c r="H26" s="17">
        <v>0.17502</v>
      </c>
      <c r="I26" s="18">
        <v>0.08923</v>
      </c>
      <c r="J26" s="18">
        <v>0.1373</v>
      </c>
      <c r="K26" s="17">
        <v>13.42571</v>
      </c>
      <c r="L26" s="19">
        <v>0.1382</v>
      </c>
      <c r="M26" s="20">
        <v>0.1364</v>
      </c>
      <c r="N26" s="19">
        <v>0.15005</v>
      </c>
      <c r="O26" s="20">
        <v>0.14825</v>
      </c>
    </row>
    <row r="27" spans="1:15" ht="15">
      <c r="A27" s="16">
        <v>41450</v>
      </c>
      <c r="B27" s="17">
        <v>0.14868</v>
      </c>
      <c r="C27" s="18">
        <v>0.205</v>
      </c>
      <c r="D27" s="17">
        <v>0.10481</v>
      </c>
      <c r="E27" s="18">
        <v>158.97195</v>
      </c>
      <c r="F27" s="17">
        <v>0.17745</v>
      </c>
      <c r="G27" s="18">
        <v>0.09102</v>
      </c>
      <c r="H27" s="17">
        <v>0.1754</v>
      </c>
      <c r="I27" s="18">
        <v>0.08914</v>
      </c>
      <c r="J27" s="18">
        <v>0.1373</v>
      </c>
      <c r="K27" s="17">
        <v>13.43618</v>
      </c>
      <c r="L27" s="19">
        <v>0.1382</v>
      </c>
      <c r="M27" s="20">
        <v>0.1364</v>
      </c>
      <c r="N27" s="19">
        <v>0.14958</v>
      </c>
      <c r="O27" s="20">
        <v>0.14778</v>
      </c>
    </row>
    <row r="28" spans="1:15" ht="15">
      <c r="A28" s="16">
        <v>41451</v>
      </c>
      <c r="B28" s="17">
        <v>0.14849</v>
      </c>
      <c r="C28" s="18">
        <v>0.205</v>
      </c>
      <c r="D28" s="17">
        <v>0.10481</v>
      </c>
      <c r="E28" s="18">
        <v>158.98705</v>
      </c>
      <c r="F28" s="17">
        <v>0.17724</v>
      </c>
      <c r="G28" s="18">
        <v>0.09087</v>
      </c>
      <c r="H28" s="17">
        <v>0.17446</v>
      </c>
      <c r="I28" s="18">
        <v>0.08899</v>
      </c>
      <c r="J28" s="18">
        <v>0.1373</v>
      </c>
      <c r="K28" s="17">
        <v>13.39636</v>
      </c>
      <c r="L28" s="19">
        <v>0.1382</v>
      </c>
      <c r="M28" s="20">
        <v>0.1364</v>
      </c>
      <c r="N28" s="19">
        <v>0.14939</v>
      </c>
      <c r="O28" s="20">
        <v>0.14759</v>
      </c>
    </row>
    <row r="29" spans="1:15" ht="15">
      <c r="A29" s="16">
        <v>41452</v>
      </c>
      <c r="B29" s="17">
        <v>0.1475</v>
      </c>
      <c r="C29" s="18">
        <v>0.2058</v>
      </c>
      <c r="D29" s="17">
        <v>0.1052</v>
      </c>
      <c r="E29" s="18">
        <v>158.1743</v>
      </c>
      <c r="F29" s="17">
        <v>0.176</v>
      </c>
      <c r="G29" s="18">
        <v>0.0909</v>
      </c>
      <c r="H29" s="17">
        <v>0.1745</v>
      </c>
      <c r="I29" s="18">
        <v>0.089</v>
      </c>
      <c r="J29" s="18">
        <v>0.1371</v>
      </c>
      <c r="K29" s="17">
        <v>13.3895</v>
      </c>
      <c r="L29" s="19">
        <v>0.138</v>
      </c>
      <c r="M29" s="20">
        <v>0.1362</v>
      </c>
      <c r="N29" s="19">
        <v>0.1484</v>
      </c>
      <c r="O29" s="20">
        <v>0.1466</v>
      </c>
    </row>
    <row r="30" spans="1:15" ht="15.75" thickBot="1">
      <c r="A30" s="21">
        <v>41453</v>
      </c>
      <c r="B30" s="22">
        <v>0.14788</v>
      </c>
      <c r="C30" s="23">
        <v>0.20595</v>
      </c>
      <c r="D30" s="22">
        <v>0.1053</v>
      </c>
      <c r="E30" s="23">
        <v>157.77177</v>
      </c>
      <c r="F30" s="22">
        <v>0.17601</v>
      </c>
      <c r="G30" s="23">
        <v>0.09124</v>
      </c>
      <c r="H30" s="22">
        <v>0.17377</v>
      </c>
      <c r="I30" s="23">
        <v>0.09</v>
      </c>
      <c r="J30" s="23">
        <v>0.1372</v>
      </c>
      <c r="K30" s="22">
        <v>13.5946</v>
      </c>
      <c r="L30" s="24">
        <v>0.1381</v>
      </c>
      <c r="M30" s="25">
        <v>0.1363</v>
      </c>
      <c r="N30" s="24">
        <v>0.1478</v>
      </c>
      <c r="O30" s="25">
        <v>0.14698</v>
      </c>
    </row>
    <row r="31" spans="1:15" ht="15.75" thickTop="1">
      <c r="A31" s="26" t="s">
        <v>19</v>
      </c>
      <c r="B31" s="27">
        <f aca="true" t="shared" si="6" ref="B31:O31">SUM(B26:B30)</f>
        <v>0.7417</v>
      </c>
      <c r="C31" s="28">
        <f t="shared" si="6"/>
        <v>1.0265199999999999</v>
      </c>
      <c r="D31" s="27">
        <f t="shared" si="6"/>
        <v>0.5248200000000001</v>
      </c>
      <c r="E31" s="28">
        <f t="shared" si="6"/>
        <v>792.38754</v>
      </c>
      <c r="F31" s="27">
        <f t="shared" si="6"/>
        <v>0.8840299999999999</v>
      </c>
      <c r="G31" s="28">
        <f t="shared" si="6"/>
        <v>0.45468</v>
      </c>
      <c r="H31" s="27">
        <f t="shared" si="6"/>
        <v>0.87315</v>
      </c>
      <c r="I31" s="28">
        <f t="shared" si="6"/>
        <v>0.44636</v>
      </c>
      <c r="J31" s="28">
        <f t="shared" si="6"/>
        <v>0.6862</v>
      </c>
      <c r="K31" s="27">
        <f t="shared" si="6"/>
        <v>67.24235</v>
      </c>
      <c r="L31" s="19">
        <f t="shared" si="6"/>
        <v>0.6907</v>
      </c>
      <c r="M31" s="20">
        <f t="shared" si="6"/>
        <v>0.6817</v>
      </c>
      <c r="N31" s="19">
        <f t="shared" si="6"/>
        <v>0.74522</v>
      </c>
      <c r="O31" s="20">
        <f t="shared" si="6"/>
        <v>0.7372</v>
      </c>
    </row>
    <row r="32" spans="1:15" ht="15.75" thickBot="1">
      <c r="A32" s="31" t="s">
        <v>20</v>
      </c>
      <c r="B32" s="32">
        <f aca="true" t="shared" si="7" ref="B32:O32">B31/5</f>
        <v>0.14834</v>
      </c>
      <c r="C32" s="33">
        <f t="shared" si="7"/>
        <v>0.205304</v>
      </c>
      <c r="D32" s="33">
        <f t="shared" si="7"/>
        <v>0.10496400000000002</v>
      </c>
      <c r="E32" s="33">
        <f t="shared" si="7"/>
        <v>158.477508</v>
      </c>
      <c r="F32" s="33">
        <f t="shared" si="7"/>
        <v>0.17680599999999996</v>
      </c>
      <c r="G32" s="33">
        <f t="shared" si="7"/>
        <v>0.09093599999999999</v>
      </c>
      <c r="H32" s="33">
        <f t="shared" si="7"/>
        <v>0.17463</v>
      </c>
      <c r="I32" s="33">
        <f t="shared" si="7"/>
        <v>0.08927199999999999</v>
      </c>
      <c r="J32" s="33">
        <f t="shared" si="7"/>
        <v>0.13724</v>
      </c>
      <c r="K32" s="33">
        <f t="shared" si="7"/>
        <v>13.44847</v>
      </c>
      <c r="L32" s="24">
        <f t="shared" si="7"/>
        <v>0.13813999999999999</v>
      </c>
      <c r="M32" s="25">
        <f t="shared" si="7"/>
        <v>0.13634</v>
      </c>
      <c r="N32" s="24">
        <f t="shared" si="7"/>
        <v>0.149044</v>
      </c>
      <c r="O32" s="25">
        <f t="shared" si="7"/>
        <v>0.14744</v>
      </c>
    </row>
    <row r="33" spans="1:15" ht="15.75" thickTop="1">
      <c r="A33" s="60"/>
      <c r="B33" s="61"/>
      <c r="C33" s="61"/>
      <c r="D33" s="61"/>
      <c r="E33" s="55"/>
      <c r="F33" s="61"/>
      <c r="G33" s="55"/>
      <c r="H33" s="61"/>
      <c r="I33" s="55"/>
      <c r="J33" s="55"/>
      <c r="K33" s="61"/>
      <c r="L33" s="19"/>
      <c r="M33" s="20"/>
      <c r="N33" s="19"/>
      <c r="O33" s="20"/>
    </row>
    <row r="34" spans="1:15" ht="20.25">
      <c r="A34" s="36"/>
      <c r="B34" s="17"/>
      <c r="C34" s="52"/>
      <c r="D34" s="17"/>
      <c r="E34" s="38" t="s">
        <v>21</v>
      </c>
      <c r="F34" s="17"/>
      <c r="G34" s="18"/>
      <c r="H34" s="17"/>
      <c r="I34" s="18"/>
      <c r="J34" s="18"/>
      <c r="K34" s="17"/>
      <c r="L34" s="19"/>
      <c r="M34" s="20"/>
      <c r="N34" s="19"/>
      <c r="O34" s="20"/>
    </row>
    <row r="35" spans="1:15" ht="15.75" thickBot="1">
      <c r="A35" s="39"/>
      <c r="B35" s="40"/>
      <c r="C35" s="41"/>
      <c r="D35" s="40"/>
      <c r="E35" s="41"/>
      <c r="F35" s="40"/>
      <c r="G35" s="41"/>
      <c r="H35" s="40"/>
      <c r="I35" s="41"/>
      <c r="J35" s="41"/>
      <c r="K35" s="40"/>
      <c r="L35" s="42"/>
      <c r="M35" s="43"/>
      <c r="N35" s="42"/>
      <c r="O35" s="43"/>
    </row>
    <row r="36" spans="1:15" ht="15">
      <c r="A36" s="44" t="s">
        <v>22</v>
      </c>
      <c r="B36" s="45">
        <f>SUM(B6:B10,B13:B16,B19:B23,B26:B30)</f>
        <v>2.7641600000000004</v>
      </c>
      <c r="C36" s="58">
        <f aca="true" t="shared" si="8" ref="C36:K36">SUM(C6:C10,C13:C16,C19:C23,C26:C30,)</f>
        <v>3.8713499999999996</v>
      </c>
      <c r="D36" s="58">
        <f t="shared" si="8"/>
        <v>1.9797299999999998</v>
      </c>
      <c r="E36" s="58">
        <f t="shared" si="8"/>
        <v>2959.5400300000006</v>
      </c>
      <c r="F36" s="58">
        <f t="shared" si="8"/>
        <v>3.3033600000000005</v>
      </c>
      <c r="G36" s="58">
        <f t="shared" si="8"/>
        <v>1.7238000000000002</v>
      </c>
      <c r="H36" s="58">
        <f t="shared" si="8"/>
        <v>3.2876499999999993</v>
      </c>
      <c r="I36" s="58">
        <f t="shared" si="8"/>
        <v>1.6855999999999998</v>
      </c>
      <c r="J36" s="58">
        <f t="shared" si="8"/>
        <v>2.6084000000000005</v>
      </c>
      <c r="K36" s="58">
        <f t="shared" si="8"/>
        <v>254.5113</v>
      </c>
      <c r="L36" s="19">
        <f>SUM(L11,L17,L24,L31)</f>
        <v>2.6254999999999997</v>
      </c>
      <c r="M36" s="19">
        <f>SUM(M11,M17,M24,M31)</f>
        <v>2.5912999999999995</v>
      </c>
      <c r="N36" s="19">
        <f>SUM(N11,N17,N24,N31)</f>
        <v>2.7802800000000003</v>
      </c>
      <c r="O36" s="19">
        <f>SUM(O11,O17,O24,O31)</f>
        <v>2.74706</v>
      </c>
    </row>
    <row r="37" spans="1:15" ht="15">
      <c r="A37" s="44" t="s">
        <v>23</v>
      </c>
      <c r="B37" s="45">
        <f>B36/19</f>
        <v>0.1454821052631579</v>
      </c>
      <c r="C37" s="46">
        <f>C36/19</f>
        <v>0.20375526315789472</v>
      </c>
      <c r="D37" s="46">
        <f aca="true" t="shared" si="9" ref="D37:K37">D36/19</f>
        <v>0.10419631578947368</v>
      </c>
      <c r="E37" s="46">
        <f t="shared" si="9"/>
        <v>155.76526473684214</v>
      </c>
      <c r="F37" s="46">
        <f t="shared" si="9"/>
        <v>0.17386105263157897</v>
      </c>
      <c r="G37" s="46">
        <f t="shared" si="9"/>
        <v>0.0907263157894737</v>
      </c>
      <c r="H37" s="46">
        <f t="shared" si="9"/>
        <v>0.17303421052631576</v>
      </c>
      <c r="I37" s="46">
        <f t="shared" si="9"/>
        <v>0.08871578947368419</v>
      </c>
      <c r="J37" s="46">
        <f t="shared" si="9"/>
        <v>0.13728421052631581</v>
      </c>
      <c r="K37" s="46">
        <f t="shared" si="9"/>
        <v>13.395331578947369</v>
      </c>
      <c r="L37" s="19">
        <f>L36/19</f>
        <v>0.13818421052631577</v>
      </c>
      <c r="M37" s="19">
        <f aca="true" t="shared" si="10" ref="M37:O37">M36/19</f>
        <v>0.13638421052631577</v>
      </c>
      <c r="N37" s="19">
        <f t="shared" si="10"/>
        <v>0.1463305263157895</v>
      </c>
      <c r="O37" s="19">
        <f t="shared" si="10"/>
        <v>0.14458210526315787</v>
      </c>
    </row>
    <row r="38" spans="1:15" ht="15">
      <c r="A38" s="44" t="s">
        <v>24</v>
      </c>
      <c r="B38" s="45">
        <f>1/B37</f>
        <v>6.8736976151887</v>
      </c>
      <c r="C38" s="46">
        <f>1/C37</f>
        <v>4.90784868327586</v>
      </c>
      <c r="D38" s="45">
        <f>1/D37</f>
        <v>9.5972683143661</v>
      </c>
      <c r="E38" s="46">
        <f>1000/E37</f>
        <v>6.4199165435853205</v>
      </c>
      <c r="F38" s="46">
        <f aca="true" t="shared" si="11" ref="F38:J38">1/F37</f>
        <v>5.75171946139688</v>
      </c>
      <c r="G38" s="45">
        <f t="shared" si="11"/>
        <v>11.022160343427311</v>
      </c>
      <c r="H38" s="46">
        <f t="shared" si="11"/>
        <v>5.779203990692441</v>
      </c>
      <c r="I38" s="45">
        <f t="shared" si="11"/>
        <v>11.271950640721407</v>
      </c>
      <c r="J38" s="46">
        <f t="shared" si="11"/>
        <v>7.28415887133875</v>
      </c>
      <c r="K38" s="46">
        <f>100/K37</f>
        <v>7.465287395883798</v>
      </c>
      <c r="L38" s="19">
        <f>1/L37</f>
        <v>7.236716815844602</v>
      </c>
      <c r="M38" s="19">
        <f aca="true" t="shared" si="12" ref="M38:O38">1/M37</f>
        <v>7.33222706749508</v>
      </c>
      <c r="N38" s="19">
        <f t="shared" si="12"/>
        <v>6.833844073258808</v>
      </c>
      <c r="O38" s="19">
        <f t="shared" si="12"/>
        <v>6.916485260605885</v>
      </c>
    </row>
    <row r="39" spans="1:15" ht="15.75" thickBot="1">
      <c r="A39" s="47"/>
      <c r="B39" s="48"/>
      <c r="C39" s="49"/>
      <c r="D39" s="48"/>
      <c r="E39" s="49"/>
      <c r="F39" s="49"/>
      <c r="G39" s="48"/>
      <c r="H39" s="49"/>
      <c r="I39" s="48"/>
      <c r="J39" s="49"/>
      <c r="K39" s="48"/>
      <c r="L39" s="42"/>
      <c r="M39" s="43"/>
      <c r="N39" s="42"/>
      <c r="O39" s="4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 topLeftCell="A10">
      <selection activeCell="B43" sqref="B43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  <col min="12" max="12" width="10.28125" style="0" customWidth="1"/>
    <col min="13" max="13" width="9.7109375" style="0" customWidth="1"/>
    <col min="14" max="14" width="10.7109375" style="0" customWidth="1"/>
    <col min="15" max="15" width="10.28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thickBot="1">
      <c r="A2" s="1"/>
      <c r="B2" s="1"/>
      <c r="C2" s="2" t="s">
        <v>31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1</v>
      </c>
      <c r="M3" s="5"/>
      <c r="N3" s="5"/>
      <c r="O3" s="6"/>
    </row>
    <row r="4" spans="1:15" ht="15.75" thickBot="1">
      <c r="A4" s="7"/>
      <c r="B4" s="8"/>
      <c r="C4" s="7"/>
      <c r="D4" s="8"/>
      <c r="E4" s="7"/>
      <c r="F4" s="8"/>
      <c r="G4" s="7"/>
      <c r="H4" s="8"/>
      <c r="I4" s="7"/>
      <c r="J4" s="7"/>
      <c r="K4" s="8"/>
      <c r="L4" s="9" t="s">
        <v>2</v>
      </c>
      <c r="M4" s="10"/>
      <c r="N4" s="9" t="s">
        <v>3</v>
      </c>
      <c r="O4" s="11"/>
    </row>
    <row r="5" spans="1:15" ht="15.75" thickBot="1">
      <c r="A5" s="12" t="s">
        <v>4</v>
      </c>
      <c r="B5" s="13" t="s">
        <v>5</v>
      </c>
      <c r="C5" s="12" t="s">
        <v>6</v>
      </c>
      <c r="D5" s="13" t="s">
        <v>7</v>
      </c>
      <c r="E5" s="12" t="s">
        <v>8</v>
      </c>
      <c r="F5" s="13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4" t="s">
        <v>17</v>
      </c>
      <c r="O5" s="15" t="s">
        <v>18</v>
      </c>
    </row>
    <row r="6" spans="1:15" ht="15">
      <c r="A6" s="16">
        <v>41456</v>
      </c>
      <c r="B6" s="17">
        <v>0.15111</v>
      </c>
      <c r="C6" s="18">
        <v>0.20743</v>
      </c>
      <c r="D6" s="17">
        <v>0.10606</v>
      </c>
      <c r="E6" s="18">
        <v>157.89339</v>
      </c>
      <c r="F6" s="17">
        <v>0.17507</v>
      </c>
      <c r="G6" s="18">
        <v>0.09176</v>
      </c>
      <c r="H6" s="17">
        <v>0.17507</v>
      </c>
      <c r="I6" s="18">
        <v>0.0908</v>
      </c>
      <c r="J6" s="18">
        <v>0.138</v>
      </c>
      <c r="K6" s="17">
        <v>13.70323</v>
      </c>
      <c r="L6" s="19">
        <v>0.1389</v>
      </c>
      <c r="M6" s="20">
        <v>0.1371</v>
      </c>
      <c r="N6" s="19">
        <v>0.15201</v>
      </c>
      <c r="O6" s="20">
        <v>0.15021</v>
      </c>
    </row>
    <row r="7" spans="1:15" ht="15">
      <c r="A7" s="16">
        <v>41457</v>
      </c>
      <c r="B7" s="17">
        <v>0.14877</v>
      </c>
      <c r="C7" s="18">
        <v>0.20582</v>
      </c>
      <c r="D7" s="17">
        <v>0.10523</v>
      </c>
      <c r="E7" s="18"/>
      <c r="F7" s="17">
        <v>0.17573</v>
      </c>
      <c r="G7" s="18">
        <v>0.09147</v>
      </c>
      <c r="H7" s="17">
        <v>0.17369</v>
      </c>
      <c r="I7" s="18">
        <v>0.09028</v>
      </c>
      <c r="J7" s="18">
        <v>0.1374</v>
      </c>
      <c r="K7" s="17">
        <v>13.69569</v>
      </c>
      <c r="L7" s="19">
        <v>0.1383</v>
      </c>
      <c r="M7" s="20">
        <v>0.1365</v>
      </c>
      <c r="N7" s="19">
        <v>0.14967</v>
      </c>
      <c r="O7" s="20">
        <v>0.14787</v>
      </c>
    </row>
    <row r="8" spans="1:15" ht="15">
      <c r="A8" s="16">
        <v>41458</v>
      </c>
      <c r="B8" s="17">
        <v>0.14994</v>
      </c>
      <c r="C8" s="18">
        <v>0.20679</v>
      </c>
      <c r="D8" s="17">
        <v>0.10573</v>
      </c>
      <c r="E8" s="18">
        <v>156.01582</v>
      </c>
      <c r="F8" s="17">
        <v>0.17691</v>
      </c>
      <c r="G8" s="18">
        <v>0.09173</v>
      </c>
      <c r="H8" s="17">
        <v>0.17464</v>
      </c>
      <c r="I8" s="18">
        <v>0.09069</v>
      </c>
      <c r="J8" s="18">
        <v>0.1377</v>
      </c>
      <c r="K8" s="17">
        <v>13.79616</v>
      </c>
      <c r="L8" s="19">
        <v>0.1386</v>
      </c>
      <c r="M8" s="20">
        <v>0.1368</v>
      </c>
      <c r="N8" s="19">
        <v>0.15084</v>
      </c>
      <c r="O8" s="20">
        <v>0.14904</v>
      </c>
    </row>
    <row r="9" spans="1:15" ht="15">
      <c r="A9" s="16">
        <v>41459</v>
      </c>
      <c r="B9" s="17">
        <v>0.15221</v>
      </c>
      <c r="C9" s="18">
        <v>0.2079</v>
      </c>
      <c r="D9" s="17">
        <v>0.1063</v>
      </c>
      <c r="E9" s="18">
        <v>157.73802</v>
      </c>
      <c r="F9" s="17">
        <v>0.17712</v>
      </c>
      <c r="G9" s="18">
        <v>0.09213</v>
      </c>
      <c r="H9" s="17">
        <v>0.17595</v>
      </c>
      <c r="I9" s="18">
        <v>0.09047</v>
      </c>
      <c r="J9" s="18">
        <v>0.1382</v>
      </c>
      <c r="K9" s="17">
        <v>13.80376</v>
      </c>
      <c r="L9" s="19">
        <v>0.1391</v>
      </c>
      <c r="M9" s="20">
        <v>0.1373</v>
      </c>
      <c r="N9" s="19">
        <v>0.15311</v>
      </c>
      <c r="O9" s="20">
        <v>0.15131</v>
      </c>
    </row>
    <row r="10" spans="1:15" ht="15.75" thickBot="1">
      <c r="A10" s="21">
        <v>41460</v>
      </c>
      <c r="B10" s="22">
        <v>0.15051</v>
      </c>
      <c r="C10" s="23">
        <v>0.20869</v>
      </c>
      <c r="D10" s="22">
        <v>0.1067</v>
      </c>
      <c r="E10" s="23">
        <v>157.10096</v>
      </c>
      <c r="F10" s="22">
        <v>0.17601</v>
      </c>
      <c r="G10" s="23">
        <v>0.09193</v>
      </c>
      <c r="H10" s="22">
        <v>0.17542</v>
      </c>
      <c r="I10" s="23">
        <v>0.09142</v>
      </c>
      <c r="J10" s="23">
        <v>0.1378</v>
      </c>
      <c r="K10" s="22">
        <v>13.78861</v>
      </c>
      <c r="L10" s="24">
        <v>0.1387</v>
      </c>
      <c r="M10" s="25">
        <v>0.1369</v>
      </c>
      <c r="N10" s="24">
        <v>0.15141</v>
      </c>
      <c r="O10" s="25">
        <v>0.14961</v>
      </c>
    </row>
    <row r="11" spans="1:15" ht="15.75" thickTop="1">
      <c r="A11" s="26" t="s">
        <v>19</v>
      </c>
      <c r="B11" s="27">
        <f aca="true" t="shared" si="0" ref="B11:O11">SUM(B6:B10)</f>
        <v>0.7525400000000001</v>
      </c>
      <c r="C11" s="28">
        <f t="shared" si="0"/>
        <v>1.03663</v>
      </c>
      <c r="D11" s="27">
        <f t="shared" si="0"/>
        <v>0.53002</v>
      </c>
      <c r="E11" s="28">
        <f t="shared" si="0"/>
        <v>628.74819</v>
      </c>
      <c r="F11" s="27">
        <f t="shared" si="0"/>
        <v>0.8808400000000001</v>
      </c>
      <c r="G11" s="28">
        <f t="shared" si="0"/>
        <v>0.45902</v>
      </c>
      <c r="H11" s="27">
        <f t="shared" si="0"/>
        <v>0.8747699999999999</v>
      </c>
      <c r="I11" s="28">
        <f t="shared" si="0"/>
        <v>0.45366</v>
      </c>
      <c r="J11" s="28">
        <f t="shared" si="0"/>
        <v>0.6890999999999999</v>
      </c>
      <c r="K11" s="27">
        <f t="shared" si="0"/>
        <v>68.78745</v>
      </c>
      <c r="L11" s="19">
        <f t="shared" si="0"/>
        <v>0.6936</v>
      </c>
      <c r="M11" s="20">
        <f t="shared" si="0"/>
        <v>0.6846</v>
      </c>
      <c r="N11" s="19">
        <f t="shared" si="0"/>
        <v>0.7570399999999999</v>
      </c>
      <c r="O11" s="20">
        <f t="shared" si="0"/>
        <v>0.74804</v>
      </c>
    </row>
    <row r="12" spans="1:15" ht="15.75" thickBot="1">
      <c r="A12" s="31" t="s">
        <v>20</v>
      </c>
      <c r="B12" s="32">
        <f>B11/4</f>
        <v>0.18813500000000002</v>
      </c>
      <c r="C12" s="33">
        <f>C11/4</f>
        <v>0.2591575</v>
      </c>
      <c r="D12" s="33">
        <f aca="true" t="shared" si="1" ref="D12:K12">D11/4</f>
        <v>0.132505</v>
      </c>
      <c r="E12" s="33">
        <f t="shared" si="1"/>
        <v>157.1870475</v>
      </c>
      <c r="F12" s="33">
        <f t="shared" si="1"/>
        <v>0.22021000000000002</v>
      </c>
      <c r="G12" s="33">
        <f t="shared" si="1"/>
        <v>0.114755</v>
      </c>
      <c r="H12" s="33">
        <f t="shared" si="1"/>
        <v>0.21869249999999998</v>
      </c>
      <c r="I12" s="33">
        <f t="shared" si="1"/>
        <v>0.113415</v>
      </c>
      <c r="J12" s="33">
        <f t="shared" si="1"/>
        <v>0.17227499999999998</v>
      </c>
      <c r="K12" s="33">
        <f t="shared" si="1"/>
        <v>17.1968625</v>
      </c>
      <c r="L12" s="24">
        <f>L11/4</f>
        <v>0.1734</v>
      </c>
      <c r="M12" s="25">
        <f>M11/4</f>
        <v>0.17115</v>
      </c>
      <c r="N12" s="24">
        <f>N11/4</f>
        <v>0.18925999999999998</v>
      </c>
      <c r="O12" s="25">
        <f>O11/4</f>
        <v>0.18701</v>
      </c>
    </row>
    <row r="13" spans="1:15" ht="15.75" thickTop="1">
      <c r="A13" s="16">
        <v>41464</v>
      </c>
      <c r="B13" s="17">
        <v>0.15117</v>
      </c>
      <c r="C13" s="18">
        <v>0.20976</v>
      </c>
      <c r="D13" s="17">
        <v>0.10724</v>
      </c>
      <c r="E13" s="18">
        <v>158.69362</v>
      </c>
      <c r="F13" s="17">
        <v>0.17688</v>
      </c>
      <c r="G13" s="18">
        <v>0.0927</v>
      </c>
      <c r="H13" s="17">
        <v>0.17653</v>
      </c>
      <c r="I13" s="18">
        <v>0.09233</v>
      </c>
      <c r="J13" s="18">
        <v>0.138</v>
      </c>
      <c r="K13" s="17">
        <v>13.93438</v>
      </c>
      <c r="L13" s="19">
        <v>0.1389</v>
      </c>
      <c r="M13" s="20">
        <v>0.1371</v>
      </c>
      <c r="N13" s="19">
        <v>0.15207</v>
      </c>
      <c r="O13" s="20">
        <v>0.15027</v>
      </c>
    </row>
    <row r="14" spans="1:15" ht="15">
      <c r="A14" s="16">
        <v>41465</v>
      </c>
      <c r="B14" s="17">
        <v>0.15084</v>
      </c>
      <c r="C14" s="18">
        <v>0.2106</v>
      </c>
      <c r="D14" s="17">
        <v>0.10768</v>
      </c>
      <c r="E14" s="18">
        <v>157.89029</v>
      </c>
      <c r="F14" s="17">
        <v>0.17639</v>
      </c>
      <c r="G14" s="18">
        <v>0.09271</v>
      </c>
      <c r="H14" s="17">
        <v>0.17652</v>
      </c>
      <c r="I14" s="18">
        <v>0.09274</v>
      </c>
      <c r="J14" s="18">
        <v>0.138</v>
      </c>
      <c r="K14" s="17">
        <v>13.94404</v>
      </c>
      <c r="L14" s="19">
        <v>0.1389</v>
      </c>
      <c r="M14" s="20">
        <v>0.1371</v>
      </c>
      <c r="N14" s="19">
        <v>0.1574</v>
      </c>
      <c r="O14" s="20">
        <v>0.14994</v>
      </c>
    </row>
    <row r="15" spans="1:15" ht="15">
      <c r="A15" s="16">
        <v>41466</v>
      </c>
      <c r="B15" s="17">
        <v>0.15014</v>
      </c>
      <c r="C15" s="18">
        <v>0.20809</v>
      </c>
      <c r="D15" s="17">
        <v>0.1064</v>
      </c>
      <c r="E15" s="18">
        <v>156.71534</v>
      </c>
      <c r="F15" s="17">
        <v>0.17555</v>
      </c>
      <c r="G15" s="18">
        <v>0.09251</v>
      </c>
      <c r="H15" s="17">
        <v>0.17522</v>
      </c>
      <c r="I15" s="18">
        <v>0.09185</v>
      </c>
      <c r="J15" s="18">
        <v>0.1377</v>
      </c>
      <c r="K15" s="17">
        <v>13.74349</v>
      </c>
      <c r="L15" s="19">
        <v>0.1386</v>
      </c>
      <c r="M15" s="20">
        <v>0.1368</v>
      </c>
      <c r="N15" s="19">
        <v>0.15104</v>
      </c>
      <c r="O15" s="20">
        <v>0.14924</v>
      </c>
    </row>
    <row r="16" spans="1:15" ht="15.75" thickBot="1">
      <c r="A16" s="21">
        <v>41467</v>
      </c>
      <c r="B16" s="22">
        <v>0.14994</v>
      </c>
      <c r="C16" s="23">
        <v>0.20573</v>
      </c>
      <c r="D16" s="22">
        <v>0.10519</v>
      </c>
      <c r="E16" s="23">
        <v>155.14727</v>
      </c>
      <c r="F16" s="22">
        <v>0.17523</v>
      </c>
      <c r="G16" s="23">
        <v>0.09162</v>
      </c>
      <c r="H16" s="22">
        <v>0.17331</v>
      </c>
      <c r="I16" s="23">
        <v>0.09072</v>
      </c>
      <c r="J16" s="23">
        <v>0.1376</v>
      </c>
      <c r="K16" s="22">
        <v>13.61139</v>
      </c>
      <c r="L16" s="24">
        <v>0.1385</v>
      </c>
      <c r="M16" s="25">
        <v>0.1367</v>
      </c>
      <c r="N16" s="24">
        <v>0.15084</v>
      </c>
      <c r="O16" s="25">
        <v>0.14904</v>
      </c>
    </row>
    <row r="17" spans="1:15" ht="15.75" thickTop="1">
      <c r="A17" s="26" t="s">
        <v>19</v>
      </c>
      <c r="B17" s="27">
        <f aca="true" t="shared" si="2" ref="B17:O17">SUM(B13:B16)</f>
        <v>0.60209</v>
      </c>
      <c r="C17" s="28">
        <f t="shared" si="2"/>
        <v>0.8341799999999999</v>
      </c>
      <c r="D17" s="27">
        <f t="shared" si="2"/>
        <v>0.42651</v>
      </c>
      <c r="E17" s="28">
        <f t="shared" si="2"/>
        <v>628.44652</v>
      </c>
      <c r="F17" s="27">
        <f t="shared" si="2"/>
        <v>0.70405</v>
      </c>
      <c r="G17" s="28">
        <f t="shared" si="2"/>
        <v>0.36954</v>
      </c>
      <c r="H17" s="27">
        <f t="shared" si="2"/>
        <v>0.70158</v>
      </c>
      <c r="I17" s="28">
        <f t="shared" si="2"/>
        <v>0.36763999999999997</v>
      </c>
      <c r="J17" s="28">
        <f t="shared" si="2"/>
        <v>0.5513</v>
      </c>
      <c r="K17" s="27">
        <f t="shared" si="2"/>
        <v>55.2333</v>
      </c>
      <c r="L17" s="19">
        <f t="shared" si="2"/>
        <v>0.5549</v>
      </c>
      <c r="M17" s="20">
        <f t="shared" si="2"/>
        <v>0.5477000000000001</v>
      </c>
      <c r="N17" s="19">
        <f t="shared" si="2"/>
        <v>0.6113500000000001</v>
      </c>
      <c r="O17" s="20">
        <f t="shared" si="2"/>
        <v>0.59849</v>
      </c>
    </row>
    <row r="18" spans="1:15" ht="15.75" thickBot="1">
      <c r="A18" s="31" t="s">
        <v>20</v>
      </c>
      <c r="B18" s="32">
        <f>B17/5</f>
        <v>0.120418</v>
      </c>
      <c r="C18" s="33">
        <f>C17/5</f>
        <v>0.16683599999999998</v>
      </c>
      <c r="D18" s="33">
        <f aca="true" t="shared" si="3" ref="D18:K18">D17/5</f>
        <v>0.085302</v>
      </c>
      <c r="E18" s="33">
        <f t="shared" si="3"/>
        <v>125.68930399999999</v>
      </c>
      <c r="F18" s="33">
        <f t="shared" si="3"/>
        <v>0.14081</v>
      </c>
      <c r="G18" s="33">
        <f t="shared" si="3"/>
        <v>0.073908</v>
      </c>
      <c r="H18" s="33">
        <f t="shared" si="3"/>
        <v>0.140316</v>
      </c>
      <c r="I18" s="33">
        <f t="shared" si="3"/>
        <v>0.073528</v>
      </c>
      <c r="J18" s="33">
        <f t="shared" si="3"/>
        <v>0.11026</v>
      </c>
      <c r="K18" s="33">
        <f t="shared" si="3"/>
        <v>11.04666</v>
      </c>
      <c r="L18" s="24">
        <f>L17/5</f>
        <v>0.11098</v>
      </c>
      <c r="M18" s="25">
        <f>M17/5</f>
        <v>0.10954000000000001</v>
      </c>
      <c r="N18" s="24">
        <f>N17/5</f>
        <v>0.12227000000000002</v>
      </c>
      <c r="O18" s="25">
        <f>O17/5</f>
        <v>0.119698</v>
      </c>
    </row>
    <row r="19" spans="1:15" ht="15" customHeight="1" thickTop="1">
      <c r="A19" s="16">
        <v>114518</v>
      </c>
      <c r="B19" s="17">
        <v>0.15246</v>
      </c>
      <c r="C19" s="18">
        <v>0.20684</v>
      </c>
      <c r="D19" s="17">
        <v>0.10576</v>
      </c>
      <c r="E19" s="18">
        <v>155.16992</v>
      </c>
      <c r="F19" s="17">
        <v>0.17599</v>
      </c>
      <c r="G19" s="18">
        <v>0.09206</v>
      </c>
      <c r="H19" s="17">
        <v>0.17453</v>
      </c>
      <c r="I19" s="18">
        <v>0.09141</v>
      </c>
      <c r="J19" s="18">
        <v>0.1382</v>
      </c>
      <c r="K19" s="17">
        <v>13.73725</v>
      </c>
      <c r="L19" s="19">
        <v>0.1391</v>
      </c>
      <c r="M19" s="20">
        <v>0.1373</v>
      </c>
      <c r="N19" s="19">
        <v>0.15336</v>
      </c>
      <c r="O19" s="20">
        <v>0.15156</v>
      </c>
    </row>
    <row r="20" spans="1:15" ht="15">
      <c r="A20" s="16">
        <v>41471</v>
      </c>
      <c r="B20" s="17">
        <v>0.15183</v>
      </c>
      <c r="C20" s="18">
        <v>0.20684</v>
      </c>
      <c r="D20" s="17">
        <v>0.10576</v>
      </c>
      <c r="E20" s="18">
        <v>155.08509</v>
      </c>
      <c r="F20" s="17">
        <v>0.17682</v>
      </c>
      <c r="G20" s="18">
        <v>0.09145</v>
      </c>
      <c r="H20" s="17">
        <v>0.1744</v>
      </c>
      <c r="I20" s="18">
        <v>0.09145</v>
      </c>
      <c r="J20" s="18">
        <v>0.1381</v>
      </c>
      <c r="K20" s="17">
        <v>13.79498</v>
      </c>
      <c r="L20" s="19">
        <v>0.139</v>
      </c>
      <c r="M20" s="20">
        <v>0.1372</v>
      </c>
      <c r="N20" s="19">
        <v>0.15273</v>
      </c>
      <c r="O20" s="20">
        <v>0.15093</v>
      </c>
    </row>
    <row r="21" spans="1:15" ht="15">
      <c r="A21" s="16">
        <v>41442</v>
      </c>
      <c r="B21" s="17">
        <v>0.14943</v>
      </c>
      <c r="C21" s="18">
        <v>0.20537</v>
      </c>
      <c r="D21" s="17">
        <v>0.105</v>
      </c>
      <c r="E21" s="18">
        <v>154.59311</v>
      </c>
      <c r="F21" s="17">
        <v>0.17508</v>
      </c>
      <c r="G21" s="18">
        <v>0.09182</v>
      </c>
      <c r="H21" s="17">
        <v>0.17395</v>
      </c>
      <c r="I21" s="18">
        <v>0.0921</v>
      </c>
      <c r="J21" s="18">
        <v>0.1381</v>
      </c>
      <c r="K21" s="17">
        <v>13.69589</v>
      </c>
      <c r="L21" s="19">
        <v>0.139</v>
      </c>
      <c r="M21" s="20">
        <v>0.1372</v>
      </c>
      <c r="N21" s="19">
        <v>0.15033</v>
      </c>
      <c r="O21" s="20">
        <v>0.14853</v>
      </c>
    </row>
    <row r="22" spans="1:15" ht="15">
      <c r="A22" s="16">
        <v>41473</v>
      </c>
      <c r="B22" s="17">
        <v>0.14877</v>
      </c>
      <c r="C22" s="18">
        <v>0.20482</v>
      </c>
      <c r="D22" s="17">
        <v>0.10472</v>
      </c>
      <c r="E22" s="18">
        <v>153.57043</v>
      </c>
      <c r="F22" s="17">
        <v>0.17413</v>
      </c>
      <c r="G22" s="18">
        <v>0.0912</v>
      </c>
      <c r="H22" s="17">
        <v>0.17316</v>
      </c>
      <c r="I22" s="18">
        <v>0.0956</v>
      </c>
      <c r="J22" s="18">
        <v>0.1383</v>
      </c>
      <c r="K22" s="17">
        <v>13.67937</v>
      </c>
      <c r="L22" s="19">
        <v>0.1383</v>
      </c>
      <c r="M22" s="20">
        <v>0.1365</v>
      </c>
      <c r="N22" s="19">
        <v>0.14967</v>
      </c>
      <c r="O22" s="20">
        <v>0.14787</v>
      </c>
    </row>
    <row r="23" spans="1:15" ht="15.75" thickBot="1">
      <c r="A23" s="21">
        <v>41474</v>
      </c>
      <c r="B23" s="22">
        <v>0.1498</v>
      </c>
      <c r="C23" s="23">
        <v>0.20569</v>
      </c>
      <c r="D23" s="22">
        <v>0.10507</v>
      </c>
      <c r="E23" s="23">
        <v>154.52893</v>
      </c>
      <c r="F23" s="22">
        <v>0.17447</v>
      </c>
      <c r="G23" s="23">
        <v>0.09053</v>
      </c>
      <c r="H23" s="22">
        <v>0.17405</v>
      </c>
      <c r="I23" s="23">
        <v>0.09053</v>
      </c>
      <c r="J23" s="23">
        <v>0.1376</v>
      </c>
      <c r="K23" s="22">
        <v>13.78804</v>
      </c>
      <c r="L23" s="24">
        <v>0.1385</v>
      </c>
      <c r="M23" s="25">
        <v>0.1367</v>
      </c>
      <c r="N23" s="24">
        <v>0.1507</v>
      </c>
      <c r="O23" s="25">
        <v>0.1489</v>
      </c>
    </row>
    <row r="24" spans="1:15" ht="15.75" thickTop="1">
      <c r="A24" s="26" t="s">
        <v>19</v>
      </c>
      <c r="B24" s="27">
        <f aca="true" t="shared" si="4" ref="B24:O24">SUM(B19:B23)</f>
        <v>0.7522899999999999</v>
      </c>
      <c r="C24" s="28">
        <f t="shared" si="4"/>
        <v>1.02956</v>
      </c>
      <c r="D24" s="27">
        <f t="shared" si="4"/>
        <v>0.5263100000000001</v>
      </c>
      <c r="E24" s="28">
        <f t="shared" si="4"/>
        <v>772.94748</v>
      </c>
      <c r="F24" s="27">
        <f t="shared" si="4"/>
        <v>0.87649</v>
      </c>
      <c r="G24" s="28">
        <f t="shared" si="4"/>
        <v>0.45706</v>
      </c>
      <c r="H24" s="27">
        <f t="shared" si="4"/>
        <v>0.87009</v>
      </c>
      <c r="I24" s="28">
        <f t="shared" si="4"/>
        <v>0.46109000000000006</v>
      </c>
      <c r="J24" s="28">
        <f t="shared" si="4"/>
        <v>0.6902999999999999</v>
      </c>
      <c r="K24" s="27">
        <f t="shared" si="4"/>
        <v>68.69552999999999</v>
      </c>
      <c r="L24" s="19">
        <f t="shared" si="4"/>
        <v>0.6939</v>
      </c>
      <c r="M24" s="20">
        <f t="shared" si="4"/>
        <v>0.6849000000000001</v>
      </c>
      <c r="N24" s="19">
        <f t="shared" si="4"/>
        <v>0.7567899999999999</v>
      </c>
      <c r="O24" s="20">
        <f t="shared" si="4"/>
        <v>0.7477900000000001</v>
      </c>
    </row>
    <row r="25" spans="1:15" ht="15.75" thickBot="1">
      <c r="A25" s="31" t="s">
        <v>20</v>
      </c>
      <c r="B25" s="32">
        <f>B24/5</f>
        <v>0.15045799999999998</v>
      </c>
      <c r="C25" s="33">
        <f>C24/5</f>
        <v>0.205912</v>
      </c>
      <c r="D25" s="33">
        <f aca="true" t="shared" si="5" ref="D25:K25">D24/5</f>
        <v>0.10526200000000001</v>
      </c>
      <c r="E25" s="33">
        <f t="shared" si="5"/>
        <v>154.589496</v>
      </c>
      <c r="F25" s="33">
        <f t="shared" si="5"/>
        <v>0.175298</v>
      </c>
      <c r="G25" s="33">
        <f t="shared" si="5"/>
        <v>0.09141200000000001</v>
      </c>
      <c r="H25" s="33">
        <f t="shared" si="5"/>
        <v>0.174018</v>
      </c>
      <c r="I25" s="33">
        <f t="shared" si="5"/>
        <v>0.09221800000000001</v>
      </c>
      <c r="J25" s="33">
        <f t="shared" si="5"/>
        <v>0.13806</v>
      </c>
      <c r="K25" s="33">
        <f t="shared" si="5"/>
        <v>13.739105999999998</v>
      </c>
      <c r="L25" s="24">
        <f>L24/5</f>
        <v>0.13878</v>
      </c>
      <c r="M25" s="25">
        <f>M24/5</f>
        <v>0.13698000000000002</v>
      </c>
      <c r="N25" s="24">
        <f>N24/5</f>
        <v>0.15135799999999996</v>
      </c>
      <c r="O25" s="25">
        <f>O24/5</f>
        <v>0.14955800000000002</v>
      </c>
    </row>
    <row r="26" spans="1:15" ht="15.75" thickTop="1">
      <c r="A26" s="16">
        <v>41477</v>
      </c>
      <c r="B26" s="17">
        <v>0.14976</v>
      </c>
      <c r="C26" s="18">
        <v>0.20478</v>
      </c>
      <c r="D26" s="17">
        <v>0.1047</v>
      </c>
      <c r="E26" s="18">
        <v>154.5193</v>
      </c>
      <c r="F26" s="17">
        <v>0.17372</v>
      </c>
      <c r="G26" s="18">
        <v>0.09146</v>
      </c>
      <c r="H26" s="17">
        <v>0.1741</v>
      </c>
      <c r="I26" s="18">
        <v>0.09012</v>
      </c>
      <c r="J26" s="18">
        <v>0.1376</v>
      </c>
      <c r="K26" s="17">
        <v>13.82536</v>
      </c>
      <c r="L26" s="19">
        <v>0.1385</v>
      </c>
      <c r="M26" s="20">
        <v>0.1367</v>
      </c>
      <c r="N26" s="19">
        <v>0.15066</v>
      </c>
      <c r="O26" s="20">
        <v>0.14886</v>
      </c>
    </row>
    <row r="27" spans="1:15" ht="15">
      <c r="A27" s="16">
        <v>41478</v>
      </c>
      <c r="B27" s="17">
        <v>0.14878</v>
      </c>
      <c r="C27" s="18">
        <v>0.20374</v>
      </c>
      <c r="D27" s="17">
        <v>0.10417</v>
      </c>
      <c r="E27" s="18">
        <v>153.60111</v>
      </c>
      <c r="F27" s="17">
        <v>0.17306</v>
      </c>
      <c r="G27" s="18">
        <v>0.09009</v>
      </c>
      <c r="H27" s="17">
        <v>0.17339</v>
      </c>
      <c r="I27" s="18">
        <v>0.08954</v>
      </c>
      <c r="J27" s="18">
        <v>0.1373</v>
      </c>
      <c r="K27" s="17">
        <v>13.71181</v>
      </c>
      <c r="L27" s="19">
        <v>0.1382</v>
      </c>
      <c r="M27" s="20">
        <v>0.1364</v>
      </c>
      <c r="N27" s="19">
        <v>0.14968</v>
      </c>
      <c r="O27" s="20">
        <v>0.14788</v>
      </c>
    </row>
    <row r="28" spans="1:15" ht="15">
      <c r="A28" s="16">
        <v>41479</v>
      </c>
      <c r="B28" s="17">
        <v>0.14809</v>
      </c>
      <c r="C28" s="18">
        <v>0.20305</v>
      </c>
      <c r="D28" s="17">
        <v>0.10382</v>
      </c>
      <c r="E28" s="18">
        <v>153.09529</v>
      </c>
      <c r="F28" s="17">
        <v>0.17176</v>
      </c>
      <c r="G28" s="18">
        <v>0.09088</v>
      </c>
      <c r="H28" s="17">
        <v>0.17326</v>
      </c>
      <c r="I28" s="18">
        <v>0.08925</v>
      </c>
      <c r="J28" s="18">
        <v>0.1371</v>
      </c>
      <c r="K28" s="17">
        <v>13.66733</v>
      </c>
      <c r="L28" s="19">
        <v>0.138</v>
      </c>
      <c r="M28" s="20">
        <v>0.1362</v>
      </c>
      <c r="N28" s="19">
        <v>0.14899</v>
      </c>
      <c r="O28" s="20">
        <v>0.14719</v>
      </c>
    </row>
    <row r="29" spans="1:15" ht="15">
      <c r="A29" s="16">
        <v>41480</v>
      </c>
      <c r="B29" s="17">
        <v>0.14902</v>
      </c>
      <c r="C29" s="18">
        <v>0.20326</v>
      </c>
      <c r="D29" s="17">
        <v>0.10392</v>
      </c>
      <c r="E29" s="18">
        <v>153.2338</v>
      </c>
      <c r="F29" s="17">
        <v>0.17262</v>
      </c>
      <c r="G29" s="18">
        <v>0.09092</v>
      </c>
      <c r="H29" s="17">
        <v>0.17403</v>
      </c>
      <c r="I29" s="18">
        <v>0.08955</v>
      </c>
      <c r="J29" s="18">
        <v>0.1374</v>
      </c>
      <c r="K29" s="17">
        <v>13.73708</v>
      </c>
      <c r="L29" s="19">
        <v>0.1383</v>
      </c>
      <c r="M29" s="20">
        <v>0.1365</v>
      </c>
      <c r="N29" s="19">
        <v>0.14992</v>
      </c>
      <c r="O29" s="20">
        <v>0.14812</v>
      </c>
    </row>
    <row r="30" spans="1:15" ht="15.75" thickBot="1">
      <c r="A30" s="21">
        <v>41481</v>
      </c>
      <c r="B30" s="22">
        <v>0.14933</v>
      </c>
      <c r="C30" s="23">
        <v>0.2031</v>
      </c>
      <c r="D30" s="22">
        <v>0.10384</v>
      </c>
      <c r="E30" s="23">
        <v>153.64858</v>
      </c>
      <c r="F30" s="22">
        <v>0.1714</v>
      </c>
      <c r="G30" s="23">
        <v>0.09105</v>
      </c>
      <c r="H30" s="22">
        <v>0.17404</v>
      </c>
      <c r="I30" s="23">
        <v>0.08957</v>
      </c>
      <c r="J30" s="23">
        <v>0.1374</v>
      </c>
      <c r="K30" s="22">
        <v>13.69346</v>
      </c>
      <c r="L30" s="24">
        <v>0.1383</v>
      </c>
      <c r="M30" s="25">
        <v>0.1365</v>
      </c>
      <c r="N30" s="24">
        <v>0.15023</v>
      </c>
      <c r="O30" s="25">
        <v>0.14843</v>
      </c>
    </row>
    <row r="31" spans="1:15" ht="15.75" thickTop="1">
      <c r="A31" s="26" t="s">
        <v>19</v>
      </c>
      <c r="B31" s="27">
        <f aca="true" t="shared" si="6" ref="B31:O31">SUM(B26:B30)</f>
        <v>0.74498</v>
      </c>
      <c r="C31" s="28">
        <f t="shared" si="6"/>
        <v>1.01793</v>
      </c>
      <c r="D31" s="27">
        <f t="shared" si="6"/>
        <v>0.5204500000000001</v>
      </c>
      <c r="E31" s="28">
        <f t="shared" si="6"/>
        <v>768.09808</v>
      </c>
      <c r="F31" s="27">
        <f t="shared" si="6"/>
        <v>0.86256</v>
      </c>
      <c r="G31" s="28">
        <f t="shared" si="6"/>
        <v>0.4544</v>
      </c>
      <c r="H31" s="27">
        <f t="shared" si="6"/>
        <v>0.8688199999999999</v>
      </c>
      <c r="I31" s="28">
        <f t="shared" si="6"/>
        <v>0.44803</v>
      </c>
      <c r="J31" s="28">
        <f t="shared" si="6"/>
        <v>0.6868</v>
      </c>
      <c r="K31" s="27">
        <f t="shared" si="6"/>
        <v>68.63503999999999</v>
      </c>
      <c r="L31" s="19">
        <f t="shared" si="6"/>
        <v>0.6913</v>
      </c>
      <c r="M31" s="20">
        <f t="shared" si="6"/>
        <v>0.6823000000000001</v>
      </c>
      <c r="N31" s="19">
        <f t="shared" si="6"/>
        <v>0.74948</v>
      </c>
      <c r="O31" s="20">
        <f t="shared" si="6"/>
        <v>0.74048</v>
      </c>
    </row>
    <row r="32" spans="1:15" ht="15.75" thickBot="1">
      <c r="A32" s="31" t="s">
        <v>20</v>
      </c>
      <c r="B32" s="32">
        <f>B31/5</f>
        <v>0.148996</v>
      </c>
      <c r="C32" s="33">
        <f>C31/5</f>
        <v>0.203586</v>
      </c>
      <c r="D32" s="33">
        <f aca="true" t="shared" si="7" ref="D32:K32">D31/5</f>
        <v>0.10409000000000002</v>
      </c>
      <c r="E32" s="33">
        <f t="shared" si="7"/>
        <v>153.619616</v>
      </c>
      <c r="F32" s="33">
        <f t="shared" si="7"/>
        <v>0.172512</v>
      </c>
      <c r="G32" s="33">
        <f t="shared" si="7"/>
        <v>0.09088</v>
      </c>
      <c r="H32" s="33">
        <f t="shared" si="7"/>
        <v>0.17376399999999997</v>
      </c>
      <c r="I32" s="33">
        <f t="shared" si="7"/>
        <v>0.08960599999999999</v>
      </c>
      <c r="J32" s="33">
        <f t="shared" si="7"/>
        <v>0.13735999999999998</v>
      </c>
      <c r="K32" s="33">
        <f t="shared" si="7"/>
        <v>13.727007999999998</v>
      </c>
      <c r="L32" s="24">
        <f>L31/5</f>
        <v>0.13826</v>
      </c>
      <c r="M32" s="25">
        <f>M31/5</f>
        <v>0.13646000000000003</v>
      </c>
      <c r="N32" s="24">
        <f>N31/5</f>
        <v>0.149896</v>
      </c>
      <c r="O32" s="25">
        <f>O31/5</f>
        <v>0.148096</v>
      </c>
    </row>
    <row r="33" spans="1:15" ht="15.75" thickTop="1">
      <c r="A33" s="16">
        <v>41484</v>
      </c>
      <c r="B33" s="17">
        <v>0.14808</v>
      </c>
      <c r="C33" s="18">
        <v>0.20179</v>
      </c>
      <c r="D33" s="17">
        <v>0.10318</v>
      </c>
      <c r="E33" s="18">
        <v>152.46456</v>
      </c>
      <c r="F33" s="17">
        <v>0.16958</v>
      </c>
      <c r="G33" s="18">
        <v>0.09042</v>
      </c>
      <c r="H33" s="17">
        <v>0.17314</v>
      </c>
      <c r="I33" s="18">
        <v>0.08909</v>
      </c>
      <c r="J33" s="18">
        <v>0.137</v>
      </c>
      <c r="K33" s="17">
        <v>13.44158</v>
      </c>
      <c r="L33" s="19">
        <v>0.1379</v>
      </c>
      <c r="M33" s="20">
        <v>0.1361</v>
      </c>
      <c r="N33" s="19">
        <v>0.14898</v>
      </c>
      <c r="O33" s="20">
        <v>0.14718</v>
      </c>
    </row>
    <row r="34" spans="1:15" ht="15">
      <c r="A34" s="16">
        <v>41485</v>
      </c>
      <c r="B34" s="17">
        <v>0.14866</v>
      </c>
      <c r="C34" s="18">
        <v>0.20232</v>
      </c>
      <c r="D34" s="17">
        <v>0.10344</v>
      </c>
      <c r="E34" s="18">
        <v>152.39627</v>
      </c>
      <c r="F34" s="17">
        <v>0.17032</v>
      </c>
      <c r="G34" s="18">
        <v>0.09047</v>
      </c>
      <c r="H34" s="17">
        <v>0.17366</v>
      </c>
      <c r="I34" s="18">
        <v>0.08929</v>
      </c>
      <c r="J34" s="18">
        <v>0.1372</v>
      </c>
      <c r="K34" s="17">
        <v>13.44406</v>
      </c>
      <c r="L34" s="19">
        <v>0.1381</v>
      </c>
      <c r="M34" s="20">
        <v>0.1363</v>
      </c>
      <c r="N34" s="19">
        <v>0.14956</v>
      </c>
      <c r="O34" s="20">
        <v>0.14776</v>
      </c>
    </row>
    <row r="35" spans="1:15" ht="15.75" thickBot="1">
      <c r="A35" s="21">
        <v>41486</v>
      </c>
      <c r="B35" s="22">
        <v>0.15124</v>
      </c>
      <c r="C35" s="23">
        <v>0.20319</v>
      </c>
      <c r="D35" s="22">
        <v>0.10389</v>
      </c>
      <c r="E35" s="23">
        <v>153.50782</v>
      </c>
      <c r="F35" s="22">
        <v>0.1723</v>
      </c>
      <c r="G35" s="23">
        <v>0.09098</v>
      </c>
      <c r="H35" s="22">
        <v>0.1723</v>
      </c>
      <c r="I35" s="23">
        <v>0.09018</v>
      </c>
      <c r="J35" s="23">
        <v>0.1378</v>
      </c>
      <c r="K35" s="22">
        <v>13.51784</v>
      </c>
      <c r="L35" s="24">
        <v>0.1387</v>
      </c>
      <c r="M35" s="25">
        <v>0.1369</v>
      </c>
      <c r="N35" s="24">
        <v>0.15214</v>
      </c>
      <c r="O35" s="25">
        <v>0.15034</v>
      </c>
    </row>
    <row r="36" spans="1:15" ht="15.75" thickTop="1">
      <c r="A36" s="26" t="s">
        <v>19</v>
      </c>
      <c r="B36" s="27">
        <f aca="true" t="shared" si="8" ref="B36:O36">SUM(B33:B35)</f>
        <v>0.44798000000000004</v>
      </c>
      <c r="C36" s="28">
        <f t="shared" si="8"/>
        <v>0.6073</v>
      </c>
      <c r="D36" s="27">
        <f t="shared" si="8"/>
        <v>0.31051</v>
      </c>
      <c r="E36" s="28">
        <f t="shared" si="8"/>
        <v>458.36865</v>
      </c>
      <c r="F36" s="27">
        <f t="shared" si="8"/>
        <v>0.5122</v>
      </c>
      <c r="G36" s="28">
        <f t="shared" si="8"/>
        <v>0.27187</v>
      </c>
      <c r="H36" s="27">
        <f t="shared" si="8"/>
        <v>0.5191</v>
      </c>
      <c r="I36" s="28">
        <f t="shared" si="8"/>
        <v>0.26855999999999997</v>
      </c>
      <c r="J36" s="28">
        <f t="shared" si="8"/>
        <v>0.41200000000000003</v>
      </c>
      <c r="K36" s="27">
        <f t="shared" si="8"/>
        <v>40.40348</v>
      </c>
      <c r="L36" s="19">
        <f t="shared" si="8"/>
        <v>0.4147</v>
      </c>
      <c r="M36" s="20">
        <f t="shared" si="8"/>
        <v>0.4093</v>
      </c>
      <c r="N36" s="19">
        <f t="shared" si="8"/>
        <v>0.45068</v>
      </c>
      <c r="O36" s="20">
        <f t="shared" si="8"/>
        <v>0.44528</v>
      </c>
    </row>
    <row r="37" spans="1:15" ht="15.75" thickBot="1">
      <c r="A37" s="31" t="s">
        <v>20</v>
      </c>
      <c r="B37" s="32">
        <f>B36/4</f>
        <v>0.11199500000000001</v>
      </c>
      <c r="C37" s="33">
        <f>C36/4</f>
        <v>0.151825</v>
      </c>
      <c r="D37" s="33">
        <f aca="true" t="shared" si="9" ref="D37:K37">D36/4</f>
        <v>0.0776275</v>
      </c>
      <c r="E37" s="33">
        <f t="shared" si="9"/>
        <v>114.5921625</v>
      </c>
      <c r="F37" s="33">
        <f t="shared" si="9"/>
        <v>0.12805</v>
      </c>
      <c r="G37" s="33">
        <f t="shared" si="9"/>
        <v>0.0679675</v>
      </c>
      <c r="H37" s="33">
        <f t="shared" si="9"/>
        <v>0.129775</v>
      </c>
      <c r="I37" s="33">
        <f t="shared" si="9"/>
        <v>0.06713999999999999</v>
      </c>
      <c r="J37" s="33">
        <f t="shared" si="9"/>
        <v>0.10300000000000001</v>
      </c>
      <c r="K37" s="33">
        <f t="shared" si="9"/>
        <v>10.10087</v>
      </c>
      <c r="L37" s="24">
        <f>L36/4</f>
        <v>0.103675</v>
      </c>
      <c r="M37" s="25">
        <f>M36/4</f>
        <v>0.102325</v>
      </c>
      <c r="N37" s="25">
        <f>N36/4</f>
        <v>0.11267</v>
      </c>
      <c r="O37" s="25">
        <f>O36/4</f>
        <v>0.11132</v>
      </c>
    </row>
    <row r="38" spans="1:15" ht="15.75" thickTop="1">
      <c r="A38" s="36"/>
      <c r="B38" s="17"/>
      <c r="C38" s="18"/>
      <c r="D38" s="17"/>
      <c r="E38" s="18"/>
      <c r="F38" s="17"/>
      <c r="G38" s="18"/>
      <c r="H38" s="17"/>
      <c r="I38" s="18"/>
      <c r="J38" s="18"/>
      <c r="K38" s="17"/>
      <c r="L38" s="19"/>
      <c r="M38" s="20"/>
      <c r="N38" s="19"/>
      <c r="O38" s="20"/>
    </row>
    <row r="39" spans="1:15" ht="15">
      <c r="A39" s="36"/>
      <c r="B39" s="17"/>
      <c r="C39" s="18"/>
      <c r="D39" s="17"/>
      <c r="E39" s="18"/>
      <c r="F39" s="17"/>
      <c r="G39" s="18"/>
      <c r="H39" s="17"/>
      <c r="I39" s="18"/>
      <c r="J39" s="18"/>
      <c r="K39" s="17"/>
      <c r="L39" s="19"/>
      <c r="M39" s="20"/>
      <c r="N39" s="19"/>
      <c r="O39" s="20"/>
    </row>
    <row r="40" spans="1:15" ht="20.25">
      <c r="A40" s="36"/>
      <c r="B40" s="17"/>
      <c r="C40" s="52"/>
      <c r="D40" s="17"/>
      <c r="E40" s="38" t="s">
        <v>21</v>
      </c>
      <c r="F40" s="17"/>
      <c r="G40" s="18"/>
      <c r="H40" s="17"/>
      <c r="I40" s="18"/>
      <c r="J40" s="18"/>
      <c r="K40" s="17"/>
      <c r="L40" s="19"/>
      <c r="M40" s="20"/>
      <c r="N40" s="19"/>
      <c r="O40" s="20"/>
    </row>
    <row r="41" spans="1:15" ht="15.75" thickBot="1">
      <c r="A41" s="39"/>
      <c r="B41" s="40"/>
      <c r="C41" s="41"/>
      <c r="D41" s="40"/>
      <c r="E41" s="41"/>
      <c r="F41" s="40"/>
      <c r="G41" s="41"/>
      <c r="H41" s="40"/>
      <c r="I41" s="41"/>
      <c r="J41" s="41"/>
      <c r="K41" s="40"/>
      <c r="L41" s="42"/>
      <c r="M41" s="43"/>
      <c r="N41" s="42"/>
      <c r="O41" s="43"/>
    </row>
    <row r="42" spans="1:15" ht="15">
      <c r="A42" s="44" t="s">
        <v>22</v>
      </c>
      <c r="B42" s="45">
        <f aca="true" t="shared" si="10" ref="B42:K42">SUM(B6:B10,B13:B16,B19:B23,B26:B30,B33:B35)</f>
        <v>3.29988</v>
      </c>
      <c r="C42" s="58">
        <f t="shared" si="10"/>
        <v>4.525600000000001</v>
      </c>
      <c r="D42" s="45">
        <f t="shared" si="10"/>
        <v>2.3138</v>
      </c>
      <c r="E42" s="58">
        <f t="shared" si="10"/>
        <v>3256.60892</v>
      </c>
      <c r="F42" s="58">
        <f t="shared" si="10"/>
        <v>3.83614</v>
      </c>
      <c r="G42" s="45">
        <f t="shared" si="10"/>
        <v>2.01189</v>
      </c>
      <c r="H42" s="58">
        <f t="shared" si="10"/>
        <v>3.83436</v>
      </c>
      <c r="I42" s="45">
        <f t="shared" si="10"/>
        <v>1.9989799999999998</v>
      </c>
      <c r="J42" s="58">
        <f t="shared" si="10"/>
        <v>3.0295000000000005</v>
      </c>
      <c r="K42" s="46">
        <f t="shared" si="10"/>
        <v>301.75479999999993</v>
      </c>
      <c r="L42" s="19">
        <f>SUM(L11,L17,L24,L31,L36)</f>
        <v>3.0484</v>
      </c>
      <c r="M42" s="19">
        <f aca="true" t="shared" si="11" ref="M42:O42">SUM(M11,M17,M24,M31,M36)</f>
        <v>3.0088</v>
      </c>
      <c r="N42" s="19">
        <f t="shared" si="11"/>
        <v>3.32534</v>
      </c>
      <c r="O42" s="19">
        <f t="shared" si="11"/>
        <v>3.2800800000000003</v>
      </c>
    </row>
    <row r="43" spans="1:15" ht="15">
      <c r="A43" s="44" t="s">
        <v>23</v>
      </c>
      <c r="B43" s="45">
        <f>B42/22</f>
        <v>0.14999454545454546</v>
      </c>
      <c r="C43" s="46">
        <f>C42/22</f>
        <v>0.20570909090909095</v>
      </c>
      <c r="D43" s="46">
        <f aca="true" t="shared" si="12" ref="D43:K43">D42/22</f>
        <v>0.10517272727272728</v>
      </c>
      <c r="E43" s="46">
        <f t="shared" si="12"/>
        <v>148.02767818181817</v>
      </c>
      <c r="F43" s="46">
        <f t="shared" si="12"/>
        <v>0.17437</v>
      </c>
      <c r="G43" s="46">
        <f t="shared" si="12"/>
        <v>0.09144954545454546</v>
      </c>
      <c r="H43" s="46">
        <f t="shared" si="12"/>
        <v>0.17428909090909092</v>
      </c>
      <c r="I43" s="46">
        <f t="shared" si="12"/>
        <v>0.09086272727272726</v>
      </c>
      <c r="J43" s="46">
        <f t="shared" si="12"/>
        <v>0.13770454545454547</v>
      </c>
      <c r="K43" s="46">
        <f t="shared" si="12"/>
        <v>13.71612727272727</v>
      </c>
      <c r="L43" s="19">
        <f>L42/22</f>
        <v>0.13856363636363636</v>
      </c>
      <c r="M43" s="19">
        <f aca="true" t="shared" si="13" ref="M43:O43">M42/22</f>
        <v>0.13676363636363637</v>
      </c>
      <c r="N43" s="19">
        <f t="shared" si="13"/>
        <v>0.1511518181818182</v>
      </c>
      <c r="O43" s="19">
        <f t="shared" si="13"/>
        <v>0.14909454545454548</v>
      </c>
    </row>
    <row r="44" spans="1:15" ht="15">
      <c r="A44" s="44" t="s">
        <v>24</v>
      </c>
      <c r="B44" s="45">
        <f>1/B43</f>
        <v>6.666909099724838</v>
      </c>
      <c r="C44" s="46">
        <f>1/C43</f>
        <v>4.8612338695421595</v>
      </c>
      <c r="D44" s="45">
        <f>1/D43</f>
        <v>9.508168381018239</v>
      </c>
      <c r="E44" s="46">
        <f>1000/E43</f>
        <v>6.755493379905132</v>
      </c>
      <c r="F44" s="46">
        <f aca="true" t="shared" si="14" ref="F44:J44">1/F43</f>
        <v>5.734931467568963</v>
      </c>
      <c r="G44" s="45">
        <f t="shared" si="14"/>
        <v>10.934991475677098</v>
      </c>
      <c r="H44" s="46">
        <f t="shared" si="14"/>
        <v>5.737593757497992</v>
      </c>
      <c r="I44" s="45">
        <f t="shared" si="14"/>
        <v>11.005612862559907</v>
      </c>
      <c r="J44" s="46">
        <f t="shared" si="14"/>
        <v>7.261924409968641</v>
      </c>
      <c r="K44" s="46">
        <f>100/K43</f>
        <v>7.290687670916918</v>
      </c>
      <c r="L44" s="19">
        <f>1/L43</f>
        <v>7.2169006692035165</v>
      </c>
      <c r="M44" s="19">
        <f aca="true" t="shared" si="15" ref="M44:O44">1/M43</f>
        <v>7.311885136931667</v>
      </c>
      <c r="N44" s="19">
        <f t="shared" si="15"/>
        <v>6.615864843895661</v>
      </c>
      <c r="O44" s="19">
        <f t="shared" si="15"/>
        <v>6.707153484061363</v>
      </c>
    </row>
    <row r="45" spans="1:15" ht="15.75" thickBot="1">
      <c r="A45" s="47"/>
      <c r="B45" s="48"/>
      <c r="C45" s="49"/>
      <c r="D45" s="48"/>
      <c r="E45" s="49"/>
      <c r="F45" s="49"/>
      <c r="G45" s="48"/>
      <c r="H45" s="49"/>
      <c r="I45" s="48"/>
      <c r="J45" s="49"/>
      <c r="K45" s="48"/>
      <c r="L45" s="42"/>
      <c r="M45" s="43"/>
      <c r="N45" s="42"/>
      <c r="O45" s="43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 topLeftCell="A7">
      <selection activeCell="A3" sqref="A3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  <col min="12" max="12" width="10.28125" style="0" customWidth="1"/>
    <col min="13" max="13" width="9.7109375" style="0" customWidth="1"/>
    <col min="14" max="14" width="10.7109375" style="0" customWidth="1"/>
    <col min="15" max="15" width="10.28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thickBot="1">
      <c r="A2" s="1"/>
      <c r="B2" s="1"/>
      <c r="C2" s="2" t="s">
        <v>32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1</v>
      </c>
      <c r="M3" s="5"/>
      <c r="N3" s="5"/>
      <c r="O3" s="6"/>
    </row>
    <row r="4" spans="1:15" ht="15.75" thickBot="1">
      <c r="A4" s="7"/>
      <c r="B4" s="8"/>
      <c r="C4" s="7"/>
      <c r="D4" s="8"/>
      <c r="E4" s="7"/>
      <c r="F4" s="8"/>
      <c r="G4" s="7"/>
      <c r="H4" s="8"/>
      <c r="I4" s="7"/>
      <c r="J4" s="7"/>
      <c r="K4" s="8"/>
      <c r="L4" s="9" t="s">
        <v>2</v>
      </c>
      <c r="M4" s="10"/>
      <c r="N4" s="9" t="s">
        <v>3</v>
      </c>
      <c r="O4" s="11"/>
    </row>
    <row r="5" spans="1:15" ht="15.75" thickBot="1">
      <c r="A5" s="12" t="s">
        <v>4</v>
      </c>
      <c r="B5" s="13" t="s">
        <v>5</v>
      </c>
      <c r="C5" s="12" t="s">
        <v>6</v>
      </c>
      <c r="D5" s="13" t="s">
        <v>7</v>
      </c>
      <c r="E5" s="12" t="s">
        <v>8</v>
      </c>
      <c r="F5" s="13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4" t="s">
        <v>17</v>
      </c>
      <c r="O5" s="15" t="s">
        <v>18</v>
      </c>
    </row>
    <row r="6" spans="1:15" ht="15">
      <c r="A6" s="62">
        <v>41487</v>
      </c>
      <c r="B6" s="63">
        <v>0.15381</v>
      </c>
      <c r="C6" s="64">
        <v>0.20387</v>
      </c>
      <c r="D6" s="63">
        <v>0.10424</v>
      </c>
      <c r="E6" s="64">
        <v>155.07668</v>
      </c>
      <c r="F6" s="63">
        <v>0.17357</v>
      </c>
      <c r="G6" s="64">
        <v>0.09146</v>
      </c>
      <c r="H6" s="63">
        <v>0.17618</v>
      </c>
      <c r="I6" s="64">
        <v>0.09115</v>
      </c>
      <c r="J6" s="64">
        <v>0.1384</v>
      </c>
      <c r="K6" s="63">
        <v>13.5824</v>
      </c>
      <c r="L6" s="65">
        <v>0.1393</v>
      </c>
      <c r="M6" s="66">
        <v>0.1375</v>
      </c>
      <c r="N6" s="65">
        <v>0.15471</v>
      </c>
      <c r="O6" s="66">
        <v>0.15291</v>
      </c>
    </row>
    <row r="7" spans="1:15" ht="15.75" thickBot="1">
      <c r="A7" s="21">
        <v>41488</v>
      </c>
      <c r="B7" s="22">
        <v>0.15506</v>
      </c>
      <c r="C7" s="23">
        <v>0.20477</v>
      </c>
      <c r="D7" s="22">
        <v>0.1047</v>
      </c>
      <c r="E7" s="23">
        <v>155.59921</v>
      </c>
      <c r="F7" s="22">
        <v>0.17513</v>
      </c>
      <c r="G7" s="23">
        <v>0.09182</v>
      </c>
      <c r="H7" s="22">
        <v>0.17666</v>
      </c>
      <c r="I7" s="23">
        <v>0.09141</v>
      </c>
      <c r="J7" s="23">
        <v>0.1387</v>
      </c>
      <c r="K7" s="22">
        <v>13.69923</v>
      </c>
      <c r="L7" s="24">
        <v>0.1396</v>
      </c>
      <c r="M7" s="25">
        <v>0.1378</v>
      </c>
      <c r="N7" s="24">
        <v>0.15596</v>
      </c>
      <c r="O7" s="25">
        <v>0.15416</v>
      </c>
    </row>
    <row r="8" spans="1:15" ht="15.75" thickTop="1">
      <c r="A8" s="26" t="s">
        <v>19</v>
      </c>
      <c r="B8" s="27">
        <f aca="true" t="shared" si="0" ref="B8:O8">SUM(B6:B7)</f>
        <v>0.30887</v>
      </c>
      <c r="C8" s="28">
        <f t="shared" si="0"/>
        <v>0.40864</v>
      </c>
      <c r="D8" s="27">
        <f t="shared" si="0"/>
        <v>0.20894000000000001</v>
      </c>
      <c r="E8" s="28">
        <f t="shared" si="0"/>
        <v>310.67589</v>
      </c>
      <c r="F8" s="27">
        <f t="shared" si="0"/>
        <v>0.3487</v>
      </c>
      <c r="G8" s="28">
        <f t="shared" si="0"/>
        <v>0.18328</v>
      </c>
      <c r="H8" s="27">
        <f t="shared" si="0"/>
        <v>0.35284000000000004</v>
      </c>
      <c r="I8" s="28">
        <f t="shared" si="0"/>
        <v>0.18256</v>
      </c>
      <c r="J8" s="28">
        <f t="shared" si="0"/>
        <v>0.2771</v>
      </c>
      <c r="K8" s="27">
        <f t="shared" si="0"/>
        <v>27.28163</v>
      </c>
      <c r="L8" s="19">
        <f t="shared" si="0"/>
        <v>0.27890000000000004</v>
      </c>
      <c r="M8" s="20">
        <f t="shared" si="0"/>
        <v>0.2753</v>
      </c>
      <c r="N8" s="19">
        <f t="shared" si="0"/>
        <v>0.31067</v>
      </c>
      <c r="O8" s="20">
        <f t="shared" si="0"/>
        <v>0.30706999999999995</v>
      </c>
    </row>
    <row r="9" spans="1:15" ht="15.75" thickBot="1">
      <c r="A9" s="31" t="s">
        <v>20</v>
      </c>
      <c r="B9" s="32">
        <f>B8/4</f>
        <v>0.0772175</v>
      </c>
      <c r="C9" s="33">
        <f>C8/4</f>
        <v>0.10216</v>
      </c>
      <c r="D9" s="33">
        <f aca="true" t="shared" si="1" ref="D9:K9">D8/4</f>
        <v>0.052235000000000004</v>
      </c>
      <c r="E9" s="33">
        <f t="shared" si="1"/>
        <v>77.6689725</v>
      </c>
      <c r="F9" s="33">
        <f t="shared" si="1"/>
        <v>0.087175</v>
      </c>
      <c r="G9" s="33">
        <f t="shared" si="1"/>
        <v>0.04582</v>
      </c>
      <c r="H9" s="33">
        <f t="shared" si="1"/>
        <v>0.08821000000000001</v>
      </c>
      <c r="I9" s="33">
        <f t="shared" si="1"/>
        <v>0.04564</v>
      </c>
      <c r="J9" s="33">
        <f t="shared" si="1"/>
        <v>0.069275</v>
      </c>
      <c r="K9" s="33">
        <f t="shared" si="1"/>
        <v>6.8204075</v>
      </c>
      <c r="L9" s="24">
        <f>L8/4</f>
        <v>0.06972500000000001</v>
      </c>
      <c r="M9" s="25">
        <f>M8/4</f>
        <v>0.068825</v>
      </c>
      <c r="N9" s="24">
        <f>N8/4</f>
        <v>0.0776675</v>
      </c>
      <c r="O9" s="25">
        <f>O8/4</f>
        <v>0.07676749999999999</v>
      </c>
    </row>
    <row r="10" spans="1:15" ht="15.75" thickTop="1">
      <c r="A10" s="16">
        <v>41491</v>
      </c>
      <c r="B10" s="17">
        <v>0.15556</v>
      </c>
      <c r="C10" s="18">
        <v>0.20425</v>
      </c>
      <c r="D10" s="17">
        <v>0.10443</v>
      </c>
      <c r="E10" s="18">
        <v>156.03975</v>
      </c>
      <c r="F10" s="17">
        <v>0.17953</v>
      </c>
      <c r="G10" s="18">
        <v>0.09199</v>
      </c>
      <c r="H10" s="17">
        <v>0.17642</v>
      </c>
      <c r="I10" s="18">
        <v>0.09075</v>
      </c>
      <c r="J10" s="18">
        <v>0.1387</v>
      </c>
      <c r="K10" s="17">
        <v>13.71414</v>
      </c>
      <c r="L10" s="19">
        <v>0.1396</v>
      </c>
      <c r="M10" s="20">
        <v>0.1378</v>
      </c>
      <c r="N10" s="19">
        <v>0.15646</v>
      </c>
      <c r="O10" s="20">
        <v>0.15466</v>
      </c>
    </row>
    <row r="11" spans="1:15" ht="15">
      <c r="A11" s="16">
        <v>41492</v>
      </c>
      <c r="B11" s="17">
        <v>0.15593</v>
      </c>
      <c r="C11" s="18">
        <v>0.20458</v>
      </c>
      <c r="D11" s="17">
        <v>0.1046</v>
      </c>
      <c r="E11" s="18">
        <v>154.78504</v>
      </c>
      <c r="F11" s="17">
        <v>0.17873</v>
      </c>
      <c r="G11" s="18">
        <v>0.09158</v>
      </c>
      <c r="H11" s="17">
        <v>0.17614</v>
      </c>
      <c r="I11" s="18">
        <v>0.09053</v>
      </c>
      <c r="J11" s="18">
        <v>0.1387</v>
      </c>
      <c r="K11" s="17">
        <v>13.68276</v>
      </c>
      <c r="L11" s="19">
        <v>0.1396</v>
      </c>
      <c r="M11" s="20">
        <v>0.1378</v>
      </c>
      <c r="N11" s="19">
        <v>0.15683</v>
      </c>
      <c r="O11" s="20">
        <v>0.15503</v>
      </c>
    </row>
    <row r="12" spans="1:15" ht="15">
      <c r="A12" s="16">
        <v>41493</v>
      </c>
      <c r="B12" s="17">
        <v>0.15466</v>
      </c>
      <c r="C12" s="18">
        <v>0.20396</v>
      </c>
      <c r="D12" s="17">
        <v>0.10428</v>
      </c>
      <c r="E12" s="18">
        <v>154.39122</v>
      </c>
      <c r="F12" s="17">
        <v>0.17614</v>
      </c>
      <c r="G12" s="18">
        <v>0.09147</v>
      </c>
      <c r="H12" s="17">
        <v>0.17569</v>
      </c>
      <c r="I12" s="18">
        <v>0.09019</v>
      </c>
      <c r="J12" s="18">
        <v>0.1386</v>
      </c>
      <c r="K12" s="17">
        <v>13.57483</v>
      </c>
      <c r="L12" s="19">
        <v>0.1395</v>
      </c>
      <c r="M12" s="20">
        <v>0.1377</v>
      </c>
      <c r="N12" s="19">
        <v>0.15556</v>
      </c>
      <c r="O12" s="20">
        <v>0.15376</v>
      </c>
    </row>
    <row r="13" spans="1:15" ht="15">
      <c r="A13" s="16">
        <v>41494</v>
      </c>
      <c r="B13" s="17">
        <v>0.15418</v>
      </c>
      <c r="C13" s="18">
        <v>0.20339</v>
      </c>
      <c r="D13" s="17">
        <v>0.10399</v>
      </c>
      <c r="E13" s="18">
        <v>154.556</v>
      </c>
      <c r="F13" s="17">
        <v>0.1743</v>
      </c>
      <c r="G13" s="18">
        <v>0.09116</v>
      </c>
      <c r="H13" s="17">
        <v>0.17543</v>
      </c>
      <c r="I13" s="18">
        <v>0.0896</v>
      </c>
      <c r="J13" s="18">
        <v>0.1384</v>
      </c>
      <c r="K13" s="17">
        <v>13.4184</v>
      </c>
      <c r="L13" s="19">
        <v>0.1393</v>
      </c>
      <c r="M13" s="20">
        <v>0.1375</v>
      </c>
      <c r="N13" s="19">
        <v>0.15508</v>
      </c>
      <c r="O13" s="20">
        <v>0.15328</v>
      </c>
    </row>
    <row r="14" spans="1:15" ht="15.75" thickBot="1">
      <c r="A14" s="21">
        <v>41495</v>
      </c>
      <c r="B14" s="22">
        <v>0.15204</v>
      </c>
      <c r="C14" s="23">
        <v>0.20174</v>
      </c>
      <c r="D14" s="22">
        <v>0.10315</v>
      </c>
      <c r="E14" s="23">
        <v>153.57733</v>
      </c>
      <c r="F14" s="22">
        <v>0.17258</v>
      </c>
      <c r="G14" s="23">
        <v>0.09056</v>
      </c>
      <c r="H14" s="22">
        <v>0.1741</v>
      </c>
      <c r="I14" s="23">
        <v>0.08876</v>
      </c>
      <c r="J14" s="23">
        <v>0.1379</v>
      </c>
      <c r="K14" s="22">
        <v>13.27339</v>
      </c>
      <c r="L14" s="24">
        <v>0.1388</v>
      </c>
      <c r="M14" s="25">
        <v>0.137</v>
      </c>
      <c r="N14" s="24">
        <v>0.15294</v>
      </c>
      <c r="O14" s="25">
        <v>0.15114</v>
      </c>
    </row>
    <row r="15" spans="1:15" ht="15.75" thickTop="1">
      <c r="A15" s="26" t="s">
        <v>19</v>
      </c>
      <c r="B15" s="27">
        <f aca="true" t="shared" si="2" ref="B15:O15">SUM(B10:B14)</f>
        <v>0.77237</v>
      </c>
      <c r="C15" s="28">
        <f t="shared" si="2"/>
        <v>1.01792</v>
      </c>
      <c r="D15" s="27">
        <f t="shared" si="2"/>
        <v>0.52045</v>
      </c>
      <c r="E15" s="28">
        <f t="shared" si="2"/>
        <v>773.34934</v>
      </c>
      <c r="F15" s="27">
        <f t="shared" si="2"/>
        <v>0.8812800000000001</v>
      </c>
      <c r="G15" s="28">
        <f t="shared" si="2"/>
        <v>0.45676000000000005</v>
      </c>
      <c r="H15" s="27">
        <f t="shared" si="2"/>
        <v>0.87778</v>
      </c>
      <c r="I15" s="28">
        <f t="shared" si="2"/>
        <v>0.44983</v>
      </c>
      <c r="J15" s="28">
        <f t="shared" si="2"/>
        <v>0.6923</v>
      </c>
      <c r="K15" s="27">
        <f t="shared" si="2"/>
        <v>67.66352</v>
      </c>
      <c r="L15" s="19">
        <f t="shared" si="2"/>
        <v>0.6968000000000001</v>
      </c>
      <c r="M15" s="20">
        <f t="shared" si="2"/>
        <v>0.6878</v>
      </c>
      <c r="N15" s="19">
        <f t="shared" si="2"/>
        <v>0.77687</v>
      </c>
      <c r="O15" s="20">
        <f t="shared" si="2"/>
        <v>0.76787</v>
      </c>
    </row>
    <row r="16" spans="1:15" ht="15.75" thickBot="1">
      <c r="A16" s="31" t="s">
        <v>20</v>
      </c>
      <c r="B16" s="32">
        <f>B15/5</f>
        <v>0.154474</v>
      </c>
      <c r="C16" s="33">
        <f>C15/5</f>
        <v>0.203584</v>
      </c>
      <c r="D16" s="33">
        <f aca="true" t="shared" si="3" ref="D16:K16">D15/5</f>
        <v>0.10408999999999999</v>
      </c>
      <c r="E16" s="33">
        <f t="shared" si="3"/>
        <v>154.669868</v>
      </c>
      <c r="F16" s="33">
        <f t="shared" si="3"/>
        <v>0.17625600000000002</v>
      </c>
      <c r="G16" s="33">
        <f t="shared" si="3"/>
        <v>0.09135200000000002</v>
      </c>
      <c r="H16" s="33">
        <f t="shared" si="3"/>
        <v>0.175556</v>
      </c>
      <c r="I16" s="33">
        <f t="shared" si="3"/>
        <v>0.089966</v>
      </c>
      <c r="J16" s="33">
        <f t="shared" si="3"/>
        <v>0.13846</v>
      </c>
      <c r="K16" s="33">
        <f t="shared" si="3"/>
        <v>13.532704</v>
      </c>
      <c r="L16" s="24">
        <f>L15/5</f>
        <v>0.13936</v>
      </c>
      <c r="M16" s="25">
        <f>M15/5</f>
        <v>0.13756</v>
      </c>
      <c r="N16" s="24">
        <f>N15/5</f>
        <v>0.15537399999999998</v>
      </c>
      <c r="O16" s="25">
        <f>O15/5</f>
        <v>0.15357400000000002</v>
      </c>
    </row>
    <row r="17" spans="1:15" ht="15" customHeight="1" thickTop="1">
      <c r="A17" s="16">
        <v>41498</v>
      </c>
      <c r="B17" s="17">
        <v>0.14914</v>
      </c>
      <c r="C17" s="18">
        <v>0.20125</v>
      </c>
      <c r="D17" s="17">
        <v>0.10259</v>
      </c>
      <c r="E17" s="18">
        <v>152.39387</v>
      </c>
      <c r="F17" s="17">
        <v>0.17075</v>
      </c>
      <c r="G17" s="18">
        <v>0.09006</v>
      </c>
      <c r="H17" s="17">
        <v>0.17272</v>
      </c>
      <c r="I17" s="18">
        <v>0.08849</v>
      </c>
      <c r="J17" s="18">
        <v>0.1372</v>
      </c>
      <c r="K17" s="17">
        <v>13.20773</v>
      </c>
      <c r="L17" s="19">
        <v>0.1372</v>
      </c>
      <c r="M17" s="20">
        <v>0.1381</v>
      </c>
      <c r="N17" s="19">
        <v>0.15004</v>
      </c>
      <c r="O17" s="20">
        <v>0.14824</v>
      </c>
    </row>
    <row r="18" spans="1:15" ht="15">
      <c r="A18" s="16">
        <v>41499</v>
      </c>
      <c r="B18" s="17">
        <v>0.14961</v>
      </c>
      <c r="C18" s="18">
        <v>0.20181</v>
      </c>
      <c r="D18" s="17">
        <v>0.10318</v>
      </c>
      <c r="E18" s="18">
        <v>152.8137</v>
      </c>
      <c r="F18" s="17">
        <v>0.17108</v>
      </c>
      <c r="G18" s="18">
        <v>0.09036</v>
      </c>
      <c r="H18" s="17">
        <v>0.17108</v>
      </c>
      <c r="I18" s="18">
        <v>0.09036</v>
      </c>
      <c r="J18" s="18">
        <v>0.1373</v>
      </c>
      <c r="K18" s="17">
        <v>13.24361</v>
      </c>
      <c r="L18" s="19">
        <v>0.1382</v>
      </c>
      <c r="M18" s="20">
        <v>0.1364</v>
      </c>
      <c r="N18" s="19">
        <v>0.15051</v>
      </c>
      <c r="O18" s="20">
        <v>0.14871</v>
      </c>
    </row>
    <row r="19" spans="1:15" ht="15">
      <c r="A19" s="16">
        <v>41500</v>
      </c>
      <c r="B19" s="17">
        <v>0.15131</v>
      </c>
      <c r="C19" s="18">
        <v>0.20331</v>
      </c>
      <c r="D19" s="17">
        <v>0.10395</v>
      </c>
      <c r="E19" s="18">
        <v>153.88522</v>
      </c>
      <c r="F19" s="17">
        <v>0.17299</v>
      </c>
      <c r="G19" s="18">
        <v>0.09082</v>
      </c>
      <c r="H19" s="17">
        <v>0.17468</v>
      </c>
      <c r="I19" s="18">
        <v>0.08918</v>
      </c>
      <c r="J19" s="18">
        <v>0.1378</v>
      </c>
      <c r="K19" s="17">
        <v>13.53368</v>
      </c>
      <c r="L19" s="19">
        <v>0.1387</v>
      </c>
      <c r="M19" s="20">
        <v>0.1369</v>
      </c>
      <c r="N19" s="19">
        <v>0.15221</v>
      </c>
      <c r="O19" s="20">
        <v>0.15041</v>
      </c>
    </row>
    <row r="20" spans="1:15" ht="15">
      <c r="A20" s="16">
        <v>41501</v>
      </c>
      <c r="B20" s="17">
        <v>0.15074</v>
      </c>
      <c r="C20" s="18">
        <v>0.20295</v>
      </c>
      <c r="D20" s="17">
        <v>0.10376</v>
      </c>
      <c r="E20" s="18">
        <v>154.02359</v>
      </c>
      <c r="F20" s="17">
        <v>0.1719</v>
      </c>
      <c r="G20" s="18">
        <v>0.0908</v>
      </c>
      <c r="H20" s="17">
        <v>0.1719</v>
      </c>
      <c r="I20" s="18">
        <v>0.08879</v>
      </c>
      <c r="J20" s="18">
        <v>0.1376</v>
      </c>
      <c r="K20" s="17">
        <v>13.50234</v>
      </c>
      <c r="L20" s="19">
        <v>0.1385</v>
      </c>
      <c r="M20" s="20">
        <v>0.1367</v>
      </c>
      <c r="N20" s="19">
        <v>0.15164</v>
      </c>
      <c r="O20" s="20">
        <v>0.14984</v>
      </c>
    </row>
    <row r="21" spans="1:15" ht="15.75" thickBot="1">
      <c r="A21" s="21">
        <v>41502</v>
      </c>
      <c r="B21" s="22">
        <v>0.15109</v>
      </c>
      <c r="C21" s="23">
        <v>0.20286</v>
      </c>
      <c r="D21" s="22">
        <v>0.10372</v>
      </c>
      <c r="E21" s="23">
        <v>153.90901</v>
      </c>
      <c r="F21" s="22">
        <v>0.17107</v>
      </c>
      <c r="G21" s="23">
        <v>0.0907</v>
      </c>
      <c r="H21" s="22">
        <v>0.17518</v>
      </c>
      <c r="I21" s="23">
        <v>0.08844</v>
      </c>
      <c r="J21" s="23">
        <v>0.1377</v>
      </c>
      <c r="K21" s="22">
        <v>13.47377</v>
      </c>
      <c r="L21" s="24">
        <v>0.1386</v>
      </c>
      <c r="M21" s="25">
        <v>0.1368</v>
      </c>
      <c r="N21" s="24">
        <v>0.15199</v>
      </c>
      <c r="O21" s="25">
        <v>0.15019</v>
      </c>
    </row>
    <row r="22" spans="1:15" ht="15.75" thickTop="1">
      <c r="A22" s="26" t="s">
        <v>19</v>
      </c>
      <c r="B22" s="27">
        <f aca="true" t="shared" si="4" ref="B22:O22">SUM(B17:B21)</f>
        <v>0.75189</v>
      </c>
      <c r="C22" s="28">
        <f t="shared" si="4"/>
        <v>1.0121799999999999</v>
      </c>
      <c r="D22" s="27">
        <f t="shared" si="4"/>
        <v>0.5172</v>
      </c>
      <c r="E22" s="28">
        <f t="shared" si="4"/>
        <v>767.02539</v>
      </c>
      <c r="F22" s="27">
        <f t="shared" si="4"/>
        <v>0.85779</v>
      </c>
      <c r="G22" s="28">
        <f t="shared" si="4"/>
        <v>0.45274</v>
      </c>
      <c r="H22" s="27">
        <f t="shared" si="4"/>
        <v>0.86556</v>
      </c>
      <c r="I22" s="28">
        <f t="shared" si="4"/>
        <v>0.44526</v>
      </c>
      <c r="J22" s="28">
        <f t="shared" si="4"/>
        <v>0.6876</v>
      </c>
      <c r="K22" s="27">
        <f t="shared" si="4"/>
        <v>66.96113000000001</v>
      </c>
      <c r="L22" s="19">
        <f t="shared" si="4"/>
        <v>0.6912</v>
      </c>
      <c r="M22" s="20">
        <f t="shared" si="4"/>
        <v>0.6849000000000001</v>
      </c>
      <c r="N22" s="19">
        <f t="shared" si="4"/>
        <v>0.75639</v>
      </c>
      <c r="O22" s="20">
        <f t="shared" si="4"/>
        <v>0.74739</v>
      </c>
    </row>
    <row r="23" spans="1:15" ht="15.75" thickBot="1">
      <c r="A23" s="31" t="s">
        <v>20</v>
      </c>
      <c r="B23" s="32">
        <f>B22/5</f>
        <v>0.15037799999999998</v>
      </c>
      <c r="C23" s="33">
        <f>C22/5</f>
        <v>0.20243599999999998</v>
      </c>
      <c r="D23" s="33">
        <f aca="true" t="shared" si="5" ref="D23:K23">D22/5</f>
        <v>0.10344</v>
      </c>
      <c r="E23" s="33">
        <f t="shared" si="5"/>
        <v>153.405078</v>
      </c>
      <c r="F23" s="33">
        <f t="shared" si="5"/>
        <v>0.17155800000000002</v>
      </c>
      <c r="G23" s="33">
        <f t="shared" si="5"/>
        <v>0.09054799999999999</v>
      </c>
      <c r="H23" s="33">
        <f t="shared" si="5"/>
        <v>0.173112</v>
      </c>
      <c r="I23" s="33">
        <f t="shared" si="5"/>
        <v>0.08905199999999999</v>
      </c>
      <c r="J23" s="33">
        <f t="shared" si="5"/>
        <v>0.13752</v>
      </c>
      <c r="K23" s="33">
        <f t="shared" si="5"/>
        <v>13.392226000000003</v>
      </c>
      <c r="L23" s="24">
        <f>L22/5</f>
        <v>0.13824</v>
      </c>
      <c r="M23" s="25">
        <f>M22/5</f>
        <v>0.13698000000000002</v>
      </c>
      <c r="N23" s="24">
        <f>N22/5</f>
        <v>0.151278</v>
      </c>
      <c r="O23" s="25">
        <f>O22/5</f>
        <v>0.149478</v>
      </c>
    </row>
    <row r="24" spans="1:15" ht="15.75" thickTop="1">
      <c r="A24" s="16">
        <v>41505</v>
      </c>
      <c r="B24" s="17">
        <v>0.14937</v>
      </c>
      <c r="C24" s="18">
        <v>0.20129</v>
      </c>
      <c r="D24" s="17">
        <v>0.10292</v>
      </c>
      <c r="E24" s="18"/>
      <c r="F24" s="17">
        <v>0.16928</v>
      </c>
      <c r="G24" s="18">
        <v>0.09014</v>
      </c>
      <c r="H24" s="17">
        <v>0.17422</v>
      </c>
      <c r="I24" s="18">
        <v>0.0878</v>
      </c>
      <c r="J24" s="18">
        <v>0.1372</v>
      </c>
      <c r="K24" s="17">
        <v>13.38455</v>
      </c>
      <c r="L24" s="19">
        <v>0.1381</v>
      </c>
      <c r="M24" s="20">
        <v>0.1363</v>
      </c>
      <c r="N24" s="19">
        <v>0.15027</v>
      </c>
      <c r="O24" s="20">
        <v>0.14847</v>
      </c>
    </row>
    <row r="25" spans="1:15" ht="15">
      <c r="A25" s="16">
        <v>41506</v>
      </c>
      <c r="B25" s="17">
        <v>0.15088</v>
      </c>
      <c r="C25" s="18">
        <v>0.20174</v>
      </c>
      <c r="D25" s="17">
        <v>0.10304</v>
      </c>
      <c r="E25" s="18">
        <v>153.41162</v>
      </c>
      <c r="F25" s="17">
        <v>0.17053</v>
      </c>
      <c r="G25" s="18">
        <v>0.09039</v>
      </c>
      <c r="H25" s="17">
        <v>0.17571</v>
      </c>
      <c r="I25" s="18">
        <v>0.08789</v>
      </c>
      <c r="J25" s="18">
        <v>0.1376</v>
      </c>
      <c r="K25" s="17">
        <v>13.44094</v>
      </c>
      <c r="L25" s="19">
        <v>0.1385</v>
      </c>
      <c r="M25" s="20">
        <v>0.1367</v>
      </c>
      <c r="N25" s="19">
        <v>0.15178</v>
      </c>
      <c r="O25" s="20">
        <v>0.14998</v>
      </c>
    </row>
    <row r="26" spans="1:15" ht="15">
      <c r="A26" s="16">
        <v>41507</v>
      </c>
      <c r="B26" s="17">
        <v>0.15176</v>
      </c>
      <c r="C26" s="18">
        <v>0.20117</v>
      </c>
      <c r="D26" s="17">
        <v>0.10286</v>
      </c>
      <c r="E26" s="18">
        <v>154.46002</v>
      </c>
      <c r="F26" s="17">
        <v>0.17196</v>
      </c>
      <c r="G26" s="18">
        <v>0.0904</v>
      </c>
      <c r="H26" s="17">
        <v>0.17589</v>
      </c>
      <c r="I26" s="18">
        <v>0.08796</v>
      </c>
      <c r="J26" s="18">
        <v>0.1378</v>
      </c>
      <c r="K26" s="17">
        <v>13.41087</v>
      </c>
      <c r="L26" s="19">
        <v>0.1387</v>
      </c>
      <c r="M26" s="20">
        <v>0.1369</v>
      </c>
      <c r="N26" s="19">
        <v>0.15266</v>
      </c>
      <c r="O26" s="20">
        <v>0.15086</v>
      </c>
    </row>
    <row r="27" spans="1:15" ht="15">
      <c r="A27" s="16">
        <v>41508</v>
      </c>
      <c r="B27" s="17">
        <v>0.15406</v>
      </c>
      <c r="C27" s="18">
        <v>0.20265</v>
      </c>
      <c r="D27" s="17">
        <v>0.10361</v>
      </c>
      <c r="E27" s="18">
        <v>154.7293</v>
      </c>
      <c r="F27" s="17">
        <v>0.1764</v>
      </c>
      <c r="G27" s="18">
        <v>0.0908</v>
      </c>
      <c r="H27" s="17">
        <v>0.17753</v>
      </c>
      <c r="I27" s="18">
        <v>0.08834</v>
      </c>
      <c r="J27" s="18">
        <v>0.1384</v>
      </c>
      <c r="K27" s="17">
        <v>13.51701</v>
      </c>
      <c r="L27" s="19">
        <v>0.1393</v>
      </c>
      <c r="M27" s="20">
        <v>0.1375</v>
      </c>
      <c r="N27" s="19">
        <v>0.15496</v>
      </c>
      <c r="O27" s="20">
        <v>0.15316</v>
      </c>
    </row>
    <row r="28" spans="1:15" ht="15.75" thickBot="1">
      <c r="A28" s="21">
        <v>41509</v>
      </c>
      <c r="B28" s="22">
        <v>0.15384</v>
      </c>
      <c r="C28" s="23">
        <v>0.20294</v>
      </c>
      <c r="D28" s="22">
        <v>0.10376</v>
      </c>
      <c r="E28" s="23">
        <v>155.4514</v>
      </c>
      <c r="F28" s="22">
        <v>0.17664</v>
      </c>
      <c r="G28" s="23">
        <v>0.09114</v>
      </c>
      <c r="H28" s="22">
        <v>0.17755</v>
      </c>
      <c r="I28" s="23">
        <v>0.0887</v>
      </c>
      <c r="J28" s="23">
        <v>0.134</v>
      </c>
      <c r="K28" s="22">
        <v>13.60507</v>
      </c>
      <c r="L28" s="24">
        <v>0.1393</v>
      </c>
      <c r="M28" s="25">
        <v>0.1375</v>
      </c>
      <c r="N28" s="24">
        <v>0.15474</v>
      </c>
      <c r="O28" s="25">
        <v>0.15294</v>
      </c>
    </row>
    <row r="29" spans="1:15" ht="15.75" thickTop="1">
      <c r="A29" s="26" t="s">
        <v>19</v>
      </c>
      <c r="B29" s="27">
        <f aca="true" t="shared" si="6" ref="B29:O29">SUM(B24:B28)</f>
        <v>0.75991</v>
      </c>
      <c r="C29" s="28">
        <f t="shared" si="6"/>
        <v>1.00979</v>
      </c>
      <c r="D29" s="27">
        <f t="shared" si="6"/>
        <v>0.5161899999999999</v>
      </c>
      <c r="E29" s="28">
        <f t="shared" si="6"/>
        <v>618.05234</v>
      </c>
      <c r="F29" s="27">
        <f t="shared" si="6"/>
        <v>0.8648100000000001</v>
      </c>
      <c r="G29" s="28">
        <f t="shared" si="6"/>
        <v>0.45287</v>
      </c>
      <c r="H29" s="27">
        <f t="shared" si="6"/>
        <v>0.8808999999999999</v>
      </c>
      <c r="I29" s="28">
        <f t="shared" si="6"/>
        <v>0.44069</v>
      </c>
      <c r="J29" s="28">
        <f t="shared" si="6"/>
        <v>0.6849999999999999</v>
      </c>
      <c r="K29" s="27">
        <f t="shared" si="6"/>
        <v>67.35844</v>
      </c>
      <c r="L29" s="19">
        <f t="shared" si="6"/>
        <v>0.6939</v>
      </c>
      <c r="M29" s="20">
        <f t="shared" si="6"/>
        <v>0.6849000000000001</v>
      </c>
      <c r="N29" s="19">
        <f t="shared" si="6"/>
        <v>0.7644099999999999</v>
      </c>
      <c r="O29" s="20">
        <f t="shared" si="6"/>
        <v>0.7554099999999999</v>
      </c>
    </row>
    <row r="30" spans="1:15" ht="15.75" thickBot="1">
      <c r="A30" s="31" t="s">
        <v>20</v>
      </c>
      <c r="B30" s="32">
        <f>B29/5</f>
        <v>0.151982</v>
      </c>
      <c r="C30" s="33">
        <f>C29/5</f>
        <v>0.201958</v>
      </c>
      <c r="D30" s="33">
        <f aca="true" t="shared" si="7" ref="D30:K30">D29/5</f>
        <v>0.10323799999999998</v>
      </c>
      <c r="E30" s="33">
        <f t="shared" si="7"/>
        <v>123.610468</v>
      </c>
      <c r="F30" s="33">
        <f t="shared" si="7"/>
        <v>0.172962</v>
      </c>
      <c r="G30" s="33">
        <f t="shared" si="7"/>
        <v>0.090574</v>
      </c>
      <c r="H30" s="33">
        <f t="shared" si="7"/>
        <v>0.17617999999999998</v>
      </c>
      <c r="I30" s="33">
        <f t="shared" si="7"/>
        <v>0.08813800000000001</v>
      </c>
      <c r="J30" s="33">
        <f t="shared" si="7"/>
        <v>0.13699999999999998</v>
      </c>
      <c r="K30" s="33">
        <f t="shared" si="7"/>
        <v>13.471688</v>
      </c>
      <c r="L30" s="24">
        <f>L29/5</f>
        <v>0.13878</v>
      </c>
      <c r="M30" s="25">
        <f>M29/5</f>
        <v>0.13698000000000002</v>
      </c>
      <c r="N30" s="24">
        <f>N29/5</f>
        <v>0.152882</v>
      </c>
      <c r="O30" s="25">
        <f>O29/5</f>
        <v>0.151082</v>
      </c>
    </row>
    <row r="31" spans="1:15" ht="15.75" thickTop="1">
      <c r="A31" s="16">
        <v>41512</v>
      </c>
      <c r="B31" s="17">
        <v>0.15316</v>
      </c>
      <c r="C31" s="18">
        <v>0.20215</v>
      </c>
      <c r="D31" s="17">
        <v>0.10336</v>
      </c>
      <c r="E31" s="18">
        <v>154.70923</v>
      </c>
      <c r="F31" s="17">
        <v>0.17739</v>
      </c>
      <c r="G31" s="18">
        <v>0.09103</v>
      </c>
      <c r="H31" s="17">
        <v>0.17702</v>
      </c>
      <c r="I31" s="18">
        <v>0.0883</v>
      </c>
      <c r="J31" s="18">
        <v>0.1384</v>
      </c>
      <c r="K31" s="17">
        <v>13.62167</v>
      </c>
      <c r="L31" s="19">
        <v>0.1393</v>
      </c>
      <c r="M31" s="20">
        <v>0.1375</v>
      </c>
      <c r="N31" s="19">
        <v>0.15406</v>
      </c>
      <c r="O31" s="20">
        <v>0.15226</v>
      </c>
    </row>
    <row r="32" spans="1:15" ht="15">
      <c r="A32" s="16">
        <v>41513</v>
      </c>
      <c r="B32" s="17">
        <v>0.15307</v>
      </c>
      <c r="C32" s="18">
        <v>0.20213</v>
      </c>
      <c r="D32" s="17">
        <v>0.10334</v>
      </c>
      <c r="E32" s="18">
        <v>154.20848</v>
      </c>
      <c r="F32" s="17">
        <v>0.17665</v>
      </c>
      <c r="G32" s="18">
        <v>0.09093</v>
      </c>
      <c r="H32" s="17">
        <v>0.17693</v>
      </c>
      <c r="I32" s="18">
        <v>0.08873</v>
      </c>
      <c r="J32" s="18">
        <v>0.1383</v>
      </c>
      <c r="K32" s="17">
        <v>13.62324</v>
      </c>
      <c r="L32" s="19">
        <v>0.1392</v>
      </c>
      <c r="M32" s="20">
        <v>0.1374</v>
      </c>
      <c r="N32" s="19">
        <v>0.15397</v>
      </c>
      <c r="O32" s="20">
        <v>0.13217</v>
      </c>
    </row>
    <row r="33" spans="1:15" ht="15">
      <c r="A33" s="16">
        <v>41514</v>
      </c>
      <c r="B33" s="17">
        <v>0.15422</v>
      </c>
      <c r="C33" s="18">
        <v>0.20262</v>
      </c>
      <c r="D33" s="17">
        <v>0.1036</v>
      </c>
      <c r="E33" s="18">
        <v>154.57483</v>
      </c>
      <c r="F33" s="17">
        <v>0.17725</v>
      </c>
      <c r="G33" s="18">
        <v>0.09109</v>
      </c>
      <c r="H33" s="17">
        <v>0.1777</v>
      </c>
      <c r="I33" s="18">
        <v>0.08914</v>
      </c>
      <c r="J33" s="18">
        <v>0.1385</v>
      </c>
      <c r="K33" s="17">
        <v>13.52054</v>
      </c>
      <c r="L33" s="19">
        <v>0.1394</v>
      </c>
      <c r="M33" s="20">
        <v>0.1378</v>
      </c>
      <c r="N33" s="19">
        <v>0.15512</v>
      </c>
      <c r="O33" s="20">
        <v>0.15332</v>
      </c>
    </row>
    <row r="34" spans="1:15" ht="15">
      <c r="A34" s="16">
        <v>41515</v>
      </c>
      <c r="B34" s="17">
        <v>0.15512</v>
      </c>
      <c r="C34" s="18">
        <v>0.20323</v>
      </c>
      <c r="D34" s="17">
        <v>0.10391</v>
      </c>
      <c r="E34" s="18">
        <v>155.05914</v>
      </c>
      <c r="F34" s="17">
        <v>0.17835</v>
      </c>
      <c r="G34" s="18">
        <v>0.09121</v>
      </c>
      <c r="H34" s="17">
        <v>0.17772</v>
      </c>
      <c r="I34" s="18">
        <v>0.08947</v>
      </c>
      <c r="J34" s="18">
        <v>0.1387</v>
      </c>
      <c r="K34" s="17">
        <v>13.51181</v>
      </c>
      <c r="L34" s="19">
        <v>0.1396</v>
      </c>
      <c r="M34" s="20">
        <v>0.1378</v>
      </c>
      <c r="N34" s="19">
        <v>0.15602</v>
      </c>
      <c r="O34" s="20">
        <v>0.15422</v>
      </c>
    </row>
    <row r="35" spans="1:15" ht="15.75" thickBot="1">
      <c r="A35" s="21">
        <v>41516</v>
      </c>
      <c r="B35" s="22">
        <v>0.15511</v>
      </c>
      <c r="C35" s="23">
        <v>0.20447</v>
      </c>
      <c r="D35" s="22">
        <v>0.10454</v>
      </c>
      <c r="E35" s="23">
        <v>154.20978</v>
      </c>
      <c r="F35" s="22">
        <v>0.17794</v>
      </c>
      <c r="G35" s="23">
        <v>0.09148</v>
      </c>
      <c r="H35" s="22">
        <v>0.17704</v>
      </c>
      <c r="I35" s="23">
        <v>0.08942</v>
      </c>
      <c r="J35" s="23">
        <v>0.1387</v>
      </c>
      <c r="K35" s="22">
        <v>13.6063</v>
      </c>
      <c r="L35" s="24">
        <v>0.1396</v>
      </c>
      <c r="M35" s="25">
        <v>0.1378</v>
      </c>
      <c r="N35" s="24">
        <v>0.15601</v>
      </c>
      <c r="O35" s="25">
        <v>0.15421</v>
      </c>
    </row>
    <row r="36" spans="1:15" ht="15.75" thickTop="1">
      <c r="A36" s="26" t="s">
        <v>19</v>
      </c>
      <c r="B36" s="27">
        <f aca="true" t="shared" si="8" ref="B36:O36">SUM(B31:B35)</f>
        <v>0.77068</v>
      </c>
      <c r="C36" s="28">
        <f t="shared" si="8"/>
        <v>1.0146</v>
      </c>
      <c r="D36" s="27">
        <f t="shared" si="8"/>
        <v>0.51875</v>
      </c>
      <c r="E36" s="28">
        <f t="shared" si="8"/>
        <v>772.76146</v>
      </c>
      <c r="F36" s="27">
        <f t="shared" si="8"/>
        <v>0.88758</v>
      </c>
      <c r="G36" s="28">
        <f t="shared" si="8"/>
        <v>0.45574000000000003</v>
      </c>
      <c r="H36" s="27">
        <f t="shared" si="8"/>
        <v>0.8864099999999999</v>
      </c>
      <c r="I36" s="28">
        <f t="shared" si="8"/>
        <v>0.44506</v>
      </c>
      <c r="J36" s="28">
        <f t="shared" si="8"/>
        <v>0.6926000000000001</v>
      </c>
      <c r="K36" s="27">
        <f t="shared" si="8"/>
        <v>67.88356</v>
      </c>
      <c r="L36" s="19">
        <f t="shared" si="8"/>
        <v>0.6970999999999998</v>
      </c>
      <c r="M36" s="20">
        <f t="shared" si="8"/>
        <v>0.6883000000000001</v>
      </c>
      <c r="N36" s="19">
        <f t="shared" si="8"/>
        <v>0.77518</v>
      </c>
      <c r="O36" s="20">
        <f t="shared" si="8"/>
        <v>0.7461800000000001</v>
      </c>
    </row>
    <row r="37" spans="1:15" ht="15.75" thickBot="1">
      <c r="A37" s="31" t="s">
        <v>20</v>
      </c>
      <c r="B37" s="32">
        <f>B36/4</f>
        <v>0.19267</v>
      </c>
      <c r="C37" s="33">
        <f>C36/4</f>
        <v>0.25365</v>
      </c>
      <c r="D37" s="33">
        <f aca="true" t="shared" si="9" ref="D37:K37">D36/4</f>
        <v>0.1296875</v>
      </c>
      <c r="E37" s="33">
        <f t="shared" si="9"/>
        <v>193.190365</v>
      </c>
      <c r="F37" s="33">
        <f t="shared" si="9"/>
        <v>0.221895</v>
      </c>
      <c r="G37" s="33">
        <f t="shared" si="9"/>
        <v>0.11393500000000001</v>
      </c>
      <c r="H37" s="33">
        <f t="shared" si="9"/>
        <v>0.22160249999999998</v>
      </c>
      <c r="I37" s="33">
        <f t="shared" si="9"/>
        <v>0.111265</v>
      </c>
      <c r="J37" s="33">
        <f t="shared" si="9"/>
        <v>0.17315000000000003</v>
      </c>
      <c r="K37" s="33">
        <f t="shared" si="9"/>
        <v>16.97089</v>
      </c>
      <c r="L37" s="24">
        <f>L36/4</f>
        <v>0.17427499999999996</v>
      </c>
      <c r="M37" s="25">
        <f>M36/4</f>
        <v>0.17207500000000003</v>
      </c>
      <c r="N37" s="25">
        <f>N36/4</f>
        <v>0.193795</v>
      </c>
      <c r="O37" s="25">
        <f>O36/4</f>
        <v>0.18654500000000002</v>
      </c>
    </row>
    <row r="38" spans="1:15" ht="15.75" thickTop="1">
      <c r="A38" s="36"/>
      <c r="B38" s="17"/>
      <c r="C38" s="18"/>
      <c r="D38" s="17"/>
      <c r="E38" s="18"/>
      <c r="F38" s="17"/>
      <c r="G38" s="18"/>
      <c r="H38" s="17"/>
      <c r="I38" s="18"/>
      <c r="J38" s="18"/>
      <c r="K38" s="17"/>
      <c r="L38" s="19"/>
      <c r="M38" s="20"/>
      <c r="N38" s="19"/>
      <c r="O38" s="20"/>
    </row>
    <row r="39" spans="1:15" ht="20.25">
      <c r="A39" s="36"/>
      <c r="B39" s="17"/>
      <c r="C39" s="52"/>
      <c r="D39" s="17"/>
      <c r="E39" s="38" t="s">
        <v>21</v>
      </c>
      <c r="F39" s="17"/>
      <c r="G39" s="18"/>
      <c r="H39" s="17"/>
      <c r="I39" s="18"/>
      <c r="J39" s="18"/>
      <c r="K39" s="17"/>
      <c r="L39" s="19"/>
      <c r="M39" s="20"/>
      <c r="N39" s="19"/>
      <c r="O39" s="20"/>
    </row>
    <row r="40" spans="1:15" ht="15.75" thickBot="1">
      <c r="A40" s="39"/>
      <c r="B40" s="40"/>
      <c r="C40" s="41"/>
      <c r="D40" s="40"/>
      <c r="E40" s="41"/>
      <c r="F40" s="40"/>
      <c r="G40" s="41"/>
      <c r="H40" s="40"/>
      <c r="I40" s="41"/>
      <c r="J40" s="41"/>
      <c r="K40" s="40"/>
      <c r="L40" s="42"/>
      <c r="M40" s="43"/>
      <c r="N40" s="42"/>
      <c r="O40" s="43"/>
    </row>
    <row r="41" spans="1:15" ht="15">
      <c r="A41" s="44" t="s">
        <v>22</v>
      </c>
      <c r="B41" s="45">
        <f aca="true" t="shared" si="10" ref="B41:K41">SUM(B6:B7,B10:B14,B17:B21,B24:B28,B31:B35)</f>
        <v>3.3637200000000007</v>
      </c>
      <c r="C41" s="58">
        <f t="shared" si="10"/>
        <v>4.463129999999999</v>
      </c>
      <c r="D41" s="45">
        <f t="shared" si="10"/>
        <v>2.28153</v>
      </c>
      <c r="E41" s="58">
        <f t="shared" si="10"/>
        <v>3241.86442</v>
      </c>
      <c r="F41" s="58">
        <f t="shared" si="10"/>
        <v>3.840159999999999</v>
      </c>
      <c r="G41" s="45">
        <f t="shared" si="10"/>
        <v>2.0013900000000002</v>
      </c>
      <c r="H41" s="58">
        <f t="shared" si="10"/>
        <v>3.86349</v>
      </c>
      <c r="I41" s="45">
        <f t="shared" si="10"/>
        <v>1.9634000000000003</v>
      </c>
      <c r="J41" s="58">
        <f t="shared" si="10"/>
        <v>3.0345999999999997</v>
      </c>
      <c r="K41" s="46">
        <f t="shared" si="10"/>
        <v>297.14828</v>
      </c>
      <c r="L41" s="19">
        <f>SUM(L8,L15,L22,L29,L36)</f>
        <v>3.0579</v>
      </c>
      <c r="M41" s="19">
        <f>SUM(M8,M15,M22,M29,M36)</f>
        <v>3.0212000000000003</v>
      </c>
      <c r="N41" s="19">
        <f>SUM(N8,N15,N22,N29,N36)</f>
        <v>3.38352</v>
      </c>
      <c r="O41" s="19">
        <f>SUM(O8,O15,O22,O29,O36)</f>
        <v>3.32392</v>
      </c>
    </row>
    <row r="42" spans="1:15" ht="15">
      <c r="A42" s="44" t="s">
        <v>23</v>
      </c>
      <c r="B42" s="45">
        <f>B41/22</f>
        <v>0.15289636363636366</v>
      </c>
      <c r="C42" s="46">
        <f>C41/22</f>
        <v>0.20286954545454539</v>
      </c>
      <c r="D42" s="46">
        <f aca="true" t="shared" si="11" ref="D42:K42">D41/22</f>
        <v>0.1037059090909091</v>
      </c>
      <c r="E42" s="46">
        <f t="shared" si="11"/>
        <v>147.35747363636364</v>
      </c>
      <c r="F42" s="46">
        <f t="shared" si="11"/>
        <v>0.17455272727272722</v>
      </c>
      <c r="G42" s="46">
        <f t="shared" si="11"/>
        <v>0.09097227272727273</v>
      </c>
      <c r="H42" s="46">
        <f t="shared" si="11"/>
        <v>0.17561318181818183</v>
      </c>
      <c r="I42" s="46">
        <f t="shared" si="11"/>
        <v>0.08924545454545456</v>
      </c>
      <c r="J42" s="46">
        <f t="shared" si="11"/>
        <v>0.13793636363636363</v>
      </c>
      <c r="K42" s="46">
        <f t="shared" si="11"/>
        <v>13.50674</v>
      </c>
      <c r="L42" s="19">
        <f>L41/22</f>
        <v>0.13899545454545456</v>
      </c>
      <c r="M42" s="19">
        <f aca="true" t="shared" si="12" ref="M42:O42">M41/22</f>
        <v>0.13732727272727274</v>
      </c>
      <c r="N42" s="19">
        <f t="shared" si="12"/>
        <v>0.15379636363636362</v>
      </c>
      <c r="O42" s="19">
        <f t="shared" si="12"/>
        <v>0.15108727272727274</v>
      </c>
    </row>
    <row r="43" spans="1:15" ht="15">
      <c r="A43" s="44" t="s">
        <v>24</v>
      </c>
      <c r="B43" s="45">
        <f>1/B42</f>
        <v>6.54037791492752</v>
      </c>
      <c r="C43" s="46">
        <f>1/C42</f>
        <v>4.929276090994438</v>
      </c>
      <c r="D43" s="45">
        <f>1/D42</f>
        <v>9.642652079963883</v>
      </c>
      <c r="E43" s="46">
        <f>1000/E42</f>
        <v>6.786218406999266</v>
      </c>
      <c r="F43" s="46">
        <f aca="true" t="shared" si="13" ref="F43:J43">1/F42</f>
        <v>5.728927961334946</v>
      </c>
      <c r="G43" s="45">
        <f t="shared" si="13"/>
        <v>10.992360309584837</v>
      </c>
      <c r="H43" s="46">
        <f t="shared" si="13"/>
        <v>5.694333361805</v>
      </c>
      <c r="I43" s="45">
        <f t="shared" si="13"/>
        <v>11.205052460018335</v>
      </c>
      <c r="J43" s="46">
        <f t="shared" si="13"/>
        <v>7.24971989718579</v>
      </c>
      <c r="K43" s="46">
        <f>100/K42</f>
        <v>7.403711036119744</v>
      </c>
      <c r="L43" s="19">
        <f>1/L42</f>
        <v>7.194479871807449</v>
      </c>
      <c r="M43" s="19">
        <f aca="true" t="shared" si="14" ref="M43:O43">1/M42</f>
        <v>7.281874751754269</v>
      </c>
      <c r="N43" s="19">
        <f t="shared" si="14"/>
        <v>6.502104317397268</v>
      </c>
      <c r="O43" s="19">
        <f t="shared" si="14"/>
        <v>6.618691183903342</v>
      </c>
    </row>
    <row r="44" spans="1:15" ht="15.75" thickBot="1">
      <c r="A44" s="47"/>
      <c r="B44" s="48"/>
      <c r="C44" s="49"/>
      <c r="D44" s="48"/>
      <c r="E44" s="49"/>
      <c r="F44" s="49"/>
      <c r="G44" s="48"/>
      <c r="H44" s="49"/>
      <c r="I44" s="48"/>
      <c r="J44" s="49"/>
      <c r="K44" s="48"/>
      <c r="L44" s="42"/>
      <c r="M44" s="43"/>
      <c r="N44" s="42"/>
      <c r="O44" s="43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 topLeftCell="A13">
      <selection activeCell="B7" sqref="B7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  <col min="12" max="12" width="10.28125" style="0" customWidth="1"/>
    <col min="13" max="13" width="9.7109375" style="0" customWidth="1"/>
    <col min="14" max="14" width="10.7109375" style="0" customWidth="1"/>
    <col min="15" max="15" width="10.28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thickBot="1">
      <c r="A2" s="1"/>
      <c r="B2" s="1"/>
      <c r="C2" s="2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1</v>
      </c>
      <c r="M3" s="5"/>
      <c r="N3" s="5"/>
      <c r="O3" s="6"/>
    </row>
    <row r="4" spans="1:15" ht="15.75" thickBot="1">
      <c r="A4" s="7"/>
      <c r="B4" s="8"/>
      <c r="C4" s="7"/>
      <c r="D4" s="8"/>
      <c r="E4" s="7"/>
      <c r="F4" s="8"/>
      <c r="G4" s="7"/>
      <c r="H4" s="8"/>
      <c r="I4" s="7"/>
      <c r="J4" s="7"/>
      <c r="K4" s="8"/>
      <c r="L4" s="9" t="s">
        <v>2</v>
      </c>
      <c r="M4" s="10"/>
      <c r="N4" s="9" t="s">
        <v>3</v>
      </c>
      <c r="O4" s="11"/>
    </row>
    <row r="5" spans="1:15" ht="15.75" thickBot="1">
      <c r="A5" s="12" t="s">
        <v>4</v>
      </c>
      <c r="B5" s="13" t="s">
        <v>5</v>
      </c>
      <c r="C5" s="12" t="s">
        <v>6</v>
      </c>
      <c r="D5" s="13" t="s">
        <v>7</v>
      </c>
      <c r="E5" s="12" t="s">
        <v>8</v>
      </c>
      <c r="F5" s="13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4" t="s">
        <v>17</v>
      </c>
      <c r="O5" s="15" t="s">
        <v>18</v>
      </c>
    </row>
    <row r="6" spans="1:15" ht="15">
      <c r="A6" s="62">
        <v>41519</v>
      </c>
      <c r="B6" s="63">
        <v>0.15522</v>
      </c>
      <c r="C6" s="64">
        <v>0.2053</v>
      </c>
      <c r="D6" s="63">
        <v>0.10496</v>
      </c>
      <c r="E6" s="64">
        <v>153.99982</v>
      </c>
      <c r="F6" s="63">
        <v>0.17878</v>
      </c>
      <c r="G6" s="64">
        <v>0.09153</v>
      </c>
      <c r="H6" s="63">
        <v>0.17878</v>
      </c>
      <c r="I6" s="64">
        <v>0.08943</v>
      </c>
      <c r="J6" s="64">
        <v>0.1387</v>
      </c>
      <c r="K6" s="63">
        <v>13.63716</v>
      </c>
      <c r="L6" s="65">
        <v>0.1396</v>
      </c>
      <c r="M6" s="66">
        <v>0.1378</v>
      </c>
      <c r="N6" s="65">
        <v>0.15612</v>
      </c>
      <c r="O6" s="66">
        <v>0.15432</v>
      </c>
    </row>
    <row r="7" spans="1:15" ht="15">
      <c r="A7" s="16">
        <v>41520</v>
      </c>
      <c r="B7" s="17">
        <v>0.15448</v>
      </c>
      <c r="C7" s="18">
        <v>0.20528</v>
      </c>
      <c r="D7" s="17">
        <v>0.10496</v>
      </c>
      <c r="E7" s="18">
        <v>153.04021</v>
      </c>
      <c r="F7" s="17">
        <v>0.17795</v>
      </c>
      <c r="G7" s="18">
        <v>0.09147</v>
      </c>
      <c r="H7" s="17">
        <v>0.1766</v>
      </c>
      <c r="I7" s="18">
        <v>0.08912</v>
      </c>
      <c r="J7" s="18">
        <v>0.1386</v>
      </c>
      <c r="K7" s="17">
        <v>13.7188</v>
      </c>
      <c r="L7" s="19">
        <v>0.1395</v>
      </c>
      <c r="M7" s="20">
        <v>0.1377</v>
      </c>
      <c r="N7" s="19">
        <v>0.15538</v>
      </c>
      <c r="O7" s="20">
        <v>0.15358</v>
      </c>
    </row>
    <row r="8" spans="1:15" ht="15">
      <c r="A8" s="16">
        <v>41521</v>
      </c>
      <c r="B8" s="17">
        <v>0.15312</v>
      </c>
      <c r="C8" s="18">
        <v>0.20546</v>
      </c>
      <c r="D8" s="17">
        <v>0.10505</v>
      </c>
      <c r="E8" s="18">
        <v>151.71061</v>
      </c>
      <c r="F8" s="17">
        <v>0.17711</v>
      </c>
      <c r="G8" s="18">
        <v>0.09148</v>
      </c>
      <c r="H8" s="17">
        <v>0.17646</v>
      </c>
      <c r="I8" s="18">
        <v>0.08891</v>
      </c>
      <c r="J8" s="18">
        <v>0.1383</v>
      </c>
      <c r="K8" s="17">
        <v>13.77261</v>
      </c>
      <c r="L8" s="19">
        <v>0.1392</v>
      </c>
      <c r="M8" s="20">
        <v>0.1374</v>
      </c>
      <c r="N8" s="19">
        <v>0.15402</v>
      </c>
      <c r="O8" s="20">
        <v>0.15222</v>
      </c>
    </row>
    <row r="9" spans="1:15" ht="15">
      <c r="A9" s="16">
        <v>41522</v>
      </c>
      <c r="B9" s="17">
        <v>0.15095</v>
      </c>
      <c r="C9" s="18">
        <v>0.20433</v>
      </c>
      <c r="D9" s="17">
        <v>0.10447</v>
      </c>
      <c r="E9" s="18">
        <v>151.2088</v>
      </c>
      <c r="F9" s="17">
        <v>0.17531</v>
      </c>
      <c r="G9" s="18">
        <v>0.09111</v>
      </c>
      <c r="H9" s="17">
        <v>0.17577</v>
      </c>
      <c r="I9" s="18">
        <v>0.08829</v>
      </c>
      <c r="J9" s="18">
        <v>0.1378</v>
      </c>
      <c r="K9" s="17">
        <v>13.7192</v>
      </c>
      <c r="L9" s="19">
        <v>0.1387</v>
      </c>
      <c r="M9" s="20">
        <v>0.1369</v>
      </c>
      <c r="N9" s="19">
        <v>0.15185</v>
      </c>
      <c r="O9" s="20">
        <v>0.15005</v>
      </c>
    </row>
    <row r="10" spans="1:15" ht="15.75" thickBot="1">
      <c r="A10" s="21">
        <v>41523</v>
      </c>
      <c r="B10" s="22">
        <v>0.15056</v>
      </c>
      <c r="C10" s="23">
        <v>0.20472</v>
      </c>
      <c r="D10" s="22">
        <v>0.10467</v>
      </c>
      <c r="E10" s="23">
        <v>150.83951</v>
      </c>
      <c r="F10" s="22">
        <v>0.17462</v>
      </c>
      <c r="G10" s="23">
        <v>0.091</v>
      </c>
      <c r="H10" s="22">
        <v>0.17603</v>
      </c>
      <c r="I10" s="23">
        <v>0.0882</v>
      </c>
      <c r="J10" s="23">
        <v>0.1377</v>
      </c>
      <c r="K10" s="22">
        <v>13.7595</v>
      </c>
      <c r="L10" s="24">
        <v>0.1386</v>
      </c>
      <c r="M10" s="25">
        <v>0.1368</v>
      </c>
      <c r="N10" s="24">
        <v>0.15146</v>
      </c>
      <c r="O10" s="25">
        <v>0.14966</v>
      </c>
    </row>
    <row r="11" spans="1:15" ht="15.75" thickTop="1">
      <c r="A11" s="26" t="s">
        <v>19</v>
      </c>
      <c r="B11" s="27">
        <f aca="true" t="shared" si="0" ref="B11:O11">SUM(B6:B10)</f>
        <v>0.7643300000000001</v>
      </c>
      <c r="C11" s="28">
        <f t="shared" si="0"/>
        <v>1.02509</v>
      </c>
      <c r="D11" s="27">
        <f t="shared" si="0"/>
        <v>0.52411</v>
      </c>
      <c r="E11" s="28">
        <f t="shared" si="0"/>
        <v>760.79895</v>
      </c>
      <c r="F11" s="27">
        <f t="shared" si="0"/>
        <v>0.88377</v>
      </c>
      <c r="G11" s="28">
        <f t="shared" si="0"/>
        <v>0.45658999999999994</v>
      </c>
      <c r="H11" s="27">
        <f t="shared" si="0"/>
        <v>0.8836400000000001</v>
      </c>
      <c r="I11" s="28">
        <f t="shared" si="0"/>
        <v>0.44394999999999996</v>
      </c>
      <c r="J11" s="28">
        <f t="shared" si="0"/>
        <v>0.6911</v>
      </c>
      <c r="K11" s="27">
        <f t="shared" si="0"/>
        <v>68.60727</v>
      </c>
      <c r="L11" s="19">
        <f t="shared" si="0"/>
        <v>0.6956</v>
      </c>
      <c r="M11" s="20">
        <f t="shared" si="0"/>
        <v>0.6866</v>
      </c>
      <c r="N11" s="19">
        <f t="shared" si="0"/>
        <v>0.76883</v>
      </c>
      <c r="O11" s="20">
        <f t="shared" si="0"/>
        <v>0.75983</v>
      </c>
    </row>
    <row r="12" spans="1:15" ht="15.75" thickBot="1">
      <c r="A12" s="31" t="s">
        <v>20</v>
      </c>
      <c r="B12" s="32">
        <f>B11/5</f>
        <v>0.152866</v>
      </c>
      <c r="C12" s="33">
        <f>C11/5</f>
        <v>0.205018</v>
      </c>
      <c r="D12" s="33">
        <f aca="true" t="shared" si="1" ref="D12:K12">D11/5</f>
        <v>0.104822</v>
      </c>
      <c r="E12" s="33">
        <f t="shared" si="1"/>
        <v>152.15979</v>
      </c>
      <c r="F12" s="33">
        <f t="shared" si="1"/>
        <v>0.176754</v>
      </c>
      <c r="G12" s="33">
        <f t="shared" si="1"/>
        <v>0.09131799999999998</v>
      </c>
      <c r="H12" s="33">
        <f t="shared" si="1"/>
        <v>0.17672800000000002</v>
      </c>
      <c r="I12" s="33">
        <f t="shared" si="1"/>
        <v>0.08879</v>
      </c>
      <c r="J12" s="33">
        <f t="shared" si="1"/>
        <v>0.13822</v>
      </c>
      <c r="K12" s="33">
        <f t="shared" si="1"/>
        <v>13.721454</v>
      </c>
      <c r="L12" s="24">
        <f>L11/5</f>
        <v>0.13912</v>
      </c>
      <c r="M12" s="24">
        <f aca="true" t="shared" si="2" ref="M12:O12">M11/5</f>
        <v>0.13732</v>
      </c>
      <c r="N12" s="24">
        <f t="shared" si="2"/>
        <v>0.153766</v>
      </c>
      <c r="O12" s="24">
        <f t="shared" si="2"/>
        <v>0.151966</v>
      </c>
    </row>
    <row r="13" spans="1:15" ht="15.75" thickTop="1">
      <c r="A13" s="16">
        <v>41526</v>
      </c>
      <c r="B13" s="17">
        <v>0.14912</v>
      </c>
      <c r="C13" s="18">
        <v>0.20407</v>
      </c>
      <c r="D13" s="17">
        <v>0.10434</v>
      </c>
      <c r="E13" s="18">
        <v>150.35706</v>
      </c>
      <c r="F13" s="17">
        <v>0.17153</v>
      </c>
      <c r="G13" s="18">
        <v>0.09102</v>
      </c>
      <c r="H13" s="17">
        <v>0.17495</v>
      </c>
      <c r="I13" s="18">
        <v>0.08787</v>
      </c>
      <c r="J13" s="18">
        <v>0.1373</v>
      </c>
      <c r="K13" s="17">
        <v>13.66873</v>
      </c>
      <c r="L13" s="19">
        <v>0.1382</v>
      </c>
      <c r="M13" s="20">
        <v>0.1364</v>
      </c>
      <c r="N13" s="19">
        <v>0.15002</v>
      </c>
      <c r="O13" s="20">
        <v>0.14822</v>
      </c>
    </row>
    <row r="14" spans="1:15" ht="15">
      <c r="A14" s="16">
        <v>41527</v>
      </c>
      <c r="B14" s="17">
        <v>0.14911</v>
      </c>
      <c r="C14" s="18">
        <v>0.203</v>
      </c>
      <c r="D14" s="17">
        <v>0.103789</v>
      </c>
      <c r="E14" s="18">
        <v>149.43406</v>
      </c>
      <c r="F14" s="17">
        <v>0.17167</v>
      </c>
      <c r="G14" s="18">
        <v>0.09071</v>
      </c>
      <c r="H14" s="17">
        <v>0.17461</v>
      </c>
      <c r="I14" s="18">
        <v>0.08755</v>
      </c>
      <c r="J14" s="18">
        <v>0.1373</v>
      </c>
      <c r="K14" s="17">
        <v>13.68727</v>
      </c>
      <c r="L14" s="19">
        <v>0.1382</v>
      </c>
      <c r="M14" s="20">
        <v>0.1364</v>
      </c>
      <c r="N14" s="19">
        <v>0.15001</v>
      </c>
      <c r="O14" s="20">
        <v>0.14821</v>
      </c>
    </row>
    <row r="15" spans="1:15" ht="15">
      <c r="A15" s="16">
        <v>41528</v>
      </c>
      <c r="B15" s="17">
        <v>0.14768</v>
      </c>
      <c r="C15" s="18">
        <v>0.20213</v>
      </c>
      <c r="D15" s="17">
        <v>0.10335</v>
      </c>
      <c r="E15" s="18">
        <v>148.69415</v>
      </c>
      <c r="F15" s="17">
        <v>0.17036</v>
      </c>
      <c r="G15" s="18">
        <v>0.08962</v>
      </c>
      <c r="H15" s="17">
        <v>0.17387</v>
      </c>
      <c r="I15" s="18">
        <v>0.08717</v>
      </c>
      <c r="J15" s="18">
        <v>0.137</v>
      </c>
      <c r="K15" s="17">
        <v>13.71165</v>
      </c>
      <c r="L15" s="19">
        <v>0.1379</v>
      </c>
      <c r="M15" s="20">
        <v>0.1361</v>
      </c>
      <c r="N15" s="19">
        <v>0.14858</v>
      </c>
      <c r="O15" s="20">
        <v>0.14678</v>
      </c>
    </row>
    <row r="16" spans="1:15" ht="15">
      <c r="A16" s="16">
        <v>41529</v>
      </c>
      <c r="B16" s="17">
        <v>0.14694</v>
      </c>
      <c r="C16" s="18">
        <v>0.20134</v>
      </c>
      <c r="D16" s="17">
        <v>0.10294</v>
      </c>
      <c r="E16" s="18">
        <v>148.64945</v>
      </c>
      <c r="F16" s="17">
        <v>0.16963</v>
      </c>
      <c r="G16" s="18">
        <v>0.0902</v>
      </c>
      <c r="H16" s="17">
        <v>0.17346</v>
      </c>
      <c r="I16" s="18">
        <v>0.08667</v>
      </c>
      <c r="J16" s="18">
        <v>0.1368</v>
      </c>
      <c r="K16" s="17">
        <v>13.70086</v>
      </c>
      <c r="L16" s="19">
        <v>0.1377</v>
      </c>
      <c r="M16" s="20">
        <v>0.1359</v>
      </c>
      <c r="N16" s="19">
        <v>0.14784</v>
      </c>
      <c r="O16" s="20">
        <v>0.14604</v>
      </c>
    </row>
    <row r="17" spans="1:15" ht="15.75" thickBot="1">
      <c r="A17" s="21">
        <v>41530</v>
      </c>
      <c r="B17" s="22">
        <v>0.14731</v>
      </c>
      <c r="C17" s="23">
        <v>0.20124</v>
      </c>
      <c r="D17" s="22">
        <v>0.10289</v>
      </c>
      <c r="E17" s="23">
        <v>148.22519</v>
      </c>
      <c r="F17" s="22">
        <v>0.16848</v>
      </c>
      <c r="G17" s="23">
        <v>0.09002</v>
      </c>
      <c r="H17" s="22">
        <v>0.17331</v>
      </c>
      <c r="I17" s="23">
        <v>0.08651</v>
      </c>
      <c r="J17" s="23">
        <v>0.1368</v>
      </c>
      <c r="K17" s="22">
        <v>13.59878</v>
      </c>
      <c r="L17" s="24">
        <v>0.1377</v>
      </c>
      <c r="M17" s="25">
        <v>0.1359</v>
      </c>
      <c r="N17" s="24">
        <v>0.14821</v>
      </c>
      <c r="O17" s="25">
        <v>0.14641</v>
      </c>
    </row>
    <row r="18" spans="1:15" ht="15.75" thickTop="1">
      <c r="A18" s="26" t="s">
        <v>19</v>
      </c>
      <c r="B18" s="27">
        <f aca="true" t="shared" si="3" ref="B18:O18">SUM(B13:B17)</f>
        <v>0.7401599999999999</v>
      </c>
      <c r="C18" s="28">
        <f t="shared" si="3"/>
        <v>1.0117800000000001</v>
      </c>
      <c r="D18" s="27">
        <f t="shared" si="3"/>
        <v>0.517309</v>
      </c>
      <c r="E18" s="28">
        <f t="shared" si="3"/>
        <v>745.35991</v>
      </c>
      <c r="F18" s="27">
        <f t="shared" si="3"/>
        <v>0.8516699999999999</v>
      </c>
      <c r="G18" s="28">
        <f t="shared" si="3"/>
        <v>0.45156999999999997</v>
      </c>
      <c r="H18" s="27">
        <f t="shared" si="3"/>
        <v>0.8702</v>
      </c>
      <c r="I18" s="28">
        <f t="shared" si="3"/>
        <v>0.43577</v>
      </c>
      <c r="J18" s="28">
        <f t="shared" si="3"/>
        <v>0.6852</v>
      </c>
      <c r="K18" s="27">
        <f t="shared" si="3"/>
        <v>68.36729</v>
      </c>
      <c r="L18" s="19">
        <f t="shared" si="3"/>
        <v>0.6897</v>
      </c>
      <c r="M18" s="20">
        <f t="shared" si="3"/>
        <v>0.6807</v>
      </c>
      <c r="N18" s="19">
        <f t="shared" si="3"/>
        <v>0.7446600000000001</v>
      </c>
      <c r="O18" s="20">
        <f t="shared" si="3"/>
        <v>0.7356600000000001</v>
      </c>
    </row>
    <row r="19" spans="1:15" ht="15.75" thickBot="1">
      <c r="A19" s="31" t="s">
        <v>20</v>
      </c>
      <c r="B19" s="32">
        <f>B18/5</f>
        <v>0.148032</v>
      </c>
      <c r="C19" s="33">
        <f>C18/5</f>
        <v>0.20235600000000004</v>
      </c>
      <c r="D19" s="33">
        <f aca="true" t="shared" si="4" ref="D19:K19">D18/5</f>
        <v>0.1034618</v>
      </c>
      <c r="E19" s="33">
        <f t="shared" si="4"/>
        <v>149.071982</v>
      </c>
      <c r="F19" s="33">
        <f t="shared" si="4"/>
        <v>0.17033399999999999</v>
      </c>
      <c r="G19" s="33">
        <f t="shared" si="4"/>
        <v>0.09031399999999999</v>
      </c>
      <c r="H19" s="33">
        <f t="shared" si="4"/>
        <v>0.17404</v>
      </c>
      <c r="I19" s="33">
        <f t="shared" si="4"/>
        <v>0.087154</v>
      </c>
      <c r="J19" s="33">
        <f t="shared" si="4"/>
        <v>0.13704</v>
      </c>
      <c r="K19" s="33">
        <f t="shared" si="4"/>
        <v>13.673458</v>
      </c>
      <c r="L19" s="24">
        <f>L18/5</f>
        <v>0.13794</v>
      </c>
      <c r="M19" s="25">
        <f>M18/5</f>
        <v>0.13613999999999998</v>
      </c>
      <c r="N19" s="24">
        <f>N18/5</f>
        <v>0.148932</v>
      </c>
      <c r="O19" s="25">
        <f>O18/5</f>
        <v>0.147132</v>
      </c>
    </row>
    <row r="20" spans="1:15" ht="15" customHeight="1" thickTop="1">
      <c r="A20" s="16">
        <v>41533</v>
      </c>
      <c r="B20" s="17">
        <v>0.14741</v>
      </c>
      <c r="C20" s="18">
        <v>0.20097</v>
      </c>
      <c r="D20" s="17">
        <v>0.10275</v>
      </c>
      <c r="E20" s="18">
        <v>148.52427</v>
      </c>
      <c r="F20" s="17">
        <v>0.16783</v>
      </c>
      <c r="G20" s="18">
        <v>0.09006</v>
      </c>
      <c r="H20" s="17">
        <v>0.17362</v>
      </c>
      <c r="I20" s="18">
        <v>0.08608</v>
      </c>
      <c r="J20" s="18">
        <v>0.1368</v>
      </c>
      <c r="K20" s="17">
        <v>13.56509</v>
      </c>
      <c r="L20" s="19">
        <v>0.1377</v>
      </c>
      <c r="M20" s="20">
        <v>0.1359</v>
      </c>
      <c r="N20" s="19">
        <v>0.14831</v>
      </c>
      <c r="O20" s="20">
        <v>0.14651</v>
      </c>
    </row>
    <row r="21" spans="1:15" ht="15">
      <c r="A21" s="16">
        <v>41534</v>
      </c>
      <c r="B21" s="17">
        <v>0.14638</v>
      </c>
      <c r="C21" s="18">
        <v>0.20009</v>
      </c>
      <c r="D21" s="17">
        <v>0.1023</v>
      </c>
      <c r="E21" s="18">
        <v>147.8092</v>
      </c>
      <c r="F21" s="17">
        <v>0.167</v>
      </c>
      <c r="G21" s="18">
        <v>0.08959</v>
      </c>
      <c r="H21" s="17">
        <v>0.17245</v>
      </c>
      <c r="I21" s="18">
        <v>0.08573</v>
      </c>
      <c r="J21" s="18">
        <v>0.1365</v>
      </c>
      <c r="K21" s="17">
        <v>13.50497</v>
      </c>
      <c r="L21" s="19">
        <v>0.1374</v>
      </c>
      <c r="M21" s="20">
        <v>0.1356</v>
      </c>
      <c r="N21" s="19">
        <v>0.14728</v>
      </c>
      <c r="O21" s="20">
        <v>0.14548</v>
      </c>
    </row>
    <row r="22" spans="1:15" ht="15">
      <c r="A22" s="16">
        <v>41535</v>
      </c>
      <c r="B22" s="17">
        <v>0.14625</v>
      </c>
      <c r="C22" s="18">
        <v>0.20002</v>
      </c>
      <c r="D22" s="17">
        <v>0.10226</v>
      </c>
      <c r="E22" s="18">
        <v>147.9515</v>
      </c>
      <c r="F22" s="17">
        <v>0.16638</v>
      </c>
      <c r="G22" s="18">
        <v>0.08958</v>
      </c>
      <c r="H22" s="17">
        <v>0.17217</v>
      </c>
      <c r="I22" s="18">
        <v>0.0858</v>
      </c>
      <c r="J22" s="18">
        <v>0.1365</v>
      </c>
      <c r="K22" s="17">
        <v>13.54507</v>
      </c>
      <c r="L22" s="19">
        <v>0.1374</v>
      </c>
      <c r="M22" s="20">
        <v>0.1356</v>
      </c>
      <c r="N22" s="19">
        <v>0.14715</v>
      </c>
      <c r="O22" s="20">
        <v>0.14535</v>
      </c>
    </row>
    <row r="23" spans="1:15" ht="15">
      <c r="A23" s="16">
        <v>41536</v>
      </c>
      <c r="B23" s="17">
        <v>0.14453</v>
      </c>
      <c r="C23" s="18">
        <v>0.19838</v>
      </c>
      <c r="D23" s="17">
        <v>0.10143</v>
      </c>
      <c r="E23" s="18">
        <v>147.19382</v>
      </c>
      <c r="F23" s="17">
        <v>0.16397</v>
      </c>
      <c r="G23" s="18">
        <v>0.0849</v>
      </c>
      <c r="H23" s="17">
        <v>0.17074</v>
      </c>
      <c r="I23" s="18">
        <v>0.08499</v>
      </c>
      <c r="J23" s="18">
        <v>0.136</v>
      </c>
      <c r="K23" s="17">
        <v>13.42133</v>
      </c>
      <c r="L23" s="19">
        <v>0.1369</v>
      </c>
      <c r="M23" s="20">
        <v>0.1351</v>
      </c>
      <c r="N23" s="19">
        <v>0.14543</v>
      </c>
      <c r="O23" s="20">
        <v>0.14363</v>
      </c>
    </row>
    <row r="24" spans="1:15" ht="15.75" thickBot="1">
      <c r="A24" s="21">
        <v>41537</v>
      </c>
      <c r="B24" s="22">
        <v>0.14347</v>
      </c>
      <c r="C24" s="23">
        <v>0.19636</v>
      </c>
      <c r="D24" s="22">
        <v>0.1004</v>
      </c>
      <c r="E24" s="23">
        <v>145.63146</v>
      </c>
      <c r="F24" s="22">
        <v>0.16214</v>
      </c>
      <c r="G24" s="23">
        <v>0.08859</v>
      </c>
      <c r="H24" s="22">
        <v>0.16927</v>
      </c>
      <c r="I24" s="23">
        <v>0.08451</v>
      </c>
      <c r="J24" s="23">
        <v>0.1359</v>
      </c>
      <c r="K24" s="22">
        <v>13.44493</v>
      </c>
      <c r="L24" s="24">
        <v>0.1368</v>
      </c>
      <c r="M24" s="25">
        <v>0.135</v>
      </c>
      <c r="N24" s="24">
        <v>0.14437</v>
      </c>
      <c r="O24" s="25">
        <v>0.14257</v>
      </c>
    </row>
    <row r="25" spans="1:15" ht="15.75" thickTop="1">
      <c r="A25" s="26" t="s">
        <v>19</v>
      </c>
      <c r="B25" s="27">
        <f aca="true" t="shared" si="5" ref="B25:O25">SUM(B20:B24)</f>
        <v>0.72804</v>
      </c>
      <c r="C25" s="28">
        <f t="shared" si="5"/>
        <v>0.9958199999999999</v>
      </c>
      <c r="D25" s="27">
        <f t="shared" si="5"/>
        <v>0.50914</v>
      </c>
      <c r="E25" s="28">
        <f t="shared" si="5"/>
        <v>737.11025</v>
      </c>
      <c r="F25" s="27">
        <f t="shared" si="5"/>
        <v>0.82732</v>
      </c>
      <c r="G25" s="28">
        <f t="shared" si="5"/>
        <v>0.44272000000000006</v>
      </c>
      <c r="H25" s="27">
        <f t="shared" si="5"/>
        <v>0.8582500000000001</v>
      </c>
      <c r="I25" s="28">
        <f t="shared" si="5"/>
        <v>0.42711</v>
      </c>
      <c r="J25" s="28">
        <f t="shared" si="5"/>
        <v>0.6817000000000001</v>
      </c>
      <c r="K25" s="27">
        <f t="shared" si="5"/>
        <v>67.48139</v>
      </c>
      <c r="L25" s="19">
        <f t="shared" si="5"/>
        <v>0.6862</v>
      </c>
      <c r="M25" s="20">
        <f t="shared" si="5"/>
        <v>0.6772</v>
      </c>
      <c r="N25" s="19">
        <f t="shared" si="5"/>
        <v>0.7325400000000001</v>
      </c>
      <c r="O25" s="20">
        <f t="shared" si="5"/>
        <v>0.72354</v>
      </c>
    </row>
    <row r="26" spans="1:15" ht="15.75" thickBot="1">
      <c r="A26" s="31" t="s">
        <v>20</v>
      </c>
      <c r="B26" s="32">
        <f>B25/5</f>
        <v>0.14560800000000002</v>
      </c>
      <c r="C26" s="33">
        <f>C25/5</f>
        <v>0.19916399999999998</v>
      </c>
      <c r="D26" s="33">
        <f aca="true" t="shared" si="6" ref="D26:K26">D25/5</f>
        <v>0.101828</v>
      </c>
      <c r="E26" s="33">
        <f t="shared" si="6"/>
        <v>147.42204999999998</v>
      </c>
      <c r="F26" s="33">
        <f t="shared" si="6"/>
        <v>0.165464</v>
      </c>
      <c r="G26" s="33">
        <f t="shared" si="6"/>
        <v>0.08854400000000001</v>
      </c>
      <c r="H26" s="33">
        <f t="shared" si="6"/>
        <v>0.17165000000000002</v>
      </c>
      <c r="I26" s="33">
        <f t="shared" si="6"/>
        <v>0.085422</v>
      </c>
      <c r="J26" s="33">
        <f t="shared" si="6"/>
        <v>0.13634000000000002</v>
      </c>
      <c r="K26" s="33">
        <f t="shared" si="6"/>
        <v>13.496278</v>
      </c>
      <c r="L26" s="24">
        <f>L25/5</f>
        <v>0.13724</v>
      </c>
      <c r="M26" s="25">
        <f>M25/5</f>
        <v>0.13544</v>
      </c>
      <c r="N26" s="24">
        <f>N25/5</f>
        <v>0.14650800000000003</v>
      </c>
      <c r="O26" s="25">
        <f>O25/5</f>
        <v>0.144708</v>
      </c>
    </row>
    <row r="27" spans="1:15" ht="15.75" thickTop="1">
      <c r="A27" s="16">
        <v>41540</v>
      </c>
      <c r="B27" s="17">
        <v>0.14541</v>
      </c>
      <c r="C27" s="18">
        <v>0.19678</v>
      </c>
      <c r="D27" s="17">
        <v>0.10061</v>
      </c>
      <c r="E27" s="18">
        <v>146.35269</v>
      </c>
      <c r="F27" s="17">
        <v>0.16281</v>
      </c>
      <c r="G27" s="18">
        <v>0.08889</v>
      </c>
      <c r="H27" s="17">
        <v>0.17048</v>
      </c>
      <c r="I27" s="18">
        <v>0.08503</v>
      </c>
      <c r="J27" s="18">
        <v>0.1362</v>
      </c>
      <c r="K27" s="17">
        <v>13.52245</v>
      </c>
      <c r="L27" s="19">
        <v>0.1371</v>
      </c>
      <c r="M27" s="20">
        <v>0.1353</v>
      </c>
      <c r="N27" s="19">
        <v>0.14631</v>
      </c>
      <c r="O27" s="20">
        <v>0.14451</v>
      </c>
    </row>
    <row r="28" spans="1:15" ht="15">
      <c r="A28" s="16">
        <v>41541</v>
      </c>
      <c r="B28" s="17">
        <v>0.1445</v>
      </c>
      <c r="C28" s="18">
        <v>0.19688</v>
      </c>
      <c r="D28" s="17">
        <v>0.10066</v>
      </c>
      <c r="E28" s="18">
        <v>146.39448</v>
      </c>
      <c r="F28" s="17">
        <v>0.16256</v>
      </c>
      <c r="G28" s="18">
        <v>0.08877</v>
      </c>
      <c r="H28" s="17">
        <v>0.17012</v>
      </c>
      <c r="I28" s="18">
        <v>0.08482</v>
      </c>
      <c r="J28" s="18">
        <v>0.136</v>
      </c>
      <c r="K28" s="17">
        <v>13.45397</v>
      </c>
      <c r="L28" s="19">
        <v>0.1369</v>
      </c>
      <c r="M28" s="20">
        <v>0.1351</v>
      </c>
      <c r="N28" s="19">
        <v>0.1454</v>
      </c>
      <c r="O28" s="20">
        <v>0.1436</v>
      </c>
    </row>
    <row r="29" spans="1:15" ht="15">
      <c r="A29" s="16">
        <v>41542</v>
      </c>
      <c r="B29" s="17">
        <v>0.14483</v>
      </c>
      <c r="C29" s="18">
        <v>0.19729</v>
      </c>
      <c r="D29" s="17">
        <v>0.10087</v>
      </c>
      <c r="E29" s="18">
        <v>146.24643</v>
      </c>
      <c r="F29" s="17">
        <v>0.16361</v>
      </c>
      <c r="G29" s="18">
        <v>0.08895</v>
      </c>
      <c r="H29" s="17">
        <v>0.17022</v>
      </c>
      <c r="I29" s="18">
        <v>0.08508</v>
      </c>
      <c r="J29" s="18">
        <v>0.1361</v>
      </c>
      <c r="K29" s="17">
        <v>13.44532</v>
      </c>
      <c r="L29" s="19">
        <v>0.137</v>
      </c>
      <c r="M29" s="20">
        <v>0.1352</v>
      </c>
      <c r="N29" s="19">
        <v>0.14573</v>
      </c>
      <c r="O29" s="20">
        <v>0.14393</v>
      </c>
    </row>
    <row r="30" spans="1:15" ht="15">
      <c r="A30" s="16">
        <v>41543</v>
      </c>
      <c r="B30" s="17">
        <v>0.1454</v>
      </c>
      <c r="C30" s="18">
        <v>0.1973</v>
      </c>
      <c r="D30" s="17">
        <v>0.10088</v>
      </c>
      <c r="E30" s="18">
        <v>146.68961</v>
      </c>
      <c r="F30" s="17">
        <v>0.16509</v>
      </c>
      <c r="G30" s="18">
        <v>0.08889</v>
      </c>
      <c r="H30" s="17">
        <v>0.1709</v>
      </c>
      <c r="I30" s="18">
        <v>0.0849</v>
      </c>
      <c r="J30" s="18">
        <v>0.1362</v>
      </c>
      <c r="K30" s="17">
        <v>13.4329</v>
      </c>
      <c r="L30" s="19">
        <v>0.1371</v>
      </c>
      <c r="M30" s="20">
        <v>0.1353</v>
      </c>
      <c r="N30" s="19">
        <v>0.1463</v>
      </c>
      <c r="O30" s="20">
        <v>0.1445</v>
      </c>
    </row>
    <row r="31" spans="1:15" ht="15.75" thickBot="1">
      <c r="A31" s="21">
        <v>41544</v>
      </c>
      <c r="B31" s="22">
        <v>0.14539</v>
      </c>
      <c r="C31" s="23">
        <v>0.19737</v>
      </c>
      <c r="D31" s="22">
        <v>0.10091</v>
      </c>
      <c r="E31" s="23">
        <v>146.35235</v>
      </c>
      <c r="F31" s="22">
        <v>0.16472</v>
      </c>
      <c r="G31" s="23">
        <v>0.0889</v>
      </c>
      <c r="H31" s="22">
        <v>0.17087</v>
      </c>
      <c r="I31" s="23">
        <v>0.08493</v>
      </c>
      <c r="J31" s="23">
        <v>0.1362</v>
      </c>
      <c r="K31" s="22">
        <v>13.45179</v>
      </c>
      <c r="L31" s="24">
        <v>0.1371</v>
      </c>
      <c r="M31" s="25">
        <v>0.1353</v>
      </c>
      <c r="N31" s="24">
        <v>0.14629</v>
      </c>
      <c r="O31" s="25">
        <v>0.14449</v>
      </c>
    </row>
    <row r="32" spans="1:15" ht="15.75" thickTop="1">
      <c r="A32" s="26" t="s">
        <v>19</v>
      </c>
      <c r="B32" s="27">
        <f aca="true" t="shared" si="7" ref="B32:O32">SUM(B27:B31)</f>
        <v>0.72553</v>
      </c>
      <c r="C32" s="28">
        <f t="shared" si="7"/>
        <v>0.9856199999999999</v>
      </c>
      <c r="D32" s="27">
        <f t="shared" si="7"/>
        <v>0.50393</v>
      </c>
      <c r="E32" s="28">
        <f t="shared" si="7"/>
        <v>732.03556</v>
      </c>
      <c r="F32" s="27">
        <f t="shared" si="7"/>
        <v>0.81879</v>
      </c>
      <c r="G32" s="28">
        <f t="shared" si="7"/>
        <v>0.4444</v>
      </c>
      <c r="H32" s="27">
        <f t="shared" si="7"/>
        <v>0.8525900000000001</v>
      </c>
      <c r="I32" s="28">
        <f t="shared" si="7"/>
        <v>0.42475999999999997</v>
      </c>
      <c r="J32" s="28">
        <f t="shared" si="7"/>
        <v>0.6807</v>
      </c>
      <c r="K32" s="27">
        <f t="shared" si="7"/>
        <v>67.30643</v>
      </c>
      <c r="L32" s="19">
        <f t="shared" si="7"/>
        <v>0.6852</v>
      </c>
      <c r="M32" s="20">
        <f t="shared" si="7"/>
        <v>0.6761999999999999</v>
      </c>
      <c r="N32" s="19">
        <f t="shared" si="7"/>
        <v>0.7300300000000001</v>
      </c>
      <c r="O32" s="20">
        <f t="shared" si="7"/>
        <v>0.72103</v>
      </c>
    </row>
    <row r="33" spans="1:15" ht="15.75" thickBot="1">
      <c r="A33" s="31" t="s">
        <v>20</v>
      </c>
      <c r="B33" s="32">
        <f>B32/5</f>
        <v>0.145106</v>
      </c>
      <c r="C33" s="33">
        <f>C32/5</f>
        <v>0.197124</v>
      </c>
      <c r="D33" s="33">
        <f aca="true" t="shared" si="8" ref="D33:K33">D32/5</f>
        <v>0.100786</v>
      </c>
      <c r="E33" s="33">
        <f t="shared" si="8"/>
        <v>146.407112</v>
      </c>
      <c r="F33" s="33">
        <f t="shared" si="8"/>
        <v>0.16375800000000001</v>
      </c>
      <c r="G33" s="33">
        <f t="shared" si="8"/>
        <v>0.08888</v>
      </c>
      <c r="H33" s="33">
        <f t="shared" si="8"/>
        <v>0.170518</v>
      </c>
      <c r="I33" s="33">
        <f t="shared" si="8"/>
        <v>0.084952</v>
      </c>
      <c r="J33" s="33">
        <f t="shared" si="8"/>
        <v>0.13613999999999998</v>
      </c>
      <c r="K33" s="33">
        <f t="shared" si="8"/>
        <v>13.461286000000001</v>
      </c>
      <c r="L33" s="24">
        <f>L32/5</f>
        <v>0.13704</v>
      </c>
      <c r="M33" s="25">
        <f>M32/5</f>
        <v>0.13523999999999997</v>
      </c>
      <c r="N33" s="24">
        <f>N32/5</f>
        <v>0.14600600000000002</v>
      </c>
      <c r="O33" s="25">
        <f>O32/5</f>
        <v>0.144206</v>
      </c>
    </row>
    <row r="34" spans="1:15" ht="15.75" thickTop="1">
      <c r="A34" s="16">
        <v>41547</v>
      </c>
      <c r="B34" s="17">
        <v>0.14639</v>
      </c>
      <c r="C34" s="18">
        <v>0.19934</v>
      </c>
      <c r="D34" s="17">
        <v>0.10103</v>
      </c>
      <c r="E34" s="18">
        <v>146.68558</v>
      </c>
      <c r="F34" s="17">
        <v>0.16483</v>
      </c>
      <c r="G34" s="18">
        <v>0.089</v>
      </c>
      <c r="H34" s="17">
        <v>0.17134</v>
      </c>
      <c r="I34" s="18">
        <v>0.0846</v>
      </c>
      <c r="J34" s="18">
        <v>0.1364</v>
      </c>
      <c r="K34" s="17">
        <v>13.3522</v>
      </c>
      <c r="L34" s="19">
        <v>0.1373</v>
      </c>
      <c r="M34" s="20">
        <v>0.1355</v>
      </c>
      <c r="N34" s="19">
        <v>0.14729</v>
      </c>
      <c r="O34" s="20">
        <v>0.13549</v>
      </c>
    </row>
    <row r="35" spans="1:15" ht="15">
      <c r="A35" s="16"/>
      <c r="B35" s="17"/>
      <c r="C35" s="18"/>
      <c r="D35" s="17"/>
      <c r="E35" s="18"/>
      <c r="F35" s="17"/>
      <c r="G35" s="18"/>
      <c r="H35" s="17"/>
      <c r="I35" s="18"/>
      <c r="J35" s="18"/>
      <c r="K35" s="17"/>
      <c r="L35" s="19"/>
      <c r="M35" s="20"/>
      <c r="N35" s="19"/>
      <c r="O35" s="20"/>
    </row>
    <row r="36" spans="1:15" ht="15">
      <c r="A36" s="16"/>
      <c r="B36" s="17"/>
      <c r="C36" s="18"/>
      <c r="D36" s="17"/>
      <c r="E36" s="18"/>
      <c r="F36" s="17"/>
      <c r="G36" s="18"/>
      <c r="H36" s="17"/>
      <c r="I36" s="18"/>
      <c r="J36" s="18"/>
      <c r="K36" s="17"/>
      <c r="L36" s="19"/>
      <c r="M36" s="20"/>
      <c r="N36" s="19"/>
      <c r="O36" s="20"/>
    </row>
    <row r="37" spans="1:15" ht="15">
      <c r="A37" s="16"/>
      <c r="B37" s="17"/>
      <c r="C37" s="18"/>
      <c r="D37" s="17"/>
      <c r="E37" s="18"/>
      <c r="F37" s="17"/>
      <c r="G37" s="18"/>
      <c r="H37" s="17"/>
      <c r="I37" s="18"/>
      <c r="J37" s="18"/>
      <c r="K37" s="17"/>
      <c r="L37" s="19"/>
      <c r="M37" s="20"/>
      <c r="N37" s="19"/>
      <c r="O37" s="20"/>
    </row>
    <row r="38" spans="1:15" ht="15.75" thickBot="1">
      <c r="A38" s="21"/>
      <c r="B38" s="22"/>
      <c r="C38" s="23"/>
      <c r="D38" s="22"/>
      <c r="E38" s="23"/>
      <c r="F38" s="22"/>
      <c r="G38" s="23"/>
      <c r="H38" s="22"/>
      <c r="I38" s="23"/>
      <c r="J38" s="23"/>
      <c r="K38" s="22"/>
      <c r="L38" s="24"/>
      <c r="M38" s="25"/>
      <c r="N38" s="24"/>
      <c r="O38" s="25"/>
    </row>
    <row r="39" spans="1:15" ht="15.75" thickTop="1">
      <c r="A39" s="26" t="s">
        <v>19</v>
      </c>
      <c r="B39" s="27">
        <f aca="true" t="shared" si="9" ref="B39:O39">SUM(B34:B38)</f>
        <v>0.14639</v>
      </c>
      <c r="C39" s="28">
        <f t="shared" si="9"/>
        <v>0.19934</v>
      </c>
      <c r="D39" s="27">
        <f t="shared" si="9"/>
        <v>0.10103</v>
      </c>
      <c r="E39" s="28">
        <f t="shared" si="9"/>
        <v>146.68558</v>
      </c>
      <c r="F39" s="27">
        <f t="shared" si="9"/>
        <v>0.16483</v>
      </c>
      <c r="G39" s="28">
        <f t="shared" si="9"/>
        <v>0.089</v>
      </c>
      <c r="H39" s="27">
        <f t="shared" si="9"/>
        <v>0.17134</v>
      </c>
      <c r="I39" s="28">
        <f t="shared" si="9"/>
        <v>0.0846</v>
      </c>
      <c r="J39" s="28">
        <f t="shared" si="9"/>
        <v>0.1364</v>
      </c>
      <c r="K39" s="27">
        <f t="shared" si="9"/>
        <v>13.3522</v>
      </c>
      <c r="L39" s="19">
        <f t="shared" si="9"/>
        <v>0.1373</v>
      </c>
      <c r="M39" s="20">
        <f t="shared" si="9"/>
        <v>0.1355</v>
      </c>
      <c r="N39" s="19">
        <f t="shared" si="9"/>
        <v>0.14729</v>
      </c>
      <c r="O39" s="20">
        <f t="shared" si="9"/>
        <v>0.13549</v>
      </c>
    </row>
    <row r="40" spans="1:15" ht="15.75" thickBot="1">
      <c r="A40" s="31" t="s">
        <v>20</v>
      </c>
      <c r="B40" s="32">
        <f>B39/4</f>
        <v>0.0365975</v>
      </c>
      <c r="C40" s="33">
        <f>C39/4</f>
        <v>0.049835</v>
      </c>
      <c r="D40" s="33">
        <f aca="true" t="shared" si="10" ref="D40:K40">D39/4</f>
        <v>0.0252575</v>
      </c>
      <c r="E40" s="33">
        <f t="shared" si="10"/>
        <v>36.671395</v>
      </c>
      <c r="F40" s="33">
        <f t="shared" si="10"/>
        <v>0.0412075</v>
      </c>
      <c r="G40" s="33">
        <f t="shared" si="10"/>
        <v>0.02225</v>
      </c>
      <c r="H40" s="33">
        <f t="shared" si="10"/>
        <v>0.042835</v>
      </c>
      <c r="I40" s="33">
        <f t="shared" si="10"/>
        <v>0.02115</v>
      </c>
      <c r="J40" s="33">
        <f t="shared" si="10"/>
        <v>0.0341</v>
      </c>
      <c r="K40" s="33">
        <f t="shared" si="10"/>
        <v>3.33805</v>
      </c>
      <c r="L40" s="24">
        <f>L39/4</f>
        <v>0.034325</v>
      </c>
      <c r="M40" s="25">
        <f>M39/4</f>
        <v>0.033875</v>
      </c>
      <c r="N40" s="25">
        <f>N39/4</f>
        <v>0.0368225</v>
      </c>
      <c r="O40" s="25">
        <f>O39/4</f>
        <v>0.0338725</v>
      </c>
    </row>
    <row r="41" spans="1:15" ht="15.75" thickTop="1">
      <c r="A41" s="36"/>
      <c r="B41" s="17"/>
      <c r="C41" s="18"/>
      <c r="D41" s="17"/>
      <c r="E41" s="18"/>
      <c r="F41" s="17"/>
      <c r="G41" s="18"/>
      <c r="H41" s="17"/>
      <c r="I41" s="18"/>
      <c r="J41" s="18"/>
      <c r="K41" s="17"/>
      <c r="L41" s="19"/>
      <c r="M41" s="20"/>
      <c r="N41" s="19"/>
      <c r="O41" s="20"/>
    </row>
    <row r="42" spans="1:15" ht="15">
      <c r="A42" s="36"/>
      <c r="B42" s="17"/>
      <c r="C42" s="18"/>
      <c r="D42" s="17"/>
      <c r="E42" s="18"/>
      <c r="F42" s="17"/>
      <c r="G42" s="18"/>
      <c r="H42" s="17"/>
      <c r="I42" s="18"/>
      <c r="J42" s="18"/>
      <c r="K42" s="17"/>
      <c r="L42" s="19"/>
      <c r="M42" s="20"/>
      <c r="N42" s="19"/>
      <c r="O42" s="20"/>
    </row>
    <row r="43" spans="1:15" ht="20.25">
      <c r="A43" s="36"/>
      <c r="B43" s="17"/>
      <c r="C43" s="52"/>
      <c r="D43" s="17"/>
      <c r="E43" s="38" t="s">
        <v>21</v>
      </c>
      <c r="F43" s="17"/>
      <c r="G43" s="18"/>
      <c r="H43" s="17"/>
      <c r="I43" s="18"/>
      <c r="J43" s="18"/>
      <c r="K43" s="17"/>
      <c r="L43" s="19"/>
      <c r="M43" s="20"/>
      <c r="N43" s="19"/>
      <c r="O43" s="20"/>
    </row>
    <row r="44" spans="1:15" ht="15.75" thickBot="1">
      <c r="A44" s="39"/>
      <c r="B44" s="40"/>
      <c r="C44" s="41"/>
      <c r="D44" s="40"/>
      <c r="E44" s="41"/>
      <c r="F44" s="40"/>
      <c r="G44" s="41"/>
      <c r="H44" s="40"/>
      <c r="I44" s="41"/>
      <c r="J44" s="41"/>
      <c r="K44" s="40"/>
      <c r="L44" s="42"/>
      <c r="M44" s="43"/>
      <c r="N44" s="42"/>
      <c r="O44" s="43"/>
    </row>
    <row r="45" spans="1:15" ht="15">
      <c r="A45" s="44" t="s">
        <v>22</v>
      </c>
      <c r="B45" s="45">
        <f aca="true" t="shared" si="11" ref="B45:O45">SUM(B6:B10,B13:B17,B20:B24,B27:B31,B34:B38)</f>
        <v>3.10445</v>
      </c>
      <c r="C45" s="58">
        <f t="shared" si="11"/>
        <v>4.21765</v>
      </c>
      <c r="D45" s="45">
        <f t="shared" si="11"/>
        <v>2.155519</v>
      </c>
      <c r="E45" s="58">
        <f t="shared" si="11"/>
        <v>3121.99025</v>
      </c>
      <c r="F45" s="58">
        <f t="shared" si="11"/>
        <v>3.5463799999999996</v>
      </c>
      <c r="G45" s="45">
        <f t="shared" si="11"/>
        <v>1.8842799999999997</v>
      </c>
      <c r="H45" s="58">
        <f t="shared" si="11"/>
        <v>3.6360199999999994</v>
      </c>
      <c r="I45" s="45">
        <f t="shared" si="11"/>
        <v>1.81619</v>
      </c>
      <c r="J45" s="58">
        <f t="shared" si="11"/>
        <v>2.8751000000000007</v>
      </c>
      <c r="K45" s="46">
        <f t="shared" si="11"/>
        <v>285.11458000000005</v>
      </c>
      <c r="L45" s="19">
        <f t="shared" si="11"/>
        <v>2.8939999999999997</v>
      </c>
      <c r="M45" s="19">
        <f t="shared" si="11"/>
        <v>2.856199999999999</v>
      </c>
      <c r="N45" s="19">
        <f t="shared" si="11"/>
        <v>3.12335</v>
      </c>
      <c r="O45" s="19">
        <f t="shared" si="11"/>
        <v>3.07555</v>
      </c>
    </row>
    <row r="46" spans="1:15" ht="15">
      <c r="A46" s="44" t="s">
        <v>23</v>
      </c>
      <c r="B46" s="45">
        <f>B45/21</f>
        <v>0.14783095238095237</v>
      </c>
      <c r="C46" s="46">
        <f>C45/21</f>
        <v>0.20084047619047618</v>
      </c>
      <c r="D46" s="46">
        <f aca="true" t="shared" si="12" ref="D46:O46">D45/21</f>
        <v>0.1026437619047619</v>
      </c>
      <c r="E46" s="46">
        <f t="shared" si="12"/>
        <v>148.66620238095237</v>
      </c>
      <c r="F46" s="46">
        <f t="shared" si="12"/>
        <v>0.16887523809523808</v>
      </c>
      <c r="G46" s="46">
        <f t="shared" si="12"/>
        <v>0.08972761904761903</v>
      </c>
      <c r="H46" s="46">
        <f t="shared" si="12"/>
        <v>0.1731438095238095</v>
      </c>
      <c r="I46" s="46">
        <f t="shared" si="12"/>
        <v>0.08648523809523809</v>
      </c>
      <c r="J46" s="46">
        <f t="shared" si="12"/>
        <v>0.13690952380952384</v>
      </c>
      <c r="K46" s="46">
        <f t="shared" si="12"/>
        <v>13.576884761904765</v>
      </c>
      <c r="L46" s="19">
        <f t="shared" si="12"/>
        <v>0.1378095238095238</v>
      </c>
      <c r="M46" s="19">
        <f t="shared" si="12"/>
        <v>0.13600952380952375</v>
      </c>
      <c r="N46" s="19">
        <f t="shared" si="12"/>
        <v>0.14873095238095238</v>
      </c>
      <c r="O46" s="19">
        <f t="shared" si="12"/>
        <v>0.1464547619047619</v>
      </c>
    </row>
    <row r="47" spans="1:15" ht="15">
      <c r="A47" s="44" t="s">
        <v>24</v>
      </c>
      <c r="B47" s="45">
        <f>1/B46</f>
        <v>6.7644832417980645</v>
      </c>
      <c r="C47" s="46">
        <f>1/C46</f>
        <v>4.979076025748936</v>
      </c>
      <c r="D47" s="45">
        <f>1/D46</f>
        <v>9.742433260852723</v>
      </c>
      <c r="E47" s="46">
        <f>1000/E46</f>
        <v>6.726478405882274</v>
      </c>
      <c r="F47" s="46">
        <f aca="true" t="shared" si="13" ref="F47:O47">1/F46</f>
        <v>5.921531251586125</v>
      </c>
      <c r="G47" s="45">
        <f t="shared" si="13"/>
        <v>11.144840469569282</v>
      </c>
      <c r="H47" s="46">
        <f t="shared" si="13"/>
        <v>5.775545789077069</v>
      </c>
      <c r="I47" s="45">
        <f t="shared" si="13"/>
        <v>11.562666901590694</v>
      </c>
      <c r="J47" s="46">
        <f t="shared" si="13"/>
        <v>7.304093770651454</v>
      </c>
      <c r="K47" s="46">
        <f t="shared" si="13"/>
        <v>0.07365459879322901</v>
      </c>
      <c r="L47" s="19">
        <f t="shared" si="13"/>
        <v>7.256392536281964</v>
      </c>
      <c r="M47" s="19">
        <f t="shared" si="13"/>
        <v>7.352426300679228</v>
      </c>
      <c r="N47" s="19">
        <f t="shared" si="13"/>
        <v>6.723550034418173</v>
      </c>
      <c r="O47" s="19">
        <f t="shared" si="13"/>
        <v>6.828047015980882</v>
      </c>
    </row>
    <row r="48" spans="1:15" ht="15.75" thickBot="1">
      <c r="A48" s="47"/>
      <c r="B48" s="48"/>
      <c r="C48" s="49"/>
      <c r="D48" s="48"/>
      <c r="E48" s="49"/>
      <c r="F48" s="49"/>
      <c r="G48" s="48"/>
      <c r="H48" s="49"/>
      <c r="I48" s="48"/>
      <c r="J48" s="49"/>
      <c r="K48" s="48"/>
      <c r="L48" s="42"/>
      <c r="M48" s="43"/>
      <c r="N48" s="42"/>
      <c r="O48" s="4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R. Iro</dc:creator>
  <cp:keywords/>
  <dc:description/>
  <cp:lastModifiedBy>Carolyn Rago</cp:lastModifiedBy>
  <dcterms:created xsi:type="dcterms:W3CDTF">2015-03-02T23:11:48Z</dcterms:created>
  <dcterms:modified xsi:type="dcterms:W3CDTF">2016-03-02T01:28:00Z</dcterms:modified>
  <cp:category/>
  <cp:version/>
  <cp:contentType/>
  <cp:contentStatus/>
</cp:coreProperties>
</file>