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3890" windowHeight="12075" activeTab="3"/>
  </bookViews>
  <sheets>
    <sheet name="Jan 2014" sheetId="4" r:id="rId1"/>
    <sheet name="Feb 2014" sheetId="5" r:id="rId2"/>
    <sheet name="Mar 2014" sheetId="6" r:id="rId3"/>
    <sheet name="Apr 2014" sheetId="7" r:id="rId4"/>
    <sheet name="May 2014" sheetId="8" r:id="rId5"/>
    <sheet name="June 2014" sheetId="9" r:id="rId6"/>
    <sheet name="July 2014" sheetId="10" r:id="rId7"/>
    <sheet name="August 2014" sheetId="11" r:id="rId8"/>
    <sheet name="September 2014" sheetId="12" r:id="rId9"/>
    <sheet name="October 2014" sheetId="13" r:id="rId10"/>
    <sheet name="November 2014" sheetId="14" r:id="rId11"/>
    <sheet name="December 2014" sheetId="15" r:id="rId12"/>
    <sheet name="Sheet1" sheetId="1" r:id="rId13"/>
    <sheet name="Sheet2" sheetId="2" r:id="rId14"/>
    <sheet name="Sheet3" sheetId="3" r:id="rId15"/>
  </sheets>
  <calcPr calcId="145621"/>
</workbook>
</file>

<file path=xl/calcChain.xml><?xml version="1.0" encoding="utf-8"?>
<calcChain xmlns="http://schemas.openxmlformats.org/spreadsheetml/2006/main">
  <c r="D40" i="15" l="1"/>
  <c r="E40" i="15"/>
  <c r="E41" i="15" s="1"/>
  <c r="F40" i="15"/>
  <c r="F41" i="15" s="1"/>
  <c r="G40" i="15"/>
  <c r="H40" i="15"/>
  <c r="I40" i="15"/>
  <c r="I41" i="15" s="1"/>
  <c r="J40" i="15"/>
  <c r="J41" i="15" s="1"/>
  <c r="K40" i="15"/>
  <c r="K41" i="15" s="1"/>
  <c r="C40" i="15"/>
  <c r="B40" i="15"/>
  <c r="M41" i="15"/>
  <c r="N41" i="15"/>
  <c r="O41" i="15"/>
  <c r="L41" i="15"/>
  <c r="D41" i="15"/>
  <c r="G41" i="15"/>
  <c r="H41" i="15"/>
  <c r="C41" i="15"/>
  <c r="B41" i="15"/>
  <c r="O38" i="14"/>
  <c r="M38" i="14"/>
  <c r="N38" i="14"/>
  <c r="L38" i="14"/>
  <c r="D38" i="14"/>
  <c r="E38" i="14"/>
  <c r="F38" i="14"/>
  <c r="G38" i="14"/>
  <c r="H38" i="14"/>
  <c r="I38" i="14"/>
  <c r="J38" i="14"/>
  <c r="K38" i="14"/>
  <c r="C38" i="14"/>
  <c r="B38" i="14"/>
  <c r="B37" i="14"/>
  <c r="B12" i="14"/>
  <c r="O44" i="13"/>
  <c r="M44" i="13"/>
  <c r="N44" i="13"/>
  <c r="L44" i="13"/>
  <c r="D44" i="13"/>
  <c r="E44" i="13"/>
  <c r="F44" i="13"/>
  <c r="G44" i="13"/>
  <c r="H44" i="13"/>
  <c r="I44" i="13"/>
  <c r="J44" i="13"/>
  <c r="K44" i="13"/>
  <c r="C44" i="13"/>
  <c r="B44" i="13"/>
  <c r="O10" i="13"/>
  <c r="M10" i="13"/>
  <c r="N10" i="13"/>
  <c r="L10" i="13"/>
  <c r="D10" i="13"/>
  <c r="E10" i="13"/>
  <c r="F10" i="13"/>
  <c r="G10" i="13"/>
  <c r="H10" i="13"/>
  <c r="I10" i="13"/>
  <c r="J10" i="13"/>
  <c r="K10" i="13"/>
  <c r="C10" i="13"/>
  <c r="B10" i="13"/>
  <c r="O46" i="12"/>
  <c r="M46" i="12"/>
  <c r="N46" i="12"/>
  <c r="L46" i="12"/>
  <c r="D46" i="12"/>
  <c r="E46" i="12"/>
  <c r="F46" i="12"/>
  <c r="G46" i="12"/>
  <c r="H46" i="12"/>
  <c r="I46" i="12"/>
  <c r="J46" i="12"/>
  <c r="K46" i="12"/>
  <c r="C46" i="12"/>
  <c r="B46" i="12"/>
  <c r="O41" i="11"/>
  <c r="M41" i="11"/>
  <c r="N41" i="11"/>
  <c r="L41" i="11"/>
  <c r="D41" i="11"/>
  <c r="E41" i="11"/>
  <c r="F41" i="11"/>
  <c r="G41" i="11"/>
  <c r="H41" i="11"/>
  <c r="I41" i="11"/>
  <c r="J41" i="11"/>
  <c r="K41" i="11"/>
  <c r="C41" i="11"/>
  <c r="B41" i="11"/>
  <c r="J32" i="9"/>
  <c r="M42" i="15" l="1"/>
  <c r="L42" i="15"/>
  <c r="I42" i="15"/>
  <c r="H42" i="15"/>
  <c r="E42" i="15"/>
  <c r="D42" i="15"/>
  <c r="O40" i="15"/>
  <c r="O42" i="15" s="1"/>
  <c r="N40" i="15"/>
  <c r="N42" i="15" s="1"/>
  <c r="M40" i="15"/>
  <c r="L40" i="15"/>
  <c r="K42" i="15"/>
  <c r="J42" i="15"/>
  <c r="G42" i="15"/>
  <c r="F42" i="15"/>
  <c r="C42" i="15"/>
  <c r="B42" i="15"/>
  <c r="M35" i="15"/>
  <c r="L35" i="15"/>
  <c r="I35" i="15"/>
  <c r="H35" i="15"/>
  <c r="E35" i="15"/>
  <c r="D35" i="15"/>
  <c r="O34" i="15"/>
  <c r="O35" i="15" s="1"/>
  <c r="N34" i="15"/>
  <c r="N35" i="15" s="1"/>
  <c r="M34" i="15"/>
  <c r="L34" i="15"/>
  <c r="K34" i="15"/>
  <c r="K35" i="15" s="1"/>
  <c r="J34" i="15"/>
  <c r="J35" i="15" s="1"/>
  <c r="I34" i="15"/>
  <c r="H34" i="15"/>
  <c r="G34" i="15"/>
  <c r="G35" i="15" s="1"/>
  <c r="F34" i="15"/>
  <c r="F35" i="15" s="1"/>
  <c r="E34" i="15"/>
  <c r="D34" i="15"/>
  <c r="C34" i="15"/>
  <c r="C35" i="15" s="1"/>
  <c r="B34" i="15"/>
  <c r="B35" i="15" s="1"/>
  <c r="M30" i="15"/>
  <c r="L30" i="15"/>
  <c r="I30" i="15"/>
  <c r="H30" i="15"/>
  <c r="E30" i="15"/>
  <c r="D30" i="15"/>
  <c r="O29" i="15"/>
  <c r="O30" i="15" s="1"/>
  <c r="N29" i="15"/>
  <c r="N30" i="15" s="1"/>
  <c r="M29" i="15"/>
  <c r="L29" i="15"/>
  <c r="K29" i="15"/>
  <c r="K30" i="15" s="1"/>
  <c r="J29" i="15"/>
  <c r="J30" i="15" s="1"/>
  <c r="I29" i="15"/>
  <c r="H29" i="15"/>
  <c r="G29" i="15"/>
  <c r="G30" i="15" s="1"/>
  <c r="F29" i="15"/>
  <c r="F30" i="15" s="1"/>
  <c r="E29" i="15"/>
  <c r="D29" i="15"/>
  <c r="C29" i="15"/>
  <c r="C30" i="15" s="1"/>
  <c r="B29" i="15"/>
  <c r="B30" i="15" s="1"/>
  <c r="M25" i="15"/>
  <c r="L25" i="15"/>
  <c r="I25" i="15"/>
  <c r="H25" i="15"/>
  <c r="E25" i="15"/>
  <c r="D25" i="15"/>
  <c r="O24" i="15"/>
  <c r="O25" i="15" s="1"/>
  <c r="N24" i="15"/>
  <c r="N25" i="15" s="1"/>
  <c r="M24" i="15"/>
  <c r="L24" i="15"/>
  <c r="K24" i="15"/>
  <c r="K25" i="15" s="1"/>
  <c r="J24" i="15"/>
  <c r="J25" i="15" s="1"/>
  <c r="I24" i="15"/>
  <c r="H24" i="15"/>
  <c r="G24" i="15"/>
  <c r="G25" i="15" s="1"/>
  <c r="F24" i="15"/>
  <c r="F25" i="15" s="1"/>
  <c r="E24" i="15"/>
  <c r="D24" i="15"/>
  <c r="C24" i="15"/>
  <c r="C25" i="15" s="1"/>
  <c r="B24" i="15"/>
  <c r="B25" i="15" s="1"/>
  <c r="M18" i="15"/>
  <c r="L18" i="15"/>
  <c r="I18" i="15"/>
  <c r="H18" i="15"/>
  <c r="E18" i="15"/>
  <c r="D18" i="15"/>
  <c r="O17" i="15"/>
  <c r="O18" i="15" s="1"/>
  <c r="N17" i="15"/>
  <c r="N18" i="15" s="1"/>
  <c r="M17" i="15"/>
  <c r="L17" i="15"/>
  <c r="K17" i="15"/>
  <c r="K18" i="15" s="1"/>
  <c r="J17" i="15"/>
  <c r="J18" i="15" s="1"/>
  <c r="I17" i="15"/>
  <c r="H17" i="15"/>
  <c r="G17" i="15"/>
  <c r="G18" i="15" s="1"/>
  <c r="F17" i="15"/>
  <c r="F18" i="15" s="1"/>
  <c r="E17" i="15"/>
  <c r="D17" i="15"/>
  <c r="C17" i="15"/>
  <c r="C18" i="15" s="1"/>
  <c r="B17" i="15"/>
  <c r="B18" i="15" s="1"/>
  <c r="M11" i="15"/>
  <c r="L11" i="15"/>
  <c r="I11" i="15"/>
  <c r="H11" i="15"/>
  <c r="E11" i="15"/>
  <c r="D11" i="15"/>
  <c r="O10" i="15"/>
  <c r="O11" i="15" s="1"/>
  <c r="N10" i="15"/>
  <c r="N11" i="15" s="1"/>
  <c r="M10" i="15"/>
  <c r="L10" i="15"/>
  <c r="K10" i="15"/>
  <c r="K11" i="15" s="1"/>
  <c r="J10" i="15"/>
  <c r="J11" i="15" s="1"/>
  <c r="I10" i="15"/>
  <c r="H10" i="15"/>
  <c r="G10" i="15"/>
  <c r="G11" i="15" s="1"/>
  <c r="F10" i="15"/>
  <c r="F11" i="15" s="1"/>
  <c r="E10" i="15"/>
  <c r="D10" i="15"/>
  <c r="C10" i="15"/>
  <c r="C11" i="15" s="1"/>
  <c r="B10" i="15"/>
  <c r="B11" i="15" s="1"/>
  <c r="N39" i="14"/>
  <c r="J39" i="14"/>
  <c r="F39" i="14"/>
  <c r="B39" i="14"/>
  <c r="O37" i="14"/>
  <c r="O39" i="14" s="1"/>
  <c r="N37" i="14"/>
  <c r="M37" i="14"/>
  <c r="M39" i="14" s="1"/>
  <c r="L37" i="14"/>
  <c r="L39" i="14" s="1"/>
  <c r="K37" i="14"/>
  <c r="K39" i="14" s="1"/>
  <c r="J37" i="14"/>
  <c r="I37" i="14"/>
  <c r="I39" i="14" s="1"/>
  <c r="H37" i="14"/>
  <c r="H39" i="14" s="1"/>
  <c r="G37" i="14"/>
  <c r="G39" i="14" s="1"/>
  <c r="F37" i="14"/>
  <c r="E37" i="14"/>
  <c r="E39" i="14" s="1"/>
  <c r="D37" i="14"/>
  <c r="D39" i="14" s="1"/>
  <c r="C37" i="14"/>
  <c r="C39" i="14" s="1"/>
  <c r="N32" i="14"/>
  <c r="J32" i="14"/>
  <c r="F32" i="14"/>
  <c r="B32" i="14"/>
  <c r="O31" i="14"/>
  <c r="O32" i="14" s="1"/>
  <c r="N31" i="14"/>
  <c r="M31" i="14"/>
  <c r="M32" i="14" s="1"/>
  <c r="L31" i="14"/>
  <c r="L32" i="14" s="1"/>
  <c r="K31" i="14"/>
  <c r="K32" i="14" s="1"/>
  <c r="J31" i="14"/>
  <c r="I31" i="14"/>
  <c r="I32" i="14" s="1"/>
  <c r="H31" i="14"/>
  <c r="H32" i="14" s="1"/>
  <c r="G31" i="14"/>
  <c r="G32" i="14" s="1"/>
  <c r="F31" i="14"/>
  <c r="E31" i="14"/>
  <c r="E32" i="14" s="1"/>
  <c r="D31" i="14"/>
  <c r="D32" i="14" s="1"/>
  <c r="C31" i="14"/>
  <c r="C32" i="14" s="1"/>
  <c r="B31" i="14"/>
  <c r="N25" i="14"/>
  <c r="J25" i="14"/>
  <c r="F25" i="14"/>
  <c r="B25" i="14"/>
  <c r="O24" i="14"/>
  <c r="O25" i="14" s="1"/>
  <c r="N24" i="14"/>
  <c r="M24" i="14"/>
  <c r="M25" i="14" s="1"/>
  <c r="L24" i="14"/>
  <c r="L25" i="14" s="1"/>
  <c r="K24" i="14"/>
  <c r="K25" i="14" s="1"/>
  <c r="J24" i="14"/>
  <c r="I24" i="14"/>
  <c r="I25" i="14" s="1"/>
  <c r="H24" i="14"/>
  <c r="H25" i="14" s="1"/>
  <c r="G24" i="14"/>
  <c r="G25" i="14" s="1"/>
  <c r="F24" i="14"/>
  <c r="E24" i="14"/>
  <c r="E25" i="14" s="1"/>
  <c r="D24" i="14"/>
  <c r="D25" i="14" s="1"/>
  <c r="C24" i="14"/>
  <c r="C25" i="14" s="1"/>
  <c r="B24" i="14"/>
  <c r="N19" i="14"/>
  <c r="J19" i="14"/>
  <c r="F19" i="14"/>
  <c r="B19" i="14"/>
  <c r="O18" i="14"/>
  <c r="O19" i="14" s="1"/>
  <c r="N18" i="14"/>
  <c r="M18" i="14"/>
  <c r="M19" i="14" s="1"/>
  <c r="L18" i="14"/>
  <c r="L19" i="14" s="1"/>
  <c r="K18" i="14"/>
  <c r="K19" i="14" s="1"/>
  <c r="J18" i="14"/>
  <c r="I18" i="14"/>
  <c r="I19" i="14" s="1"/>
  <c r="H18" i="14"/>
  <c r="H19" i="14" s="1"/>
  <c r="G18" i="14"/>
  <c r="G19" i="14" s="1"/>
  <c r="F18" i="14"/>
  <c r="E18" i="14"/>
  <c r="E19" i="14" s="1"/>
  <c r="D18" i="14"/>
  <c r="D19" i="14" s="1"/>
  <c r="C18" i="14"/>
  <c r="C19" i="14" s="1"/>
  <c r="B18" i="14"/>
  <c r="N12" i="14"/>
  <c r="J12" i="14"/>
  <c r="F12" i="14"/>
  <c r="O11" i="14"/>
  <c r="O12" i="14" s="1"/>
  <c r="N11" i="14"/>
  <c r="M11" i="14"/>
  <c r="M12" i="14" s="1"/>
  <c r="L11" i="14"/>
  <c r="L12" i="14" s="1"/>
  <c r="K11" i="14"/>
  <c r="K12" i="14" s="1"/>
  <c r="J11" i="14"/>
  <c r="I11" i="14"/>
  <c r="I12" i="14" s="1"/>
  <c r="H11" i="14"/>
  <c r="H12" i="14" s="1"/>
  <c r="G11" i="14"/>
  <c r="G12" i="14" s="1"/>
  <c r="F11" i="14"/>
  <c r="E11" i="14"/>
  <c r="E12" i="14" s="1"/>
  <c r="D11" i="14"/>
  <c r="D12" i="14" s="1"/>
  <c r="C11" i="14"/>
  <c r="C12" i="14" s="1"/>
  <c r="B11" i="14"/>
  <c r="L45" i="13"/>
  <c r="H45" i="13"/>
  <c r="D45" i="13"/>
  <c r="O43" i="13"/>
  <c r="O45" i="13" s="1"/>
  <c r="N43" i="13"/>
  <c r="N45" i="13" s="1"/>
  <c r="M43" i="13"/>
  <c r="M45" i="13" s="1"/>
  <c r="L43" i="13"/>
  <c r="K43" i="13"/>
  <c r="K45" i="13" s="1"/>
  <c r="J43" i="13"/>
  <c r="J45" i="13" s="1"/>
  <c r="I43" i="13"/>
  <c r="I45" i="13" s="1"/>
  <c r="H43" i="13"/>
  <c r="G43" i="13"/>
  <c r="G45" i="13" s="1"/>
  <c r="F43" i="13"/>
  <c r="F45" i="13" s="1"/>
  <c r="E43" i="13"/>
  <c r="E45" i="13" s="1"/>
  <c r="D43" i="13"/>
  <c r="C43" i="13"/>
  <c r="C45" i="13" s="1"/>
  <c r="B43" i="13"/>
  <c r="B45" i="13" s="1"/>
  <c r="L38" i="13"/>
  <c r="H38" i="13"/>
  <c r="D38" i="13"/>
  <c r="O37" i="13"/>
  <c r="O38" i="13" s="1"/>
  <c r="N37" i="13"/>
  <c r="N38" i="13" s="1"/>
  <c r="M37" i="13"/>
  <c r="M38" i="13" s="1"/>
  <c r="L37" i="13"/>
  <c r="K37" i="13"/>
  <c r="K38" i="13" s="1"/>
  <c r="J37" i="13"/>
  <c r="J38" i="13" s="1"/>
  <c r="I37" i="13"/>
  <c r="I38" i="13" s="1"/>
  <c r="H37" i="13"/>
  <c r="G37" i="13"/>
  <c r="G38" i="13" s="1"/>
  <c r="F37" i="13"/>
  <c r="F38" i="13" s="1"/>
  <c r="E37" i="13"/>
  <c r="E38" i="13" s="1"/>
  <c r="D37" i="13"/>
  <c r="C37" i="13"/>
  <c r="C38" i="13" s="1"/>
  <c r="B37" i="13"/>
  <c r="B38" i="13" s="1"/>
  <c r="M31" i="13"/>
  <c r="L31" i="13"/>
  <c r="I31" i="13"/>
  <c r="H31" i="13"/>
  <c r="E31" i="13"/>
  <c r="D31" i="13"/>
  <c r="O30" i="13"/>
  <c r="O31" i="13" s="1"/>
  <c r="N30" i="13"/>
  <c r="N31" i="13" s="1"/>
  <c r="M30" i="13"/>
  <c r="L30" i="13"/>
  <c r="K30" i="13"/>
  <c r="K31" i="13" s="1"/>
  <c r="J30" i="13"/>
  <c r="J31" i="13" s="1"/>
  <c r="I30" i="13"/>
  <c r="H30" i="13"/>
  <c r="G30" i="13"/>
  <c r="G31" i="13" s="1"/>
  <c r="F30" i="13"/>
  <c r="F31" i="13" s="1"/>
  <c r="E30" i="13"/>
  <c r="D30" i="13"/>
  <c r="C30" i="13"/>
  <c r="C31" i="13" s="1"/>
  <c r="B30" i="13"/>
  <c r="B31" i="13" s="1"/>
  <c r="M24" i="13"/>
  <c r="L24" i="13"/>
  <c r="I24" i="13"/>
  <c r="H24" i="13"/>
  <c r="E24" i="13"/>
  <c r="D24" i="13"/>
  <c r="O23" i="13"/>
  <c r="O24" i="13" s="1"/>
  <c r="N23" i="13"/>
  <c r="N24" i="13" s="1"/>
  <c r="M23" i="13"/>
  <c r="L23" i="13"/>
  <c r="K23" i="13"/>
  <c r="K24" i="13" s="1"/>
  <c r="J23" i="13"/>
  <c r="J24" i="13" s="1"/>
  <c r="I23" i="13"/>
  <c r="H23" i="13"/>
  <c r="G23" i="13"/>
  <c r="G24" i="13" s="1"/>
  <c r="F23" i="13"/>
  <c r="F24" i="13" s="1"/>
  <c r="E23" i="13"/>
  <c r="D23" i="13"/>
  <c r="C23" i="13"/>
  <c r="C24" i="13" s="1"/>
  <c r="B23" i="13"/>
  <c r="B24" i="13" s="1"/>
  <c r="M17" i="13"/>
  <c r="L17" i="13"/>
  <c r="I17" i="13"/>
  <c r="H17" i="13"/>
  <c r="E17" i="13"/>
  <c r="D17" i="13"/>
  <c r="O16" i="13"/>
  <c r="O17" i="13" s="1"/>
  <c r="N16" i="13"/>
  <c r="N17" i="13" s="1"/>
  <c r="M16" i="13"/>
  <c r="L16" i="13"/>
  <c r="K16" i="13"/>
  <c r="K17" i="13" s="1"/>
  <c r="J16" i="13"/>
  <c r="J17" i="13" s="1"/>
  <c r="I16" i="13"/>
  <c r="H16" i="13"/>
  <c r="G16" i="13"/>
  <c r="G17" i="13" s="1"/>
  <c r="F16" i="13"/>
  <c r="F17" i="13" s="1"/>
  <c r="E16" i="13"/>
  <c r="D16" i="13"/>
  <c r="C16" i="13"/>
  <c r="C17" i="13" s="1"/>
  <c r="B16" i="13"/>
  <c r="B17" i="13" s="1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L47" i="12"/>
  <c r="H47" i="12"/>
  <c r="D47" i="12"/>
  <c r="O45" i="12"/>
  <c r="O47" i="12" s="1"/>
  <c r="N45" i="12"/>
  <c r="N47" i="12" s="1"/>
  <c r="M45" i="12"/>
  <c r="M47" i="12" s="1"/>
  <c r="L45" i="12"/>
  <c r="K45" i="12"/>
  <c r="K47" i="12" s="1"/>
  <c r="J45" i="12"/>
  <c r="J47" i="12" s="1"/>
  <c r="I45" i="12"/>
  <c r="I47" i="12" s="1"/>
  <c r="H45" i="12"/>
  <c r="G45" i="12"/>
  <c r="G47" i="12" s="1"/>
  <c r="F45" i="12"/>
  <c r="F47" i="12" s="1"/>
  <c r="E45" i="12"/>
  <c r="E47" i="12" s="1"/>
  <c r="D45" i="12"/>
  <c r="C45" i="12"/>
  <c r="C47" i="12" s="1"/>
  <c r="B45" i="12"/>
  <c r="B47" i="12" s="1"/>
  <c r="L40" i="12"/>
  <c r="H40" i="12"/>
  <c r="D40" i="12"/>
  <c r="O39" i="12"/>
  <c r="O40" i="12" s="1"/>
  <c r="N39" i="12"/>
  <c r="N40" i="12" s="1"/>
  <c r="M39" i="12"/>
  <c r="M40" i="12" s="1"/>
  <c r="L39" i="12"/>
  <c r="K39" i="12"/>
  <c r="K40" i="12" s="1"/>
  <c r="J39" i="12"/>
  <c r="J40" i="12" s="1"/>
  <c r="I39" i="12"/>
  <c r="I40" i="12" s="1"/>
  <c r="H39" i="12"/>
  <c r="G39" i="12"/>
  <c r="G40" i="12" s="1"/>
  <c r="F39" i="12"/>
  <c r="F40" i="12" s="1"/>
  <c r="E39" i="12"/>
  <c r="E40" i="12" s="1"/>
  <c r="D39" i="12"/>
  <c r="C39" i="12"/>
  <c r="C40" i="12" s="1"/>
  <c r="B39" i="12"/>
  <c r="B40" i="12" s="1"/>
  <c r="M33" i="12"/>
  <c r="L33" i="12"/>
  <c r="I33" i="12"/>
  <c r="H33" i="12"/>
  <c r="E33" i="12"/>
  <c r="D33" i="12"/>
  <c r="O32" i="12"/>
  <c r="O33" i="12" s="1"/>
  <c r="N32" i="12"/>
  <c r="N33" i="12" s="1"/>
  <c r="M32" i="12"/>
  <c r="L32" i="12"/>
  <c r="K32" i="12"/>
  <c r="K33" i="12" s="1"/>
  <c r="J32" i="12"/>
  <c r="J33" i="12" s="1"/>
  <c r="I32" i="12"/>
  <c r="H32" i="12"/>
  <c r="G32" i="12"/>
  <c r="G33" i="12" s="1"/>
  <c r="F32" i="12"/>
  <c r="F33" i="12" s="1"/>
  <c r="E32" i="12"/>
  <c r="D32" i="12"/>
  <c r="C32" i="12"/>
  <c r="C33" i="12" s="1"/>
  <c r="B32" i="12"/>
  <c r="B33" i="12" s="1"/>
  <c r="M26" i="12"/>
  <c r="L26" i="12"/>
  <c r="I26" i="12"/>
  <c r="H26" i="12"/>
  <c r="E26" i="12"/>
  <c r="D26" i="12"/>
  <c r="O25" i="12"/>
  <c r="O26" i="12" s="1"/>
  <c r="N25" i="12"/>
  <c r="N26" i="12" s="1"/>
  <c r="M25" i="12"/>
  <c r="L25" i="12"/>
  <c r="K25" i="12"/>
  <c r="K26" i="12" s="1"/>
  <c r="J25" i="12"/>
  <c r="J26" i="12" s="1"/>
  <c r="I25" i="12"/>
  <c r="H25" i="12"/>
  <c r="G25" i="12"/>
  <c r="G26" i="12" s="1"/>
  <c r="F25" i="12"/>
  <c r="F26" i="12" s="1"/>
  <c r="E25" i="12"/>
  <c r="D25" i="12"/>
  <c r="C25" i="12"/>
  <c r="C26" i="12" s="1"/>
  <c r="B25" i="12"/>
  <c r="B26" i="12" s="1"/>
  <c r="M19" i="12"/>
  <c r="L19" i="12"/>
  <c r="I19" i="12"/>
  <c r="H19" i="12"/>
  <c r="E19" i="12"/>
  <c r="D19" i="12"/>
  <c r="O18" i="12"/>
  <c r="O19" i="12" s="1"/>
  <c r="N18" i="12"/>
  <c r="N19" i="12" s="1"/>
  <c r="M18" i="12"/>
  <c r="L18" i="12"/>
  <c r="K18" i="12"/>
  <c r="K19" i="12" s="1"/>
  <c r="J18" i="12"/>
  <c r="J19" i="12" s="1"/>
  <c r="I18" i="12"/>
  <c r="H18" i="12"/>
  <c r="G18" i="12"/>
  <c r="G19" i="12" s="1"/>
  <c r="F18" i="12"/>
  <c r="F19" i="12" s="1"/>
  <c r="E18" i="12"/>
  <c r="D18" i="12"/>
  <c r="C18" i="12"/>
  <c r="C19" i="12" s="1"/>
  <c r="B18" i="12"/>
  <c r="B19" i="12" s="1"/>
  <c r="M12" i="12"/>
  <c r="L12" i="12"/>
  <c r="I12" i="12"/>
  <c r="H12" i="12"/>
  <c r="E12" i="12"/>
  <c r="D12" i="12"/>
  <c r="O11" i="12"/>
  <c r="O12" i="12" s="1"/>
  <c r="N11" i="12"/>
  <c r="N12" i="12" s="1"/>
  <c r="M11" i="12"/>
  <c r="L11" i="12"/>
  <c r="K11" i="12"/>
  <c r="K12" i="12" s="1"/>
  <c r="J11" i="12"/>
  <c r="J12" i="12" s="1"/>
  <c r="I11" i="12"/>
  <c r="H11" i="12"/>
  <c r="G11" i="12"/>
  <c r="G12" i="12" s="1"/>
  <c r="F11" i="12"/>
  <c r="F12" i="12" s="1"/>
  <c r="E11" i="12"/>
  <c r="D11" i="12"/>
  <c r="C11" i="12"/>
  <c r="C12" i="12" s="1"/>
  <c r="B11" i="12"/>
  <c r="B12" i="12" s="1"/>
  <c r="I42" i="11"/>
  <c r="E42" i="11"/>
  <c r="K40" i="11"/>
  <c r="K42" i="11" s="1"/>
  <c r="J40" i="11"/>
  <c r="J42" i="11" s="1"/>
  <c r="I40" i="11"/>
  <c r="H40" i="11"/>
  <c r="H42" i="11" s="1"/>
  <c r="G40" i="11"/>
  <c r="G42" i="11" s="1"/>
  <c r="F40" i="11"/>
  <c r="F42" i="11" s="1"/>
  <c r="E40" i="11"/>
  <c r="D40" i="11"/>
  <c r="D42" i="11" s="1"/>
  <c r="C40" i="11"/>
  <c r="C42" i="11" s="1"/>
  <c r="B40" i="11"/>
  <c r="B42" i="11" s="1"/>
  <c r="M36" i="11"/>
  <c r="I36" i="11"/>
  <c r="E36" i="11"/>
  <c r="O35" i="11"/>
  <c r="O36" i="11" s="1"/>
  <c r="N35" i="11"/>
  <c r="N36" i="11" s="1"/>
  <c r="M35" i="11"/>
  <c r="L35" i="11"/>
  <c r="L36" i="11" s="1"/>
  <c r="K35" i="11"/>
  <c r="K36" i="11" s="1"/>
  <c r="J35" i="11"/>
  <c r="J36" i="11" s="1"/>
  <c r="I35" i="11"/>
  <c r="H35" i="11"/>
  <c r="H36" i="11" s="1"/>
  <c r="G35" i="11"/>
  <c r="G36" i="11" s="1"/>
  <c r="F35" i="11"/>
  <c r="F36" i="11" s="1"/>
  <c r="E35" i="11"/>
  <c r="D35" i="11"/>
  <c r="D36" i="11" s="1"/>
  <c r="C35" i="11"/>
  <c r="C36" i="11" s="1"/>
  <c r="B35" i="11"/>
  <c r="B36" i="11" s="1"/>
  <c r="M29" i="11"/>
  <c r="L29" i="11"/>
  <c r="I29" i="11"/>
  <c r="H29" i="11"/>
  <c r="E29" i="11"/>
  <c r="D29" i="11"/>
  <c r="O28" i="11"/>
  <c r="O29" i="11" s="1"/>
  <c r="N28" i="11"/>
  <c r="N29" i="11" s="1"/>
  <c r="M28" i="11"/>
  <c r="L28" i="11"/>
  <c r="K28" i="11"/>
  <c r="K29" i="11" s="1"/>
  <c r="J28" i="11"/>
  <c r="J29" i="11" s="1"/>
  <c r="I28" i="11"/>
  <c r="H28" i="11"/>
  <c r="G28" i="11"/>
  <c r="G29" i="11" s="1"/>
  <c r="F28" i="11"/>
  <c r="F29" i="11" s="1"/>
  <c r="E28" i="11"/>
  <c r="D28" i="11"/>
  <c r="C28" i="11"/>
  <c r="C29" i="11" s="1"/>
  <c r="B28" i="11"/>
  <c r="B29" i="11" s="1"/>
  <c r="M22" i="11"/>
  <c r="L22" i="11"/>
  <c r="I22" i="11"/>
  <c r="H22" i="11"/>
  <c r="E22" i="11"/>
  <c r="D22" i="11"/>
  <c r="O21" i="11"/>
  <c r="O22" i="11" s="1"/>
  <c r="N21" i="11"/>
  <c r="N22" i="11" s="1"/>
  <c r="M21" i="11"/>
  <c r="L21" i="11"/>
  <c r="K21" i="11"/>
  <c r="K22" i="11" s="1"/>
  <c r="J21" i="11"/>
  <c r="J22" i="11" s="1"/>
  <c r="I21" i="11"/>
  <c r="H21" i="11"/>
  <c r="G21" i="11"/>
  <c r="G22" i="11" s="1"/>
  <c r="F21" i="11"/>
  <c r="F22" i="11" s="1"/>
  <c r="E21" i="11"/>
  <c r="D21" i="11"/>
  <c r="C21" i="11"/>
  <c r="C22" i="11" s="1"/>
  <c r="B21" i="11"/>
  <c r="B22" i="11" s="1"/>
  <c r="M15" i="11"/>
  <c r="L15" i="11"/>
  <c r="I15" i="11"/>
  <c r="H15" i="11"/>
  <c r="E15" i="11"/>
  <c r="D15" i="11"/>
  <c r="O14" i="11"/>
  <c r="O15" i="11" s="1"/>
  <c r="N14" i="11"/>
  <c r="N15" i="11" s="1"/>
  <c r="M14" i="11"/>
  <c r="L14" i="11"/>
  <c r="K14" i="11"/>
  <c r="K15" i="11" s="1"/>
  <c r="J14" i="11"/>
  <c r="J15" i="11" s="1"/>
  <c r="I14" i="11"/>
  <c r="H14" i="11"/>
  <c r="G14" i="11"/>
  <c r="G15" i="11" s="1"/>
  <c r="F14" i="11"/>
  <c r="F15" i="11" s="1"/>
  <c r="E14" i="11"/>
  <c r="D14" i="11"/>
  <c r="C14" i="11"/>
  <c r="C15" i="11" s="1"/>
  <c r="B14" i="11"/>
  <c r="B15" i="11" s="1"/>
  <c r="M8" i="11"/>
  <c r="L8" i="11"/>
  <c r="I8" i="11"/>
  <c r="H8" i="11"/>
  <c r="E8" i="11"/>
  <c r="D8" i="11"/>
  <c r="O7" i="11"/>
  <c r="O40" i="11" s="1"/>
  <c r="O42" i="11" s="1"/>
  <c r="N7" i="11"/>
  <c r="N40" i="11" s="1"/>
  <c r="N42" i="11" s="1"/>
  <c r="M7" i="11"/>
  <c r="M40" i="11" s="1"/>
  <c r="M42" i="11" s="1"/>
  <c r="L7" i="11"/>
  <c r="L40" i="11" s="1"/>
  <c r="L42" i="11" s="1"/>
  <c r="K7" i="11"/>
  <c r="K8" i="11" s="1"/>
  <c r="J7" i="11"/>
  <c r="J8" i="11" s="1"/>
  <c r="I7" i="11"/>
  <c r="H7" i="11"/>
  <c r="G7" i="11"/>
  <c r="G8" i="11" s="1"/>
  <c r="F7" i="11"/>
  <c r="F8" i="11" s="1"/>
  <c r="E7" i="11"/>
  <c r="D7" i="11"/>
  <c r="C7" i="11"/>
  <c r="C8" i="11" s="1"/>
  <c r="B7" i="11"/>
  <c r="B8" i="11" s="1"/>
  <c r="H44" i="10"/>
  <c r="H45" i="10" s="1"/>
  <c r="D44" i="10"/>
  <c r="D45" i="10" s="1"/>
  <c r="K43" i="10"/>
  <c r="K44" i="10" s="1"/>
  <c r="K45" i="10" s="1"/>
  <c r="J43" i="10"/>
  <c r="J44" i="10" s="1"/>
  <c r="J45" i="10" s="1"/>
  <c r="I43" i="10"/>
  <c r="I44" i="10" s="1"/>
  <c r="I45" i="10" s="1"/>
  <c r="H43" i="10"/>
  <c r="G43" i="10"/>
  <c r="G44" i="10" s="1"/>
  <c r="G45" i="10" s="1"/>
  <c r="F43" i="10"/>
  <c r="F44" i="10" s="1"/>
  <c r="F45" i="10" s="1"/>
  <c r="E43" i="10"/>
  <c r="E44" i="10" s="1"/>
  <c r="E45" i="10" s="1"/>
  <c r="D43" i="10"/>
  <c r="C43" i="10"/>
  <c r="C44" i="10" s="1"/>
  <c r="C45" i="10" s="1"/>
  <c r="B43" i="10"/>
  <c r="B44" i="10" s="1"/>
  <c r="B45" i="10" s="1"/>
  <c r="L38" i="10"/>
  <c r="H38" i="10"/>
  <c r="D38" i="10"/>
  <c r="O37" i="10"/>
  <c r="O38" i="10" s="1"/>
  <c r="N37" i="10"/>
  <c r="N38" i="10" s="1"/>
  <c r="M37" i="10"/>
  <c r="M38" i="10" s="1"/>
  <c r="L37" i="10"/>
  <c r="K37" i="10"/>
  <c r="K38" i="10" s="1"/>
  <c r="J37" i="10"/>
  <c r="J38" i="10" s="1"/>
  <c r="I37" i="10"/>
  <c r="I38" i="10" s="1"/>
  <c r="H37" i="10"/>
  <c r="G37" i="10"/>
  <c r="G38" i="10" s="1"/>
  <c r="F37" i="10"/>
  <c r="F38" i="10" s="1"/>
  <c r="E37" i="10"/>
  <c r="E38" i="10" s="1"/>
  <c r="D37" i="10"/>
  <c r="C37" i="10"/>
  <c r="C38" i="10" s="1"/>
  <c r="B37" i="10"/>
  <c r="B38" i="10" s="1"/>
  <c r="L31" i="10"/>
  <c r="H31" i="10"/>
  <c r="D31" i="10"/>
  <c r="O30" i="10"/>
  <c r="O31" i="10" s="1"/>
  <c r="N30" i="10"/>
  <c r="N31" i="10" s="1"/>
  <c r="M30" i="10"/>
  <c r="M31" i="10" s="1"/>
  <c r="L30" i="10"/>
  <c r="K30" i="10"/>
  <c r="K31" i="10" s="1"/>
  <c r="J30" i="10"/>
  <c r="J31" i="10" s="1"/>
  <c r="I30" i="10"/>
  <c r="I31" i="10" s="1"/>
  <c r="H30" i="10"/>
  <c r="G30" i="10"/>
  <c r="G31" i="10" s="1"/>
  <c r="F30" i="10"/>
  <c r="F31" i="10" s="1"/>
  <c r="E30" i="10"/>
  <c r="E31" i="10" s="1"/>
  <c r="D30" i="10"/>
  <c r="C30" i="10"/>
  <c r="C31" i="10" s="1"/>
  <c r="B30" i="10"/>
  <c r="B31" i="10" s="1"/>
  <c r="L24" i="10"/>
  <c r="H24" i="10"/>
  <c r="D24" i="10"/>
  <c r="O23" i="10"/>
  <c r="O24" i="10" s="1"/>
  <c r="N23" i="10"/>
  <c r="N24" i="10" s="1"/>
  <c r="M23" i="10"/>
  <c r="M24" i="10" s="1"/>
  <c r="L23" i="10"/>
  <c r="K23" i="10"/>
  <c r="K24" i="10" s="1"/>
  <c r="J23" i="10"/>
  <c r="J24" i="10" s="1"/>
  <c r="I23" i="10"/>
  <c r="I24" i="10" s="1"/>
  <c r="H23" i="10"/>
  <c r="G23" i="10"/>
  <c r="G24" i="10" s="1"/>
  <c r="F23" i="10"/>
  <c r="F24" i="10" s="1"/>
  <c r="E23" i="10"/>
  <c r="E24" i="10" s="1"/>
  <c r="D23" i="10"/>
  <c r="C23" i="10"/>
  <c r="C24" i="10" s="1"/>
  <c r="B23" i="10"/>
  <c r="B24" i="10" s="1"/>
  <c r="L17" i="10"/>
  <c r="K17" i="10"/>
  <c r="H17" i="10"/>
  <c r="G17" i="10"/>
  <c r="D17" i="10"/>
  <c r="C17" i="10"/>
  <c r="O16" i="10"/>
  <c r="O17" i="10" s="1"/>
  <c r="N16" i="10"/>
  <c r="N17" i="10" s="1"/>
  <c r="M16" i="10"/>
  <c r="M17" i="10" s="1"/>
  <c r="L16" i="10"/>
  <c r="K16" i="10"/>
  <c r="J16" i="10"/>
  <c r="J17" i="10" s="1"/>
  <c r="I16" i="10"/>
  <c r="I17" i="10" s="1"/>
  <c r="H16" i="10"/>
  <c r="G16" i="10"/>
  <c r="F16" i="10"/>
  <c r="F17" i="10" s="1"/>
  <c r="E16" i="10"/>
  <c r="E17" i="10" s="1"/>
  <c r="D16" i="10"/>
  <c r="C16" i="10"/>
  <c r="B16" i="10"/>
  <c r="B17" i="10" s="1"/>
  <c r="O11" i="10"/>
  <c r="L11" i="10"/>
  <c r="K11" i="10"/>
  <c r="H11" i="10"/>
  <c r="G11" i="10"/>
  <c r="D11" i="10"/>
  <c r="C11" i="10"/>
  <c r="O10" i="10"/>
  <c r="O43" i="10" s="1"/>
  <c r="O44" i="10" s="1"/>
  <c r="O45" i="10" s="1"/>
  <c r="N10" i="10"/>
  <c r="N43" i="10" s="1"/>
  <c r="N44" i="10" s="1"/>
  <c r="N45" i="10" s="1"/>
  <c r="M10" i="10"/>
  <c r="M43" i="10" s="1"/>
  <c r="M44" i="10" s="1"/>
  <c r="M45" i="10" s="1"/>
  <c r="L10" i="10"/>
  <c r="L43" i="10" s="1"/>
  <c r="L44" i="10" s="1"/>
  <c r="L45" i="10" s="1"/>
  <c r="K10" i="10"/>
  <c r="J10" i="10"/>
  <c r="J11" i="10" s="1"/>
  <c r="I10" i="10"/>
  <c r="I11" i="10" s="1"/>
  <c r="H10" i="10"/>
  <c r="G10" i="10"/>
  <c r="F10" i="10"/>
  <c r="F11" i="10" s="1"/>
  <c r="E10" i="10"/>
  <c r="E11" i="10" s="1"/>
  <c r="D10" i="10"/>
  <c r="C10" i="10"/>
  <c r="B10" i="10"/>
  <c r="B11" i="10" s="1"/>
  <c r="H37" i="9"/>
  <c r="H38" i="9" s="1"/>
  <c r="D37" i="9"/>
  <c r="D38" i="9" s="1"/>
  <c r="K36" i="9"/>
  <c r="K37" i="9" s="1"/>
  <c r="K38" i="9" s="1"/>
  <c r="J36" i="9"/>
  <c r="J37" i="9" s="1"/>
  <c r="J38" i="9" s="1"/>
  <c r="I36" i="9"/>
  <c r="I37" i="9" s="1"/>
  <c r="I38" i="9" s="1"/>
  <c r="H36" i="9"/>
  <c r="G36" i="9"/>
  <c r="G37" i="9" s="1"/>
  <c r="G38" i="9" s="1"/>
  <c r="F36" i="9"/>
  <c r="F37" i="9" s="1"/>
  <c r="F38" i="9" s="1"/>
  <c r="E36" i="9"/>
  <c r="E37" i="9" s="1"/>
  <c r="E38" i="9" s="1"/>
  <c r="D36" i="9"/>
  <c r="C36" i="9"/>
  <c r="C37" i="9" s="1"/>
  <c r="C38" i="9" s="1"/>
  <c r="B36" i="9"/>
  <c r="B37" i="9" s="1"/>
  <c r="B38" i="9" s="1"/>
  <c r="L32" i="9"/>
  <c r="H32" i="9"/>
  <c r="D32" i="9"/>
  <c r="O31" i="9"/>
  <c r="O32" i="9" s="1"/>
  <c r="N31" i="9"/>
  <c r="N32" i="9" s="1"/>
  <c r="M31" i="9"/>
  <c r="M32" i="9" s="1"/>
  <c r="L31" i="9"/>
  <c r="K31" i="9"/>
  <c r="K32" i="9" s="1"/>
  <c r="J31" i="9"/>
  <c r="I31" i="9"/>
  <c r="I32" i="9" s="1"/>
  <c r="H31" i="9"/>
  <c r="G31" i="9"/>
  <c r="G32" i="9" s="1"/>
  <c r="F31" i="9"/>
  <c r="F32" i="9" s="1"/>
  <c r="E31" i="9"/>
  <c r="E32" i="9" s="1"/>
  <c r="D31" i="9"/>
  <c r="C31" i="9"/>
  <c r="C32" i="9" s="1"/>
  <c r="B31" i="9"/>
  <c r="B32" i="9" s="1"/>
  <c r="L24" i="9"/>
  <c r="H24" i="9"/>
  <c r="D24" i="9"/>
  <c r="O23" i="9"/>
  <c r="O24" i="9" s="1"/>
  <c r="N23" i="9"/>
  <c r="N24" i="9" s="1"/>
  <c r="M23" i="9"/>
  <c r="M24" i="9" s="1"/>
  <c r="L23" i="9"/>
  <c r="K23" i="9"/>
  <c r="K24" i="9" s="1"/>
  <c r="J23" i="9"/>
  <c r="J24" i="9" s="1"/>
  <c r="I23" i="9"/>
  <c r="I24" i="9" s="1"/>
  <c r="H23" i="9"/>
  <c r="G23" i="9"/>
  <c r="G24" i="9" s="1"/>
  <c r="F23" i="9"/>
  <c r="F24" i="9" s="1"/>
  <c r="E23" i="9"/>
  <c r="E24" i="9" s="1"/>
  <c r="D23" i="9"/>
  <c r="C23" i="9"/>
  <c r="C24" i="9" s="1"/>
  <c r="B23" i="9"/>
  <c r="B24" i="9" s="1"/>
  <c r="O17" i="9"/>
  <c r="L17" i="9"/>
  <c r="K17" i="9"/>
  <c r="H17" i="9"/>
  <c r="G17" i="9"/>
  <c r="D17" i="9"/>
  <c r="C17" i="9"/>
  <c r="O16" i="9"/>
  <c r="N16" i="9"/>
  <c r="N17" i="9" s="1"/>
  <c r="M16" i="9"/>
  <c r="M17" i="9" s="1"/>
  <c r="L16" i="9"/>
  <c r="K16" i="9"/>
  <c r="J16" i="9"/>
  <c r="J17" i="9" s="1"/>
  <c r="I16" i="9"/>
  <c r="I17" i="9" s="1"/>
  <c r="H16" i="9"/>
  <c r="G16" i="9"/>
  <c r="F16" i="9"/>
  <c r="F17" i="9" s="1"/>
  <c r="E16" i="9"/>
  <c r="E17" i="9" s="1"/>
  <c r="D16" i="9"/>
  <c r="C16" i="9"/>
  <c r="B16" i="9"/>
  <c r="B17" i="9" s="1"/>
  <c r="O12" i="9"/>
  <c r="L12" i="9"/>
  <c r="K12" i="9"/>
  <c r="H12" i="9"/>
  <c r="G12" i="9"/>
  <c r="D12" i="9"/>
  <c r="C12" i="9"/>
  <c r="O11" i="9"/>
  <c r="O36" i="9" s="1"/>
  <c r="O37" i="9" s="1"/>
  <c r="O38" i="9" s="1"/>
  <c r="N11" i="9"/>
  <c r="N36" i="9" s="1"/>
  <c r="N37" i="9" s="1"/>
  <c r="N38" i="9" s="1"/>
  <c r="M11" i="9"/>
  <c r="M36" i="9" s="1"/>
  <c r="M37" i="9" s="1"/>
  <c r="M38" i="9" s="1"/>
  <c r="L11" i="9"/>
  <c r="L36" i="9" s="1"/>
  <c r="L37" i="9" s="1"/>
  <c r="L38" i="9" s="1"/>
  <c r="K11" i="9"/>
  <c r="J11" i="9"/>
  <c r="J12" i="9" s="1"/>
  <c r="I11" i="9"/>
  <c r="I12" i="9" s="1"/>
  <c r="H11" i="9"/>
  <c r="G11" i="9"/>
  <c r="F11" i="9"/>
  <c r="F12" i="9" s="1"/>
  <c r="E11" i="9"/>
  <c r="E12" i="9" s="1"/>
  <c r="D11" i="9"/>
  <c r="C11" i="9"/>
  <c r="B11" i="9"/>
  <c r="B12" i="9" s="1"/>
  <c r="J41" i="8"/>
  <c r="J42" i="8" s="1"/>
  <c r="I41" i="8"/>
  <c r="I42" i="8" s="1"/>
  <c r="F41" i="8"/>
  <c r="F42" i="8" s="1"/>
  <c r="E41" i="8"/>
  <c r="E42" i="8" s="1"/>
  <c r="B41" i="8"/>
  <c r="B42" i="8" s="1"/>
  <c r="K40" i="8"/>
  <c r="K41" i="8" s="1"/>
  <c r="K42" i="8" s="1"/>
  <c r="J40" i="8"/>
  <c r="I40" i="8"/>
  <c r="H40" i="8"/>
  <c r="H41" i="8" s="1"/>
  <c r="H42" i="8" s="1"/>
  <c r="G40" i="8"/>
  <c r="G41" i="8" s="1"/>
  <c r="G42" i="8" s="1"/>
  <c r="F40" i="8"/>
  <c r="E40" i="8"/>
  <c r="D40" i="8"/>
  <c r="D41" i="8" s="1"/>
  <c r="D42" i="8" s="1"/>
  <c r="C40" i="8"/>
  <c r="C41" i="8" s="1"/>
  <c r="C42" i="8" s="1"/>
  <c r="B40" i="8"/>
  <c r="N37" i="8"/>
  <c r="M37" i="8"/>
  <c r="J37" i="8"/>
  <c r="I37" i="8"/>
  <c r="F37" i="8"/>
  <c r="E37" i="8"/>
  <c r="B37" i="8"/>
  <c r="O36" i="8"/>
  <c r="O37" i="8" s="1"/>
  <c r="N36" i="8"/>
  <c r="M36" i="8"/>
  <c r="L36" i="8"/>
  <c r="L37" i="8" s="1"/>
  <c r="K36" i="8"/>
  <c r="K37" i="8" s="1"/>
  <c r="J36" i="8"/>
  <c r="I36" i="8"/>
  <c r="H36" i="8"/>
  <c r="H37" i="8" s="1"/>
  <c r="G36" i="8"/>
  <c r="G37" i="8" s="1"/>
  <c r="F36" i="8"/>
  <c r="E36" i="8"/>
  <c r="D36" i="8"/>
  <c r="D37" i="8" s="1"/>
  <c r="C36" i="8"/>
  <c r="C37" i="8" s="1"/>
  <c r="B36" i="8"/>
  <c r="N30" i="8"/>
  <c r="M30" i="8"/>
  <c r="J30" i="8"/>
  <c r="I30" i="8"/>
  <c r="F30" i="8"/>
  <c r="E30" i="8"/>
  <c r="B30" i="8"/>
  <c r="O29" i="8"/>
  <c r="O30" i="8" s="1"/>
  <c r="N29" i="8"/>
  <c r="M29" i="8"/>
  <c r="L29" i="8"/>
  <c r="L30" i="8" s="1"/>
  <c r="K29" i="8"/>
  <c r="K30" i="8" s="1"/>
  <c r="J29" i="8"/>
  <c r="I29" i="8"/>
  <c r="H29" i="8"/>
  <c r="H30" i="8" s="1"/>
  <c r="G29" i="8"/>
  <c r="G30" i="8" s="1"/>
  <c r="F29" i="8"/>
  <c r="E29" i="8"/>
  <c r="D29" i="8"/>
  <c r="D30" i="8" s="1"/>
  <c r="C29" i="8"/>
  <c r="C30" i="8" s="1"/>
  <c r="B29" i="8"/>
  <c r="N23" i="8"/>
  <c r="M23" i="8"/>
  <c r="J23" i="8"/>
  <c r="I23" i="8"/>
  <c r="F23" i="8"/>
  <c r="E23" i="8"/>
  <c r="B23" i="8"/>
  <c r="O22" i="8"/>
  <c r="O23" i="8" s="1"/>
  <c r="N22" i="8"/>
  <c r="M22" i="8"/>
  <c r="L22" i="8"/>
  <c r="L23" i="8" s="1"/>
  <c r="K22" i="8"/>
  <c r="K23" i="8" s="1"/>
  <c r="J22" i="8"/>
  <c r="I22" i="8"/>
  <c r="H22" i="8"/>
  <c r="H23" i="8" s="1"/>
  <c r="G22" i="8"/>
  <c r="G23" i="8" s="1"/>
  <c r="F22" i="8"/>
  <c r="E22" i="8"/>
  <c r="D22" i="8"/>
  <c r="D23" i="8" s="1"/>
  <c r="C22" i="8"/>
  <c r="C23" i="8" s="1"/>
  <c r="B22" i="8"/>
  <c r="N16" i="8"/>
  <c r="M16" i="8"/>
  <c r="J16" i="8"/>
  <c r="I16" i="8"/>
  <c r="F16" i="8"/>
  <c r="E16" i="8"/>
  <c r="B16" i="8"/>
  <c r="O15" i="8"/>
  <c r="O16" i="8" s="1"/>
  <c r="N15" i="8"/>
  <c r="M15" i="8"/>
  <c r="L15" i="8"/>
  <c r="L16" i="8" s="1"/>
  <c r="K15" i="8"/>
  <c r="K16" i="8" s="1"/>
  <c r="J15" i="8"/>
  <c r="I15" i="8"/>
  <c r="H15" i="8"/>
  <c r="H16" i="8" s="1"/>
  <c r="G15" i="8"/>
  <c r="G16" i="8" s="1"/>
  <c r="F15" i="8"/>
  <c r="E15" i="8"/>
  <c r="D15" i="8"/>
  <c r="D16" i="8" s="1"/>
  <c r="C15" i="8"/>
  <c r="C16" i="8" s="1"/>
  <c r="B15" i="8"/>
  <c r="N9" i="8"/>
  <c r="M9" i="8"/>
  <c r="J9" i="8"/>
  <c r="I9" i="8"/>
  <c r="F9" i="8"/>
  <c r="E9" i="8"/>
  <c r="B9" i="8"/>
  <c r="O8" i="8"/>
  <c r="O9" i="8" s="1"/>
  <c r="N8" i="8"/>
  <c r="N40" i="8" s="1"/>
  <c r="N41" i="8" s="1"/>
  <c r="N42" i="8" s="1"/>
  <c r="M8" i="8"/>
  <c r="M40" i="8" s="1"/>
  <c r="M41" i="8" s="1"/>
  <c r="M42" i="8" s="1"/>
  <c r="L8" i="8"/>
  <c r="L9" i="8" s="1"/>
  <c r="K8" i="8"/>
  <c r="K9" i="8" s="1"/>
  <c r="J8" i="8"/>
  <c r="I8" i="8"/>
  <c r="H8" i="8"/>
  <c r="H9" i="8" s="1"/>
  <c r="G8" i="8"/>
  <c r="G9" i="8" s="1"/>
  <c r="F8" i="8"/>
  <c r="E8" i="8"/>
  <c r="D8" i="8"/>
  <c r="D9" i="8" s="1"/>
  <c r="C8" i="8"/>
  <c r="C9" i="8" s="1"/>
  <c r="B8" i="8"/>
  <c r="K39" i="7"/>
  <c r="J39" i="7"/>
  <c r="I39" i="7"/>
  <c r="H39" i="7"/>
  <c r="H40" i="7" s="1"/>
  <c r="H41" i="7" s="1"/>
  <c r="G39" i="7"/>
  <c r="F39" i="7"/>
  <c r="E39" i="7"/>
  <c r="D39" i="7"/>
  <c r="D40" i="7" s="1"/>
  <c r="D41" i="7" s="1"/>
  <c r="C39" i="7"/>
  <c r="B39" i="7"/>
  <c r="L35" i="7"/>
  <c r="O34" i="7"/>
  <c r="O35" i="7" s="1"/>
  <c r="N34" i="7"/>
  <c r="N35" i="7" s="1"/>
  <c r="M34" i="7"/>
  <c r="M35" i="7" s="1"/>
  <c r="L34" i="7"/>
  <c r="K34" i="7"/>
  <c r="K35" i="7" s="1"/>
  <c r="J34" i="7"/>
  <c r="J35" i="7" s="1"/>
  <c r="I34" i="7"/>
  <c r="I35" i="7" s="1"/>
  <c r="H34" i="7"/>
  <c r="H35" i="7" s="1"/>
  <c r="G34" i="7"/>
  <c r="G35" i="7" s="1"/>
  <c r="F34" i="7"/>
  <c r="F35" i="7" s="1"/>
  <c r="E34" i="7"/>
  <c r="E35" i="7" s="1"/>
  <c r="D34" i="7"/>
  <c r="D35" i="7" s="1"/>
  <c r="C34" i="7"/>
  <c r="C35" i="7" s="1"/>
  <c r="B34" i="7"/>
  <c r="B35" i="7" s="1"/>
  <c r="O29" i="7"/>
  <c r="O30" i="7" s="1"/>
  <c r="N29" i="7"/>
  <c r="N30" i="7" s="1"/>
  <c r="M29" i="7"/>
  <c r="M30" i="7" s="1"/>
  <c r="L29" i="7"/>
  <c r="L30" i="7" s="1"/>
  <c r="K29" i="7"/>
  <c r="K30" i="7" s="1"/>
  <c r="J29" i="7"/>
  <c r="J30" i="7" s="1"/>
  <c r="I29" i="7"/>
  <c r="I30" i="7" s="1"/>
  <c r="H29" i="7"/>
  <c r="H30" i="7" s="1"/>
  <c r="G29" i="7"/>
  <c r="G30" i="7" s="1"/>
  <c r="F29" i="7"/>
  <c r="F30" i="7" s="1"/>
  <c r="E29" i="7"/>
  <c r="E30" i="7" s="1"/>
  <c r="D29" i="7"/>
  <c r="D30" i="7" s="1"/>
  <c r="C29" i="7"/>
  <c r="C30" i="7" s="1"/>
  <c r="B29" i="7"/>
  <c r="B30" i="7" s="1"/>
  <c r="K24" i="7"/>
  <c r="C24" i="7"/>
  <c r="O23" i="7"/>
  <c r="O24" i="7" s="1"/>
  <c r="N23" i="7"/>
  <c r="N24" i="7" s="1"/>
  <c r="M23" i="7"/>
  <c r="M24" i="7" s="1"/>
  <c r="L23" i="7"/>
  <c r="L24" i="7" s="1"/>
  <c r="K23" i="7"/>
  <c r="J23" i="7"/>
  <c r="J24" i="7" s="1"/>
  <c r="I23" i="7"/>
  <c r="I24" i="7" s="1"/>
  <c r="H23" i="7"/>
  <c r="H24" i="7" s="1"/>
  <c r="G23" i="7"/>
  <c r="G24" i="7" s="1"/>
  <c r="F23" i="7"/>
  <c r="F24" i="7" s="1"/>
  <c r="E23" i="7"/>
  <c r="E24" i="7" s="1"/>
  <c r="D23" i="7"/>
  <c r="D24" i="7" s="1"/>
  <c r="C23" i="7"/>
  <c r="B23" i="7"/>
  <c r="B24" i="7" s="1"/>
  <c r="L17" i="7"/>
  <c r="O16" i="7"/>
  <c r="O17" i="7" s="1"/>
  <c r="N16" i="7"/>
  <c r="N17" i="7" s="1"/>
  <c r="M16" i="7"/>
  <c r="M17" i="7" s="1"/>
  <c r="L16" i="7"/>
  <c r="K16" i="7"/>
  <c r="K17" i="7" s="1"/>
  <c r="J16" i="7"/>
  <c r="J17" i="7" s="1"/>
  <c r="I16" i="7"/>
  <c r="I17" i="7" s="1"/>
  <c r="H16" i="7"/>
  <c r="H17" i="7" s="1"/>
  <c r="G16" i="7"/>
  <c r="G17" i="7" s="1"/>
  <c r="F16" i="7"/>
  <c r="F17" i="7" s="1"/>
  <c r="E16" i="7"/>
  <c r="E17" i="7" s="1"/>
  <c r="D16" i="7"/>
  <c r="D17" i="7" s="1"/>
  <c r="C16" i="7"/>
  <c r="C17" i="7" s="1"/>
  <c r="B16" i="7"/>
  <c r="B17" i="7" s="1"/>
  <c r="G10" i="7"/>
  <c r="O9" i="7"/>
  <c r="O10" i="7" s="1"/>
  <c r="N9" i="7"/>
  <c r="M9" i="7"/>
  <c r="L9" i="7"/>
  <c r="L10" i="7" s="1"/>
  <c r="K9" i="7"/>
  <c r="K10" i="7" s="1"/>
  <c r="J9" i="7"/>
  <c r="J10" i="7" s="1"/>
  <c r="I9" i="7"/>
  <c r="I10" i="7" s="1"/>
  <c r="H9" i="7"/>
  <c r="H10" i="7" s="1"/>
  <c r="G9" i="7"/>
  <c r="F9" i="7"/>
  <c r="F10" i="7" s="1"/>
  <c r="E9" i="7"/>
  <c r="E10" i="7" s="1"/>
  <c r="D9" i="7"/>
  <c r="D10" i="7" s="1"/>
  <c r="C9" i="7"/>
  <c r="C10" i="7" s="1"/>
  <c r="B9" i="7"/>
  <c r="B10" i="7" s="1"/>
  <c r="L42" i="6"/>
  <c r="L43" i="6" s="1"/>
  <c r="H42" i="6"/>
  <c r="H43" i="6" s="1"/>
  <c r="D42" i="6"/>
  <c r="D43" i="6" s="1"/>
  <c r="O41" i="6"/>
  <c r="O42" i="6" s="1"/>
  <c r="O43" i="6" s="1"/>
  <c r="N41" i="6"/>
  <c r="N42" i="6" s="1"/>
  <c r="N43" i="6" s="1"/>
  <c r="M41" i="6"/>
  <c r="M42" i="6" s="1"/>
  <c r="M43" i="6" s="1"/>
  <c r="L41" i="6"/>
  <c r="K41" i="6"/>
  <c r="K42" i="6" s="1"/>
  <c r="K43" i="6" s="1"/>
  <c r="J41" i="6"/>
  <c r="J42" i="6" s="1"/>
  <c r="J43" i="6" s="1"/>
  <c r="I41" i="6"/>
  <c r="I42" i="6" s="1"/>
  <c r="I43" i="6" s="1"/>
  <c r="H41" i="6"/>
  <c r="G41" i="6"/>
  <c r="G42" i="6" s="1"/>
  <c r="G43" i="6" s="1"/>
  <c r="F41" i="6"/>
  <c r="F42" i="6" s="1"/>
  <c r="F43" i="6" s="1"/>
  <c r="E41" i="6"/>
  <c r="E42" i="6" s="1"/>
  <c r="E43" i="6" s="1"/>
  <c r="D41" i="6"/>
  <c r="C41" i="6"/>
  <c r="C42" i="6" s="1"/>
  <c r="C43" i="6" s="1"/>
  <c r="B41" i="6"/>
  <c r="B42" i="6" s="1"/>
  <c r="B43" i="6" s="1"/>
  <c r="O37" i="6"/>
  <c r="L37" i="6"/>
  <c r="K37" i="6"/>
  <c r="H37" i="6"/>
  <c r="G37" i="6"/>
  <c r="D37" i="6"/>
  <c r="C37" i="6"/>
  <c r="O36" i="6"/>
  <c r="N36" i="6"/>
  <c r="N37" i="6" s="1"/>
  <c r="M36" i="6"/>
  <c r="M37" i="6" s="1"/>
  <c r="L36" i="6"/>
  <c r="K36" i="6"/>
  <c r="J36" i="6"/>
  <c r="J37" i="6" s="1"/>
  <c r="I36" i="6"/>
  <c r="I37" i="6" s="1"/>
  <c r="H36" i="6"/>
  <c r="G36" i="6"/>
  <c r="F36" i="6"/>
  <c r="F37" i="6" s="1"/>
  <c r="E36" i="6"/>
  <c r="E37" i="6" s="1"/>
  <c r="D36" i="6"/>
  <c r="C36" i="6"/>
  <c r="B36" i="6"/>
  <c r="B37" i="6" s="1"/>
  <c r="O33" i="6"/>
  <c r="L33" i="6"/>
  <c r="K33" i="6"/>
  <c r="H33" i="6"/>
  <c r="G33" i="6"/>
  <c r="D33" i="6"/>
  <c r="C33" i="6"/>
  <c r="O32" i="6"/>
  <c r="N32" i="6"/>
  <c r="N33" i="6" s="1"/>
  <c r="M32" i="6"/>
  <c r="M33" i="6" s="1"/>
  <c r="L32" i="6"/>
  <c r="K32" i="6"/>
  <c r="J32" i="6"/>
  <c r="J33" i="6" s="1"/>
  <c r="I32" i="6"/>
  <c r="I33" i="6" s="1"/>
  <c r="H32" i="6"/>
  <c r="G32" i="6"/>
  <c r="F32" i="6"/>
  <c r="F33" i="6" s="1"/>
  <c r="E32" i="6"/>
  <c r="E33" i="6" s="1"/>
  <c r="D32" i="6"/>
  <c r="C32" i="6"/>
  <c r="B32" i="6"/>
  <c r="B33" i="6" s="1"/>
  <c r="O26" i="6"/>
  <c r="L26" i="6"/>
  <c r="K26" i="6"/>
  <c r="H26" i="6"/>
  <c r="G26" i="6"/>
  <c r="D26" i="6"/>
  <c r="C26" i="6"/>
  <c r="O25" i="6"/>
  <c r="N25" i="6"/>
  <c r="N26" i="6" s="1"/>
  <c r="M25" i="6"/>
  <c r="M26" i="6" s="1"/>
  <c r="L25" i="6"/>
  <c r="K25" i="6"/>
  <c r="J25" i="6"/>
  <c r="J26" i="6" s="1"/>
  <c r="I25" i="6"/>
  <c r="I26" i="6" s="1"/>
  <c r="H25" i="6"/>
  <c r="G25" i="6"/>
  <c r="F25" i="6"/>
  <c r="F26" i="6" s="1"/>
  <c r="E25" i="6"/>
  <c r="E26" i="6" s="1"/>
  <c r="D25" i="6"/>
  <c r="C25" i="6"/>
  <c r="B25" i="6"/>
  <c r="B26" i="6" s="1"/>
  <c r="O19" i="6"/>
  <c r="L19" i="6"/>
  <c r="K19" i="6"/>
  <c r="H19" i="6"/>
  <c r="G19" i="6"/>
  <c r="D19" i="6"/>
  <c r="C19" i="6"/>
  <c r="O18" i="6"/>
  <c r="N18" i="6"/>
  <c r="N19" i="6" s="1"/>
  <c r="M18" i="6"/>
  <c r="M19" i="6" s="1"/>
  <c r="L18" i="6"/>
  <c r="K18" i="6"/>
  <c r="J18" i="6"/>
  <c r="J19" i="6" s="1"/>
  <c r="I18" i="6"/>
  <c r="I19" i="6" s="1"/>
  <c r="H18" i="6"/>
  <c r="G18" i="6"/>
  <c r="F18" i="6"/>
  <c r="F19" i="6" s="1"/>
  <c r="E18" i="6"/>
  <c r="E19" i="6" s="1"/>
  <c r="D18" i="6"/>
  <c r="C18" i="6"/>
  <c r="B18" i="6"/>
  <c r="B19" i="6" s="1"/>
  <c r="O12" i="6"/>
  <c r="L12" i="6"/>
  <c r="K12" i="6"/>
  <c r="H12" i="6"/>
  <c r="G12" i="6"/>
  <c r="D12" i="6"/>
  <c r="C12" i="6"/>
  <c r="O11" i="6"/>
  <c r="N11" i="6"/>
  <c r="N12" i="6" s="1"/>
  <c r="M11" i="6"/>
  <c r="M12" i="6" s="1"/>
  <c r="L11" i="6"/>
  <c r="K11" i="6"/>
  <c r="J11" i="6"/>
  <c r="J12" i="6" s="1"/>
  <c r="I11" i="6"/>
  <c r="I12" i="6" s="1"/>
  <c r="H11" i="6"/>
  <c r="G11" i="6"/>
  <c r="F11" i="6"/>
  <c r="F12" i="6" s="1"/>
  <c r="E11" i="6"/>
  <c r="E12" i="6" s="1"/>
  <c r="D11" i="6"/>
  <c r="C11" i="6"/>
  <c r="B11" i="6"/>
  <c r="B12" i="6" s="1"/>
  <c r="I37" i="5"/>
  <c r="I38" i="5" s="1"/>
  <c r="E37" i="5"/>
  <c r="E38" i="5" s="1"/>
  <c r="K36" i="5"/>
  <c r="K37" i="5" s="1"/>
  <c r="K38" i="5" s="1"/>
  <c r="J36" i="5"/>
  <c r="J37" i="5" s="1"/>
  <c r="J38" i="5" s="1"/>
  <c r="I36" i="5"/>
  <c r="H36" i="5"/>
  <c r="H37" i="5" s="1"/>
  <c r="H38" i="5" s="1"/>
  <c r="G36" i="5"/>
  <c r="G37" i="5" s="1"/>
  <c r="G38" i="5" s="1"/>
  <c r="F36" i="5"/>
  <c r="F37" i="5" s="1"/>
  <c r="F38" i="5" s="1"/>
  <c r="E36" i="5"/>
  <c r="D36" i="5"/>
  <c r="D37" i="5" s="1"/>
  <c r="D38" i="5" s="1"/>
  <c r="C36" i="5"/>
  <c r="C37" i="5" s="1"/>
  <c r="C38" i="5" s="1"/>
  <c r="B36" i="5"/>
  <c r="B37" i="5" s="1"/>
  <c r="B38" i="5" s="1"/>
  <c r="M33" i="5"/>
  <c r="L33" i="5"/>
  <c r="I33" i="5"/>
  <c r="H33" i="5"/>
  <c r="E33" i="5"/>
  <c r="D33" i="5"/>
  <c r="O32" i="5"/>
  <c r="O33" i="5" s="1"/>
  <c r="N32" i="5"/>
  <c r="N33" i="5" s="1"/>
  <c r="M32" i="5"/>
  <c r="L32" i="5"/>
  <c r="K32" i="5"/>
  <c r="K33" i="5" s="1"/>
  <c r="J32" i="5"/>
  <c r="J33" i="5" s="1"/>
  <c r="I32" i="5"/>
  <c r="H32" i="5"/>
  <c r="G32" i="5"/>
  <c r="G33" i="5" s="1"/>
  <c r="F32" i="5"/>
  <c r="F33" i="5" s="1"/>
  <c r="E32" i="5"/>
  <c r="D32" i="5"/>
  <c r="C32" i="5"/>
  <c r="C33" i="5" s="1"/>
  <c r="B32" i="5"/>
  <c r="B33" i="5" s="1"/>
  <c r="M26" i="5"/>
  <c r="L26" i="5"/>
  <c r="I26" i="5"/>
  <c r="H26" i="5"/>
  <c r="E26" i="5"/>
  <c r="D26" i="5"/>
  <c r="O25" i="5"/>
  <c r="O26" i="5" s="1"/>
  <c r="N25" i="5"/>
  <c r="N26" i="5" s="1"/>
  <c r="M25" i="5"/>
  <c r="L25" i="5"/>
  <c r="K25" i="5"/>
  <c r="K26" i="5" s="1"/>
  <c r="J25" i="5"/>
  <c r="J26" i="5" s="1"/>
  <c r="I25" i="5"/>
  <c r="H25" i="5"/>
  <c r="G25" i="5"/>
  <c r="G26" i="5" s="1"/>
  <c r="F25" i="5"/>
  <c r="F26" i="5" s="1"/>
  <c r="E25" i="5"/>
  <c r="D25" i="5"/>
  <c r="C25" i="5"/>
  <c r="C26" i="5" s="1"/>
  <c r="B25" i="5"/>
  <c r="B26" i="5" s="1"/>
  <c r="M19" i="5"/>
  <c r="L19" i="5"/>
  <c r="I19" i="5"/>
  <c r="H19" i="5"/>
  <c r="E19" i="5"/>
  <c r="D19" i="5"/>
  <c r="O18" i="5"/>
  <c r="O19" i="5" s="1"/>
  <c r="N18" i="5"/>
  <c r="N19" i="5" s="1"/>
  <c r="M18" i="5"/>
  <c r="L18" i="5"/>
  <c r="K18" i="5"/>
  <c r="K19" i="5" s="1"/>
  <c r="J18" i="5"/>
  <c r="J19" i="5" s="1"/>
  <c r="I18" i="5"/>
  <c r="H18" i="5"/>
  <c r="G18" i="5"/>
  <c r="G19" i="5" s="1"/>
  <c r="F18" i="5"/>
  <c r="F19" i="5" s="1"/>
  <c r="E18" i="5"/>
  <c r="D18" i="5"/>
  <c r="C18" i="5"/>
  <c r="C19" i="5" s="1"/>
  <c r="B18" i="5"/>
  <c r="B19" i="5" s="1"/>
  <c r="M12" i="5"/>
  <c r="L12" i="5"/>
  <c r="I12" i="5"/>
  <c r="H12" i="5"/>
  <c r="E12" i="5"/>
  <c r="D12" i="5"/>
  <c r="O11" i="5"/>
  <c r="O36" i="5" s="1"/>
  <c r="O37" i="5" s="1"/>
  <c r="O38" i="5" s="1"/>
  <c r="N11" i="5"/>
  <c r="N36" i="5" s="1"/>
  <c r="N37" i="5" s="1"/>
  <c r="N38" i="5" s="1"/>
  <c r="M11" i="5"/>
  <c r="M36" i="5" s="1"/>
  <c r="M37" i="5" s="1"/>
  <c r="M38" i="5" s="1"/>
  <c r="L11" i="5"/>
  <c r="L36" i="5" s="1"/>
  <c r="L37" i="5" s="1"/>
  <c r="L38" i="5" s="1"/>
  <c r="K11" i="5"/>
  <c r="K12" i="5" s="1"/>
  <c r="J11" i="5"/>
  <c r="J12" i="5" s="1"/>
  <c r="I11" i="5"/>
  <c r="H11" i="5"/>
  <c r="G11" i="5"/>
  <c r="G12" i="5" s="1"/>
  <c r="F11" i="5"/>
  <c r="F12" i="5" s="1"/>
  <c r="E11" i="5"/>
  <c r="D11" i="5"/>
  <c r="C11" i="5"/>
  <c r="C12" i="5" s="1"/>
  <c r="B11" i="5"/>
  <c r="B12" i="5" s="1"/>
  <c r="O38" i="4"/>
  <c r="O39" i="4" s="1"/>
  <c r="O40" i="4" s="1"/>
  <c r="N38" i="4"/>
  <c r="N39" i="4" s="1"/>
  <c r="N40" i="4" s="1"/>
  <c r="M38" i="4"/>
  <c r="M39" i="4" s="1"/>
  <c r="M40" i="4" s="1"/>
  <c r="L38" i="4"/>
  <c r="L39" i="4" s="1"/>
  <c r="L40" i="4" s="1"/>
  <c r="K38" i="4"/>
  <c r="K39" i="4" s="1"/>
  <c r="K40" i="4" s="1"/>
  <c r="J38" i="4"/>
  <c r="J39" i="4" s="1"/>
  <c r="J40" i="4" s="1"/>
  <c r="I38" i="4"/>
  <c r="I39" i="4" s="1"/>
  <c r="I40" i="4" s="1"/>
  <c r="H38" i="4"/>
  <c r="H39" i="4" s="1"/>
  <c r="H40" i="4" s="1"/>
  <c r="G38" i="4"/>
  <c r="G39" i="4" s="1"/>
  <c r="G40" i="4" s="1"/>
  <c r="F38" i="4"/>
  <c r="F39" i="4" s="1"/>
  <c r="F40" i="4" s="1"/>
  <c r="E38" i="4"/>
  <c r="E39" i="4" s="1"/>
  <c r="E40" i="4" s="1"/>
  <c r="D38" i="4"/>
  <c r="D39" i="4" s="1"/>
  <c r="D40" i="4" s="1"/>
  <c r="C38" i="4"/>
  <c r="C39" i="4" s="1"/>
  <c r="C40" i="4" s="1"/>
  <c r="B38" i="4"/>
  <c r="B39" i="4" s="1"/>
  <c r="B40" i="4" s="1"/>
  <c r="O35" i="4"/>
  <c r="O36" i="4" s="1"/>
  <c r="N35" i="4"/>
  <c r="N36" i="4" s="1"/>
  <c r="M35" i="4"/>
  <c r="M36" i="4" s="1"/>
  <c r="L35" i="4"/>
  <c r="L36" i="4" s="1"/>
  <c r="K35" i="4"/>
  <c r="K36" i="4" s="1"/>
  <c r="J35" i="4"/>
  <c r="J36" i="4" s="1"/>
  <c r="I35" i="4"/>
  <c r="I36" i="4" s="1"/>
  <c r="H35" i="4"/>
  <c r="H36" i="4" s="1"/>
  <c r="G35" i="4"/>
  <c r="G36" i="4" s="1"/>
  <c r="F35" i="4"/>
  <c r="F36" i="4" s="1"/>
  <c r="E35" i="4"/>
  <c r="E36" i="4" s="1"/>
  <c r="D35" i="4"/>
  <c r="D36" i="4" s="1"/>
  <c r="C35" i="4"/>
  <c r="C36" i="4" s="1"/>
  <c r="B35" i="4"/>
  <c r="B36" i="4" s="1"/>
  <c r="O28" i="4"/>
  <c r="O29" i="4" s="1"/>
  <c r="N28" i="4"/>
  <c r="N29" i="4" s="1"/>
  <c r="M28" i="4"/>
  <c r="M29" i="4" s="1"/>
  <c r="L28" i="4"/>
  <c r="L29" i="4" s="1"/>
  <c r="K28" i="4"/>
  <c r="K29" i="4" s="1"/>
  <c r="J28" i="4"/>
  <c r="J29" i="4" s="1"/>
  <c r="I28" i="4"/>
  <c r="I29" i="4" s="1"/>
  <c r="H28" i="4"/>
  <c r="H29" i="4" s="1"/>
  <c r="G28" i="4"/>
  <c r="G29" i="4" s="1"/>
  <c r="F28" i="4"/>
  <c r="F29" i="4" s="1"/>
  <c r="E28" i="4"/>
  <c r="E29" i="4" s="1"/>
  <c r="D28" i="4"/>
  <c r="D29" i="4" s="1"/>
  <c r="C28" i="4"/>
  <c r="C29" i="4" s="1"/>
  <c r="B28" i="4"/>
  <c r="B29" i="4" s="1"/>
  <c r="O21" i="4"/>
  <c r="O22" i="4" s="1"/>
  <c r="N21" i="4"/>
  <c r="N22" i="4" s="1"/>
  <c r="M21" i="4"/>
  <c r="M22" i="4" s="1"/>
  <c r="L21" i="4"/>
  <c r="L22" i="4" s="1"/>
  <c r="K21" i="4"/>
  <c r="K22" i="4" s="1"/>
  <c r="J21" i="4"/>
  <c r="J22" i="4" s="1"/>
  <c r="I21" i="4"/>
  <c r="I22" i="4" s="1"/>
  <c r="H21" i="4"/>
  <c r="H22" i="4" s="1"/>
  <c r="G21" i="4"/>
  <c r="G22" i="4" s="1"/>
  <c r="F21" i="4"/>
  <c r="F22" i="4" s="1"/>
  <c r="E21" i="4"/>
  <c r="E22" i="4" s="1"/>
  <c r="D21" i="4"/>
  <c r="D22" i="4" s="1"/>
  <c r="C21" i="4"/>
  <c r="C22" i="4" s="1"/>
  <c r="B21" i="4"/>
  <c r="B22" i="4" s="1"/>
  <c r="O14" i="4"/>
  <c r="O15" i="4" s="1"/>
  <c r="N14" i="4"/>
  <c r="N15" i="4" s="1"/>
  <c r="M14" i="4"/>
  <c r="M15" i="4" s="1"/>
  <c r="L14" i="4"/>
  <c r="L15" i="4" s="1"/>
  <c r="K14" i="4"/>
  <c r="K15" i="4" s="1"/>
  <c r="J14" i="4"/>
  <c r="J15" i="4" s="1"/>
  <c r="I14" i="4"/>
  <c r="I15" i="4" s="1"/>
  <c r="H14" i="4"/>
  <c r="H15" i="4" s="1"/>
  <c r="G14" i="4"/>
  <c r="G15" i="4" s="1"/>
  <c r="F14" i="4"/>
  <c r="F15" i="4" s="1"/>
  <c r="E14" i="4"/>
  <c r="E15" i="4" s="1"/>
  <c r="D14" i="4"/>
  <c r="D15" i="4" s="1"/>
  <c r="C14" i="4"/>
  <c r="C15" i="4" s="1"/>
  <c r="B14" i="4"/>
  <c r="B15" i="4" s="1"/>
  <c r="K8" i="4"/>
  <c r="O7" i="4"/>
  <c r="O8" i="4" s="1"/>
  <c r="N7" i="4"/>
  <c r="N8" i="4" s="1"/>
  <c r="M7" i="4"/>
  <c r="M8" i="4" s="1"/>
  <c r="L7" i="4"/>
  <c r="L8" i="4" s="1"/>
  <c r="K7" i="4"/>
  <c r="J7" i="4"/>
  <c r="J8" i="4" s="1"/>
  <c r="I7" i="4"/>
  <c r="I8" i="4" s="1"/>
  <c r="H7" i="4"/>
  <c r="H8" i="4" s="1"/>
  <c r="G7" i="4"/>
  <c r="G8" i="4" s="1"/>
  <c r="F7" i="4"/>
  <c r="F8" i="4" s="1"/>
  <c r="E7" i="4"/>
  <c r="E8" i="4" s="1"/>
  <c r="D7" i="4"/>
  <c r="D8" i="4" s="1"/>
  <c r="C7" i="4"/>
  <c r="C8" i="4" s="1"/>
  <c r="B7" i="4"/>
  <c r="B8" i="4" s="1"/>
  <c r="N39" i="7" l="1"/>
  <c r="N40" i="7" s="1"/>
  <c r="N41" i="7" s="1"/>
  <c r="I40" i="7"/>
  <c r="I41" i="7" s="1"/>
  <c r="O39" i="7"/>
  <c r="B40" i="7"/>
  <c r="B41" i="7" s="1"/>
  <c r="F40" i="7"/>
  <c r="F41" i="7" s="1"/>
  <c r="J40" i="7"/>
  <c r="J41" i="7" s="1"/>
  <c r="E40" i="7"/>
  <c r="E41" i="7" s="1"/>
  <c r="L39" i="7"/>
  <c r="C41" i="7"/>
  <c r="C40" i="7"/>
  <c r="G40" i="7"/>
  <c r="G41" i="7" s="1"/>
  <c r="K40" i="7"/>
  <c r="K41" i="7" s="1"/>
  <c r="M39" i="7"/>
  <c r="N8" i="11"/>
  <c r="O8" i="11"/>
  <c r="M11" i="10"/>
  <c r="N11" i="10"/>
  <c r="M12" i="9"/>
  <c r="N12" i="9"/>
  <c r="O40" i="8"/>
  <c r="O41" i="8" s="1"/>
  <c r="O42" i="8" s="1"/>
  <c r="L40" i="8"/>
  <c r="L41" i="8" s="1"/>
  <c r="L42" i="8" s="1"/>
  <c r="M10" i="7"/>
  <c r="N10" i="7"/>
  <c r="N12" i="5"/>
  <c r="O12" i="5"/>
  <c r="O40" i="7" l="1"/>
  <c r="O41" i="7" s="1"/>
  <c r="L40" i="7"/>
  <c r="L41" i="7" s="1"/>
  <c r="M40" i="7"/>
  <c r="M41" i="7" s="1"/>
</calcChain>
</file>

<file path=xl/sharedStrings.xml><?xml version="1.0" encoding="utf-8"?>
<sst xmlns="http://schemas.openxmlformats.org/spreadsheetml/2006/main" count="389" uniqueCount="36">
  <si>
    <t>CBSI DAILY MIDRATES FOR JANUARY 2014</t>
  </si>
  <si>
    <t xml:space="preserve">       Buy &amp; Sell Rates for USD and AUD</t>
  </si>
  <si>
    <t xml:space="preserve">              USD</t>
  </si>
  <si>
    <t xml:space="preserve">            AUD</t>
  </si>
  <si>
    <t>DATE</t>
  </si>
  <si>
    <t>AUD</t>
  </si>
  <si>
    <t>DM</t>
  </si>
  <si>
    <t>EUR</t>
  </si>
  <si>
    <t>KRW</t>
  </si>
  <si>
    <t>NZD</t>
  </si>
  <si>
    <t>SDR</t>
  </si>
  <si>
    <t>SGD</t>
  </si>
  <si>
    <t>STG</t>
  </si>
  <si>
    <t>USD</t>
  </si>
  <si>
    <t>YEN</t>
  </si>
  <si>
    <t xml:space="preserve">      Buy</t>
  </si>
  <si>
    <t xml:space="preserve">     Sell</t>
  </si>
  <si>
    <t>Buy</t>
  </si>
  <si>
    <t>Sell</t>
  </si>
  <si>
    <t>Weekly Total</t>
  </si>
  <si>
    <t>Weekly Ave.</t>
  </si>
  <si>
    <t>MONTHLY EXCHANGE RATE SUMMARY</t>
  </si>
  <si>
    <t>TOTAL</t>
  </si>
  <si>
    <t>AVE/MONTH</t>
  </si>
  <si>
    <t>SI EQUIV.</t>
  </si>
  <si>
    <t>CBSI DAILY MIDRATES FOR FEBRUARY 2014</t>
  </si>
  <si>
    <t>CBSI DAILY MIDRATES FOR MARCH 2014</t>
  </si>
  <si>
    <t>CBSI DAILY MIDRATES FOR APRIL 2014</t>
  </si>
  <si>
    <t>CBSI DAILY MIDRATES FOR MAY 2014</t>
  </si>
  <si>
    <t>CBSI DAILY MIDRATES FOR JUNE 2014</t>
  </si>
  <si>
    <t>CBSI DAILY MIDRATES FOR July  2014</t>
  </si>
  <si>
    <t>CBSI DAILY MIDRATES FOR August 2014</t>
  </si>
  <si>
    <t>CBSI DAILY MIDRATES FOR SEPTEMBER  2014</t>
  </si>
  <si>
    <t>CBSI DAILY MIDRATES FOR OCTOBER  2014</t>
  </si>
  <si>
    <t>CBSI DAILY MIDRATES FOR NOVEMBER  2014</t>
  </si>
  <si>
    <t>CBSI DAILY MIDRATES FOR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</si>
</sst>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b/>
      <sz val="11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0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2" xfId="0" applyNumberFormat="1" applyFont="1" applyFill="1" applyBorder="1" applyAlignment="1">
      <alignment horizontal="center"/>
    </xf>
    <xf numFmtId="165" fontId="8" fillId="2" borderId="12" xfId="0" applyNumberFormat="1" applyFont="1" applyFill="1" applyBorder="1" applyAlignment="1">
      <alignment horizontal="center"/>
    </xf>
    <xf numFmtId="165" fontId="8" fillId="2" borderId="14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center"/>
    </xf>
    <xf numFmtId="165" fontId="7" fillId="3" borderId="10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165" fontId="7" fillId="3" borderId="6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0" fontId="11" fillId="0" borderId="0" xfId="0" applyFont="1"/>
    <xf numFmtId="165" fontId="7" fillId="0" borderId="10" xfId="0" applyNumberFormat="1" applyFont="1" applyFill="1" applyBorder="1" applyAlignment="1">
      <alignment horizontal="center"/>
    </xf>
    <xf numFmtId="165" fontId="7" fillId="0" borderId="12" xfId="0" applyNumberFormat="1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165" fontId="7" fillId="4" borderId="10" xfId="0" applyNumberFormat="1" applyFont="1" applyFill="1" applyBorder="1" applyAlignment="1">
      <alignment horizontal="center"/>
    </xf>
    <xf numFmtId="165" fontId="7" fillId="4" borderId="11" xfId="0" applyNumberFormat="1" applyFont="1" applyFill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164" fontId="7" fillId="3" borderId="16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164" fontId="7" fillId="3" borderId="18" xfId="0" applyNumberFormat="1" applyFont="1" applyFill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2" borderId="18" xfId="0" applyNumberFormat="1" applyFont="1" applyFill="1" applyBorder="1" applyAlignment="1">
      <alignment horizontal="center"/>
    </xf>
    <xf numFmtId="165" fontId="7" fillId="2" borderId="20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8" fillId="3" borderId="21" xfId="0" applyNumberFormat="1" applyFont="1" applyFill="1" applyBorder="1" applyAlignment="1">
      <alignment horizontal="center"/>
    </xf>
    <xf numFmtId="165" fontId="8" fillId="3" borderId="22" xfId="0" applyNumberFormat="1" applyFont="1" applyFill="1" applyBorder="1" applyAlignment="1">
      <alignment horizontal="center"/>
    </xf>
    <xf numFmtId="165" fontId="8" fillId="3" borderId="21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>
      <alignment horizontal="center"/>
    </xf>
    <xf numFmtId="165" fontId="7" fillId="2" borderId="25" xfId="0" applyNumberFormat="1" applyFont="1" applyFill="1" applyBorder="1" applyAlignment="1">
      <alignment horizontal="center"/>
    </xf>
    <xf numFmtId="165" fontId="7" fillId="3" borderId="13" xfId="0" applyNumberFormat="1" applyFont="1" applyFill="1" applyBorder="1" applyAlignment="1">
      <alignment horizontal="center"/>
    </xf>
    <xf numFmtId="165" fontId="7" fillId="3" borderId="12" xfId="0" applyNumberFormat="1" applyFont="1" applyFill="1" applyBorder="1" applyAlignment="1">
      <alignment horizontal="center"/>
    </xf>
    <xf numFmtId="165" fontId="7" fillId="5" borderId="0" xfId="0" applyNumberFormat="1" applyFont="1" applyFill="1" applyBorder="1" applyAlignment="1">
      <alignment horizontal="center"/>
    </xf>
    <xf numFmtId="165" fontId="7" fillId="5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8" fillId="3" borderId="26" xfId="0" applyNumberFormat="1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0" fontId="7" fillId="3" borderId="15" xfId="0" applyFont="1" applyFill="1" applyBorder="1" applyAlignment="1">
      <alignment horizontal="left"/>
    </xf>
    <xf numFmtId="165" fontId="7" fillId="3" borderId="21" xfId="0" applyNumberFormat="1" applyFont="1" applyFill="1" applyBorder="1" applyAlignment="1">
      <alignment horizontal="center"/>
    </xf>
    <xf numFmtId="165" fontId="7" fillId="3" borderId="11" xfId="0" applyNumberFormat="1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165" fontId="7" fillId="3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165" fontId="7" fillId="3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10" workbookViewId="0">
      <selection activeCell="E4" sqref="E4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  <col min="12" max="12" width="10.42578125" customWidth="1"/>
    <col min="13" max="13" width="10.28515625" customWidth="1"/>
    <col min="14" max="15" width="10.140625" customWidth="1"/>
  </cols>
  <sheetData>
    <row r="1" spans="1:15" ht="23.25" thickBot="1" x14ac:dyDescent="0.35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  <c r="M2" s="5"/>
      <c r="N2" s="5"/>
      <c r="O2" s="6"/>
    </row>
    <row r="3" spans="1:15" ht="15.75" thickBot="1" x14ac:dyDescent="0.3">
      <c r="A3" s="7"/>
      <c r="B3" s="8"/>
      <c r="C3" s="7"/>
      <c r="D3" s="8"/>
      <c r="E3" s="7"/>
      <c r="F3" s="8"/>
      <c r="G3" s="7"/>
      <c r="H3" s="8"/>
      <c r="I3" s="7"/>
      <c r="J3" s="7"/>
      <c r="K3" s="8"/>
      <c r="L3" s="9" t="s">
        <v>2</v>
      </c>
      <c r="M3" s="10"/>
      <c r="N3" s="9" t="s">
        <v>3</v>
      </c>
      <c r="O3" s="11"/>
    </row>
    <row r="4" spans="1:15" ht="15.75" thickBot="1" x14ac:dyDescent="0.3">
      <c r="A4" s="12" t="s">
        <v>4</v>
      </c>
      <c r="B4" s="13" t="s">
        <v>5</v>
      </c>
      <c r="C4" s="12" t="s">
        <v>6</v>
      </c>
      <c r="D4" s="13" t="s">
        <v>7</v>
      </c>
      <c r="E4" s="12" t="s">
        <v>8</v>
      </c>
      <c r="F4" s="13" t="s">
        <v>9</v>
      </c>
      <c r="G4" s="12" t="s">
        <v>10</v>
      </c>
      <c r="H4" s="13" t="s">
        <v>11</v>
      </c>
      <c r="I4" s="12" t="s">
        <v>12</v>
      </c>
      <c r="J4" s="12" t="s">
        <v>13</v>
      </c>
      <c r="K4" s="13" t="s">
        <v>14</v>
      </c>
      <c r="L4" s="14" t="s">
        <v>15</v>
      </c>
      <c r="M4" s="15" t="s">
        <v>16</v>
      </c>
      <c r="N4" s="14" t="s">
        <v>17</v>
      </c>
      <c r="O4" s="15" t="s">
        <v>18</v>
      </c>
    </row>
    <row r="5" spans="1:15" x14ac:dyDescent="0.25">
      <c r="A5" s="16">
        <v>41641</v>
      </c>
      <c r="B5" s="17">
        <v>0.15276999999999999</v>
      </c>
      <c r="C5" s="18">
        <v>0.19306999999999999</v>
      </c>
      <c r="D5" s="17">
        <v>9.8710000000000006E-2</v>
      </c>
      <c r="E5" s="18">
        <v>143.30672000000001</v>
      </c>
      <c r="F5" s="17">
        <v>0.1658</v>
      </c>
      <c r="G5" s="18">
        <v>8.8249999999999995E-2</v>
      </c>
      <c r="H5" s="17">
        <v>0.17177999999999999</v>
      </c>
      <c r="I5" s="18">
        <v>8.8249999999999995E-2</v>
      </c>
      <c r="J5" s="18">
        <v>0.13589999999999999</v>
      </c>
      <c r="K5" s="17">
        <v>14.302630000000001</v>
      </c>
      <c r="L5" s="19">
        <v>0.1368</v>
      </c>
      <c r="M5" s="20">
        <v>0.13500000000000001</v>
      </c>
      <c r="N5" s="19">
        <v>0.15367</v>
      </c>
      <c r="O5" s="20">
        <v>0.15187</v>
      </c>
    </row>
    <row r="6" spans="1:15" ht="15.75" thickBot="1" x14ac:dyDescent="0.3">
      <c r="A6" s="21">
        <v>41642</v>
      </c>
      <c r="B6" s="22">
        <v>0.15265999999999999</v>
      </c>
      <c r="C6" s="23">
        <v>0.19397</v>
      </c>
      <c r="D6" s="22">
        <v>9.9169999999999994E-2</v>
      </c>
      <c r="E6" s="23">
        <v>142.90326999999999</v>
      </c>
      <c r="F6" s="22">
        <v>0.16600000000000001</v>
      </c>
      <c r="G6" s="23">
        <v>8.8400000000000006E-2</v>
      </c>
      <c r="H6" s="22">
        <v>0.17205000000000001</v>
      </c>
      <c r="I6" s="23">
        <v>8.2419999999999993E-2</v>
      </c>
      <c r="J6" s="23">
        <v>0.13589999999999999</v>
      </c>
      <c r="K6" s="22">
        <v>14.270009999999999</v>
      </c>
      <c r="L6" s="24">
        <v>0.1368</v>
      </c>
      <c r="M6" s="25">
        <v>0.13500000000000001</v>
      </c>
      <c r="N6" s="24">
        <v>0.15356</v>
      </c>
      <c r="O6" s="25">
        <v>0.15176000000000001</v>
      </c>
    </row>
    <row r="7" spans="1:15" ht="15.75" thickTop="1" x14ac:dyDescent="0.25">
      <c r="A7" s="26" t="s">
        <v>19</v>
      </c>
      <c r="B7" s="27">
        <f t="shared" ref="B7:O7" si="0">SUM(B5:B6)</f>
        <v>0.30542999999999998</v>
      </c>
      <c r="C7" s="28">
        <f t="shared" si="0"/>
        <v>0.38704</v>
      </c>
      <c r="D7" s="27">
        <f t="shared" si="0"/>
        <v>0.19788</v>
      </c>
      <c r="E7" s="28">
        <f t="shared" si="0"/>
        <v>286.20999</v>
      </c>
      <c r="F7" s="27">
        <f t="shared" si="0"/>
        <v>0.33179999999999998</v>
      </c>
      <c r="G7" s="28">
        <f t="shared" si="0"/>
        <v>0.17665</v>
      </c>
      <c r="H7" s="27">
        <f t="shared" si="0"/>
        <v>0.34382999999999997</v>
      </c>
      <c r="I7" s="28">
        <f t="shared" si="0"/>
        <v>0.17066999999999999</v>
      </c>
      <c r="J7" s="28">
        <f t="shared" si="0"/>
        <v>0.27179999999999999</v>
      </c>
      <c r="K7" s="27">
        <f t="shared" si="0"/>
        <v>28.57264</v>
      </c>
      <c r="L7" s="29">
        <f t="shared" si="0"/>
        <v>0.27360000000000001</v>
      </c>
      <c r="M7" s="30">
        <f t="shared" si="0"/>
        <v>0.27</v>
      </c>
      <c r="N7" s="30">
        <f t="shared" si="0"/>
        <v>0.30723</v>
      </c>
      <c r="O7" s="30">
        <f t="shared" si="0"/>
        <v>0.30363000000000001</v>
      </c>
    </row>
    <row r="8" spans="1:15" ht="15.75" thickBot="1" x14ac:dyDescent="0.3">
      <c r="A8" s="31" t="s">
        <v>20</v>
      </c>
      <c r="B8" s="32">
        <f t="shared" ref="B8:O8" si="1">B7/2</f>
        <v>0.15271499999999999</v>
      </c>
      <c r="C8" s="33">
        <f t="shared" si="1"/>
        <v>0.19352</v>
      </c>
      <c r="D8" s="33">
        <f t="shared" si="1"/>
        <v>9.894E-2</v>
      </c>
      <c r="E8" s="33">
        <f t="shared" si="1"/>
        <v>143.104995</v>
      </c>
      <c r="F8" s="33">
        <f t="shared" si="1"/>
        <v>0.16589999999999999</v>
      </c>
      <c r="G8" s="33">
        <f t="shared" si="1"/>
        <v>8.8325000000000001E-2</v>
      </c>
      <c r="H8" s="33">
        <f t="shared" si="1"/>
        <v>0.17191499999999998</v>
      </c>
      <c r="I8" s="33">
        <f t="shared" si="1"/>
        <v>8.5334999999999994E-2</v>
      </c>
      <c r="J8" s="33">
        <f t="shared" si="1"/>
        <v>0.13589999999999999</v>
      </c>
      <c r="K8" s="33">
        <f t="shared" si="1"/>
        <v>14.28632</v>
      </c>
      <c r="L8" s="34">
        <f t="shared" si="1"/>
        <v>0.1368</v>
      </c>
      <c r="M8" s="34">
        <f t="shared" si="1"/>
        <v>0.13500000000000001</v>
      </c>
      <c r="N8" s="34">
        <f t="shared" si="1"/>
        <v>0.153615</v>
      </c>
      <c r="O8" s="34">
        <f t="shared" si="1"/>
        <v>0.15181500000000001</v>
      </c>
    </row>
    <row r="9" spans="1:15" ht="15.75" thickTop="1" x14ac:dyDescent="0.25">
      <c r="A9" s="16">
        <v>41645</v>
      </c>
      <c r="B9" s="17">
        <v>0.15157999999999999</v>
      </c>
      <c r="C9" s="18">
        <v>0.19547999999999999</v>
      </c>
      <c r="D9" s="17">
        <v>9.9949999999999997E-2</v>
      </c>
      <c r="E9" s="18">
        <v>143.31504000000001</v>
      </c>
      <c r="F9" s="17">
        <v>0.16413</v>
      </c>
      <c r="G9" s="18">
        <v>8.8499999999999995E-2</v>
      </c>
      <c r="H9" s="17">
        <v>0.17212</v>
      </c>
      <c r="I9" s="18">
        <v>8.2780000000000006E-2</v>
      </c>
      <c r="J9" s="18">
        <v>0.13589999999999999</v>
      </c>
      <c r="K9" s="17">
        <v>14.23875</v>
      </c>
      <c r="L9" s="19">
        <v>0.1368</v>
      </c>
      <c r="M9" s="20">
        <v>0.13500000000000001</v>
      </c>
      <c r="N9" s="19">
        <v>0.15248</v>
      </c>
      <c r="O9" s="20">
        <v>0.15068000000000001</v>
      </c>
    </row>
    <row r="10" spans="1:15" x14ac:dyDescent="0.25">
      <c r="A10" s="16">
        <v>41646</v>
      </c>
      <c r="B10" s="17">
        <v>0.15168000000000001</v>
      </c>
      <c r="C10" s="18">
        <v>0.19514999999999999</v>
      </c>
      <c r="D10" s="17">
        <v>9.9779999999999994E-2</v>
      </c>
      <c r="E10" s="18">
        <v>144.35875999999999</v>
      </c>
      <c r="F10" s="17">
        <v>0.16414999999999999</v>
      </c>
      <c r="G10" s="18">
        <v>8.8650000000000007E-2</v>
      </c>
      <c r="H10" s="17">
        <v>0.17233000000000001</v>
      </c>
      <c r="I10" s="18">
        <v>8.2909999999999998E-2</v>
      </c>
      <c r="J10" s="18">
        <v>0.13589999999999999</v>
      </c>
      <c r="K10" s="17">
        <v>14.19543</v>
      </c>
      <c r="L10" s="19">
        <v>0.1368</v>
      </c>
      <c r="M10" s="20">
        <v>0.13500000000000001</v>
      </c>
      <c r="N10" s="19">
        <v>0.15257999999999999</v>
      </c>
      <c r="O10" s="20">
        <v>0.15078</v>
      </c>
    </row>
    <row r="11" spans="1:15" x14ac:dyDescent="0.25">
      <c r="A11" s="16">
        <v>41647</v>
      </c>
      <c r="B11" s="17">
        <v>0.15221000000000001</v>
      </c>
      <c r="C11" s="18">
        <v>0.19513</v>
      </c>
      <c r="D11" s="17">
        <v>9.9769999999999998E-2</v>
      </c>
      <c r="E11" s="18">
        <v>145.07902999999999</v>
      </c>
      <c r="F11" s="17">
        <v>0.16414999999999999</v>
      </c>
      <c r="G11" s="18">
        <v>8.8539999999999994E-2</v>
      </c>
      <c r="H11" s="17">
        <v>0.17262</v>
      </c>
      <c r="I11" s="18">
        <v>8.2839999999999997E-2</v>
      </c>
      <c r="J11" s="18">
        <v>0.13589999999999999</v>
      </c>
      <c r="K11" s="17">
        <v>14.202400000000001</v>
      </c>
      <c r="L11" s="19">
        <v>0.1368</v>
      </c>
      <c r="M11" s="20">
        <v>0.13500000000000001</v>
      </c>
      <c r="N11" s="19">
        <v>0.15311</v>
      </c>
      <c r="O11" s="20">
        <v>0.15131</v>
      </c>
    </row>
    <row r="12" spans="1:15" x14ac:dyDescent="0.25">
      <c r="A12" s="16">
        <v>41648</v>
      </c>
      <c r="B12" s="17">
        <v>0.15229999999999999</v>
      </c>
      <c r="C12" s="18">
        <v>0.19550000000000001</v>
      </c>
      <c r="D12" s="17">
        <v>9.9599999999999994E-2</v>
      </c>
      <c r="E12" s="18">
        <v>144.97130000000001</v>
      </c>
      <c r="F12" s="17">
        <v>0.16400000000000001</v>
      </c>
      <c r="G12" s="18">
        <v>8.8700000000000001E-2</v>
      </c>
      <c r="H12" s="17">
        <v>0.17280000000000001</v>
      </c>
      <c r="I12" s="18">
        <v>8.2699999999999996E-2</v>
      </c>
      <c r="J12" s="18">
        <v>0.13589999999999999</v>
      </c>
      <c r="K12" s="17">
        <v>14.249000000000001</v>
      </c>
      <c r="L12" s="19">
        <v>0.1368</v>
      </c>
      <c r="M12" s="20">
        <v>0.13500000000000001</v>
      </c>
      <c r="N12" s="19">
        <v>0.1532</v>
      </c>
      <c r="O12" s="20">
        <v>0.15140000000000001</v>
      </c>
    </row>
    <row r="13" spans="1:15" ht="15.75" thickBot="1" x14ac:dyDescent="0.3">
      <c r="A13" s="21">
        <v>41649</v>
      </c>
      <c r="B13" s="22">
        <v>0.15290000000000001</v>
      </c>
      <c r="C13" s="23">
        <v>0.19559000000000001</v>
      </c>
      <c r="D13" s="22">
        <v>0.1</v>
      </c>
      <c r="E13" s="23">
        <v>144.78309999999999</v>
      </c>
      <c r="F13" s="22">
        <v>0.16467000000000001</v>
      </c>
      <c r="G13" s="23">
        <v>8.8639999999999997E-2</v>
      </c>
      <c r="H13" s="22">
        <v>0.17287</v>
      </c>
      <c r="I13" s="23">
        <v>8.2530000000000006E-2</v>
      </c>
      <c r="J13" s="23">
        <v>0.13589999999999999</v>
      </c>
      <c r="K13" s="22">
        <v>14.244020000000001</v>
      </c>
      <c r="L13" s="24">
        <v>0.1368</v>
      </c>
      <c r="M13" s="25">
        <v>0.13500000000000001</v>
      </c>
      <c r="N13" s="24">
        <v>0.15379999999999999</v>
      </c>
      <c r="O13" s="25">
        <v>0.152</v>
      </c>
    </row>
    <row r="14" spans="1:15" ht="15.75" thickTop="1" x14ac:dyDescent="0.25">
      <c r="A14" s="26" t="s">
        <v>19</v>
      </c>
      <c r="B14" s="27">
        <f t="shared" ref="B14:O14" si="2">SUM(B9:B13)</f>
        <v>0.76066999999999996</v>
      </c>
      <c r="C14" s="28">
        <f t="shared" si="2"/>
        <v>0.97685</v>
      </c>
      <c r="D14" s="27">
        <f t="shared" si="2"/>
        <v>0.49909999999999999</v>
      </c>
      <c r="E14" s="28">
        <f t="shared" si="2"/>
        <v>722.50723000000005</v>
      </c>
      <c r="F14" s="27">
        <f t="shared" si="2"/>
        <v>0.82110000000000005</v>
      </c>
      <c r="G14" s="28">
        <f t="shared" si="2"/>
        <v>0.44302999999999998</v>
      </c>
      <c r="H14" s="27">
        <f t="shared" si="2"/>
        <v>0.86273999999999995</v>
      </c>
      <c r="I14" s="28">
        <f t="shared" si="2"/>
        <v>0.41376000000000002</v>
      </c>
      <c r="J14" s="28">
        <f t="shared" si="2"/>
        <v>0.67949999999999999</v>
      </c>
      <c r="K14" s="27">
        <f t="shared" si="2"/>
        <v>71.129599999999996</v>
      </c>
      <c r="L14" s="29">
        <f t="shared" si="2"/>
        <v>0.68400000000000005</v>
      </c>
      <c r="M14" s="30">
        <f t="shared" si="2"/>
        <v>0.67500000000000004</v>
      </c>
      <c r="N14" s="30">
        <f t="shared" si="2"/>
        <v>0.76516999999999991</v>
      </c>
      <c r="O14" s="30">
        <f t="shared" si="2"/>
        <v>0.75617000000000001</v>
      </c>
    </row>
    <row r="15" spans="1:15" ht="15.75" thickBot="1" x14ac:dyDescent="0.3">
      <c r="A15" s="31" t="s">
        <v>20</v>
      </c>
      <c r="B15" s="32">
        <f t="shared" ref="B15:O15" si="3">B14/5</f>
        <v>0.15213399999999999</v>
      </c>
      <c r="C15" s="33">
        <f t="shared" si="3"/>
        <v>0.19536999999999999</v>
      </c>
      <c r="D15" s="33">
        <f t="shared" si="3"/>
        <v>9.9819999999999992E-2</v>
      </c>
      <c r="E15" s="33">
        <f t="shared" si="3"/>
        <v>144.50144600000002</v>
      </c>
      <c r="F15" s="33">
        <f t="shared" si="3"/>
        <v>0.16422</v>
      </c>
      <c r="G15" s="33">
        <f t="shared" si="3"/>
        <v>8.860599999999999E-2</v>
      </c>
      <c r="H15" s="33">
        <f t="shared" si="3"/>
        <v>0.17254799999999998</v>
      </c>
      <c r="I15" s="33">
        <f t="shared" si="3"/>
        <v>8.2752000000000006E-2</v>
      </c>
      <c r="J15" s="33">
        <f t="shared" si="3"/>
        <v>0.13589999999999999</v>
      </c>
      <c r="K15" s="33">
        <f t="shared" si="3"/>
        <v>14.225919999999999</v>
      </c>
      <c r="L15" s="34">
        <f t="shared" si="3"/>
        <v>0.1368</v>
      </c>
      <c r="M15" s="35">
        <f t="shared" si="3"/>
        <v>0.13500000000000001</v>
      </c>
      <c r="N15" s="35">
        <f t="shared" si="3"/>
        <v>0.15303399999999998</v>
      </c>
      <c r="O15" s="35">
        <f t="shared" si="3"/>
        <v>0.15123400000000001</v>
      </c>
    </row>
    <row r="16" spans="1:15" ht="15.75" thickTop="1" x14ac:dyDescent="0.25">
      <c r="A16" s="16">
        <v>41652</v>
      </c>
      <c r="B16" s="17">
        <v>0.15128</v>
      </c>
      <c r="C16" s="18">
        <v>0.19450999999999999</v>
      </c>
      <c r="D16" s="17">
        <v>9.9460000000000007E-2</v>
      </c>
      <c r="E16" s="18">
        <v>144.53638000000001</v>
      </c>
      <c r="F16" s="17">
        <v>0.16386000000000001</v>
      </c>
      <c r="G16" s="18">
        <v>8.8580000000000006E-2</v>
      </c>
      <c r="H16" s="17">
        <v>0.17202999999999999</v>
      </c>
      <c r="I16" s="18">
        <v>8.2500000000000004E-2</v>
      </c>
      <c r="J16" s="18">
        <v>0.13600000000000001</v>
      </c>
      <c r="K16" s="17">
        <v>14.1423553</v>
      </c>
      <c r="L16" s="19">
        <v>0.13689999999999999</v>
      </c>
      <c r="M16" s="20">
        <v>0.1351</v>
      </c>
      <c r="N16" s="19">
        <v>0.15218000000000001</v>
      </c>
      <c r="O16" s="20">
        <v>0.15038000000000001</v>
      </c>
    </row>
    <row r="17" spans="1:15" x14ac:dyDescent="0.25">
      <c r="A17" s="16">
        <v>41653</v>
      </c>
      <c r="B17" s="17">
        <v>0.15043999999999999</v>
      </c>
      <c r="C17" s="18">
        <v>0.19472999999999999</v>
      </c>
      <c r="D17" s="17">
        <v>9.9559999999999996E-2</v>
      </c>
      <c r="E17" s="18">
        <v>143.82952</v>
      </c>
      <c r="F17" s="17">
        <v>0.16316</v>
      </c>
      <c r="G17" s="18">
        <v>8.8440000000000005E-2</v>
      </c>
      <c r="H17" s="17">
        <v>0.17199</v>
      </c>
      <c r="I17" s="18">
        <v>8.2839999999999997E-2</v>
      </c>
      <c r="J17" s="18">
        <v>0.13600000000000001</v>
      </c>
      <c r="K17" s="17">
        <v>14.07124</v>
      </c>
      <c r="L17" s="19">
        <v>0.13689999999999999</v>
      </c>
      <c r="M17" s="20">
        <v>0.1351</v>
      </c>
      <c r="N17" s="19">
        <v>0.15134</v>
      </c>
      <c r="O17" s="20">
        <v>0.14954000000000001</v>
      </c>
    </row>
    <row r="18" spans="1:15" x14ac:dyDescent="0.25">
      <c r="A18" s="16">
        <v>41654</v>
      </c>
      <c r="B18" s="17">
        <v>0.15185999999999999</v>
      </c>
      <c r="C18" s="18">
        <v>0.19469</v>
      </c>
      <c r="D18" s="17">
        <v>9.9540000000000003E-2</v>
      </c>
      <c r="E18" s="18">
        <v>144.35974999999999</v>
      </c>
      <c r="F18" s="17">
        <v>0.16250999999999999</v>
      </c>
      <c r="G18" s="18">
        <v>8.8440000000000005E-2</v>
      </c>
      <c r="H18" s="17">
        <v>0.17258000000000001</v>
      </c>
      <c r="I18" s="18">
        <v>8.2750000000000004E-2</v>
      </c>
      <c r="J18" s="18">
        <v>0.13600000000000001</v>
      </c>
      <c r="K18" s="17">
        <v>14.15896</v>
      </c>
      <c r="L18" s="19">
        <v>0.13689999999999999</v>
      </c>
      <c r="M18" s="20">
        <v>0.1351</v>
      </c>
      <c r="N18" s="19">
        <v>0.15276000000000001</v>
      </c>
      <c r="O18" s="20">
        <v>0.15096000000000001</v>
      </c>
    </row>
    <row r="19" spans="1:15" x14ac:dyDescent="0.25">
      <c r="A19" s="16">
        <v>41655</v>
      </c>
      <c r="B19" s="17">
        <v>0.15232999999999999</v>
      </c>
      <c r="C19" s="18">
        <v>0.19538</v>
      </c>
      <c r="D19" s="17">
        <v>0.10345</v>
      </c>
      <c r="E19" s="18">
        <v>144.48623000000001</v>
      </c>
      <c r="F19" s="17">
        <v>0.16259999999999999</v>
      </c>
      <c r="G19" s="18">
        <v>8.863E-2</v>
      </c>
      <c r="H19" s="17">
        <v>0.17291999999999999</v>
      </c>
      <c r="I19" s="18">
        <v>8.3049999999999999E-2</v>
      </c>
      <c r="J19" s="18">
        <v>0.13600000000000001</v>
      </c>
      <c r="K19" s="17">
        <v>14.199759999999999</v>
      </c>
      <c r="L19" s="19">
        <v>0.13689999999999999</v>
      </c>
      <c r="M19" s="20">
        <v>0.1351</v>
      </c>
      <c r="N19" s="19">
        <v>0.15323000000000001</v>
      </c>
      <c r="O19" s="20">
        <v>0.15143000000000001</v>
      </c>
    </row>
    <row r="20" spans="1:15" ht="15.75" thickBot="1" x14ac:dyDescent="0.3">
      <c r="A20" s="21">
        <v>41656</v>
      </c>
      <c r="B20" s="22">
        <v>0.15379000000000001</v>
      </c>
      <c r="C20" s="23">
        <v>0.19525999999999999</v>
      </c>
      <c r="D20" s="22">
        <v>9.9839999999999998E-2</v>
      </c>
      <c r="E20" s="23">
        <v>144.63039000000001</v>
      </c>
      <c r="F20" s="22">
        <v>0.16324</v>
      </c>
      <c r="G20" s="23">
        <v>8.8669999999999999E-2</v>
      </c>
      <c r="H20" s="22">
        <v>0.17305000000000001</v>
      </c>
      <c r="I20" s="23">
        <v>8.3129999999999996E-2</v>
      </c>
      <c r="J20" s="23">
        <v>0.13589999999999999</v>
      </c>
      <c r="K20" s="22">
        <v>14.19628</v>
      </c>
      <c r="L20" s="24">
        <v>0.1368</v>
      </c>
      <c r="M20" s="25">
        <v>0.13500000000000001</v>
      </c>
      <c r="N20" s="24">
        <v>0.15468999999999999</v>
      </c>
      <c r="O20" s="25">
        <v>0.15289</v>
      </c>
    </row>
    <row r="21" spans="1:15" ht="15.75" thickTop="1" x14ac:dyDescent="0.25">
      <c r="A21" s="26" t="s">
        <v>19</v>
      </c>
      <c r="B21" s="27">
        <f t="shared" ref="B21:O21" si="4">SUM(B16:B20)</f>
        <v>0.75969999999999993</v>
      </c>
      <c r="C21" s="28">
        <f t="shared" si="4"/>
        <v>0.97456999999999994</v>
      </c>
      <c r="D21" s="27">
        <f t="shared" si="4"/>
        <v>0.50185000000000002</v>
      </c>
      <c r="E21" s="28">
        <f t="shared" si="4"/>
        <v>721.84226999999998</v>
      </c>
      <c r="F21" s="27">
        <f t="shared" si="4"/>
        <v>0.81536999999999993</v>
      </c>
      <c r="G21" s="28">
        <f t="shared" si="4"/>
        <v>0.44276000000000004</v>
      </c>
      <c r="H21" s="27">
        <f t="shared" si="4"/>
        <v>0.86256999999999995</v>
      </c>
      <c r="I21" s="28">
        <f t="shared" si="4"/>
        <v>0.41426999999999997</v>
      </c>
      <c r="J21" s="28">
        <f t="shared" si="4"/>
        <v>0.67990000000000006</v>
      </c>
      <c r="K21" s="27">
        <f t="shared" si="4"/>
        <v>70.768595300000001</v>
      </c>
      <c r="L21" s="29">
        <f t="shared" si="4"/>
        <v>0.68440000000000001</v>
      </c>
      <c r="M21" s="30">
        <f t="shared" si="4"/>
        <v>0.6754</v>
      </c>
      <c r="N21" s="30">
        <f t="shared" si="4"/>
        <v>0.76419999999999999</v>
      </c>
      <c r="O21" s="30">
        <f t="shared" si="4"/>
        <v>0.75520000000000009</v>
      </c>
    </row>
    <row r="22" spans="1:15" ht="15.75" thickBot="1" x14ac:dyDescent="0.3">
      <c r="A22" s="31" t="s">
        <v>20</v>
      </c>
      <c r="B22" s="32">
        <f t="shared" ref="B22:O22" si="5">B21/5</f>
        <v>0.15193999999999999</v>
      </c>
      <c r="C22" s="33">
        <f t="shared" si="5"/>
        <v>0.19491399999999998</v>
      </c>
      <c r="D22" s="33">
        <f t="shared" si="5"/>
        <v>0.10037</v>
      </c>
      <c r="E22" s="33">
        <f t="shared" si="5"/>
        <v>144.36845399999999</v>
      </c>
      <c r="F22" s="33">
        <f t="shared" si="5"/>
        <v>0.163074</v>
      </c>
      <c r="G22" s="33">
        <f t="shared" si="5"/>
        <v>8.8552000000000006E-2</v>
      </c>
      <c r="H22" s="33">
        <f t="shared" si="5"/>
        <v>0.172514</v>
      </c>
      <c r="I22" s="33">
        <f t="shared" si="5"/>
        <v>8.2853999999999997E-2</v>
      </c>
      <c r="J22" s="33">
        <f t="shared" si="5"/>
        <v>0.13598000000000002</v>
      </c>
      <c r="K22" s="33">
        <f t="shared" si="5"/>
        <v>14.15371906</v>
      </c>
      <c r="L22" s="34">
        <f t="shared" si="5"/>
        <v>0.13688</v>
      </c>
      <c r="M22" s="35">
        <f t="shared" si="5"/>
        <v>0.13508000000000001</v>
      </c>
      <c r="N22" s="35">
        <f t="shared" si="5"/>
        <v>0.15284</v>
      </c>
      <c r="O22" s="35">
        <f t="shared" si="5"/>
        <v>0.15104000000000001</v>
      </c>
    </row>
    <row r="23" spans="1:15" ht="15.75" thickTop="1" x14ac:dyDescent="0.25">
      <c r="A23" s="16">
        <v>41659</v>
      </c>
      <c r="B23" s="17">
        <v>0.15479000000000001</v>
      </c>
      <c r="C23" s="18">
        <v>0.19628000000000001</v>
      </c>
      <c r="D23" s="17">
        <v>0.10034999999999999</v>
      </c>
      <c r="E23" s="18">
        <v>144.21079</v>
      </c>
      <c r="F23" s="17">
        <v>0.16455</v>
      </c>
      <c r="G23" s="18">
        <v>8.8620000000000004E-2</v>
      </c>
      <c r="H23" s="17">
        <v>0.17319999999999999</v>
      </c>
      <c r="I23" s="18">
        <v>8.2739999999999994E-2</v>
      </c>
      <c r="J23" s="18">
        <v>0.13589999999999999</v>
      </c>
      <c r="K23" s="17">
        <v>14.157550000000001</v>
      </c>
      <c r="L23" s="19">
        <v>0.1368</v>
      </c>
      <c r="M23" s="20">
        <v>0.13500000000000001</v>
      </c>
      <c r="N23" s="19">
        <v>0.15569</v>
      </c>
      <c r="O23" s="20">
        <v>0.15389</v>
      </c>
    </row>
    <row r="24" spans="1:15" x14ac:dyDescent="0.25">
      <c r="A24" s="16">
        <v>41660</v>
      </c>
      <c r="B24" s="17">
        <v>0.15457000000000001</v>
      </c>
      <c r="C24" s="18">
        <v>0.19624</v>
      </c>
      <c r="D24" s="17">
        <v>0.10034</v>
      </c>
      <c r="E24" s="18">
        <v>144.56787</v>
      </c>
      <c r="F24" s="17">
        <v>0.16486999999999999</v>
      </c>
      <c r="G24" s="18">
        <v>8.8620000000000004E-2</v>
      </c>
      <c r="H24" s="17">
        <v>0.17333999999999999</v>
      </c>
      <c r="I24" s="18">
        <v>8.2750000000000004E-2</v>
      </c>
      <c r="J24" s="18">
        <v>0.13589999999999999</v>
      </c>
      <c r="K24" s="17">
        <v>14.14447</v>
      </c>
      <c r="L24" s="19">
        <v>0.1368</v>
      </c>
      <c r="M24" s="20">
        <v>0.13500000000000001</v>
      </c>
      <c r="N24" s="19">
        <v>0.15547</v>
      </c>
      <c r="O24" s="20">
        <v>0.15367</v>
      </c>
    </row>
    <row r="25" spans="1:15" x14ac:dyDescent="0.25">
      <c r="A25" s="16">
        <v>41661</v>
      </c>
      <c r="B25" s="17">
        <v>0.15432000000000001</v>
      </c>
      <c r="C25" s="18">
        <v>0.19625999999999999</v>
      </c>
      <c r="D25" s="17">
        <v>0.10034999999999999</v>
      </c>
      <c r="E25" s="18">
        <v>144.66215</v>
      </c>
      <c r="F25" s="17">
        <v>0.16336999999999999</v>
      </c>
      <c r="G25" s="18">
        <v>8.8400000000000006E-2</v>
      </c>
      <c r="H25" s="17">
        <v>0.17368</v>
      </c>
      <c r="I25" s="18">
        <v>8.2619999999999999E-2</v>
      </c>
      <c r="J25" s="18">
        <v>0.13589999999999999</v>
      </c>
      <c r="K25" s="17">
        <v>14.183199999999999</v>
      </c>
      <c r="L25" s="19">
        <v>0.1368</v>
      </c>
      <c r="M25" s="20">
        <v>0.13500000000000001</v>
      </c>
      <c r="N25" s="19">
        <v>0.1522</v>
      </c>
      <c r="O25" s="20">
        <v>0.15342</v>
      </c>
    </row>
    <row r="26" spans="1:15" x14ac:dyDescent="0.25">
      <c r="A26" s="16">
        <v>41662</v>
      </c>
      <c r="B26" s="17">
        <v>0.15367</v>
      </c>
      <c r="C26" s="18">
        <v>0.19600999999999999</v>
      </c>
      <c r="D26" s="17">
        <v>0.10022</v>
      </c>
      <c r="E26" s="18">
        <v>145.21204</v>
      </c>
      <c r="F26" s="17">
        <v>0.16331000000000001</v>
      </c>
      <c r="G26" s="18">
        <v>8.8660000000000003E-2</v>
      </c>
      <c r="H26" s="17">
        <v>0.17374999999999999</v>
      </c>
      <c r="I26" s="18">
        <v>8.2189999999999999E-2</v>
      </c>
      <c r="J26" s="18">
        <v>0.13589999999999999</v>
      </c>
      <c r="K26" s="17">
        <v>14.183199999999999</v>
      </c>
      <c r="L26" s="19">
        <v>0.1368</v>
      </c>
      <c r="M26" s="20">
        <v>0.13500000000000001</v>
      </c>
      <c r="N26" s="19">
        <v>0.15457000000000001</v>
      </c>
      <c r="O26" s="20">
        <v>0.15276999999999999</v>
      </c>
    </row>
    <row r="27" spans="1:15" ht="15.75" thickBot="1" x14ac:dyDescent="0.3">
      <c r="A27" s="21">
        <v>41663</v>
      </c>
      <c r="B27" s="22">
        <v>0.15401999999999999</v>
      </c>
      <c r="C27" s="23">
        <v>0.19500999999999999</v>
      </c>
      <c r="D27" s="22">
        <v>9.9699999999999997E-2</v>
      </c>
      <c r="E27" s="23">
        <v>145.62483</v>
      </c>
      <c r="F27" s="22">
        <v>0.16374</v>
      </c>
      <c r="G27" s="23">
        <v>8.8429999999999995E-2</v>
      </c>
      <c r="H27" s="22">
        <v>0.17385999999999999</v>
      </c>
      <c r="I27" s="23">
        <v>8.183E-2</v>
      </c>
      <c r="J27" s="23">
        <v>0.13589999999999999</v>
      </c>
      <c r="K27" s="22">
        <v>14.112880000000001</v>
      </c>
      <c r="L27" s="24">
        <v>0.1368</v>
      </c>
      <c r="M27" s="25">
        <v>0.13500000000000001</v>
      </c>
      <c r="N27" s="24">
        <v>0.15492</v>
      </c>
      <c r="O27" s="25">
        <v>0.15312000000000001</v>
      </c>
    </row>
    <row r="28" spans="1:15" ht="15.75" thickTop="1" x14ac:dyDescent="0.25">
      <c r="A28" s="26" t="s">
        <v>19</v>
      </c>
      <c r="B28" s="27">
        <f t="shared" ref="B28:O28" si="6">SUM(B23:B27)</f>
        <v>0.77137000000000011</v>
      </c>
      <c r="C28" s="28">
        <f t="shared" si="6"/>
        <v>0.9798</v>
      </c>
      <c r="D28" s="27">
        <f t="shared" si="6"/>
        <v>0.50095999999999996</v>
      </c>
      <c r="E28" s="28">
        <f t="shared" si="6"/>
        <v>724.27767999999992</v>
      </c>
      <c r="F28" s="27">
        <f t="shared" si="6"/>
        <v>0.8198399999999999</v>
      </c>
      <c r="G28" s="28">
        <f t="shared" si="6"/>
        <v>0.44273000000000001</v>
      </c>
      <c r="H28" s="27">
        <f t="shared" si="6"/>
        <v>0.86782999999999988</v>
      </c>
      <c r="I28" s="28">
        <f t="shared" si="6"/>
        <v>0.41213</v>
      </c>
      <c r="J28" s="28">
        <f t="shared" si="6"/>
        <v>0.67949999999999999</v>
      </c>
      <c r="K28" s="27">
        <f t="shared" si="6"/>
        <v>70.781300000000002</v>
      </c>
      <c r="L28" s="29">
        <f t="shared" si="6"/>
        <v>0.68400000000000005</v>
      </c>
      <c r="M28" s="30">
        <f t="shared" si="6"/>
        <v>0.67500000000000004</v>
      </c>
      <c r="N28" s="30">
        <f t="shared" si="6"/>
        <v>0.77285000000000004</v>
      </c>
      <c r="O28" s="30">
        <f t="shared" si="6"/>
        <v>0.76687000000000005</v>
      </c>
    </row>
    <row r="29" spans="1:15" ht="15.75" thickBot="1" x14ac:dyDescent="0.3">
      <c r="A29" s="31" t="s">
        <v>20</v>
      </c>
      <c r="B29" s="32">
        <f t="shared" ref="B29:O29" si="7">B28/5</f>
        <v>0.15427400000000002</v>
      </c>
      <c r="C29" s="33">
        <f t="shared" si="7"/>
        <v>0.19596</v>
      </c>
      <c r="D29" s="33">
        <f t="shared" si="7"/>
        <v>0.10019199999999999</v>
      </c>
      <c r="E29" s="33">
        <f t="shared" si="7"/>
        <v>144.85553599999997</v>
      </c>
      <c r="F29" s="33">
        <f t="shared" si="7"/>
        <v>0.16396799999999997</v>
      </c>
      <c r="G29" s="33">
        <f t="shared" si="7"/>
        <v>8.8546E-2</v>
      </c>
      <c r="H29" s="33">
        <f t="shared" si="7"/>
        <v>0.17356599999999997</v>
      </c>
      <c r="I29" s="33">
        <f t="shared" si="7"/>
        <v>8.2425999999999999E-2</v>
      </c>
      <c r="J29" s="33">
        <f t="shared" si="7"/>
        <v>0.13589999999999999</v>
      </c>
      <c r="K29" s="33">
        <f t="shared" si="7"/>
        <v>14.15626</v>
      </c>
      <c r="L29" s="34">
        <f t="shared" si="7"/>
        <v>0.1368</v>
      </c>
      <c r="M29" s="35">
        <f t="shared" si="7"/>
        <v>0.13500000000000001</v>
      </c>
      <c r="N29" s="35">
        <f t="shared" si="7"/>
        <v>0.15457000000000001</v>
      </c>
      <c r="O29" s="35">
        <f t="shared" si="7"/>
        <v>0.15337400000000001</v>
      </c>
    </row>
    <row r="30" spans="1:15" ht="15.75" thickTop="1" x14ac:dyDescent="0.25">
      <c r="A30" s="16">
        <v>41666</v>
      </c>
      <c r="B30" s="17">
        <v>0.15618000000000001</v>
      </c>
      <c r="C30" s="18">
        <v>0.19431000000000001</v>
      </c>
      <c r="D30" s="17">
        <v>9.9349999999999994E-2</v>
      </c>
      <c r="E30" s="18">
        <v>146.51226</v>
      </c>
      <c r="F30" s="17">
        <v>0.16503000000000001</v>
      </c>
      <c r="G30" s="18">
        <v>8.8069999999999996E-2</v>
      </c>
      <c r="H30" s="17">
        <v>0.17388999999999999</v>
      </c>
      <c r="I30" s="18">
        <v>8.8069999999999996E-2</v>
      </c>
      <c r="J30" s="18">
        <v>0.13589999999999999</v>
      </c>
      <c r="K30" s="17">
        <v>13.914289999999999</v>
      </c>
      <c r="L30" s="19">
        <v>0.1368</v>
      </c>
      <c r="M30" s="20">
        <v>0.13500000000000001</v>
      </c>
      <c r="N30" s="19">
        <v>0.15708</v>
      </c>
      <c r="O30" s="20">
        <v>0.15528</v>
      </c>
    </row>
    <row r="31" spans="1:15" x14ac:dyDescent="0.25">
      <c r="A31" s="16">
        <v>41667</v>
      </c>
      <c r="B31" s="17">
        <v>0.15573999999999999</v>
      </c>
      <c r="C31" s="18">
        <v>0.19427</v>
      </c>
      <c r="D31" s="17">
        <v>9.9330000000000002E-2</v>
      </c>
      <c r="E31" s="18">
        <v>147.37352999999999</v>
      </c>
      <c r="F31" s="17">
        <v>0.16513</v>
      </c>
      <c r="G31" s="18">
        <v>8.8249999999999995E-2</v>
      </c>
      <c r="H31" s="17">
        <v>0.17355999999999999</v>
      </c>
      <c r="I31" s="18">
        <v>8.8249999999999995E-2</v>
      </c>
      <c r="J31" s="18">
        <v>0.13589999999999999</v>
      </c>
      <c r="K31" s="17">
        <v>13.912419999999999</v>
      </c>
      <c r="L31" s="19">
        <v>0.1368</v>
      </c>
      <c r="M31" s="20">
        <v>0.13500000000000001</v>
      </c>
      <c r="N31" s="19">
        <v>0.15640000000000001</v>
      </c>
      <c r="O31" s="20">
        <v>0.15484000000000001</v>
      </c>
    </row>
    <row r="32" spans="1:15" x14ac:dyDescent="0.25">
      <c r="A32" s="16">
        <v>41668</v>
      </c>
      <c r="B32" s="17">
        <v>0.15490000000000001</v>
      </c>
      <c r="C32" s="18">
        <v>0.19459000000000001</v>
      </c>
      <c r="D32" s="17">
        <v>9.9489999999999995E-2</v>
      </c>
      <c r="E32" s="18">
        <v>146.77234000000001</v>
      </c>
      <c r="F32" s="17">
        <v>0.16447999999999999</v>
      </c>
      <c r="G32" s="18">
        <v>8.8349999999999998E-2</v>
      </c>
      <c r="H32" s="17">
        <v>0.17327000000000001</v>
      </c>
      <c r="I32" s="18">
        <v>8.1960000000000005E-2</v>
      </c>
      <c r="J32" s="18">
        <v>0.13589999999999999</v>
      </c>
      <c r="K32" s="17">
        <v>13.977320000000001</v>
      </c>
      <c r="L32" s="19">
        <v>0.1368</v>
      </c>
      <c r="M32" s="20">
        <v>0.13500000000000001</v>
      </c>
      <c r="N32" s="19">
        <v>0.15579999999999999</v>
      </c>
      <c r="O32" s="20">
        <v>0.154</v>
      </c>
    </row>
    <row r="33" spans="1:15" x14ac:dyDescent="0.25">
      <c r="A33" s="16">
        <v>41669</v>
      </c>
      <c r="B33" s="17">
        <v>0.15497</v>
      </c>
      <c r="C33" s="18">
        <v>0.20202000000000001</v>
      </c>
      <c r="D33" s="17">
        <v>9.9599999999999994E-2</v>
      </c>
      <c r="E33" s="18">
        <v>145.60223999999999</v>
      </c>
      <c r="F33" s="17">
        <v>0.16496</v>
      </c>
      <c r="G33" s="18">
        <v>8.8279999999999997E-2</v>
      </c>
      <c r="H33" s="17">
        <v>0.17326</v>
      </c>
      <c r="I33" s="18">
        <v>8.2049999999999998E-2</v>
      </c>
      <c r="J33" s="18">
        <v>0.13589999999999999</v>
      </c>
      <c r="K33" s="17">
        <v>13.93604</v>
      </c>
      <c r="L33" s="19">
        <v>0.1368</v>
      </c>
      <c r="M33" s="20">
        <v>0.13500000000000001</v>
      </c>
      <c r="N33" s="19">
        <v>0.15587000000000001</v>
      </c>
      <c r="O33" s="20">
        <v>0.15407000000000001</v>
      </c>
    </row>
    <row r="34" spans="1:15" ht="15.75" thickBot="1" x14ac:dyDescent="0.3">
      <c r="A34" s="21">
        <v>41670</v>
      </c>
      <c r="B34" s="22">
        <v>0.15518999999999999</v>
      </c>
      <c r="C34" s="23">
        <v>0.19552</v>
      </c>
      <c r="D34" s="22">
        <v>9.9970000000000003E-2</v>
      </c>
      <c r="E34" s="23">
        <v>146.45230000000001</v>
      </c>
      <c r="F34" s="22">
        <v>0.16628999999999999</v>
      </c>
      <c r="G34" s="23">
        <v>8.8459999999999997E-2</v>
      </c>
      <c r="H34" s="22">
        <v>0.17337</v>
      </c>
      <c r="I34" s="23">
        <v>8.2339999999999997E-2</v>
      </c>
      <c r="J34" s="23">
        <v>0.13589999999999999</v>
      </c>
      <c r="K34" s="22">
        <v>13.935700000000001</v>
      </c>
      <c r="L34" s="24">
        <v>0.1368</v>
      </c>
      <c r="M34" s="25">
        <v>0.13500000000000001</v>
      </c>
      <c r="N34" s="24">
        <v>0.15609000000000001</v>
      </c>
      <c r="O34" s="25">
        <v>0.15429000000000001</v>
      </c>
    </row>
    <row r="35" spans="1:15" ht="15.75" thickTop="1" x14ac:dyDescent="0.25">
      <c r="A35" s="26" t="s">
        <v>19</v>
      </c>
      <c r="B35" s="27">
        <f t="shared" ref="B35:O35" si="8">SUM(B30:B34)</f>
        <v>0.77698</v>
      </c>
      <c r="C35" s="28">
        <f t="shared" si="8"/>
        <v>0.98071000000000008</v>
      </c>
      <c r="D35" s="27">
        <f t="shared" si="8"/>
        <v>0.49773999999999996</v>
      </c>
      <c r="E35" s="28">
        <f t="shared" si="8"/>
        <v>732.71267</v>
      </c>
      <c r="F35" s="27">
        <f t="shared" si="8"/>
        <v>0.82589000000000001</v>
      </c>
      <c r="G35" s="28">
        <f t="shared" si="8"/>
        <v>0.44140999999999997</v>
      </c>
      <c r="H35" s="27">
        <f t="shared" si="8"/>
        <v>0.86734999999999995</v>
      </c>
      <c r="I35" s="28">
        <f t="shared" si="8"/>
        <v>0.42266999999999999</v>
      </c>
      <c r="J35" s="28">
        <f t="shared" si="8"/>
        <v>0.67949999999999999</v>
      </c>
      <c r="K35" s="27">
        <f t="shared" si="8"/>
        <v>69.67577</v>
      </c>
      <c r="L35" s="29">
        <f t="shared" si="8"/>
        <v>0.68400000000000005</v>
      </c>
      <c r="M35" s="30">
        <f t="shared" si="8"/>
        <v>0.67500000000000004</v>
      </c>
      <c r="N35" s="30">
        <f t="shared" si="8"/>
        <v>0.78123999999999993</v>
      </c>
      <c r="O35" s="30">
        <f t="shared" si="8"/>
        <v>0.77248000000000006</v>
      </c>
    </row>
    <row r="36" spans="1:15" ht="15.75" thickBot="1" x14ac:dyDescent="0.3">
      <c r="A36" s="31" t="s">
        <v>20</v>
      </c>
      <c r="B36" s="32">
        <f t="shared" ref="B36:O36" si="9">B35/5</f>
        <v>0.15539600000000001</v>
      </c>
      <c r="C36" s="33">
        <f t="shared" si="9"/>
        <v>0.19614200000000001</v>
      </c>
      <c r="D36" s="33">
        <f t="shared" si="9"/>
        <v>9.9547999999999998E-2</v>
      </c>
      <c r="E36" s="33">
        <f t="shared" si="9"/>
        <v>146.54253399999999</v>
      </c>
      <c r="F36" s="33">
        <f t="shared" si="9"/>
        <v>0.16517799999999999</v>
      </c>
      <c r="G36" s="33">
        <f t="shared" si="9"/>
        <v>8.8281999999999999E-2</v>
      </c>
      <c r="H36" s="33">
        <f t="shared" si="9"/>
        <v>0.17346999999999999</v>
      </c>
      <c r="I36" s="33">
        <f t="shared" si="9"/>
        <v>8.4533999999999998E-2</v>
      </c>
      <c r="J36" s="33">
        <f t="shared" si="9"/>
        <v>0.13589999999999999</v>
      </c>
      <c r="K36" s="33">
        <f t="shared" si="9"/>
        <v>13.935154000000001</v>
      </c>
      <c r="L36" s="34">
        <f t="shared" si="9"/>
        <v>0.1368</v>
      </c>
      <c r="M36" s="34">
        <f t="shared" si="9"/>
        <v>0.13500000000000001</v>
      </c>
      <c r="N36" s="34">
        <f t="shared" si="9"/>
        <v>0.156248</v>
      </c>
      <c r="O36" s="34">
        <f t="shared" si="9"/>
        <v>0.15449600000000002</v>
      </c>
    </row>
    <row r="37" spans="1:15" ht="21.75" thickTop="1" thickBot="1" x14ac:dyDescent="0.35">
      <c r="A37" s="36"/>
      <c r="B37" s="17"/>
      <c r="D37" s="37"/>
      <c r="E37" s="38" t="s">
        <v>21</v>
      </c>
      <c r="F37" s="17"/>
      <c r="G37" s="18"/>
      <c r="H37" s="17"/>
      <c r="I37" s="18"/>
      <c r="J37" s="18"/>
      <c r="K37" s="17"/>
      <c r="L37" s="19"/>
      <c r="M37" s="20"/>
      <c r="N37" s="19"/>
      <c r="O37" s="20"/>
    </row>
    <row r="38" spans="1:15" x14ac:dyDescent="0.25">
      <c r="A38" s="103" t="s">
        <v>22</v>
      </c>
      <c r="B38" s="104">
        <f>SUM(B5:B6,B9:B13,B16:B20,B23:B27,B30:B34)</f>
        <v>3.3741500000000002</v>
      </c>
      <c r="C38" s="58">
        <f>SUM(C5:C6,C9:C13,C16:C20,C23:C27,C30:C34)</f>
        <v>4.2989699999999988</v>
      </c>
      <c r="D38" s="58">
        <f>SUM(D5:D6,D9:D13,D16:D20,D23:D27,D30:D34)</f>
        <v>2.1975299999999995</v>
      </c>
      <c r="E38" s="58">
        <f>SUM(E5:E6,E9:E13,E16:E20,E23:E27,E30:E34)</f>
        <v>3187.5498400000001</v>
      </c>
      <c r="F38" s="58">
        <f>SUM(F5:F6,F9:F13,F16:F20,F23:F27,F30:F34)</f>
        <v>3.6140000000000008</v>
      </c>
      <c r="G38" s="58">
        <f>SUM(G5:G6,G9:G13,G16:G20,G23:G27,G30:G34)</f>
        <v>1.9465799999999995</v>
      </c>
      <c r="H38" s="58">
        <f>SUM(H5:H6,H9:H13,H16:H20,H23:H27,H30:H34)</f>
        <v>3.8043200000000001</v>
      </c>
      <c r="I38" s="58">
        <f>SUM(I5:I6,I9:I13,I16:I20,I23:I27,I30:I34)</f>
        <v>1.8335000000000001</v>
      </c>
      <c r="J38" s="58">
        <f>SUM(J5:J6,J9:J13,J16:J20,J23:J27,J30:J34)</f>
        <v>2.9901999999999993</v>
      </c>
      <c r="K38" s="58">
        <f>SUM(K5:K6,K9:K13,K16:K20,K23:K27,K30:K34)</f>
        <v>310.92790530000002</v>
      </c>
      <c r="L38" s="105">
        <f>SUM(L5:L6,L9:L13,L16:L20,L23:L27,L30:L34)</f>
        <v>3.0100000000000002</v>
      </c>
      <c r="M38" s="105">
        <f>SUM(M5:M6,M9:M13,M16:M20,M23:M27,M30:M34)</f>
        <v>2.9703999999999988</v>
      </c>
      <c r="N38" s="105">
        <f>SUM(N5:N6,N9:N13,N16:N20,N23:N27,N30:N34)</f>
        <v>3.3906900000000006</v>
      </c>
      <c r="O38" s="105">
        <f>SUM(O5:O6,O9:O13,O16:O20,O23:O27,O30:O34)</f>
        <v>3.3543499999999997</v>
      </c>
    </row>
    <row r="39" spans="1:15" x14ac:dyDescent="0.25">
      <c r="A39" s="44" t="s">
        <v>23</v>
      </c>
      <c r="B39" s="45">
        <f t="shared" ref="B39:O39" si="10">B38/22</f>
        <v>0.15337045454545456</v>
      </c>
      <c r="C39" s="46">
        <f t="shared" si="10"/>
        <v>0.19540772727272723</v>
      </c>
      <c r="D39" s="46">
        <f t="shared" si="10"/>
        <v>9.9887727272727253E-2</v>
      </c>
      <c r="E39" s="46">
        <f t="shared" si="10"/>
        <v>144.88862909090909</v>
      </c>
      <c r="F39" s="46">
        <f t="shared" si="10"/>
        <v>0.16427272727272732</v>
      </c>
      <c r="G39" s="46">
        <f t="shared" si="10"/>
        <v>8.8480909090909068E-2</v>
      </c>
      <c r="H39" s="46">
        <f t="shared" si="10"/>
        <v>0.17292363636363636</v>
      </c>
      <c r="I39" s="46">
        <f t="shared" si="10"/>
        <v>8.334090909090909E-2</v>
      </c>
      <c r="J39" s="46">
        <f t="shared" si="10"/>
        <v>0.1359181818181818</v>
      </c>
      <c r="K39" s="46">
        <f t="shared" si="10"/>
        <v>14.133086604545456</v>
      </c>
      <c r="L39" s="29">
        <f t="shared" si="10"/>
        <v>0.13681818181818184</v>
      </c>
      <c r="M39" s="29">
        <f t="shared" si="10"/>
        <v>0.13501818181818176</v>
      </c>
      <c r="N39" s="29">
        <f t="shared" si="10"/>
        <v>0.15412227272727275</v>
      </c>
      <c r="O39" s="30">
        <f t="shared" si="10"/>
        <v>0.15247045454545452</v>
      </c>
    </row>
    <row r="40" spans="1:15" x14ac:dyDescent="0.25">
      <c r="A40" s="44" t="s">
        <v>24</v>
      </c>
      <c r="B40" s="45">
        <f>1/B39</f>
        <v>6.5201606330483228</v>
      </c>
      <c r="C40" s="46">
        <f>1/C39</f>
        <v>5.1175048907063792</v>
      </c>
      <c r="D40" s="46">
        <f>1/D39</f>
        <v>10.011239892060633</v>
      </c>
      <c r="E40" s="46">
        <f>1000/E39</f>
        <v>6.9018528664009846</v>
      </c>
      <c r="F40" s="46">
        <f>1/F39</f>
        <v>6.0874377421139991</v>
      </c>
      <c r="G40" s="46">
        <f>1/G39</f>
        <v>11.301873028593741</v>
      </c>
      <c r="H40" s="46">
        <f>1/H39</f>
        <v>5.7828994406359087</v>
      </c>
      <c r="I40" s="46">
        <f>1/I39</f>
        <v>11.998909190073629</v>
      </c>
      <c r="J40" s="46">
        <f>1/J39</f>
        <v>7.357367400173902</v>
      </c>
      <c r="K40" s="46">
        <f>100/K39</f>
        <v>7.0755952183748869</v>
      </c>
      <c r="L40" s="29">
        <f>1/L39</f>
        <v>7.3089700996677731</v>
      </c>
      <c r="M40" s="29">
        <f>1/M39</f>
        <v>7.4064099111230846</v>
      </c>
      <c r="N40" s="29">
        <f>1/N39</f>
        <v>6.488354877620778</v>
      </c>
      <c r="O40" s="29">
        <f>1/O39</f>
        <v>6.5586477260870222</v>
      </c>
    </row>
    <row r="41" spans="1:15" ht="15.75" thickBot="1" x14ac:dyDescent="0.3">
      <c r="A41" s="47"/>
      <c r="B41" s="48"/>
      <c r="C41" s="49"/>
      <c r="D41" s="48"/>
      <c r="E41" s="49"/>
      <c r="F41" s="48"/>
      <c r="G41" s="49"/>
      <c r="H41" s="48"/>
      <c r="I41" s="49"/>
      <c r="J41" s="49"/>
      <c r="K41" s="48"/>
      <c r="L41" s="50"/>
      <c r="M41" s="51"/>
      <c r="N41" s="50"/>
      <c r="O41" s="5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7" workbookViewId="0">
      <selection activeCell="C20" sqref="C20"/>
    </sheetView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  <col min="12" max="13" width="10.28515625" customWidth="1"/>
    <col min="14" max="14" width="10.5703125" customWidth="1"/>
    <col min="15" max="15" width="10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25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16">
        <v>41673</v>
      </c>
      <c r="B6" s="17">
        <v>0.15529999999999999</v>
      </c>
      <c r="C6" s="18">
        <v>0.19708999999999999</v>
      </c>
      <c r="D6" s="17">
        <v>0.10077</v>
      </c>
      <c r="E6" s="18">
        <v>146.69470999999999</v>
      </c>
      <c r="F6" s="17">
        <v>0.16796</v>
      </c>
      <c r="G6" s="18">
        <v>8.8580000000000006E-2</v>
      </c>
      <c r="H6" s="17">
        <v>0.1736</v>
      </c>
      <c r="I6" s="18">
        <v>8.2710000000000006E-2</v>
      </c>
      <c r="J6" s="18">
        <v>0.13589999999999999</v>
      </c>
      <c r="K6" s="17">
        <v>13.85993</v>
      </c>
      <c r="L6" s="19">
        <v>0.1368</v>
      </c>
      <c r="M6" s="20">
        <v>0.13500000000000001</v>
      </c>
      <c r="N6" s="19">
        <v>0.15620000000000001</v>
      </c>
      <c r="O6" s="20">
        <v>0.15440000000000001</v>
      </c>
    </row>
    <row r="7" spans="1:15" x14ac:dyDescent="0.25">
      <c r="A7" s="16">
        <v>41674</v>
      </c>
      <c r="B7" s="17">
        <v>0.15456</v>
      </c>
      <c r="C7" s="18">
        <v>0.19675000000000001</v>
      </c>
      <c r="D7" s="17">
        <v>0.10062</v>
      </c>
      <c r="E7" s="18">
        <v>147.12279000000001</v>
      </c>
      <c r="F7" s="17">
        <v>0.16766</v>
      </c>
      <c r="G7" s="18">
        <v>8.8739999999999999E-2</v>
      </c>
      <c r="H7" s="17">
        <v>0.17344000000000001</v>
      </c>
      <c r="I7" s="18">
        <v>8.3070000000000005E-2</v>
      </c>
      <c r="J7" s="18">
        <v>0.13589999999999999</v>
      </c>
      <c r="K7" s="17">
        <v>13.79504</v>
      </c>
      <c r="L7" s="19">
        <v>0.1368</v>
      </c>
      <c r="M7" s="20">
        <v>0.13500000000000001</v>
      </c>
      <c r="N7" s="19">
        <v>0.15545999999999999</v>
      </c>
      <c r="O7" s="20">
        <v>0.15365999999999999</v>
      </c>
    </row>
    <row r="8" spans="1:15" x14ac:dyDescent="0.25">
      <c r="A8" s="16">
        <v>41675</v>
      </c>
      <c r="B8" s="17">
        <v>0.15354999999999999</v>
      </c>
      <c r="C8" s="18">
        <v>0.19667000000000001</v>
      </c>
      <c r="D8" s="17">
        <v>0.10056</v>
      </c>
      <c r="E8" s="18">
        <v>147.47901999999999</v>
      </c>
      <c r="F8" s="17">
        <v>0.16697999999999999</v>
      </c>
      <c r="G8" s="18">
        <v>8.8700000000000001E-2</v>
      </c>
      <c r="H8" s="17">
        <v>0.17269000000000001</v>
      </c>
      <c r="I8" s="18">
        <v>8.3379999999999996E-2</v>
      </c>
      <c r="J8" s="18">
        <v>0.13589999999999999</v>
      </c>
      <c r="K8" s="17">
        <v>13.76191</v>
      </c>
      <c r="L8" s="19">
        <v>0.1368</v>
      </c>
      <c r="M8" s="20">
        <v>0.13500000000000001</v>
      </c>
      <c r="N8" s="19">
        <v>0.15445</v>
      </c>
      <c r="O8" s="20">
        <v>0.15265000000000001</v>
      </c>
    </row>
    <row r="9" spans="1:15" x14ac:dyDescent="0.25">
      <c r="A9" s="16">
        <v>41676</v>
      </c>
      <c r="B9" s="17">
        <v>0.15253</v>
      </c>
      <c r="C9" s="18">
        <v>0.19647999999999999</v>
      </c>
      <c r="D9" s="17">
        <v>0.10045999999999999</v>
      </c>
      <c r="E9" s="18">
        <v>146.59278</v>
      </c>
      <c r="F9" s="17">
        <v>0.16533</v>
      </c>
      <c r="G9" s="18">
        <v>8.8700000000000001E-2</v>
      </c>
      <c r="H9" s="17">
        <v>0.17241000000000001</v>
      </c>
      <c r="I9" s="18">
        <v>8.3379999999999996E-2</v>
      </c>
      <c r="J9" s="18">
        <v>0.13589999999999999</v>
      </c>
      <c r="K9" s="17">
        <v>13.716049999999999</v>
      </c>
      <c r="L9" s="19">
        <v>0.1368</v>
      </c>
      <c r="M9" s="20">
        <v>0.13500000000000001</v>
      </c>
      <c r="N9" s="19">
        <v>0.15343000000000001</v>
      </c>
      <c r="O9" s="20">
        <v>0.15162999999999999</v>
      </c>
    </row>
    <row r="10" spans="1:15" ht="15.75" thickBot="1" x14ac:dyDescent="0.3">
      <c r="A10" s="21">
        <v>41677</v>
      </c>
      <c r="B10" s="22">
        <v>0.15185999999999999</v>
      </c>
      <c r="C10" s="23">
        <v>0.19597000000000001</v>
      </c>
      <c r="D10" s="22">
        <v>0.1002</v>
      </c>
      <c r="E10" s="23">
        <v>146.39777000000001</v>
      </c>
      <c r="F10" s="22">
        <v>0.16481000000000001</v>
      </c>
      <c r="G10" s="23">
        <v>8.8700000000000001E-2</v>
      </c>
      <c r="H10" s="22">
        <v>0.17236000000000001</v>
      </c>
      <c r="I10" s="23">
        <v>8.3299999999999999E-2</v>
      </c>
      <c r="J10" s="23">
        <v>0.13589999999999999</v>
      </c>
      <c r="K10" s="22">
        <v>13.91947</v>
      </c>
      <c r="L10" s="24">
        <v>0.1368</v>
      </c>
      <c r="M10" s="25">
        <v>0.13500000000000001</v>
      </c>
      <c r="N10" s="24">
        <v>0.15276000000000001</v>
      </c>
      <c r="O10" s="25">
        <v>0.15096000000000001</v>
      </c>
    </row>
    <row r="11" spans="1:15" ht="15.75" thickTop="1" x14ac:dyDescent="0.25">
      <c r="A11" s="26" t="s">
        <v>19</v>
      </c>
      <c r="B11" s="27">
        <f t="shared" ref="B11:O11" si="0">SUM(B6:B10)</f>
        <v>0.76779999999999993</v>
      </c>
      <c r="C11" s="28">
        <f t="shared" si="0"/>
        <v>0.98295999999999994</v>
      </c>
      <c r="D11" s="27">
        <f t="shared" si="0"/>
        <v>0.50261</v>
      </c>
      <c r="E11" s="28">
        <f t="shared" si="0"/>
        <v>734.28707000000009</v>
      </c>
      <c r="F11" s="27">
        <f t="shared" si="0"/>
        <v>0.83274000000000004</v>
      </c>
      <c r="G11" s="28">
        <f t="shared" si="0"/>
        <v>0.44342000000000004</v>
      </c>
      <c r="H11" s="27">
        <f t="shared" si="0"/>
        <v>0.86450000000000005</v>
      </c>
      <c r="I11" s="28">
        <f t="shared" si="0"/>
        <v>0.41583999999999999</v>
      </c>
      <c r="J11" s="28">
        <f t="shared" si="0"/>
        <v>0.67949999999999999</v>
      </c>
      <c r="K11" s="27">
        <f t="shared" si="0"/>
        <v>69.052400000000006</v>
      </c>
      <c r="L11" s="19">
        <f t="shared" si="0"/>
        <v>0.68400000000000005</v>
      </c>
      <c r="M11" s="20">
        <f t="shared" si="0"/>
        <v>0.67500000000000004</v>
      </c>
      <c r="N11" s="19">
        <f t="shared" si="0"/>
        <v>0.77229999999999999</v>
      </c>
      <c r="O11" s="20">
        <f t="shared" si="0"/>
        <v>0.76329999999999998</v>
      </c>
    </row>
    <row r="12" spans="1:15" ht="15.75" thickBot="1" x14ac:dyDescent="0.3">
      <c r="A12" s="31" t="s">
        <v>20</v>
      </c>
      <c r="B12" s="32">
        <f>B11/5</f>
        <v>0.15355999999999997</v>
      </c>
      <c r="C12" s="33">
        <f>C11/5</f>
        <v>0.19659199999999999</v>
      </c>
      <c r="D12" s="33">
        <f t="shared" ref="D12:K12" si="1">D11/5</f>
        <v>0.100522</v>
      </c>
      <c r="E12" s="33">
        <f t="shared" si="1"/>
        <v>146.85741400000001</v>
      </c>
      <c r="F12" s="33">
        <f t="shared" si="1"/>
        <v>0.166548</v>
      </c>
      <c r="G12" s="33">
        <f t="shared" si="1"/>
        <v>8.8684000000000013E-2</v>
      </c>
      <c r="H12" s="33">
        <f t="shared" si="1"/>
        <v>0.1729</v>
      </c>
      <c r="I12" s="33">
        <f t="shared" si="1"/>
        <v>8.3167999999999992E-2</v>
      </c>
      <c r="J12" s="33">
        <f t="shared" si="1"/>
        <v>0.13589999999999999</v>
      </c>
      <c r="K12" s="33">
        <f t="shared" si="1"/>
        <v>13.810480000000002</v>
      </c>
      <c r="L12" s="24">
        <f>L11/5</f>
        <v>0.1368</v>
      </c>
      <c r="M12" s="24">
        <f t="shared" ref="M12:O12" si="2">M11/5</f>
        <v>0.13500000000000001</v>
      </c>
      <c r="N12" s="24">
        <f t="shared" si="2"/>
        <v>0.15445999999999999</v>
      </c>
      <c r="O12" s="24">
        <f t="shared" si="2"/>
        <v>0.15265999999999999</v>
      </c>
    </row>
    <row r="13" spans="1:15" ht="15.75" thickTop="1" x14ac:dyDescent="0.25">
      <c r="A13" s="16">
        <v>41680</v>
      </c>
      <c r="B13" s="17">
        <v>0.15171999999999999</v>
      </c>
      <c r="C13" s="18">
        <v>0.19513</v>
      </c>
      <c r="D13" s="17">
        <v>9.9769999999999998E-2</v>
      </c>
      <c r="E13" s="18">
        <v>146.07992999999999</v>
      </c>
      <c r="F13" s="17">
        <v>0.16403999999999999</v>
      </c>
      <c r="G13" s="18">
        <v>8.8609999999999994E-2</v>
      </c>
      <c r="H13" s="17">
        <v>0.17227999999999999</v>
      </c>
      <c r="I13" s="18">
        <v>8.2849999999999993E-2</v>
      </c>
      <c r="J13" s="18">
        <v>0.13589999999999999</v>
      </c>
      <c r="K13" s="17">
        <v>13.915649999999999</v>
      </c>
      <c r="L13" s="19">
        <v>0.1368</v>
      </c>
      <c r="M13" s="20">
        <v>0.13500000000000001</v>
      </c>
      <c r="N13" s="19">
        <v>0.15262000000000001</v>
      </c>
      <c r="O13" s="20">
        <v>0.15082000000000001</v>
      </c>
    </row>
    <row r="14" spans="1:15" x14ac:dyDescent="0.25">
      <c r="A14" s="16">
        <v>41681</v>
      </c>
      <c r="B14" s="17">
        <v>0.15206</v>
      </c>
      <c r="C14" s="18">
        <v>0.19495000000000001</v>
      </c>
      <c r="D14" s="17">
        <v>9.9669999999999995E-2</v>
      </c>
      <c r="E14" s="18">
        <v>145.75853000000001</v>
      </c>
      <c r="F14" s="17">
        <v>0.16422</v>
      </c>
      <c r="G14" s="18">
        <v>8.8419999999999999E-2</v>
      </c>
      <c r="H14" s="17">
        <v>0.17249999999999999</v>
      </c>
      <c r="I14" s="18">
        <v>8.2849999999999993E-2</v>
      </c>
      <c r="J14" s="18">
        <v>0.13589999999999999</v>
      </c>
      <c r="K14" s="17">
        <v>13.894590000000001</v>
      </c>
      <c r="L14" s="19">
        <v>0.1368</v>
      </c>
      <c r="M14" s="20">
        <v>0.13500000000000001</v>
      </c>
      <c r="N14" s="19">
        <v>0.15296000000000001</v>
      </c>
      <c r="O14" s="20">
        <v>0.15115999999999999</v>
      </c>
    </row>
    <row r="15" spans="1:15" x14ac:dyDescent="0.25">
      <c r="A15" s="16">
        <v>41682</v>
      </c>
      <c r="B15" s="17">
        <v>0.15093000000000001</v>
      </c>
      <c r="C15" s="18">
        <v>0.19456000000000001</v>
      </c>
      <c r="D15" s="17">
        <v>9.9479999999999999E-2</v>
      </c>
      <c r="E15" s="18">
        <v>145.68156999999999</v>
      </c>
      <c r="F15" s="17">
        <v>0.16367999999999999</v>
      </c>
      <c r="G15" s="18">
        <v>8.8330000000000006E-2</v>
      </c>
      <c r="H15" s="17">
        <v>0.17238999999999999</v>
      </c>
      <c r="I15" s="18">
        <v>8.2610000000000003E-2</v>
      </c>
      <c r="J15" s="18">
        <v>0.13589999999999999</v>
      </c>
      <c r="K15" s="17">
        <v>13.91446</v>
      </c>
      <c r="L15" s="19">
        <v>0.1368</v>
      </c>
      <c r="M15" s="20">
        <v>0.13500000000000001</v>
      </c>
      <c r="N15" s="19">
        <v>0.15182999999999999</v>
      </c>
      <c r="O15" s="20">
        <v>0.15003</v>
      </c>
    </row>
    <row r="16" spans="1:15" x14ac:dyDescent="0.25">
      <c r="A16" s="16">
        <v>41683</v>
      </c>
      <c r="B16" s="17">
        <v>0.15040000000000001</v>
      </c>
      <c r="C16" s="18">
        <v>0.19539999999999999</v>
      </c>
      <c r="D16" s="17">
        <v>9.9909999999999999E-2</v>
      </c>
      <c r="E16" s="18">
        <v>144.64753999999999</v>
      </c>
      <c r="F16" s="17">
        <v>0.16303000000000001</v>
      </c>
      <c r="G16" s="18">
        <v>8.8469999999999993E-2</v>
      </c>
      <c r="H16" s="17">
        <v>0.17208000000000001</v>
      </c>
      <c r="I16" s="18">
        <v>8.2210000000000005E-2</v>
      </c>
      <c r="J16" s="18">
        <v>0.13589999999999999</v>
      </c>
      <c r="K16" s="17">
        <v>13.92652</v>
      </c>
      <c r="L16" s="19">
        <v>0.1368</v>
      </c>
      <c r="M16" s="20">
        <v>0.13500000000000001</v>
      </c>
      <c r="N16" s="19">
        <v>0.15129999999999999</v>
      </c>
      <c r="O16" s="20">
        <v>0.14949999999999999</v>
      </c>
    </row>
    <row r="17" spans="1:15" ht="15.75" thickBot="1" x14ac:dyDescent="0.3">
      <c r="A17" s="21">
        <v>41684</v>
      </c>
      <c r="B17" s="22">
        <v>0.15132999999999999</v>
      </c>
      <c r="C17" s="23">
        <v>0.1948</v>
      </c>
      <c r="D17" s="22">
        <v>9.9599999999999994E-2</v>
      </c>
      <c r="E17" s="23">
        <v>144.65332000000001</v>
      </c>
      <c r="F17" s="22">
        <v>0.16322999999999999</v>
      </c>
      <c r="G17" s="23">
        <v>8.8179999999999994E-2</v>
      </c>
      <c r="H17" s="22">
        <v>0.1721</v>
      </c>
      <c r="I17" s="23">
        <v>8.1699999999999995E-2</v>
      </c>
      <c r="J17" s="23">
        <v>0.13589999999999999</v>
      </c>
      <c r="K17" s="22">
        <v>13.881</v>
      </c>
      <c r="L17" s="24">
        <v>0.1368</v>
      </c>
      <c r="M17" s="25">
        <v>0.13500000000000001</v>
      </c>
      <c r="N17" s="24">
        <v>0.15223</v>
      </c>
      <c r="O17" s="25">
        <v>0.15043000000000001</v>
      </c>
    </row>
    <row r="18" spans="1:15" ht="15.75" thickTop="1" x14ac:dyDescent="0.25">
      <c r="A18" s="26" t="s">
        <v>19</v>
      </c>
      <c r="B18" s="27">
        <f t="shared" ref="B18:O18" si="3">SUM(B13:B17)</f>
        <v>0.75644</v>
      </c>
      <c r="C18" s="28">
        <f t="shared" si="3"/>
        <v>0.97484000000000004</v>
      </c>
      <c r="D18" s="27">
        <f t="shared" si="3"/>
        <v>0.49843000000000004</v>
      </c>
      <c r="E18" s="28">
        <f t="shared" si="3"/>
        <v>726.82089000000008</v>
      </c>
      <c r="F18" s="27">
        <f t="shared" si="3"/>
        <v>0.81820000000000004</v>
      </c>
      <c r="G18" s="28">
        <f t="shared" si="3"/>
        <v>0.44200999999999996</v>
      </c>
      <c r="H18" s="27">
        <f t="shared" si="3"/>
        <v>0.86134999999999995</v>
      </c>
      <c r="I18" s="28">
        <f t="shared" si="3"/>
        <v>0.41221999999999998</v>
      </c>
      <c r="J18" s="28">
        <f t="shared" si="3"/>
        <v>0.67949999999999999</v>
      </c>
      <c r="K18" s="27">
        <f t="shared" si="3"/>
        <v>69.532219999999995</v>
      </c>
      <c r="L18" s="19">
        <f t="shared" si="3"/>
        <v>0.68400000000000005</v>
      </c>
      <c r="M18" s="20">
        <f t="shared" si="3"/>
        <v>0.67500000000000004</v>
      </c>
      <c r="N18" s="19">
        <f t="shared" si="3"/>
        <v>0.76093999999999995</v>
      </c>
      <c r="O18" s="20">
        <f t="shared" si="3"/>
        <v>0.75194000000000005</v>
      </c>
    </row>
    <row r="19" spans="1:15" ht="15.75" thickBot="1" x14ac:dyDescent="0.3">
      <c r="A19" s="31" t="s">
        <v>20</v>
      </c>
      <c r="B19" s="32">
        <f>B18/5</f>
        <v>0.15128800000000001</v>
      </c>
      <c r="C19" s="33">
        <f>C18/5</f>
        <v>0.194968</v>
      </c>
      <c r="D19" s="33">
        <f t="shared" ref="D19:K19" si="4">D18/5</f>
        <v>9.9686000000000011E-2</v>
      </c>
      <c r="E19" s="33">
        <f t="shared" si="4"/>
        <v>145.36417800000001</v>
      </c>
      <c r="F19" s="33">
        <f t="shared" si="4"/>
        <v>0.16364000000000001</v>
      </c>
      <c r="G19" s="33">
        <f t="shared" si="4"/>
        <v>8.8401999999999994E-2</v>
      </c>
      <c r="H19" s="33">
        <f t="shared" si="4"/>
        <v>0.17226999999999998</v>
      </c>
      <c r="I19" s="33">
        <f t="shared" si="4"/>
        <v>8.244399999999999E-2</v>
      </c>
      <c r="J19" s="33">
        <f t="shared" si="4"/>
        <v>0.13589999999999999</v>
      </c>
      <c r="K19" s="33">
        <f t="shared" si="4"/>
        <v>13.906443999999999</v>
      </c>
      <c r="L19" s="24">
        <f>L18/5</f>
        <v>0.1368</v>
      </c>
      <c r="M19" s="25">
        <f>M18/5</f>
        <v>0.13500000000000001</v>
      </c>
      <c r="N19" s="24">
        <f>N18/5</f>
        <v>0.15218799999999999</v>
      </c>
      <c r="O19" s="25">
        <f>O18/5</f>
        <v>0.15038800000000002</v>
      </c>
    </row>
    <row r="20" spans="1:15" ht="15.75" thickTop="1" x14ac:dyDescent="0.25">
      <c r="A20" s="16">
        <v>41687</v>
      </c>
      <c r="B20" s="17">
        <v>0.15021999999999999</v>
      </c>
      <c r="C20" s="18">
        <v>0.19406000000000001</v>
      </c>
      <c r="D20" s="17">
        <v>9.9250000000000005E-2</v>
      </c>
      <c r="E20" s="18">
        <v>144.48361</v>
      </c>
      <c r="F20" s="17">
        <v>0.16220000000000001</v>
      </c>
      <c r="G20" s="18">
        <v>8.8010000000000005E-2</v>
      </c>
      <c r="H20" s="17">
        <v>0.17107</v>
      </c>
      <c r="I20" s="18">
        <v>8.1140000000000004E-2</v>
      </c>
      <c r="J20" s="18">
        <v>0.13589999999999999</v>
      </c>
      <c r="K20" s="17">
        <v>13.831390000000001</v>
      </c>
      <c r="L20" s="19">
        <v>0.1368</v>
      </c>
      <c r="M20" s="20">
        <v>0.13500000000000001</v>
      </c>
      <c r="N20" s="19">
        <v>0.15112</v>
      </c>
      <c r="O20" s="20">
        <v>0.14932000000000001</v>
      </c>
    </row>
    <row r="21" spans="1:15" x14ac:dyDescent="0.25">
      <c r="A21" s="16">
        <v>41688</v>
      </c>
      <c r="B21" s="17">
        <v>0.15032000000000001</v>
      </c>
      <c r="C21" s="18">
        <v>0.19395000000000001</v>
      </c>
      <c r="D21" s="17">
        <v>9.9159999999999998E-2</v>
      </c>
      <c r="E21" s="18">
        <v>144.10038</v>
      </c>
      <c r="F21" s="17">
        <v>0.16228999999999999</v>
      </c>
      <c r="G21" s="18">
        <v>8.8010000000000005E-2</v>
      </c>
      <c r="H21" s="17">
        <v>0.17113999999999999</v>
      </c>
      <c r="I21" s="18">
        <v>8.115E-2</v>
      </c>
      <c r="J21" s="18">
        <v>0.13589999999999999</v>
      </c>
      <c r="K21" s="17">
        <v>13.82681</v>
      </c>
      <c r="L21" s="19">
        <v>0.1368</v>
      </c>
      <c r="M21" s="20">
        <v>0.13500000000000001</v>
      </c>
      <c r="N21" s="19">
        <v>0.15121999999999999</v>
      </c>
      <c r="O21" s="20">
        <v>0.14942</v>
      </c>
    </row>
    <row r="22" spans="1:15" x14ac:dyDescent="0.25">
      <c r="A22" s="16">
        <v>41689</v>
      </c>
      <c r="B22" s="17">
        <v>0.15035000000000001</v>
      </c>
      <c r="C22" s="18">
        <v>0.19349</v>
      </c>
      <c r="D22" s="17">
        <v>9.8930000000000004E-2</v>
      </c>
      <c r="E22" s="18">
        <v>144.54544999999999</v>
      </c>
      <c r="F22" s="17">
        <v>0.16292000000000001</v>
      </c>
      <c r="G22" s="18">
        <v>8.8020000000000001E-2</v>
      </c>
      <c r="H22" s="17">
        <v>0.17133999999999999</v>
      </c>
      <c r="I22" s="18">
        <v>8.1379999999999994E-2</v>
      </c>
      <c r="J22" s="18">
        <v>0.13589999999999999</v>
      </c>
      <c r="K22" s="17">
        <v>13.899509999999999</v>
      </c>
      <c r="L22" s="19">
        <v>0.1368</v>
      </c>
      <c r="M22" s="20">
        <v>0.13500000000000001</v>
      </c>
      <c r="N22" s="19">
        <v>0.15125</v>
      </c>
      <c r="O22" s="20">
        <v>0.14945</v>
      </c>
    </row>
    <row r="23" spans="1:15" x14ac:dyDescent="0.25">
      <c r="A23" s="16">
        <v>41690</v>
      </c>
      <c r="B23" s="17">
        <v>0.15064</v>
      </c>
      <c r="C23" s="18">
        <v>0.1933</v>
      </c>
      <c r="D23" s="17">
        <v>9.8839999999999997E-2</v>
      </c>
      <c r="E23" s="18">
        <v>144.95144999999999</v>
      </c>
      <c r="F23" s="17">
        <v>0.1636</v>
      </c>
      <c r="G23" s="18">
        <v>8.795E-2</v>
      </c>
      <c r="H23" s="17">
        <v>0.17144000000000001</v>
      </c>
      <c r="I23" s="18">
        <v>8.1439999999999999E-2</v>
      </c>
      <c r="J23" s="18">
        <v>0.13589999999999999</v>
      </c>
      <c r="K23" s="17">
        <v>13.88524</v>
      </c>
      <c r="L23" s="19">
        <v>0.1368</v>
      </c>
      <c r="M23" s="20">
        <v>0.13500000000000001</v>
      </c>
      <c r="N23" s="19">
        <v>0.15154000000000001</v>
      </c>
      <c r="O23" s="20">
        <v>0.14974000000000001</v>
      </c>
    </row>
    <row r="24" spans="1:15" ht="15.75" thickBot="1" x14ac:dyDescent="0.3">
      <c r="A24" s="21">
        <v>41691</v>
      </c>
      <c r="B24" s="22">
        <v>0.15134</v>
      </c>
      <c r="C24" s="23">
        <v>0.19367000000000001</v>
      </c>
      <c r="D24" s="22">
        <v>9.9040000000000003E-2</v>
      </c>
      <c r="E24" s="23">
        <v>145.5754</v>
      </c>
      <c r="F24" s="22">
        <v>0.16414999999999999</v>
      </c>
      <c r="G24" s="23">
        <v>8.1559999999999994E-2</v>
      </c>
      <c r="H24" s="22">
        <v>0.17186999999999999</v>
      </c>
      <c r="I24" s="23">
        <v>8.1559999999999994E-2</v>
      </c>
      <c r="J24" s="23">
        <v>0.13589999999999999</v>
      </c>
      <c r="K24" s="22">
        <v>13.87692</v>
      </c>
      <c r="L24" s="24">
        <v>0.1368</v>
      </c>
      <c r="M24" s="25">
        <v>0.13500000000000001</v>
      </c>
      <c r="N24" s="24">
        <v>0.15223999999999999</v>
      </c>
      <c r="O24" s="25">
        <v>0.15043999999999999</v>
      </c>
    </row>
    <row r="25" spans="1:15" ht="15.75" thickTop="1" x14ac:dyDescent="0.25">
      <c r="A25" s="26" t="s">
        <v>19</v>
      </c>
      <c r="B25" s="27">
        <f t="shared" ref="B25:O25" si="5">SUM(B20:B24)</f>
        <v>0.75287000000000004</v>
      </c>
      <c r="C25" s="28">
        <f t="shared" si="5"/>
        <v>0.96847000000000005</v>
      </c>
      <c r="D25" s="27">
        <f t="shared" si="5"/>
        <v>0.49521999999999999</v>
      </c>
      <c r="E25" s="28">
        <f t="shared" si="5"/>
        <v>723.6562899999999</v>
      </c>
      <c r="F25" s="27">
        <f t="shared" si="5"/>
        <v>0.81516</v>
      </c>
      <c r="G25" s="28">
        <f t="shared" si="5"/>
        <v>0.43354999999999999</v>
      </c>
      <c r="H25" s="27">
        <f t="shared" si="5"/>
        <v>0.85685999999999996</v>
      </c>
      <c r="I25" s="28">
        <f t="shared" si="5"/>
        <v>0.40666999999999998</v>
      </c>
      <c r="J25" s="28">
        <f t="shared" si="5"/>
        <v>0.67949999999999999</v>
      </c>
      <c r="K25" s="27">
        <f t="shared" si="5"/>
        <v>69.319869999999995</v>
      </c>
      <c r="L25" s="19">
        <f t="shared" si="5"/>
        <v>0.68400000000000005</v>
      </c>
      <c r="M25" s="20">
        <f t="shared" si="5"/>
        <v>0.67500000000000004</v>
      </c>
      <c r="N25" s="19">
        <f t="shared" si="5"/>
        <v>0.75736999999999988</v>
      </c>
      <c r="O25" s="20">
        <f t="shared" si="5"/>
        <v>0.74836999999999998</v>
      </c>
    </row>
    <row r="26" spans="1:15" ht="15.75" thickBot="1" x14ac:dyDescent="0.3">
      <c r="A26" s="31" t="s">
        <v>20</v>
      </c>
      <c r="B26" s="32">
        <f>B25/5</f>
        <v>0.15057400000000001</v>
      </c>
      <c r="C26" s="33">
        <f>C25/5</f>
        <v>0.19369400000000001</v>
      </c>
      <c r="D26" s="33">
        <f t="shared" ref="D26:K26" si="6">D25/5</f>
        <v>9.9043999999999993E-2</v>
      </c>
      <c r="E26" s="33">
        <f t="shared" si="6"/>
        <v>144.73125799999997</v>
      </c>
      <c r="F26" s="33">
        <f t="shared" si="6"/>
        <v>0.16303200000000001</v>
      </c>
      <c r="G26" s="33">
        <f t="shared" si="6"/>
        <v>8.6709999999999995E-2</v>
      </c>
      <c r="H26" s="33">
        <f t="shared" si="6"/>
        <v>0.171372</v>
      </c>
      <c r="I26" s="33">
        <f t="shared" si="6"/>
        <v>8.133399999999999E-2</v>
      </c>
      <c r="J26" s="33">
        <f t="shared" si="6"/>
        <v>0.13589999999999999</v>
      </c>
      <c r="K26" s="33">
        <f t="shared" si="6"/>
        <v>13.863973999999999</v>
      </c>
      <c r="L26" s="24">
        <f>L25/5</f>
        <v>0.1368</v>
      </c>
      <c r="M26" s="25">
        <f>M25/5</f>
        <v>0.13500000000000001</v>
      </c>
      <c r="N26" s="24">
        <f>N25/5</f>
        <v>0.15147399999999997</v>
      </c>
      <c r="O26" s="25">
        <f>O25/5</f>
        <v>0.149674</v>
      </c>
    </row>
    <row r="27" spans="1:15" ht="15.75" thickTop="1" x14ac:dyDescent="0.25">
      <c r="A27" s="16">
        <v>41694</v>
      </c>
      <c r="B27" s="17">
        <v>0.15162999999999999</v>
      </c>
      <c r="C27" s="18">
        <v>0.19347</v>
      </c>
      <c r="D27" s="17">
        <v>9.8919999999999994E-2</v>
      </c>
      <c r="E27" s="18">
        <v>146.15600000000001</v>
      </c>
      <c r="F27" s="17">
        <v>0.16420999999999999</v>
      </c>
      <c r="G27" s="18">
        <v>8.8080000000000006E-2</v>
      </c>
      <c r="H27" s="17">
        <v>0.17226</v>
      </c>
      <c r="I27" s="18">
        <v>8.1659999999999996E-2</v>
      </c>
      <c r="J27" s="18">
        <v>0.13589999999999999</v>
      </c>
      <c r="K27" s="17">
        <v>13.93094</v>
      </c>
      <c r="L27" s="19">
        <v>0.1368</v>
      </c>
      <c r="M27" s="20">
        <v>0.13500000000000001</v>
      </c>
      <c r="N27" s="19">
        <v>0.15253</v>
      </c>
      <c r="O27" s="20">
        <v>0.15073</v>
      </c>
    </row>
    <row r="28" spans="1:15" x14ac:dyDescent="0.25">
      <c r="A28" s="16">
        <v>41695</v>
      </c>
      <c r="B28" s="17">
        <v>0.15101000000000001</v>
      </c>
      <c r="C28" s="18">
        <v>0.19350000000000001</v>
      </c>
      <c r="D28" s="17">
        <v>9.8930000000000004E-2</v>
      </c>
      <c r="E28" s="18">
        <v>146.20581000000001</v>
      </c>
      <c r="F28" s="17">
        <v>0.16370000000000001</v>
      </c>
      <c r="G28" s="18">
        <v>8.8020000000000001E-2</v>
      </c>
      <c r="H28" s="17">
        <v>0.17196</v>
      </c>
      <c r="I28" s="18">
        <v>8.1710000000000005E-2</v>
      </c>
      <c r="J28" s="18">
        <v>0.13589999999999999</v>
      </c>
      <c r="K28" s="17">
        <v>13.92041</v>
      </c>
      <c r="L28" s="19">
        <v>0.1368</v>
      </c>
      <c r="M28" s="20">
        <v>0.13500000000000001</v>
      </c>
      <c r="N28" s="19">
        <v>0.15190999999999999</v>
      </c>
      <c r="O28" s="20">
        <v>0.15010999999999999</v>
      </c>
    </row>
    <row r="29" spans="1:15" x14ac:dyDescent="0.25">
      <c r="A29" s="16">
        <v>41696</v>
      </c>
      <c r="B29" s="17">
        <v>0.15059</v>
      </c>
      <c r="C29" s="18">
        <v>0.19345000000000001</v>
      </c>
      <c r="D29" s="17">
        <v>9.8909999999999998E-2</v>
      </c>
      <c r="E29" s="18">
        <v>145.60479000000001</v>
      </c>
      <c r="F29" s="17">
        <v>0.16313</v>
      </c>
      <c r="G29" s="18">
        <v>8.7959999999999997E-2</v>
      </c>
      <c r="H29" s="17">
        <v>0.17169999999999999</v>
      </c>
      <c r="I29" s="18">
        <v>8.1460000000000005E-2</v>
      </c>
      <c r="J29" s="18">
        <v>0.13589999999999999</v>
      </c>
      <c r="K29" s="17">
        <v>13.90019</v>
      </c>
      <c r="L29" s="19">
        <v>0.1368</v>
      </c>
      <c r="M29" s="20">
        <v>0.13500000000000001</v>
      </c>
      <c r="N29" s="19">
        <v>0.15149000000000001</v>
      </c>
      <c r="O29" s="20">
        <v>0.14968999999999999</v>
      </c>
    </row>
    <row r="30" spans="1:15" x14ac:dyDescent="0.25">
      <c r="A30" s="16">
        <v>41697</v>
      </c>
      <c r="B30" s="17">
        <v>0.1535</v>
      </c>
      <c r="C30" s="18">
        <v>0.19403000000000001</v>
      </c>
      <c r="D30" s="17">
        <v>9.9210000000000007E-2</v>
      </c>
      <c r="E30" s="18">
        <v>145.23224999999999</v>
      </c>
      <c r="F30" s="17">
        <v>0.16347</v>
      </c>
      <c r="G30" s="18">
        <v>8.7970000000000007E-2</v>
      </c>
      <c r="H30" s="17">
        <v>0.17194999999999999</v>
      </c>
      <c r="I30" s="18">
        <v>8.1589999999999996E-2</v>
      </c>
      <c r="J30" s="18">
        <v>0.13589999999999999</v>
      </c>
      <c r="K30" s="17">
        <v>13.908010000000001</v>
      </c>
      <c r="L30" s="19">
        <v>0.1368</v>
      </c>
      <c r="M30" s="20">
        <v>0.13500000000000001</v>
      </c>
      <c r="N30" s="19">
        <v>0.15225</v>
      </c>
      <c r="O30" s="20">
        <v>0.15045</v>
      </c>
    </row>
    <row r="31" spans="1:15" ht="15.75" thickBot="1" x14ac:dyDescent="0.3">
      <c r="A31" s="21">
        <v>41698</v>
      </c>
      <c r="B31" s="22">
        <v>0.15204999999999999</v>
      </c>
      <c r="C31" s="23">
        <v>0.19424</v>
      </c>
      <c r="D31" s="22">
        <v>9.9309999999999996E-2</v>
      </c>
      <c r="E31" s="23">
        <v>145.24465000000001</v>
      </c>
      <c r="F31" s="22">
        <v>0.16289999999999999</v>
      </c>
      <c r="G31" s="23">
        <v>8.8169999999999998E-2</v>
      </c>
      <c r="H31" s="22">
        <v>0.17197999999999999</v>
      </c>
      <c r="I31" s="23">
        <v>8.1570000000000004E-2</v>
      </c>
      <c r="J31" s="23">
        <v>0.13589999999999999</v>
      </c>
      <c r="K31" s="22">
        <v>13.874029999999999</v>
      </c>
      <c r="L31" s="24">
        <v>0.1368</v>
      </c>
      <c r="M31" s="25">
        <v>0.13500000000000001</v>
      </c>
      <c r="N31" s="24">
        <v>0.15295</v>
      </c>
      <c r="O31" s="25">
        <v>0.15115000000000001</v>
      </c>
    </row>
    <row r="32" spans="1:15" ht="15.75" thickTop="1" x14ac:dyDescent="0.25">
      <c r="A32" s="26" t="s">
        <v>19</v>
      </c>
      <c r="B32" s="27">
        <f t="shared" ref="B32:O32" si="7">SUM(B27:B31)</f>
        <v>0.75878000000000001</v>
      </c>
      <c r="C32" s="28">
        <f t="shared" si="7"/>
        <v>0.96869000000000005</v>
      </c>
      <c r="D32" s="27">
        <f t="shared" si="7"/>
        <v>0.49528000000000005</v>
      </c>
      <c r="E32" s="28">
        <f t="shared" si="7"/>
        <v>728.44349999999997</v>
      </c>
      <c r="F32" s="27">
        <f t="shared" si="7"/>
        <v>0.81740999999999997</v>
      </c>
      <c r="G32" s="28">
        <f t="shared" si="7"/>
        <v>0.44020000000000004</v>
      </c>
      <c r="H32" s="27">
        <f t="shared" si="7"/>
        <v>0.85985</v>
      </c>
      <c r="I32" s="28">
        <f t="shared" si="7"/>
        <v>0.40799000000000007</v>
      </c>
      <c r="J32" s="28">
        <f t="shared" si="7"/>
        <v>0.67949999999999999</v>
      </c>
      <c r="K32" s="27">
        <f t="shared" si="7"/>
        <v>69.533580000000001</v>
      </c>
      <c r="L32" s="19">
        <f t="shared" si="7"/>
        <v>0.68400000000000005</v>
      </c>
      <c r="M32" s="20">
        <f t="shared" si="7"/>
        <v>0.67500000000000004</v>
      </c>
      <c r="N32" s="19">
        <f t="shared" si="7"/>
        <v>0.76112999999999997</v>
      </c>
      <c r="O32" s="20">
        <f t="shared" si="7"/>
        <v>0.75212999999999997</v>
      </c>
    </row>
    <row r="33" spans="1:15" ht="15.75" thickBot="1" x14ac:dyDescent="0.3">
      <c r="A33" s="31" t="s">
        <v>20</v>
      </c>
      <c r="B33" s="32">
        <f>B32/5</f>
        <v>0.151756</v>
      </c>
      <c r="C33" s="33">
        <f>C32/5</f>
        <v>0.19373800000000002</v>
      </c>
      <c r="D33" s="33">
        <f t="shared" ref="D33:K33" si="8">D32/5</f>
        <v>9.9056000000000005E-2</v>
      </c>
      <c r="E33" s="33">
        <f t="shared" si="8"/>
        <v>145.68869999999998</v>
      </c>
      <c r="F33" s="33">
        <f t="shared" si="8"/>
        <v>0.16348199999999999</v>
      </c>
      <c r="G33" s="33">
        <f t="shared" si="8"/>
        <v>8.8040000000000007E-2</v>
      </c>
      <c r="H33" s="33">
        <f t="shared" si="8"/>
        <v>0.17197000000000001</v>
      </c>
      <c r="I33" s="33">
        <f t="shared" si="8"/>
        <v>8.1598000000000018E-2</v>
      </c>
      <c r="J33" s="33">
        <f t="shared" si="8"/>
        <v>0.13589999999999999</v>
      </c>
      <c r="K33" s="33">
        <f t="shared" si="8"/>
        <v>13.906715999999999</v>
      </c>
      <c r="L33" s="24">
        <f>L32/5</f>
        <v>0.1368</v>
      </c>
      <c r="M33" s="25">
        <f>M32/5</f>
        <v>0.13500000000000001</v>
      </c>
      <c r="N33" s="24">
        <f>N32/5</f>
        <v>0.152226</v>
      </c>
      <c r="O33" s="25">
        <f>O32/5</f>
        <v>0.150426</v>
      </c>
    </row>
    <row r="34" spans="1:15" ht="21" thickTop="1" x14ac:dyDescent="0.3">
      <c r="A34" s="36"/>
      <c r="B34" s="17"/>
      <c r="C34" s="52"/>
      <c r="D34" s="17"/>
      <c r="E34" s="38" t="s">
        <v>21</v>
      </c>
      <c r="F34" s="17"/>
      <c r="G34" s="18"/>
      <c r="H34" s="17"/>
      <c r="I34" s="18"/>
      <c r="J34" s="18"/>
      <c r="K34" s="17"/>
      <c r="L34" s="19"/>
      <c r="M34" s="20"/>
      <c r="N34" s="19"/>
      <c r="O34" s="20"/>
    </row>
    <row r="35" spans="1:15" ht="15.75" thickBot="1" x14ac:dyDescent="0.3">
      <c r="A35" s="39"/>
      <c r="B35" s="40"/>
      <c r="C35" s="41"/>
      <c r="D35" s="40"/>
      <c r="E35" s="41"/>
      <c r="F35" s="40"/>
      <c r="G35" s="41"/>
      <c r="H35" s="40"/>
      <c r="I35" s="41"/>
      <c r="J35" s="41"/>
      <c r="K35" s="40"/>
      <c r="L35" s="42"/>
      <c r="M35" s="43"/>
      <c r="N35" s="42"/>
      <c r="O35" s="43"/>
    </row>
    <row r="36" spans="1:15" x14ac:dyDescent="0.25">
      <c r="A36" s="44" t="s">
        <v>22</v>
      </c>
      <c r="B36" s="45">
        <f t="shared" ref="B36:K36" si="9">SUM(B6:B10,B13:B17,B20:B24,B27:B31)</f>
        <v>3.0358900000000002</v>
      </c>
      <c r="C36" s="46">
        <f t="shared" si="9"/>
        <v>3.8949600000000006</v>
      </c>
      <c r="D36" s="46">
        <f t="shared" si="9"/>
        <v>1.9915399999999999</v>
      </c>
      <c r="E36" s="46">
        <f t="shared" si="9"/>
        <v>2913.20775</v>
      </c>
      <c r="F36" s="46">
        <f t="shared" si="9"/>
        <v>3.283510000000001</v>
      </c>
      <c r="G36" s="46">
        <f t="shared" si="9"/>
        <v>1.7591800000000002</v>
      </c>
      <c r="H36" s="46">
        <f t="shared" si="9"/>
        <v>3.4425599999999998</v>
      </c>
      <c r="I36" s="46">
        <f t="shared" si="9"/>
        <v>1.64272</v>
      </c>
      <c r="J36" s="46">
        <f t="shared" si="9"/>
        <v>2.7179999999999991</v>
      </c>
      <c r="K36" s="46">
        <f t="shared" si="9"/>
        <v>277.43807000000004</v>
      </c>
      <c r="L36" s="19">
        <f>SUM(L11,L18,L25,L32)</f>
        <v>2.7360000000000002</v>
      </c>
      <c r="M36" s="19">
        <f t="shared" ref="M36:O36" si="10">SUM(M11,M18,M25,M32)</f>
        <v>2.7</v>
      </c>
      <c r="N36" s="19">
        <f t="shared" si="10"/>
        <v>3.0517400000000001</v>
      </c>
      <c r="O36" s="19">
        <f t="shared" si="10"/>
        <v>3.0157400000000001</v>
      </c>
    </row>
    <row r="37" spans="1:15" x14ac:dyDescent="0.25">
      <c r="A37" s="44" t="s">
        <v>23</v>
      </c>
      <c r="B37" s="45">
        <f>B36/20</f>
        <v>0.1517945</v>
      </c>
      <c r="C37" s="46">
        <f>C36/20</f>
        <v>0.19474800000000003</v>
      </c>
      <c r="D37" s="46">
        <f t="shared" ref="D37:K37" si="11">D36/20</f>
        <v>9.9576999999999999E-2</v>
      </c>
      <c r="E37" s="46">
        <f t="shared" si="11"/>
        <v>145.66038750000001</v>
      </c>
      <c r="F37" s="46">
        <f t="shared" si="11"/>
        <v>0.16417550000000006</v>
      </c>
      <c r="G37" s="46">
        <f t="shared" si="11"/>
        <v>8.7959000000000009E-2</v>
      </c>
      <c r="H37" s="46">
        <f t="shared" si="11"/>
        <v>0.172128</v>
      </c>
      <c r="I37" s="46">
        <f t="shared" si="11"/>
        <v>8.2136000000000001E-2</v>
      </c>
      <c r="J37" s="46">
        <f>J36/20</f>
        <v>0.13589999999999997</v>
      </c>
      <c r="K37" s="46">
        <f t="shared" si="11"/>
        <v>13.871903500000002</v>
      </c>
      <c r="L37" s="19">
        <f>L36/20</f>
        <v>0.1368</v>
      </c>
      <c r="M37" s="19">
        <f t="shared" ref="M37:O37" si="12">M36/20</f>
        <v>0.13500000000000001</v>
      </c>
      <c r="N37" s="19">
        <f t="shared" si="12"/>
        <v>0.152587</v>
      </c>
      <c r="O37" s="19">
        <f t="shared" si="12"/>
        <v>0.150787</v>
      </c>
    </row>
    <row r="38" spans="1:15" x14ac:dyDescent="0.25">
      <c r="A38" s="44" t="s">
        <v>24</v>
      </c>
      <c r="B38" s="45">
        <f>1/B37</f>
        <v>6.5878539736288202</v>
      </c>
      <c r="C38" s="46">
        <f>1/C37</f>
        <v>5.1348409226282161</v>
      </c>
      <c r="D38" s="46">
        <f>1/D37</f>
        <v>10.042479689084828</v>
      </c>
      <c r="E38" s="46">
        <f>1000/E37</f>
        <v>6.8652844961022774</v>
      </c>
      <c r="F38" s="46">
        <f t="shared" ref="F38:J38" si="13">1/F37</f>
        <v>6.09104281698548</v>
      </c>
      <c r="G38" s="46">
        <f t="shared" si="13"/>
        <v>11.368933252992871</v>
      </c>
      <c r="H38" s="46">
        <f t="shared" si="13"/>
        <v>5.8096300427588767</v>
      </c>
      <c r="I38" s="46">
        <f t="shared" si="13"/>
        <v>12.174929385409564</v>
      </c>
      <c r="J38" s="46">
        <f t="shared" si="13"/>
        <v>7.3583517292126581</v>
      </c>
      <c r="K38" s="46">
        <f>100/K37</f>
        <v>7.2088160071182719</v>
      </c>
      <c r="L38" s="19">
        <f>1/L37</f>
        <v>7.3099415204678362</v>
      </c>
      <c r="M38" s="19">
        <f t="shared" ref="M38:O38" si="14">1/M37</f>
        <v>7.4074074074074066</v>
      </c>
      <c r="N38" s="19">
        <f t="shared" si="14"/>
        <v>6.5536382522757508</v>
      </c>
      <c r="O38" s="19">
        <f t="shared" si="14"/>
        <v>6.6318714478038556</v>
      </c>
    </row>
    <row r="39" spans="1:15" ht="15.75" thickBot="1" x14ac:dyDescent="0.3">
      <c r="A39" s="47"/>
      <c r="B39" s="48"/>
      <c r="C39" s="49"/>
      <c r="D39" s="48"/>
      <c r="E39" s="49"/>
      <c r="F39" s="48"/>
      <c r="G39" s="49"/>
      <c r="H39" s="48"/>
      <c r="I39" s="49"/>
      <c r="J39" s="49"/>
      <c r="K39" s="48"/>
      <c r="L39" s="42"/>
      <c r="M39" s="43"/>
      <c r="N39" s="42"/>
      <c r="O39" s="43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3" workbookViewId="0">
      <selection activeCell="G2" sqref="G2"/>
    </sheetView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  <col min="12" max="12" width="10.7109375" customWidth="1"/>
    <col min="13" max="13" width="9.85546875" customWidth="1"/>
    <col min="14" max="14" width="10.42578125" customWidth="1"/>
    <col min="15" max="15" width="12.5703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16">
        <v>41701</v>
      </c>
      <c r="B6" s="17">
        <v>0.15248999999999999</v>
      </c>
      <c r="C6" s="18">
        <v>0.19286</v>
      </c>
      <c r="D6" s="17">
        <v>9.8610000000000003E-2</v>
      </c>
      <c r="E6" s="18">
        <v>144.91016999999999</v>
      </c>
      <c r="F6" s="17">
        <v>0.16248000000000001</v>
      </c>
      <c r="G6" s="18">
        <v>8.7819999999999995E-2</v>
      </c>
      <c r="H6" s="17">
        <v>0.17235</v>
      </c>
      <c r="I6" s="18">
        <v>8.1189999999999998E-2</v>
      </c>
      <c r="J6" s="53">
        <v>0.13589999999999999</v>
      </c>
      <c r="K6" s="17">
        <v>13.80931</v>
      </c>
      <c r="L6" s="19">
        <v>0.1368</v>
      </c>
      <c r="M6" s="20">
        <v>0.13500000000000001</v>
      </c>
      <c r="N6" s="19">
        <v>0.15339</v>
      </c>
      <c r="O6" s="20">
        <v>0.15159</v>
      </c>
    </row>
    <row r="7" spans="1:15" x14ac:dyDescent="0.25">
      <c r="A7" s="16">
        <v>41702</v>
      </c>
      <c r="B7" s="17">
        <v>0.15231</v>
      </c>
      <c r="C7" s="18">
        <v>0.19213</v>
      </c>
      <c r="D7" s="17">
        <v>9.8739999999999994E-2</v>
      </c>
      <c r="E7" s="18">
        <v>145.62602000000001</v>
      </c>
      <c r="F7" s="17">
        <v>0.16248000000000001</v>
      </c>
      <c r="G7" s="18">
        <v>8.7840000000000001E-2</v>
      </c>
      <c r="H7" s="17">
        <v>0.17252000000000001</v>
      </c>
      <c r="I7" s="18">
        <v>8.1339999999999996E-2</v>
      </c>
      <c r="J7" s="53">
        <v>0.13589999999999999</v>
      </c>
      <c r="K7" s="17">
        <v>13.78434</v>
      </c>
      <c r="L7" s="19">
        <v>0.1368</v>
      </c>
      <c r="M7" s="20">
        <v>0.13500000000000001</v>
      </c>
      <c r="N7" s="19">
        <v>0.15321000000000001</v>
      </c>
      <c r="O7" s="20">
        <v>0.15140000000000001</v>
      </c>
    </row>
    <row r="8" spans="1:15" x14ac:dyDescent="0.25">
      <c r="A8" s="16">
        <v>41703</v>
      </c>
      <c r="B8" s="17">
        <v>0.15198999999999999</v>
      </c>
      <c r="C8" s="18">
        <v>0.19331999999999999</v>
      </c>
      <c r="D8" s="17">
        <v>9.8839999999999997E-2</v>
      </c>
      <c r="E8" s="18">
        <v>145.64318</v>
      </c>
      <c r="F8" s="17">
        <v>0.16224</v>
      </c>
      <c r="G8" s="18">
        <v>8.7889999999999996E-2</v>
      </c>
      <c r="H8" s="17">
        <v>0.17282</v>
      </c>
      <c r="I8" s="18">
        <v>8.1490000000000007E-2</v>
      </c>
      <c r="J8" s="53">
        <v>0.13589999999999999</v>
      </c>
      <c r="K8" s="17">
        <v>13.84938</v>
      </c>
      <c r="L8" s="19">
        <v>0.1368</v>
      </c>
      <c r="M8" s="20">
        <v>0.13500000000000001</v>
      </c>
      <c r="N8" s="19">
        <v>0.15289</v>
      </c>
      <c r="O8" s="20">
        <v>0.15109</v>
      </c>
    </row>
    <row r="9" spans="1:15" x14ac:dyDescent="0.25">
      <c r="A9" s="16">
        <v>41704</v>
      </c>
      <c r="B9" s="17">
        <v>0.1515</v>
      </c>
      <c r="C9" s="18">
        <v>0.19358</v>
      </c>
      <c r="D9" s="17">
        <v>9.8979999999999999E-2</v>
      </c>
      <c r="E9" s="18">
        <v>145.46225999999999</v>
      </c>
      <c r="F9" s="17">
        <v>0.16170000000000001</v>
      </c>
      <c r="G9" s="18">
        <v>8.7999999999999995E-2</v>
      </c>
      <c r="H9" s="17">
        <v>0.17257</v>
      </c>
      <c r="I9" s="18">
        <v>8.1339999999999996E-2</v>
      </c>
      <c r="J9" s="53">
        <v>0.13589999999999999</v>
      </c>
      <c r="K9" s="17">
        <v>13.907159999999999</v>
      </c>
      <c r="L9" s="19">
        <v>0.1368</v>
      </c>
      <c r="M9" s="20">
        <v>0.13500000000000001</v>
      </c>
      <c r="N9" s="19">
        <v>0.15240000000000001</v>
      </c>
      <c r="O9" s="20">
        <v>0.15060000000000001</v>
      </c>
    </row>
    <row r="10" spans="1:15" ht="15.75" thickBot="1" x14ac:dyDescent="0.3">
      <c r="A10" s="21">
        <v>41705</v>
      </c>
      <c r="B10" s="22">
        <v>0.15014</v>
      </c>
      <c r="C10" s="23">
        <v>0.19162000000000001</v>
      </c>
      <c r="D10" s="22">
        <v>9.7970000000000002E-2</v>
      </c>
      <c r="E10" s="23">
        <v>144.46798999999999</v>
      </c>
      <c r="F10" s="22">
        <v>0.16084999999999999</v>
      </c>
      <c r="G10" s="23">
        <v>8.7580000000000005E-2</v>
      </c>
      <c r="H10" s="22">
        <v>0.17233000000000001</v>
      </c>
      <c r="I10" s="23">
        <v>8.1229999999999997E-2</v>
      </c>
      <c r="J10" s="54">
        <v>0.13589999999999999</v>
      </c>
      <c r="K10" s="22">
        <v>13.98921</v>
      </c>
      <c r="L10" s="24">
        <v>0.1368</v>
      </c>
      <c r="M10" s="25">
        <v>0.13500000000000001</v>
      </c>
      <c r="N10" s="24">
        <v>0.15104000000000001</v>
      </c>
      <c r="O10" s="25">
        <v>0.14924000000000001</v>
      </c>
    </row>
    <row r="11" spans="1:15" ht="15.75" thickTop="1" x14ac:dyDescent="0.25">
      <c r="A11" s="26" t="s">
        <v>19</v>
      </c>
      <c r="B11" s="27">
        <f t="shared" ref="B11:O11" si="0">SUM(B6:B10)</f>
        <v>0.75842999999999994</v>
      </c>
      <c r="C11" s="28">
        <f t="shared" si="0"/>
        <v>0.96350999999999998</v>
      </c>
      <c r="D11" s="27">
        <f t="shared" si="0"/>
        <v>0.49314000000000002</v>
      </c>
      <c r="E11" s="28">
        <f t="shared" si="0"/>
        <v>726.10962000000006</v>
      </c>
      <c r="F11" s="27">
        <f t="shared" si="0"/>
        <v>0.80974999999999997</v>
      </c>
      <c r="G11" s="28">
        <f t="shared" si="0"/>
        <v>0.43912999999999991</v>
      </c>
      <c r="H11" s="27">
        <f t="shared" si="0"/>
        <v>0.86258999999999997</v>
      </c>
      <c r="I11" s="28">
        <f t="shared" si="0"/>
        <v>0.40659000000000001</v>
      </c>
      <c r="J11" s="28">
        <f t="shared" si="0"/>
        <v>0.67949999999999999</v>
      </c>
      <c r="K11" s="27">
        <f t="shared" si="0"/>
        <v>69.339399999999998</v>
      </c>
      <c r="L11" s="19">
        <f t="shared" si="0"/>
        <v>0.68400000000000005</v>
      </c>
      <c r="M11" s="20">
        <f t="shared" si="0"/>
        <v>0.67500000000000004</v>
      </c>
      <c r="N11" s="19">
        <f t="shared" si="0"/>
        <v>0.76292999999999989</v>
      </c>
      <c r="O11" s="20">
        <f t="shared" si="0"/>
        <v>0.75392000000000003</v>
      </c>
    </row>
    <row r="12" spans="1:15" ht="15.75" thickBot="1" x14ac:dyDescent="0.3">
      <c r="A12" s="31" t="s">
        <v>20</v>
      </c>
      <c r="B12" s="32">
        <f>B11/5</f>
        <v>0.15168599999999999</v>
      </c>
      <c r="C12" s="33">
        <f>C11/5</f>
        <v>0.19270199999999998</v>
      </c>
      <c r="D12" s="33">
        <f t="shared" ref="D12:K12" si="1">D11/5</f>
        <v>9.8628000000000007E-2</v>
      </c>
      <c r="E12" s="33">
        <f t="shared" si="1"/>
        <v>145.221924</v>
      </c>
      <c r="F12" s="33">
        <f t="shared" si="1"/>
        <v>0.16194999999999998</v>
      </c>
      <c r="G12" s="33">
        <f t="shared" si="1"/>
        <v>8.7825999999999987E-2</v>
      </c>
      <c r="H12" s="33">
        <f t="shared" si="1"/>
        <v>0.172518</v>
      </c>
      <c r="I12" s="33">
        <f t="shared" si="1"/>
        <v>8.1318000000000001E-2</v>
      </c>
      <c r="J12" s="33">
        <f t="shared" si="1"/>
        <v>0.13589999999999999</v>
      </c>
      <c r="K12" s="33">
        <f t="shared" si="1"/>
        <v>13.86788</v>
      </c>
      <c r="L12" s="24">
        <f>L11/5</f>
        <v>0.1368</v>
      </c>
      <c r="M12" s="24">
        <f t="shared" ref="M12:O12" si="2">M11/5</f>
        <v>0.13500000000000001</v>
      </c>
      <c r="N12" s="24">
        <f t="shared" si="2"/>
        <v>0.15258599999999997</v>
      </c>
      <c r="O12" s="24">
        <f t="shared" si="2"/>
        <v>0.150784</v>
      </c>
    </row>
    <row r="13" spans="1:15" ht="15.75" thickTop="1" x14ac:dyDescent="0.25">
      <c r="A13" s="16">
        <v>41708</v>
      </c>
      <c r="B13" s="17">
        <v>0.15014</v>
      </c>
      <c r="C13" s="18">
        <v>0.1162</v>
      </c>
      <c r="D13" s="17">
        <v>9.7970000000000002E-2</v>
      </c>
      <c r="E13" s="18">
        <v>144.46798999999999</v>
      </c>
      <c r="F13" s="17">
        <v>0.16084999999999999</v>
      </c>
      <c r="G13" s="18">
        <v>8.7580000000000005E-2</v>
      </c>
      <c r="H13" s="17">
        <v>0.17233000000000001</v>
      </c>
      <c r="I13" s="18">
        <v>8.1229999999999997E-2</v>
      </c>
      <c r="J13" s="53">
        <v>0.13589999999999999</v>
      </c>
      <c r="K13" s="17">
        <v>13.98921</v>
      </c>
      <c r="L13" s="19">
        <v>0.1368</v>
      </c>
      <c r="M13" s="20">
        <v>0.13500000000000001</v>
      </c>
      <c r="N13" s="19">
        <v>0.15104000000000001</v>
      </c>
      <c r="O13" s="20">
        <v>0.14924000000000001</v>
      </c>
    </row>
    <row r="14" spans="1:15" x14ac:dyDescent="0.25">
      <c r="A14" s="16">
        <v>41709</v>
      </c>
      <c r="B14" s="17">
        <v>0.15043000000000001</v>
      </c>
      <c r="C14" s="18">
        <v>0.19134999999999999</v>
      </c>
      <c r="D14" s="17">
        <v>9.783E-2</v>
      </c>
      <c r="E14" s="18">
        <v>144.88383999999999</v>
      </c>
      <c r="F14" s="17">
        <v>0.16066</v>
      </c>
      <c r="G14" s="18">
        <v>8.7760000000000005E-2</v>
      </c>
      <c r="H14" s="17">
        <v>0.17238000000000001</v>
      </c>
      <c r="I14" s="18">
        <v>8.1509999999999999E-2</v>
      </c>
      <c r="J14" s="53">
        <v>0.13589999999999999</v>
      </c>
      <c r="K14" s="17">
        <v>14.00755</v>
      </c>
      <c r="L14" s="19">
        <v>0.1368</v>
      </c>
      <c r="M14" s="20">
        <v>0.13500000000000001</v>
      </c>
      <c r="N14" s="19">
        <v>0.15132999999999999</v>
      </c>
      <c r="O14" s="20">
        <v>0.14953</v>
      </c>
    </row>
    <row r="15" spans="1:15" x14ac:dyDescent="0.25">
      <c r="A15" s="16">
        <v>41710</v>
      </c>
      <c r="B15" s="17">
        <v>0.15121000000000001</v>
      </c>
      <c r="C15" s="18">
        <v>0.19175</v>
      </c>
      <c r="D15" s="17">
        <v>9.8040000000000002E-2</v>
      </c>
      <c r="E15" s="18">
        <v>144.83627000000001</v>
      </c>
      <c r="F15" s="17">
        <v>0.16042999999999999</v>
      </c>
      <c r="G15" s="18">
        <v>8.7830000000000005E-2</v>
      </c>
      <c r="H15" s="17">
        <v>0.17222000000000001</v>
      </c>
      <c r="I15" s="18">
        <v>8.1780000000000005E-2</v>
      </c>
      <c r="J15" s="53">
        <v>0.13589999999999999</v>
      </c>
      <c r="K15" s="17">
        <v>14.00314</v>
      </c>
      <c r="L15" s="19">
        <v>0.1368</v>
      </c>
      <c r="M15" s="20">
        <v>0.13500000000000001</v>
      </c>
      <c r="N15" s="19">
        <v>0.15211</v>
      </c>
      <c r="O15" s="20">
        <v>0.15031</v>
      </c>
    </row>
    <row r="16" spans="1:15" x14ac:dyDescent="0.25">
      <c r="A16" s="16">
        <v>41711</v>
      </c>
      <c r="B16" s="17">
        <v>0.15126000000000001</v>
      </c>
      <c r="C16" s="18">
        <v>0.19114999999999999</v>
      </c>
      <c r="D16" s="17">
        <v>9.7729999999999997E-2</v>
      </c>
      <c r="E16" s="18">
        <v>145.34334999999999</v>
      </c>
      <c r="F16" s="17">
        <v>0.15945999999999999</v>
      </c>
      <c r="G16" s="18">
        <v>8.7760000000000005E-2</v>
      </c>
      <c r="H16" s="17">
        <v>0.17216000000000001</v>
      </c>
      <c r="I16" s="18">
        <v>8.1780000000000005E-2</v>
      </c>
      <c r="J16" s="53">
        <v>0.13589999999999999</v>
      </c>
      <c r="K16" s="17">
        <v>13.96339</v>
      </c>
      <c r="L16" s="19">
        <v>0.1368</v>
      </c>
      <c r="M16" s="20">
        <v>0.13500000000000001</v>
      </c>
      <c r="N16" s="19">
        <v>0.15215999999999999</v>
      </c>
      <c r="O16" s="20">
        <v>0.15035999999999999</v>
      </c>
    </row>
    <row r="17" spans="1:15" ht="15.75" thickBot="1" x14ac:dyDescent="0.3">
      <c r="A17" s="21">
        <v>41712</v>
      </c>
      <c r="B17" s="22">
        <v>0.15035999999999999</v>
      </c>
      <c r="C17" s="23">
        <v>0.19144</v>
      </c>
      <c r="D17" s="22">
        <v>9.7879999999999995E-2</v>
      </c>
      <c r="E17" s="23">
        <v>145.16108</v>
      </c>
      <c r="F17" s="22">
        <v>0.15914</v>
      </c>
      <c r="G17" s="23">
        <v>8.7470000000000006E-2</v>
      </c>
      <c r="H17" s="22">
        <v>0.17208999999999999</v>
      </c>
      <c r="I17" s="23">
        <v>8.1689999999999999E-2</v>
      </c>
      <c r="J17" s="54">
        <v>0.13589999999999999</v>
      </c>
      <c r="K17" s="22">
        <v>13.847530000000001</v>
      </c>
      <c r="L17" s="24">
        <v>0.1368</v>
      </c>
      <c r="M17" s="25">
        <v>0.13500000000000001</v>
      </c>
      <c r="N17" s="24">
        <v>0.15126000000000001</v>
      </c>
      <c r="O17" s="25">
        <v>0.14946000000000001</v>
      </c>
    </row>
    <row r="18" spans="1:15" ht="15.75" thickTop="1" x14ac:dyDescent="0.25">
      <c r="A18" s="26" t="s">
        <v>19</v>
      </c>
      <c r="B18" s="27">
        <f t="shared" ref="B18:O18" si="3">SUM(B13:B17)</f>
        <v>0.75340000000000007</v>
      </c>
      <c r="C18" s="28">
        <f t="shared" si="3"/>
        <v>0.88189000000000006</v>
      </c>
      <c r="D18" s="27">
        <f t="shared" si="3"/>
        <v>0.48944999999999994</v>
      </c>
      <c r="E18" s="28">
        <f t="shared" si="3"/>
        <v>724.69252999999992</v>
      </c>
      <c r="F18" s="27">
        <f t="shared" si="3"/>
        <v>0.80054000000000003</v>
      </c>
      <c r="G18" s="28">
        <f t="shared" si="3"/>
        <v>0.43840000000000001</v>
      </c>
      <c r="H18" s="27">
        <f t="shared" si="3"/>
        <v>0.86117999999999995</v>
      </c>
      <c r="I18" s="28">
        <f t="shared" si="3"/>
        <v>0.40799000000000002</v>
      </c>
      <c r="J18" s="55">
        <f t="shared" si="3"/>
        <v>0.67949999999999999</v>
      </c>
      <c r="K18" s="27">
        <f t="shared" si="3"/>
        <v>69.810820000000007</v>
      </c>
      <c r="L18" s="19">
        <f t="shared" si="3"/>
        <v>0.68400000000000005</v>
      </c>
      <c r="M18" s="20">
        <f t="shared" si="3"/>
        <v>0.67500000000000004</v>
      </c>
      <c r="N18" s="19">
        <f t="shared" si="3"/>
        <v>0.75790000000000002</v>
      </c>
      <c r="O18" s="20">
        <f t="shared" si="3"/>
        <v>0.74890000000000001</v>
      </c>
    </row>
    <row r="19" spans="1:15" ht="15.75" thickBot="1" x14ac:dyDescent="0.3">
      <c r="A19" s="31" t="s">
        <v>20</v>
      </c>
      <c r="B19" s="32">
        <f>B18/5</f>
        <v>0.15068000000000001</v>
      </c>
      <c r="C19" s="33">
        <f>C18/5</f>
        <v>0.17637800000000001</v>
      </c>
      <c r="D19" s="33">
        <f t="shared" ref="D19:K19" si="4">D18/5</f>
        <v>9.7889999999999991E-2</v>
      </c>
      <c r="E19" s="33">
        <f t="shared" si="4"/>
        <v>144.93850599999999</v>
      </c>
      <c r="F19" s="33">
        <f t="shared" si="4"/>
        <v>0.160108</v>
      </c>
      <c r="G19" s="33">
        <f t="shared" si="4"/>
        <v>8.7680000000000008E-2</v>
      </c>
      <c r="H19" s="33">
        <f t="shared" si="4"/>
        <v>0.172236</v>
      </c>
      <c r="I19" s="33">
        <f t="shared" si="4"/>
        <v>8.1598000000000004E-2</v>
      </c>
      <c r="J19" s="56">
        <f t="shared" si="4"/>
        <v>0.13589999999999999</v>
      </c>
      <c r="K19" s="33">
        <f t="shared" si="4"/>
        <v>13.962164000000001</v>
      </c>
      <c r="L19" s="24">
        <f>L18/5</f>
        <v>0.1368</v>
      </c>
      <c r="M19" s="25">
        <f>M18/5</f>
        <v>0.13500000000000001</v>
      </c>
      <c r="N19" s="24">
        <f>N18/5</f>
        <v>0.15157999999999999</v>
      </c>
      <c r="O19" s="25">
        <f>O18/5</f>
        <v>0.14978</v>
      </c>
    </row>
    <row r="20" spans="1:15" ht="15.75" thickTop="1" x14ac:dyDescent="0.25">
      <c r="A20" s="16">
        <v>41715</v>
      </c>
      <c r="B20" s="17">
        <v>0.15075</v>
      </c>
      <c r="C20" s="18">
        <v>0.19103999999999999</v>
      </c>
      <c r="D20" s="17">
        <v>9.7688999999999998E-2</v>
      </c>
      <c r="E20" s="18">
        <v>145.61141000000001</v>
      </c>
      <c r="F20" s="17">
        <v>0.15928999999999999</v>
      </c>
      <c r="G20" s="18">
        <v>8.1699999999999995E-2</v>
      </c>
      <c r="H20" s="17">
        <v>0.17212</v>
      </c>
      <c r="I20" s="18">
        <v>8.1699999999999995E-2</v>
      </c>
      <c r="J20" s="53">
        <v>0.13589999999999999</v>
      </c>
      <c r="K20" s="17">
        <v>13.861090000000001</v>
      </c>
      <c r="L20" s="19">
        <v>0.1368</v>
      </c>
      <c r="M20" s="20">
        <v>0.13500000000000001</v>
      </c>
      <c r="N20" s="19">
        <v>0.15165000000000001</v>
      </c>
      <c r="O20" s="20">
        <v>0.14985000000000001</v>
      </c>
    </row>
    <row r="21" spans="1:15" x14ac:dyDescent="0.25">
      <c r="A21" s="16">
        <v>41716</v>
      </c>
      <c r="B21" s="17">
        <v>0.14953</v>
      </c>
      <c r="C21" s="18">
        <v>0.19089</v>
      </c>
      <c r="D21" s="17">
        <v>9.7600000000000006E-2</v>
      </c>
      <c r="E21" s="18">
        <v>145.3741</v>
      </c>
      <c r="F21" s="17">
        <v>0.15869</v>
      </c>
      <c r="G21" s="18">
        <v>8.7639999999999996E-2</v>
      </c>
      <c r="H21" s="17">
        <v>0.17186999999999999</v>
      </c>
      <c r="I21" s="18">
        <v>8.1680000000000003E-2</v>
      </c>
      <c r="J21" s="53">
        <v>0.13589999999999999</v>
      </c>
      <c r="K21" s="17">
        <v>13.824260000000001</v>
      </c>
      <c r="L21" s="19">
        <v>0.1368</v>
      </c>
      <c r="M21" s="20">
        <v>0.13500000000000001</v>
      </c>
      <c r="N21" s="19">
        <v>0.15043000000000001</v>
      </c>
      <c r="O21" s="20">
        <v>0.14863000000000001</v>
      </c>
    </row>
    <row r="22" spans="1:15" x14ac:dyDescent="0.25">
      <c r="A22" s="16">
        <v>41717</v>
      </c>
      <c r="B22" s="17">
        <v>0.14887</v>
      </c>
      <c r="C22" s="18">
        <v>0.19084999999999999</v>
      </c>
      <c r="D22" s="17">
        <v>9.758E-2</v>
      </c>
      <c r="E22" s="18">
        <v>145.19488000000001</v>
      </c>
      <c r="F22" s="17">
        <v>0.15762000000000001</v>
      </c>
      <c r="G22" s="18">
        <v>8.7520000000000001E-2</v>
      </c>
      <c r="H22" s="17">
        <v>0.17169999999999999</v>
      </c>
      <c r="I22" s="18">
        <v>8.1900000000000001E-2</v>
      </c>
      <c r="J22" s="53">
        <v>0.13589999999999999</v>
      </c>
      <c r="K22" s="17">
        <v>13.780939999999999</v>
      </c>
      <c r="L22" s="19">
        <v>0.1368</v>
      </c>
      <c r="M22" s="20">
        <v>0.13500000000000001</v>
      </c>
      <c r="N22" s="19">
        <v>0.14976999999999999</v>
      </c>
      <c r="O22" s="20">
        <v>0.14796999999999999</v>
      </c>
    </row>
    <row r="23" spans="1:15" x14ac:dyDescent="0.25">
      <c r="A23" s="16">
        <v>41718</v>
      </c>
      <c r="B23" s="17">
        <v>0.15007999999999999</v>
      </c>
      <c r="C23" s="18">
        <v>0.19191</v>
      </c>
      <c r="D23" s="17">
        <v>9.8119999999999999E-2</v>
      </c>
      <c r="E23" s="18">
        <v>145.47466</v>
      </c>
      <c r="F23" s="17">
        <v>0.15870999999999999</v>
      </c>
      <c r="G23" s="18">
        <v>8.7499999999999994E-2</v>
      </c>
      <c r="H23" s="17">
        <v>0.17282</v>
      </c>
      <c r="I23" s="18">
        <v>8.2070000000000004E-2</v>
      </c>
      <c r="J23" s="53">
        <v>0.13589999999999999</v>
      </c>
      <c r="K23" s="17">
        <v>13.881169999999999</v>
      </c>
      <c r="L23" s="19">
        <v>0.1368</v>
      </c>
      <c r="M23" s="20">
        <v>0.13500000000000001</v>
      </c>
      <c r="N23" s="19">
        <v>0.15098</v>
      </c>
      <c r="O23" s="20">
        <v>0.14918000000000001</v>
      </c>
    </row>
    <row r="24" spans="1:15" ht="15.75" thickBot="1" x14ac:dyDescent="0.3">
      <c r="A24" s="21">
        <v>41719</v>
      </c>
      <c r="B24" s="22">
        <v>0.15032000000000001</v>
      </c>
      <c r="C24" s="23">
        <v>0.19289000000000001</v>
      </c>
      <c r="D24" s="22">
        <v>9.8619999999999999E-2</v>
      </c>
      <c r="E24" s="23">
        <v>146.21514999999999</v>
      </c>
      <c r="F24" s="22">
        <v>0.15931999999999999</v>
      </c>
      <c r="G24" s="23">
        <v>8.8010000000000005E-2</v>
      </c>
      <c r="H24" s="22">
        <v>0.17365</v>
      </c>
      <c r="I24" s="23">
        <v>8.2339999999999997E-2</v>
      </c>
      <c r="J24" s="54">
        <v>0.13589999999999999</v>
      </c>
      <c r="K24" s="22">
        <v>13.91769</v>
      </c>
      <c r="L24" s="24">
        <v>0.1368</v>
      </c>
      <c r="M24" s="25">
        <v>0.13500000000000001</v>
      </c>
      <c r="N24" s="24">
        <v>0.1522</v>
      </c>
      <c r="O24" s="25">
        <v>0.14942</v>
      </c>
    </row>
    <row r="25" spans="1:15" ht="15.75" thickTop="1" x14ac:dyDescent="0.25">
      <c r="A25" s="26" t="s">
        <v>19</v>
      </c>
      <c r="B25" s="27">
        <f t="shared" ref="B25:O25" si="5">SUM(B20:B24)</f>
        <v>0.74954999999999994</v>
      </c>
      <c r="C25" s="28">
        <f t="shared" si="5"/>
        <v>0.95757999999999999</v>
      </c>
      <c r="D25" s="27">
        <f t="shared" si="5"/>
        <v>0.48960899999999996</v>
      </c>
      <c r="E25" s="28">
        <f t="shared" si="5"/>
        <v>727.87019999999995</v>
      </c>
      <c r="F25" s="27">
        <f t="shared" si="5"/>
        <v>0.79363000000000006</v>
      </c>
      <c r="G25" s="28">
        <f t="shared" si="5"/>
        <v>0.43237000000000003</v>
      </c>
      <c r="H25" s="27">
        <f t="shared" si="5"/>
        <v>0.86215999999999993</v>
      </c>
      <c r="I25" s="28">
        <f t="shared" si="5"/>
        <v>0.40969</v>
      </c>
      <c r="J25" s="55">
        <f t="shared" si="5"/>
        <v>0.67949999999999999</v>
      </c>
      <c r="K25" s="27">
        <f t="shared" si="5"/>
        <v>69.265150000000006</v>
      </c>
      <c r="L25" s="19">
        <f t="shared" si="5"/>
        <v>0.68400000000000005</v>
      </c>
      <c r="M25" s="20">
        <f t="shared" si="5"/>
        <v>0.67500000000000004</v>
      </c>
      <c r="N25" s="19">
        <f t="shared" si="5"/>
        <v>0.75502999999999998</v>
      </c>
      <c r="O25" s="20">
        <f t="shared" si="5"/>
        <v>0.74504999999999999</v>
      </c>
    </row>
    <row r="26" spans="1:15" ht="15.75" thickBot="1" x14ac:dyDescent="0.3">
      <c r="A26" s="31" t="s">
        <v>20</v>
      </c>
      <c r="B26" s="32">
        <f>B25/5</f>
        <v>0.14990999999999999</v>
      </c>
      <c r="C26" s="33">
        <f>C25/5</f>
        <v>0.19151599999999999</v>
      </c>
      <c r="D26" s="33">
        <f t="shared" ref="D26:K26" si="6">D25/5</f>
        <v>9.7921799999999989E-2</v>
      </c>
      <c r="E26" s="33">
        <f t="shared" si="6"/>
        <v>145.57404</v>
      </c>
      <c r="F26" s="33">
        <f t="shared" si="6"/>
        <v>0.15872600000000001</v>
      </c>
      <c r="G26" s="33">
        <f t="shared" si="6"/>
        <v>8.6474000000000009E-2</v>
      </c>
      <c r="H26" s="33">
        <f t="shared" si="6"/>
        <v>0.17243199999999997</v>
      </c>
      <c r="I26" s="33">
        <f t="shared" si="6"/>
        <v>8.1937999999999997E-2</v>
      </c>
      <c r="J26" s="56">
        <f t="shared" si="6"/>
        <v>0.13589999999999999</v>
      </c>
      <c r="K26" s="33">
        <f t="shared" si="6"/>
        <v>13.85303</v>
      </c>
      <c r="L26" s="24">
        <f>L25/5</f>
        <v>0.1368</v>
      </c>
      <c r="M26" s="25">
        <f>M25/5</f>
        <v>0.13500000000000001</v>
      </c>
      <c r="N26" s="24">
        <f>N25/5</f>
        <v>0.151006</v>
      </c>
      <c r="O26" s="25">
        <f>O25/5</f>
        <v>0.14901</v>
      </c>
    </row>
    <row r="27" spans="1:15" ht="15.75" thickTop="1" x14ac:dyDescent="0.25">
      <c r="A27" s="16">
        <v>41722</v>
      </c>
      <c r="B27" s="17">
        <v>0.14948</v>
      </c>
      <c r="C27" s="18">
        <v>0.19272</v>
      </c>
      <c r="D27" s="17">
        <v>9.8530000000000006E-2</v>
      </c>
      <c r="E27" s="18">
        <v>146.80971</v>
      </c>
      <c r="F27" s="17">
        <v>0.15898999999999999</v>
      </c>
      <c r="G27" s="18">
        <v>8.7959999999999997E-2</v>
      </c>
      <c r="H27" s="17">
        <v>0.17315</v>
      </c>
      <c r="I27" s="18">
        <v>8.2439999999999999E-2</v>
      </c>
      <c r="J27" s="53">
        <v>0.13589999999999999</v>
      </c>
      <c r="K27" s="17">
        <v>13.89231</v>
      </c>
      <c r="L27" s="19">
        <v>0.1368</v>
      </c>
      <c r="M27" s="20">
        <v>0.13500000000000001</v>
      </c>
      <c r="N27" s="19">
        <v>0.15038000000000001</v>
      </c>
      <c r="O27" s="20">
        <v>0.14857999999999999</v>
      </c>
    </row>
    <row r="28" spans="1:15" x14ac:dyDescent="0.25">
      <c r="A28" s="16">
        <v>41723</v>
      </c>
      <c r="B28" s="17">
        <v>0.14924999999999999</v>
      </c>
      <c r="C28" s="18">
        <v>0.19248000000000001</v>
      </c>
      <c r="D28" s="17">
        <v>9.8409999999999997E-2</v>
      </c>
      <c r="E28" s="18">
        <v>146.68808000000001</v>
      </c>
      <c r="F28" s="17">
        <v>0.15909999999999999</v>
      </c>
      <c r="G28" s="18">
        <v>8.2390000000000005E-2</v>
      </c>
      <c r="H28" s="17">
        <v>0.17291000000000001</v>
      </c>
      <c r="I28" s="18">
        <v>8.8050000000000003E-2</v>
      </c>
      <c r="J28" s="53">
        <v>0.13589999999999999</v>
      </c>
      <c r="K28" s="17">
        <v>13.90733</v>
      </c>
      <c r="L28" s="19">
        <v>0.1368</v>
      </c>
      <c r="M28" s="20">
        <v>0.13500000000000001</v>
      </c>
      <c r="N28" s="19">
        <v>0.15015000000000001</v>
      </c>
      <c r="O28" s="20">
        <v>0.14835000000000001</v>
      </c>
    </row>
    <row r="29" spans="1:15" x14ac:dyDescent="0.25">
      <c r="A29" s="16">
        <v>41724</v>
      </c>
      <c r="B29" s="17">
        <v>0.14929999999999999</v>
      </c>
      <c r="C29" s="18">
        <v>0.19270000000000001</v>
      </c>
      <c r="D29" s="17">
        <v>9.8530000000000006E-2</v>
      </c>
      <c r="E29" s="18">
        <v>146.55540999999999</v>
      </c>
      <c r="F29" s="17">
        <v>0.15740000000000001</v>
      </c>
      <c r="G29" s="18">
        <v>8.7929999999999994E-2</v>
      </c>
      <c r="H29" s="17">
        <v>0.17255000000000001</v>
      </c>
      <c r="I29" s="18">
        <v>8.2299999999999998E-2</v>
      </c>
      <c r="J29" s="53">
        <v>0.13589999999999999</v>
      </c>
      <c r="K29" s="17">
        <v>13.90274</v>
      </c>
      <c r="L29" s="19">
        <v>0.1368</v>
      </c>
      <c r="M29" s="20">
        <v>0.13500000000000001</v>
      </c>
      <c r="N29" s="19">
        <v>0.14946999999999999</v>
      </c>
      <c r="O29" s="20">
        <v>0.14767</v>
      </c>
    </row>
    <row r="30" spans="1:15" x14ac:dyDescent="0.25">
      <c r="A30" s="16">
        <v>41725</v>
      </c>
      <c r="B30" s="17">
        <v>0.14762</v>
      </c>
      <c r="C30" s="18">
        <v>0.19263</v>
      </c>
      <c r="D30" s="17">
        <v>9.8489999999999994E-2</v>
      </c>
      <c r="E30" s="18">
        <v>146.17336</v>
      </c>
      <c r="F30" s="17">
        <v>0.15812000000000001</v>
      </c>
      <c r="G30" s="18">
        <v>8.795E-2</v>
      </c>
      <c r="H30" s="17">
        <v>0.17227999999999999</v>
      </c>
      <c r="I30" s="18">
        <v>8.208E-2</v>
      </c>
      <c r="J30" s="53">
        <v>0.13589999999999999</v>
      </c>
      <c r="K30" s="17">
        <v>13.890169999999999</v>
      </c>
      <c r="L30" s="19">
        <v>0.1368</v>
      </c>
      <c r="M30" s="20">
        <v>0.13500000000000001</v>
      </c>
      <c r="N30" s="19">
        <v>0.14852000000000001</v>
      </c>
      <c r="O30" s="20">
        <v>0.14671999999999999</v>
      </c>
    </row>
    <row r="31" spans="1:15" ht="15.75" thickBot="1" x14ac:dyDescent="0.3">
      <c r="A31" s="21">
        <v>41726</v>
      </c>
      <c r="B31" s="22">
        <v>0.14677000000000001</v>
      </c>
      <c r="C31" s="23">
        <v>0.19344</v>
      </c>
      <c r="D31" s="22">
        <v>9.8900000000000002E-2</v>
      </c>
      <c r="E31" s="23">
        <v>145.83684</v>
      </c>
      <c r="F31" s="22">
        <v>0.15670000000000001</v>
      </c>
      <c r="G31" s="23">
        <v>8.7959999999999997E-2</v>
      </c>
      <c r="H31" s="22">
        <v>0.17183000000000001</v>
      </c>
      <c r="I31" s="23">
        <v>8.1809999999999994E-2</v>
      </c>
      <c r="J31" s="54">
        <v>0.13589999999999999</v>
      </c>
      <c r="K31" s="22">
        <v>13.886089999999999</v>
      </c>
      <c r="L31" s="24">
        <v>0.1368</v>
      </c>
      <c r="M31" s="25">
        <v>0.13500000000000001</v>
      </c>
      <c r="N31" s="24">
        <v>0.14767</v>
      </c>
      <c r="O31" s="25">
        <v>0.14587</v>
      </c>
    </row>
    <row r="32" spans="1:15" ht="15.75" thickTop="1" x14ac:dyDescent="0.25">
      <c r="A32" s="26" t="s">
        <v>19</v>
      </c>
      <c r="B32" s="27">
        <f t="shared" ref="B32:O32" si="7">SUM(B27:B31)</f>
        <v>0.74242000000000008</v>
      </c>
      <c r="C32" s="28">
        <f t="shared" si="7"/>
        <v>0.96396999999999999</v>
      </c>
      <c r="D32" s="27">
        <f t="shared" si="7"/>
        <v>0.49285999999999996</v>
      </c>
      <c r="E32" s="28">
        <f t="shared" si="7"/>
        <v>732.0634</v>
      </c>
      <c r="F32" s="27">
        <f t="shared" si="7"/>
        <v>0.79031000000000007</v>
      </c>
      <c r="G32" s="28">
        <f t="shared" si="7"/>
        <v>0.43419000000000002</v>
      </c>
      <c r="H32" s="27">
        <f t="shared" si="7"/>
        <v>0.86272000000000004</v>
      </c>
      <c r="I32" s="28">
        <f t="shared" si="7"/>
        <v>0.41667999999999999</v>
      </c>
      <c r="J32" s="55">
        <f t="shared" si="7"/>
        <v>0.67949999999999999</v>
      </c>
      <c r="K32" s="27">
        <f t="shared" si="7"/>
        <v>69.478639999999999</v>
      </c>
      <c r="L32" s="19">
        <f t="shared" si="7"/>
        <v>0.68400000000000005</v>
      </c>
      <c r="M32" s="20">
        <f t="shared" si="7"/>
        <v>0.67500000000000004</v>
      </c>
      <c r="N32" s="19">
        <f t="shared" si="7"/>
        <v>0.74619000000000002</v>
      </c>
      <c r="O32" s="20">
        <f t="shared" si="7"/>
        <v>0.73719000000000001</v>
      </c>
    </row>
    <row r="33" spans="1:15" ht="15.75" thickBot="1" x14ac:dyDescent="0.3">
      <c r="A33" s="31" t="s">
        <v>20</v>
      </c>
      <c r="B33" s="32">
        <f>B32/5</f>
        <v>0.148484</v>
      </c>
      <c r="C33" s="33">
        <f>C32/5</f>
        <v>0.19279399999999999</v>
      </c>
      <c r="D33" s="33">
        <f t="shared" ref="D33:K33" si="8">D32/5</f>
        <v>9.8571999999999993E-2</v>
      </c>
      <c r="E33" s="33">
        <f t="shared" si="8"/>
        <v>146.41267999999999</v>
      </c>
      <c r="F33" s="33">
        <f t="shared" si="8"/>
        <v>0.15806200000000001</v>
      </c>
      <c r="G33" s="33">
        <f t="shared" si="8"/>
        <v>8.6837999999999999E-2</v>
      </c>
      <c r="H33" s="33">
        <f t="shared" si="8"/>
        <v>0.172544</v>
      </c>
      <c r="I33" s="33">
        <f t="shared" si="8"/>
        <v>8.3335999999999993E-2</v>
      </c>
      <c r="J33" s="56">
        <f t="shared" si="8"/>
        <v>0.13589999999999999</v>
      </c>
      <c r="K33" s="33">
        <f t="shared" si="8"/>
        <v>13.895728</v>
      </c>
      <c r="L33" s="24">
        <f>L32/5</f>
        <v>0.1368</v>
      </c>
      <c r="M33" s="25">
        <f>M32/5</f>
        <v>0.13500000000000001</v>
      </c>
      <c r="N33" s="24">
        <f>N32/5</f>
        <v>0.14923800000000001</v>
      </c>
      <c r="O33" s="25">
        <f>O32/5</f>
        <v>0.14743800000000001</v>
      </c>
    </row>
    <row r="34" spans="1:15" ht="15.75" thickTop="1" x14ac:dyDescent="0.25">
      <c r="A34" s="16">
        <v>41729</v>
      </c>
      <c r="B34" s="17">
        <v>0.14702999999999999</v>
      </c>
      <c r="C34" s="18">
        <v>0.19320999999999999</v>
      </c>
      <c r="D34" s="17">
        <v>9.8790000000000003E-2</v>
      </c>
      <c r="E34" s="18">
        <v>145.27182999999999</v>
      </c>
      <c r="F34" s="17">
        <v>0.15687000000000001</v>
      </c>
      <c r="G34" s="18">
        <v>8.8029999999999997E-2</v>
      </c>
      <c r="H34" s="17">
        <v>0.1711</v>
      </c>
      <c r="I34" s="18">
        <v>8.1640000000000004E-2</v>
      </c>
      <c r="J34" s="53">
        <v>0.13589999999999999</v>
      </c>
      <c r="K34" s="17">
        <v>13.98207</v>
      </c>
      <c r="L34" s="19">
        <v>0.1368</v>
      </c>
      <c r="M34" s="20">
        <v>0.13500000000000001</v>
      </c>
      <c r="N34" s="19">
        <v>0.14793000000000001</v>
      </c>
      <c r="O34" s="20">
        <v>0.14613000000000001</v>
      </c>
    </row>
    <row r="35" spans="1:15" ht="15.75" thickBot="1" x14ac:dyDescent="0.3">
      <c r="A35" s="21"/>
      <c r="B35" s="22"/>
      <c r="C35" s="23"/>
      <c r="D35" s="22"/>
      <c r="E35" s="23"/>
      <c r="F35" s="22"/>
      <c r="G35" s="23"/>
      <c r="H35" s="22"/>
      <c r="I35" s="23"/>
      <c r="J35" s="54"/>
      <c r="K35" s="22"/>
      <c r="L35" s="24"/>
      <c r="M35" s="25"/>
      <c r="N35" s="24"/>
      <c r="O35" s="25"/>
    </row>
    <row r="36" spans="1:15" ht="15.75" thickTop="1" x14ac:dyDescent="0.25">
      <c r="A36" s="26" t="s">
        <v>19</v>
      </c>
      <c r="B36" s="27">
        <f t="shared" ref="B36:O36" si="9">SUM(B34:B35)</f>
        <v>0.14702999999999999</v>
      </c>
      <c r="C36" s="28">
        <f t="shared" si="9"/>
        <v>0.19320999999999999</v>
      </c>
      <c r="D36" s="27">
        <f t="shared" si="9"/>
        <v>9.8790000000000003E-2</v>
      </c>
      <c r="E36" s="28">
        <f t="shared" si="9"/>
        <v>145.27182999999999</v>
      </c>
      <c r="F36" s="27">
        <f t="shared" si="9"/>
        <v>0.15687000000000001</v>
      </c>
      <c r="G36" s="28">
        <f t="shared" si="9"/>
        <v>8.8029999999999997E-2</v>
      </c>
      <c r="H36" s="27">
        <f t="shared" si="9"/>
        <v>0.1711</v>
      </c>
      <c r="I36" s="28">
        <f t="shared" si="9"/>
        <v>8.1640000000000004E-2</v>
      </c>
      <c r="J36" s="28">
        <f t="shared" si="9"/>
        <v>0.13589999999999999</v>
      </c>
      <c r="K36" s="27">
        <f t="shared" si="9"/>
        <v>13.98207</v>
      </c>
      <c r="L36" s="19">
        <f t="shared" si="9"/>
        <v>0.1368</v>
      </c>
      <c r="M36" s="20">
        <f t="shared" si="9"/>
        <v>0.13500000000000001</v>
      </c>
      <c r="N36" s="19">
        <f t="shared" si="9"/>
        <v>0.14793000000000001</v>
      </c>
      <c r="O36" s="20">
        <f t="shared" si="9"/>
        <v>0.14613000000000001</v>
      </c>
    </row>
    <row r="37" spans="1:15" ht="15.75" thickBot="1" x14ac:dyDescent="0.3">
      <c r="A37" s="31" t="s">
        <v>20</v>
      </c>
      <c r="B37" s="32">
        <f>B36/1</f>
        <v>0.14702999999999999</v>
      </c>
      <c r="C37" s="33">
        <f>C36/1</f>
        <v>0.19320999999999999</v>
      </c>
      <c r="D37" s="33">
        <f t="shared" ref="D37:K37" si="10">D36/1</f>
        <v>9.8790000000000003E-2</v>
      </c>
      <c r="E37" s="33">
        <f t="shared" si="10"/>
        <v>145.27182999999999</v>
      </c>
      <c r="F37" s="33">
        <f t="shared" si="10"/>
        <v>0.15687000000000001</v>
      </c>
      <c r="G37" s="33">
        <f t="shared" si="10"/>
        <v>8.8029999999999997E-2</v>
      </c>
      <c r="H37" s="33">
        <f t="shared" si="10"/>
        <v>0.1711</v>
      </c>
      <c r="I37" s="33">
        <f t="shared" si="10"/>
        <v>8.1640000000000004E-2</v>
      </c>
      <c r="J37" s="33">
        <f t="shared" si="10"/>
        <v>0.13589999999999999</v>
      </c>
      <c r="K37" s="33">
        <f t="shared" si="10"/>
        <v>13.98207</v>
      </c>
      <c r="L37" s="24">
        <f>L36/1</f>
        <v>0.1368</v>
      </c>
      <c r="M37" s="25">
        <f>M36/1</f>
        <v>0.13500000000000001</v>
      </c>
      <c r="N37" s="25">
        <f>N36/1</f>
        <v>0.14793000000000001</v>
      </c>
      <c r="O37" s="25">
        <f>O36/1</f>
        <v>0.14613000000000001</v>
      </c>
    </row>
    <row r="38" spans="1:15" ht="15.75" thickTop="1" x14ac:dyDescent="0.25">
      <c r="A38" s="36"/>
      <c r="B38" s="17"/>
      <c r="C38" s="18"/>
      <c r="D38" s="17"/>
      <c r="E38" s="18"/>
      <c r="F38" s="17"/>
      <c r="G38" s="18"/>
      <c r="H38" s="17"/>
      <c r="I38" s="18"/>
      <c r="J38" s="53"/>
      <c r="K38" s="17"/>
      <c r="L38" s="19"/>
      <c r="M38" s="20"/>
      <c r="N38" s="19"/>
      <c r="O38" s="20"/>
    </row>
    <row r="39" spans="1:15" ht="20.25" x14ac:dyDescent="0.3">
      <c r="A39" s="36"/>
      <c r="B39" s="17"/>
      <c r="C39" s="52"/>
      <c r="D39" s="17"/>
      <c r="E39" s="38" t="s">
        <v>21</v>
      </c>
      <c r="F39" s="17"/>
      <c r="G39" s="18"/>
      <c r="H39" s="17"/>
      <c r="I39" s="18"/>
      <c r="J39" s="53"/>
      <c r="K39" s="17"/>
      <c r="L39" s="19"/>
      <c r="M39" s="20"/>
      <c r="N39" s="19"/>
      <c r="O39" s="20"/>
    </row>
    <row r="40" spans="1:15" ht="15.75" thickBot="1" x14ac:dyDescent="0.3">
      <c r="A40" s="39"/>
      <c r="B40" s="40"/>
      <c r="C40" s="41"/>
      <c r="D40" s="40"/>
      <c r="E40" s="41"/>
      <c r="F40" s="40"/>
      <c r="G40" s="41"/>
      <c r="H40" s="40"/>
      <c r="I40" s="41"/>
      <c r="J40" s="57"/>
      <c r="K40" s="40"/>
      <c r="L40" s="42"/>
      <c r="M40" s="43"/>
      <c r="N40" s="42"/>
      <c r="O40" s="43"/>
    </row>
    <row r="41" spans="1:15" x14ac:dyDescent="0.25">
      <c r="A41" s="44" t="s">
        <v>22</v>
      </c>
      <c r="B41" s="45">
        <f t="shared" ref="B41:K41" si="11">SUM(B6:B10,B13:B17,B20:B24,B27:B31,B34:B35)</f>
        <v>3.15083</v>
      </c>
      <c r="C41" s="58">
        <f t="shared" si="11"/>
        <v>3.9601599999999997</v>
      </c>
      <c r="D41" s="45">
        <f t="shared" si="11"/>
        <v>2.0638489999999998</v>
      </c>
      <c r="E41" s="58">
        <f t="shared" si="11"/>
        <v>3056.00758</v>
      </c>
      <c r="F41" s="58">
        <f t="shared" si="11"/>
        <v>3.3511000000000002</v>
      </c>
      <c r="G41" s="45">
        <f t="shared" si="11"/>
        <v>1.8321199999999997</v>
      </c>
      <c r="H41" s="58">
        <f t="shared" si="11"/>
        <v>3.6197500000000007</v>
      </c>
      <c r="I41" s="45">
        <f t="shared" si="11"/>
        <v>1.7225900000000001</v>
      </c>
      <c r="J41" s="58">
        <f t="shared" si="11"/>
        <v>2.853899999999999</v>
      </c>
      <c r="K41" s="46">
        <f t="shared" si="11"/>
        <v>291.87608</v>
      </c>
      <c r="L41" s="19">
        <f>SUM(L6:L10,L13:L17,L20:L24,L27:L31,L34)</f>
        <v>2.8728000000000002</v>
      </c>
      <c r="M41" s="19">
        <f t="shared" ref="M41:O41" si="12">SUM(M6:M10,M13:M17,M20:M24,M27:M31,M34)</f>
        <v>2.8349999999999991</v>
      </c>
      <c r="N41" s="19">
        <f t="shared" si="12"/>
        <v>3.1699800000000007</v>
      </c>
      <c r="O41" s="19">
        <f t="shared" si="12"/>
        <v>3.1311900000000006</v>
      </c>
    </row>
    <row r="42" spans="1:15" x14ac:dyDescent="0.25">
      <c r="A42" s="44" t="s">
        <v>23</v>
      </c>
      <c r="B42" s="45">
        <f t="shared" ref="B42:O42" si="13">B41/21</f>
        <v>0.15003952380952382</v>
      </c>
      <c r="C42" s="46">
        <f t="shared" si="13"/>
        <v>0.18857904761904759</v>
      </c>
      <c r="D42" s="45">
        <f t="shared" si="13"/>
        <v>9.8278523809523802E-2</v>
      </c>
      <c r="E42" s="46">
        <f t="shared" si="13"/>
        <v>145.52417047619048</v>
      </c>
      <c r="F42" s="46">
        <f t="shared" si="13"/>
        <v>0.15957619047619048</v>
      </c>
      <c r="G42" s="45">
        <f t="shared" si="13"/>
        <v>8.7243809523809515E-2</v>
      </c>
      <c r="H42" s="46">
        <f t="shared" si="13"/>
        <v>0.17236904761904764</v>
      </c>
      <c r="I42" s="45">
        <f t="shared" si="13"/>
        <v>8.2028095238095247E-2</v>
      </c>
      <c r="J42" s="46">
        <f t="shared" si="13"/>
        <v>0.13589999999999997</v>
      </c>
      <c r="K42" s="46">
        <f t="shared" si="13"/>
        <v>13.898860952380952</v>
      </c>
      <c r="L42" s="19">
        <f t="shared" si="13"/>
        <v>0.1368</v>
      </c>
      <c r="M42" s="19">
        <f t="shared" si="13"/>
        <v>0.13499999999999995</v>
      </c>
      <c r="N42" s="19">
        <f t="shared" si="13"/>
        <v>0.1509514285714286</v>
      </c>
      <c r="O42" s="19">
        <f t="shared" si="13"/>
        <v>0.14910428571428574</v>
      </c>
    </row>
    <row r="43" spans="1:15" x14ac:dyDescent="0.25">
      <c r="A43" s="44" t="s">
        <v>24</v>
      </c>
      <c r="B43" s="45">
        <f>1/B42</f>
        <v>6.6649105156419095</v>
      </c>
      <c r="C43" s="46">
        <f>1/C42</f>
        <v>5.3028160478364521</v>
      </c>
      <c r="D43" s="45">
        <f>1/D42</f>
        <v>10.175163008534055</v>
      </c>
      <c r="E43" s="46">
        <f>1000/E42</f>
        <v>6.8717107043301251</v>
      </c>
      <c r="F43" s="46">
        <f t="shared" ref="F43:J43" si="14">1/F42</f>
        <v>6.2665990271851033</v>
      </c>
      <c r="G43" s="45">
        <f t="shared" si="14"/>
        <v>11.462131301443138</v>
      </c>
      <c r="H43" s="46">
        <f t="shared" si="14"/>
        <v>5.8015056288417703</v>
      </c>
      <c r="I43" s="45">
        <f t="shared" si="14"/>
        <v>12.190945030448335</v>
      </c>
      <c r="J43" s="46">
        <f t="shared" si="14"/>
        <v>7.3583517292126581</v>
      </c>
      <c r="K43" s="46">
        <f>100/K42</f>
        <v>7.1948341912773399</v>
      </c>
      <c r="L43" s="19">
        <f>1/L42</f>
        <v>7.3099415204678362</v>
      </c>
      <c r="M43" s="19">
        <f t="shared" ref="M43:O43" si="15">1/M42</f>
        <v>7.4074074074074101</v>
      </c>
      <c r="N43" s="19">
        <f t="shared" si="15"/>
        <v>6.6246474741165544</v>
      </c>
      <c r="O43" s="19">
        <f t="shared" si="15"/>
        <v>6.7067153382579772</v>
      </c>
    </row>
    <row r="44" spans="1:15" ht="15.75" thickBot="1" x14ac:dyDescent="0.3">
      <c r="A44" s="47"/>
      <c r="B44" s="48"/>
      <c r="C44" s="49"/>
      <c r="D44" s="48"/>
      <c r="E44" s="49"/>
      <c r="F44" s="49"/>
      <c r="G44" s="48"/>
      <c r="H44" s="49"/>
      <c r="I44" s="48"/>
      <c r="J44" s="49"/>
      <c r="K44" s="48"/>
      <c r="L44" s="42"/>
      <c r="M44" s="43"/>
      <c r="N44" s="42"/>
      <c r="O44" s="43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13" workbookViewId="0">
      <selection activeCell="E32" sqref="E32"/>
    </sheetView>
  </sheetViews>
  <sheetFormatPr defaultRowHeight="15" x14ac:dyDescent="0.25"/>
  <cols>
    <col min="12" max="12" width="10.7109375" customWidth="1"/>
    <col min="13" max="13" width="11.28515625" customWidth="1"/>
    <col min="15" max="15" width="13.42578125" customWidth="1"/>
  </cols>
  <sheetData>
    <row r="1" spans="1:15" ht="23.25" thickBot="1" x14ac:dyDescent="0.35">
      <c r="A1" s="1"/>
      <c r="B1" s="1"/>
      <c r="C1" s="2" t="s">
        <v>27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  <c r="M2" s="5"/>
      <c r="N2" s="5"/>
      <c r="O2" s="6"/>
    </row>
    <row r="3" spans="1:15" ht="15.75" thickBot="1" x14ac:dyDescent="0.3">
      <c r="A3" s="7"/>
      <c r="B3" s="8"/>
      <c r="C3" s="7"/>
      <c r="D3" s="8"/>
      <c r="E3" s="7"/>
      <c r="F3" s="8"/>
      <c r="G3" s="7"/>
      <c r="H3" s="8"/>
      <c r="I3" s="7"/>
      <c r="J3" s="7"/>
      <c r="K3" s="8"/>
      <c r="L3" s="9" t="s">
        <v>2</v>
      </c>
      <c r="M3" s="10"/>
      <c r="N3" s="9" t="s">
        <v>3</v>
      </c>
      <c r="O3" s="11"/>
    </row>
    <row r="4" spans="1:15" ht="15.75" thickBot="1" x14ac:dyDescent="0.3">
      <c r="A4" s="12" t="s">
        <v>4</v>
      </c>
      <c r="B4" s="13" t="s">
        <v>5</v>
      </c>
      <c r="C4" s="12" t="s">
        <v>6</v>
      </c>
      <c r="D4" s="13" t="s">
        <v>7</v>
      </c>
      <c r="E4" s="12" t="s">
        <v>8</v>
      </c>
      <c r="F4" s="13" t="s">
        <v>9</v>
      </c>
      <c r="G4" s="12" t="s">
        <v>10</v>
      </c>
      <c r="H4" s="13" t="s">
        <v>11</v>
      </c>
      <c r="I4" s="12" t="s">
        <v>12</v>
      </c>
      <c r="J4" s="12" t="s">
        <v>13</v>
      </c>
      <c r="K4" s="13" t="s">
        <v>14</v>
      </c>
      <c r="L4" s="14" t="s">
        <v>15</v>
      </c>
      <c r="M4" s="15" t="s">
        <v>16</v>
      </c>
      <c r="N4" s="14" t="s">
        <v>17</v>
      </c>
      <c r="O4" s="15" t="s">
        <v>18</v>
      </c>
    </row>
    <row r="5" spans="1:15" x14ac:dyDescent="0.25">
      <c r="A5" s="16">
        <v>41730</v>
      </c>
      <c r="B5" s="17">
        <v>0.14665</v>
      </c>
      <c r="C5" s="18">
        <v>0.19295999999999999</v>
      </c>
      <c r="D5" s="17">
        <v>9.8659999999999998E-2</v>
      </c>
      <c r="E5" s="18">
        <v>144.95281</v>
      </c>
      <c r="F5" s="17">
        <v>0.15675</v>
      </c>
      <c r="G5" s="18">
        <v>8.7929999999999994E-2</v>
      </c>
      <c r="H5" s="17">
        <v>0.1709</v>
      </c>
      <c r="I5" s="18">
        <v>8.1549999999999997E-2</v>
      </c>
      <c r="J5" s="18">
        <v>0.13589999999999999</v>
      </c>
      <c r="K5" s="17">
        <v>14.018929999999999</v>
      </c>
      <c r="L5" s="19">
        <v>0.1368</v>
      </c>
      <c r="M5" s="20">
        <v>0.13500000000000001</v>
      </c>
      <c r="N5" s="19">
        <v>0.14754999999999999</v>
      </c>
      <c r="O5" s="20">
        <v>0.14574999999999999</v>
      </c>
    </row>
    <row r="6" spans="1:15" x14ac:dyDescent="0.25">
      <c r="A6" s="16">
        <v>41731</v>
      </c>
      <c r="B6" s="17">
        <v>0.14701</v>
      </c>
      <c r="C6" s="18">
        <v>0.19270999999999999</v>
      </c>
      <c r="D6" s="17">
        <v>9.8530000000000006E-2</v>
      </c>
      <c r="E6" s="18">
        <v>144.07812000000001</v>
      </c>
      <c r="F6" s="17">
        <v>0.15737000000000001</v>
      </c>
      <c r="G6" s="18">
        <v>8.795E-2</v>
      </c>
      <c r="H6" s="17">
        <v>0.17113999999999999</v>
      </c>
      <c r="I6" s="18">
        <v>8.1720000000000001E-2</v>
      </c>
      <c r="J6" s="18">
        <v>0.13589999999999999</v>
      </c>
      <c r="K6" s="17">
        <v>14.084849999999999</v>
      </c>
      <c r="L6" s="19">
        <v>0.1368</v>
      </c>
      <c r="M6" s="20">
        <v>0.13500000000000001</v>
      </c>
      <c r="N6" s="19">
        <v>0.14791000000000001</v>
      </c>
      <c r="O6" s="20">
        <v>0.14610999999999999</v>
      </c>
    </row>
    <row r="7" spans="1:15" x14ac:dyDescent="0.25">
      <c r="A7" s="59">
        <v>41732</v>
      </c>
      <c r="B7" s="60">
        <v>0.14693999999999999</v>
      </c>
      <c r="C7" s="61">
        <v>0.190308</v>
      </c>
      <c r="D7" s="60">
        <v>9.8720000000000002E-2</v>
      </c>
      <c r="E7" s="61">
        <v>143.66328999999999</v>
      </c>
      <c r="F7" s="60">
        <v>0.15853</v>
      </c>
      <c r="G7" s="61">
        <v>8.7980000000000003E-2</v>
      </c>
      <c r="H7" s="60">
        <v>0.17155000000000001</v>
      </c>
      <c r="I7" s="61">
        <v>8.1739999999999993E-2</v>
      </c>
      <c r="J7" s="61">
        <v>0.13589999999999999</v>
      </c>
      <c r="K7" s="60">
        <v>14.11135</v>
      </c>
      <c r="L7" s="61">
        <v>0.1368</v>
      </c>
      <c r="M7" s="62">
        <v>0.13500000000000001</v>
      </c>
      <c r="N7" s="61">
        <v>0.14784</v>
      </c>
      <c r="O7" s="62">
        <v>0.14604</v>
      </c>
    </row>
    <row r="8" spans="1:15" ht="15.75" thickBot="1" x14ac:dyDescent="0.3">
      <c r="A8" s="21">
        <v>41733</v>
      </c>
      <c r="B8" s="22">
        <v>0.14724999999999999</v>
      </c>
      <c r="C8" s="23">
        <v>0.19375999999999999</v>
      </c>
      <c r="D8" s="22">
        <v>9.9070000000000005E-2</v>
      </c>
      <c r="E8" s="23">
        <v>143.82586000000001</v>
      </c>
      <c r="F8" s="22">
        <v>0.15911</v>
      </c>
      <c r="G8" s="23">
        <v>8.8080000000000006E-2</v>
      </c>
      <c r="H8" s="22">
        <v>0.17169000000000001</v>
      </c>
      <c r="I8" s="23">
        <v>8.1909999999999997E-2</v>
      </c>
      <c r="J8" s="23">
        <v>0.13589999999999999</v>
      </c>
      <c r="K8" s="22">
        <v>14.123239999999999</v>
      </c>
      <c r="L8" s="24">
        <v>0.1368</v>
      </c>
      <c r="M8" s="25">
        <v>0.13500000000000001</v>
      </c>
      <c r="N8" s="24">
        <v>0.14815</v>
      </c>
      <c r="O8" s="25">
        <v>0.14635000000000001</v>
      </c>
    </row>
    <row r="9" spans="1:15" ht="15.75" thickTop="1" x14ac:dyDescent="0.25">
      <c r="A9" s="26" t="s">
        <v>19</v>
      </c>
      <c r="B9" s="27">
        <f t="shared" ref="B9:O9" si="0">SUM(B5:B8)</f>
        <v>0.58784999999999998</v>
      </c>
      <c r="C9" s="28">
        <f t="shared" si="0"/>
        <v>0.76973800000000003</v>
      </c>
      <c r="D9" s="27">
        <f t="shared" si="0"/>
        <v>0.39498</v>
      </c>
      <c r="E9" s="28">
        <f t="shared" si="0"/>
        <v>576.52008000000001</v>
      </c>
      <c r="F9" s="27">
        <f t="shared" si="0"/>
        <v>0.63175999999999999</v>
      </c>
      <c r="G9" s="28">
        <f t="shared" si="0"/>
        <v>0.35193999999999998</v>
      </c>
      <c r="H9" s="27">
        <f t="shared" si="0"/>
        <v>0.68528</v>
      </c>
      <c r="I9" s="28">
        <f t="shared" si="0"/>
        <v>0.32691999999999999</v>
      </c>
      <c r="J9" s="28">
        <f t="shared" si="0"/>
        <v>0.54359999999999997</v>
      </c>
      <c r="K9" s="27">
        <f t="shared" si="0"/>
        <v>56.338369999999998</v>
      </c>
      <c r="L9" s="19">
        <f t="shared" si="0"/>
        <v>0.54720000000000002</v>
      </c>
      <c r="M9" s="20">
        <f t="shared" si="0"/>
        <v>0.54</v>
      </c>
      <c r="N9" s="19">
        <f t="shared" si="0"/>
        <v>0.59145000000000003</v>
      </c>
      <c r="O9" s="20">
        <f t="shared" si="0"/>
        <v>0.58425000000000005</v>
      </c>
    </row>
    <row r="10" spans="1:15" ht="15.75" thickBot="1" x14ac:dyDescent="0.3">
      <c r="A10" s="31" t="s">
        <v>20</v>
      </c>
      <c r="B10" s="32">
        <f>B9/4</f>
        <v>0.1469625</v>
      </c>
      <c r="C10" s="33">
        <f>C9/4</f>
        <v>0.19243450000000001</v>
      </c>
      <c r="D10" s="33">
        <f t="shared" ref="D10:K10" si="1">D9/4</f>
        <v>9.8744999999999999E-2</v>
      </c>
      <c r="E10" s="33">
        <f t="shared" si="1"/>
        <v>144.13002</v>
      </c>
      <c r="F10" s="33">
        <f t="shared" si="1"/>
        <v>0.15794</v>
      </c>
      <c r="G10" s="33">
        <f t="shared" si="1"/>
        <v>8.7984999999999994E-2</v>
      </c>
      <c r="H10" s="33">
        <f t="shared" si="1"/>
        <v>0.17132</v>
      </c>
      <c r="I10" s="33">
        <f t="shared" si="1"/>
        <v>8.1729999999999997E-2</v>
      </c>
      <c r="J10" s="33">
        <f t="shared" si="1"/>
        <v>0.13589999999999999</v>
      </c>
      <c r="K10" s="33">
        <f t="shared" si="1"/>
        <v>14.084592499999999</v>
      </c>
      <c r="L10" s="24">
        <f>L9/4</f>
        <v>0.1368</v>
      </c>
      <c r="M10" s="25">
        <f>M9/4</f>
        <v>0.13500000000000001</v>
      </c>
      <c r="N10" s="24">
        <f>N9/4</f>
        <v>0.14786250000000001</v>
      </c>
      <c r="O10" s="25">
        <f>O9/4</f>
        <v>0.14606250000000001</v>
      </c>
    </row>
    <row r="11" spans="1:15" ht="15.75" thickTop="1" x14ac:dyDescent="0.25">
      <c r="A11" s="16">
        <v>41736</v>
      </c>
      <c r="B11" s="17">
        <v>0.14638000000000001</v>
      </c>
      <c r="C11" s="18">
        <v>0.19409000000000001</v>
      </c>
      <c r="D11" s="17">
        <v>9.9220000000000003E-2</v>
      </c>
      <c r="E11" s="18">
        <v>143.44755000000001</v>
      </c>
      <c r="F11" s="17">
        <v>0.1583</v>
      </c>
      <c r="G11" s="18">
        <v>8.8239999999999999E-2</v>
      </c>
      <c r="H11" s="17">
        <v>0.17115</v>
      </c>
      <c r="I11" s="18">
        <v>8.1970000000000001E-2</v>
      </c>
      <c r="J11" s="18">
        <v>0.13589999999999999</v>
      </c>
      <c r="K11" s="17">
        <v>14.047639999999999</v>
      </c>
      <c r="L11" s="19">
        <v>0.1368</v>
      </c>
      <c r="M11" s="20">
        <v>0.13500000000000001</v>
      </c>
      <c r="N11" s="19">
        <v>0.14727999999999999</v>
      </c>
      <c r="O11" s="20">
        <v>0.14548</v>
      </c>
    </row>
    <row r="12" spans="1:15" x14ac:dyDescent="0.25">
      <c r="A12" s="16">
        <v>41737</v>
      </c>
      <c r="B12" s="17">
        <v>0.14660000000000001</v>
      </c>
      <c r="C12" s="18">
        <v>0.19342999999999999</v>
      </c>
      <c r="D12" s="17">
        <v>9.8890000000000006E-2</v>
      </c>
      <c r="E12" s="18">
        <v>143.23588000000001</v>
      </c>
      <c r="F12" s="17">
        <v>0.15797</v>
      </c>
      <c r="G12" s="18">
        <v>8.8150000000000006E-2</v>
      </c>
      <c r="H12" s="17">
        <v>0.17115</v>
      </c>
      <c r="I12" s="18">
        <v>8.183E-2</v>
      </c>
      <c r="J12" s="18">
        <v>0.13589999999999999</v>
      </c>
      <c r="K12" s="17">
        <v>14.012309999999999</v>
      </c>
      <c r="L12" s="19">
        <v>0.1368</v>
      </c>
      <c r="M12" s="20">
        <v>0.13500000000000001</v>
      </c>
      <c r="N12" s="19">
        <v>0.14749999999999999</v>
      </c>
      <c r="O12" s="20">
        <v>0.1457</v>
      </c>
    </row>
    <row r="13" spans="1:15" x14ac:dyDescent="0.25">
      <c r="A13" s="16">
        <v>41738</v>
      </c>
      <c r="B13" s="17">
        <v>0.14582999999999999</v>
      </c>
      <c r="C13" s="18">
        <v>0.1933</v>
      </c>
      <c r="D13" s="17">
        <v>9.8629999999999995E-2</v>
      </c>
      <c r="E13" s="18">
        <v>143.10032000000001</v>
      </c>
      <c r="F13" s="17">
        <v>0.15731000000000001</v>
      </c>
      <c r="G13" s="18">
        <v>8.7919999999999998E-2</v>
      </c>
      <c r="H13" s="17">
        <v>0.17057</v>
      </c>
      <c r="I13" s="18">
        <v>8.1390000000000004E-2</v>
      </c>
      <c r="J13" s="18">
        <v>0.13589999999999999</v>
      </c>
      <c r="K13" s="17">
        <v>13.89968</v>
      </c>
      <c r="L13" s="19">
        <v>0.1368</v>
      </c>
      <c r="M13" s="20">
        <v>0.13500000000000001</v>
      </c>
      <c r="N13" s="19">
        <v>0.14673</v>
      </c>
      <c r="O13" s="20">
        <v>0.14493</v>
      </c>
    </row>
    <row r="14" spans="1:15" x14ac:dyDescent="0.25">
      <c r="A14" s="16">
        <v>41739</v>
      </c>
      <c r="B14" s="17">
        <v>0.14488000000000001</v>
      </c>
      <c r="C14" s="18">
        <v>0.19197</v>
      </c>
      <c r="D14" s="17">
        <v>9.8140000000000005E-2</v>
      </c>
      <c r="E14" s="18">
        <v>141.7544</v>
      </c>
      <c r="F14" s="17">
        <v>0.15597</v>
      </c>
      <c r="G14" s="18">
        <v>8.7770000000000001E-2</v>
      </c>
      <c r="H14" s="17">
        <v>0.16944000000000001</v>
      </c>
      <c r="I14" s="18">
        <v>8.0979999999999996E-2</v>
      </c>
      <c r="J14" s="18">
        <v>0.13589999999999999</v>
      </c>
      <c r="K14" s="17">
        <v>13.855169999999999</v>
      </c>
      <c r="L14" s="19">
        <v>0.1368</v>
      </c>
      <c r="M14" s="20">
        <v>0.13500000000000001</v>
      </c>
      <c r="N14" s="19">
        <v>0.14577999999999999</v>
      </c>
      <c r="O14" s="20">
        <v>0.14398</v>
      </c>
    </row>
    <row r="15" spans="1:15" ht="15.75" thickBot="1" x14ac:dyDescent="0.3">
      <c r="A15" s="21">
        <v>41740</v>
      </c>
      <c r="B15" s="22">
        <v>0.14435000000000001</v>
      </c>
      <c r="C15" s="23">
        <v>0.19144</v>
      </c>
      <c r="D15" s="22">
        <v>9.7869999999999999E-2</v>
      </c>
      <c r="E15" s="23">
        <v>140.96601000000001</v>
      </c>
      <c r="F15" s="22">
        <v>0.15659999999999999</v>
      </c>
      <c r="G15" s="23">
        <v>8.7559999999999999E-2</v>
      </c>
      <c r="H15" s="22">
        <v>0.16982</v>
      </c>
      <c r="I15" s="23">
        <v>8.0990000000000006E-2</v>
      </c>
      <c r="J15" s="23">
        <v>0.13589999999999999</v>
      </c>
      <c r="K15" s="22">
        <v>13.799630000000001</v>
      </c>
      <c r="L15" s="24">
        <v>0.1368</v>
      </c>
      <c r="M15" s="25">
        <v>0.13500000000000001</v>
      </c>
      <c r="N15" s="24">
        <v>0.14524999999999999</v>
      </c>
      <c r="O15" s="25">
        <v>0.14344999999999999</v>
      </c>
    </row>
    <row r="16" spans="1:15" ht="15.75" thickTop="1" x14ac:dyDescent="0.25">
      <c r="A16" s="26" t="s">
        <v>19</v>
      </c>
      <c r="B16" s="27">
        <f t="shared" ref="B16:O16" si="2">SUM(B11:B15)</f>
        <v>0.72804000000000002</v>
      </c>
      <c r="C16" s="28">
        <f t="shared" si="2"/>
        <v>0.96422999999999992</v>
      </c>
      <c r="D16" s="27">
        <f t="shared" si="2"/>
        <v>0.49275000000000002</v>
      </c>
      <c r="E16" s="28">
        <f t="shared" si="2"/>
        <v>712.50416000000007</v>
      </c>
      <c r="F16" s="27">
        <f t="shared" si="2"/>
        <v>0.78615000000000002</v>
      </c>
      <c r="G16" s="28">
        <f t="shared" si="2"/>
        <v>0.43964000000000003</v>
      </c>
      <c r="H16" s="27">
        <f t="shared" si="2"/>
        <v>0.85212999999999994</v>
      </c>
      <c r="I16" s="28">
        <f t="shared" si="2"/>
        <v>0.40716000000000002</v>
      </c>
      <c r="J16" s="28">
        <f t="shared" si="2"/>
        <v>0.67949999999999999</v>
      </c>
      <c r="K16" s="27">
        <f t="shared" si="2"/>
        <v>69.614429999999999</v>
      </c>
      <c r="L16" s="19">
        <f t="shared" si="2"/>
        <v>0.68400000000000005</v>
      </c>
      <c r="M16" s="20">
        <f t="shared" si="2"/>
        <v>0.67500000000000004</v>
      </c>
      <c r="N16" s="19">
        <f t="shared" si="2"/>
        <v>0.73253999999999997</v>
      </c>
      <c r="O16" s="20">
        <f t="shared" si="2"/>
        <v>0.72353999999999996</v>
      </c>
    </row>
    <row r="17" spans="1:15" ht="15.75" thickBot="1" x14ac:dyDescent="0.3">
      <c r="A17" s="31" t="s">
        <v>20</v>
      </c>
      <c r="B17" s="32">
        <f>B16/5</f>
        <v>0.14560800000000002</v>
      </c>
      <c r="C17" s="33">
        <f>C16/5</f>
        <v>0.19284599999999999</v>
      </c>
      <c r="D17" s="33">
        <f t="shared" ref="D17:K17" si="3">D16/5</f>
        <v>9.8549999999999999E-2</v>
      </c>
      <c r="E17" s="33">
        <f t="shared" si="3"/>
        <v>142.500832</v>
      </c>
      <c r="F17" s="33">
        <f t="shared" si="3"/>
        <v>0.15723000000000001</v>
      </c>
      <c r="G17" s="33">
        <f t="shared" si="3"/>
        <v>8.7928000000000006E-2</v>
      </c>
      <c r="H17" s="33">
        <f t="shared" si="3"/>
        <v>0.17042599999999999</v>
      </c>
      <c r="I17" s="33">
        <f t="shared" si="3"/>
        <v>8.1432000000000004E-2</v>
      </c>
      <c r="J17" s="33">
        <f t="shared" si="3"/>
        <v>0.13589999999999999</v>
      </c>
      <c r="K17" s="33">
        <f t="shared" si="3"/>
        <v>13.922886</v>
      </c>
      <c r="L17" s="24">
        <f>L16/5</f>
        <v>0.1368</v>
      </c>
      <c r="M17" s="25">
        <f>M16/5</f>
        <v>0.13500000000000001</v>
      </c>
      <c r="N17" s="24">
        <f>N16/5</f>
        <v>0.146508</v>
      </c>
      <c r="O17" s="25">
        <f>O16/5</f>
        <v>0.144708</v>
      </c>
    </row>
    <row r="18" spans="1:15" ht="15.75" thickTop="1" x14ac:dyDescent="0.25">
      <c r="A18" s="16">
        <v>41743</v>
      </c>
      <c r="B18" s="17">
        <v>0.1447</v>
      </c>
      <c r="C18" s="18">
        <v>0.19195999999999999</v>
      </c>
      <c r="D18" s="17">
        <v>9.8119999999999999E-2</v>
      </c>
      <c r="E18" s="18">
        <v>141.01679999999999</v>
      </c>
      <c r="F18" s="17">
        <v>0.15648000000000001</v>
      </c>
      <c r="G18" s="18">
        <v>8.7529999999999997E-2</v>
      </c>
      <c r="H18" s="17">
        <v>0.16961000000000001</v>
      </c>
      <c r="I18" s="18">
        <v>8.1290000000000001E-2</v>
      </c>
      <c r="J18" s="18">
        <v>0.13589999999999999</v>
      </c>
      <c r="K18" s="17">
        <v>13.814069999999999</v>
      </c>
      <c r="L18" s="19">
        <v>0.1368</v>
      </c>
      <c r="M18" s="20">
        <v>0.13500000000000001</v>
      </c>
      <c r="N18" s="19">
        <v>0.14560000000000001</v>
      </c>
      <c r="O18" s="20">
        <v>0.14799999999999999</v>
      </c>
    </row>
    <row r="19" spans="1:15" x14ac:dyDescent="0.25">
      <c r="A19" s="16">
        <v>41744</v>
      </c>
      <c r="B19" s="17">
        <v>0.14451</v>
      </c>
      <c r="C19" s="18">
        <v>0.19245999999999999</v>
      </c>
      <c r="D19" s="17">
        <v>9.826E-2</v>
      </c>
      <c r="E19" s="18">
        <v>141.2159</v>
      </c>
      <c r="F19" s="17">
        <v>0.15687999999999999</v>
      </c>
      <c r="G19" s="18">
        <v>8.77E-2</v>
      </c>
      <c r="H19" s="17">
        <v>0.17002</v>
      </c>
      <c r="I19" s="18">
        <v>8.1259999999999999E-2</v>
      </c>
      <c r="J19" s="18">
        <v>0.13589999999999999</v>
      </c>
      <c r="K19" s="17">
        <v>13.82766</v>
      </c>
      <c r="L19" s="19">
        <v>0.1368</v>
      </c>
      <c r="M19" s="20">
        <v>0.13500000000000001</v>
      </c>
      <c r="N19" s="19">
        <v>0.14541000000000001</v>
      </c>
      <c r="O19" s="20">
        <v>0.14360999999999999</v>
      </c>
    </row>
    <row r="20" spans="1:15" x14ac:dyDescent="0.25">
      <c r="A20" s="16">
        <v>41745</v>
      </c>
      <c r="B20" s="17">
        <v>0.14496999999999999</v>
      </c>
      <c r="C20" s="18">
        <v>0.19262000000000001</v>
      </c>
      <c r="D20" s="17">
        <v>9.8369999999999999E-2</v>
      </c>
      <c r="E20" s="18">
        <v>141.52609000000001</v>
      </c>
      <c r="F20" s="17">
        <v>0.15692</v>
      </c>
      <c r="G20" s="18">
        <v>8.7790000000000007E-2</v>
      </c>
      <c r="H20" s="17">
        <v>0.17032</v>
      </c>
      <c r="I20" s="18">
        <v>8.1320000000000003E-2</v>
      </c>
      <c r="J20" s="18">
        <v>0.13589999999999999</v>
      </c>
      <c r="K20" s="17">
        <v>13.823919999999999</v>
      </c>
      <c r="L20" s="19">
        <v>0.1368</v>
      </c>
      <c r="M20" s="20">
        <v>0.13500000000000001</v>
      </c>
      <c r="N20" s="19">
        <v>0.14580000000000001</v>
      </c>
      <c r="O20" s="20">
        <v>0.14407</v>
      </c>
    </row>
    <row r="21" spans="1:15" x14ac:dyDescent="0.25">
      <c r="A21" s="16">
        <v>41746</v>
      </c>
      <c r="B21" s="17">
        <v>0.1452</v>
      </c>
      <c r="C21" s="18">
        <v>0.19256999999999999</v>
      </c>
      <c r="D21" s="17">
        <v>9.8330000000000001E-2</v>
      </c>
      <c r="E21" s="18">
        <v>141.36454000000001</v>
      </c>
      <c r="F21" s="17">
        <v>0.15776999999999999</v>
      </c>
      <c r="G21" s="18">
        <v>8.7679999999999994E-2</v>
      </c>
      <c r="H21" s="17">
        <v>0.1701</v>
      </c>
      <c r="I21" s="18">
        <v>8.1030000000000005E-2</v>
      </c>
      <c r="J21" s="18">
        <v>0.13589999999999999</v>
      </c>
      <c r="K21" s="17">
        <v>13.86435</v>
      </c>
      <c r="L21" s="19">
        <v>0.1368</v>
      </c>
      <c r="M21" s="20">
        <v>0.13500000000000001</v>
      </c>
      <c r="N21" s="19">
        <v>0.14610000000000001</v>
      </c>
      <c r="O21" s="20">
        <v>0.14430000000000001</v>
      </c>
    </row>
    <row r="22" spans="1:15" ht="15.75" thickBot="1" x14ac:dyDescent="0.3">
      <c r="A22" s="21">
        <v>41747</v>
      </c>
      <c r="B22" s="22">
        <v>0</v>
      </c>
      <c r="C22" s="23">
        <v>0</v>
      </c>
      <c r="D22" s="22">
        <v>0</v>
      </c>
      <c r="E22" s="23">
        <v>0</v>
      </c>
      <c r="F22" s="22">
        <v>0</v>
      </c>
      <c r="G22" s="23">
        <v>0</v>
      </c>
      <c r="H22" s="22">
        <v>0</v>
      </c>
      <c r="I22" s="23">
        <v>0</v>
      </c>
      <c r="J22" s="23">
        <v>0</v>
      </c>
      <c r="K22" s="22">
        <v>0</v>
      </c>
      <c r="L22" s="24">
        <v>0</v>
      </c>
      <c r="M22" s="25">
        <v>0</v>
      </c>
      <c r="N22" s="24">
        <v>0</v>
      </c>
      <c r="O22" s="25">
        <v>0</v>
      </c>
    </row>
    <row r="23" spans="1:15" ht="15.75" thickTop="1" x14ac:dyDescent="0.25">
      <c r="A23" s="26" t="s">
        <v>19</v>
      </c>
      <c r="B23" s="27">
        <f t="shared" ref="B23:O23" si="4">SUM(B18:B22)</f>
        <v>0.57938000000000001</v>
      </c>
      <c r="C23" s="28">
        <f t="shared" si="4"/>
        <v>0.76961000000000002</v>
      </c>
      <c r="D23" s="27">
        <f t="shared" si="4"/>
        <v>0.39307999999999998</v>
      </c>
      <c r="E23" s="28">
        <f t="shared" si="4"/>
        <v>565.12333000000001</v>
      </c>
      <c r="F23" s="27">
        <f t="shared" si="4"/>
        <v>0.62805</v>
      </c>
      <c r="G23" s="28">
        <f t="shared" si="4"/>
        <v>0.35070000000000001</v>
      </c>
      <c r="H23" s="27">
        <f t="shared" si="4"/>
        <v>0.68005000000000004</v>
      </c>
      <c r="I23" s="28">
        <f t="shared" si="4"/>
        <v>0.32490000000000002</v>
      </c>
      <c r="J23" s="28">
        <f t="shared" si="4"/>
        <v>0.54359999999999997</v>
      </c>
      <c r="K23" s="27">
        <f t="shared" si="4"/>
        <v>55.33</v>
      </c>
      <c r="L23" s="19">
        <f t="shared" si="4"/>
        <v>0.54720000000000002</v>
      </c>
      <c r="M23" s="20">
        <f t="shared" si="4"/>
        <v>0.54</v>
      </c>
      <c r="N23" s="19">
        <f t="shared" si="4"/>
        <v>0.58291000000000004</v>
      </c>
      <c r="O23" s="20">
        <f t="shared" si="4"/>
        <v>0.57997999999999994</v>
      </c>
    </row>
    <row r="24" spans="1:15" ht="15.75" thickBot="1" x14ac:dyDescent="0.3">
      <c r="A24" s="31" t="s">
        <v>20</v>
      </c>
      <c r="B24" s="32">
        <f>B23/5</f>
        <v>0.11587600000000001</v>
      </c>
      <c r="C24" s="33">
        <f>C23/5</f>
        <v>0.153922</v>
      </c>
      <c r="D24" s="33">
        <f t="shared" ref="D24:K24" si="5">D23/5</f>
        <v>7.8615999999999991E-2</v>
      </c>
      <c r="E24" s="33">
        <f t="shared" si="5"/>
        <v>113.024666</v>
      </c>
      <c r="F24" s="33">
        <f t="shared" si="5"/>
        <v>0.12561</v>
      </c>
      <c r="G24" s="33">
        <f t="shared" si="5"/>
        <v>7.0140000000000008E-2</v>
      </c>
      <c r="H24" s="33">
        <f t="shared" si="5"/>
        <v>0.13601000000000002</v>
      </c>
      <c r="I24" s="33">
        <f t="shared" si="5"/>
        <v>6.498000000000001E-2</v>
      </c>
      <c r="J24" s="33">
        <f t="shared" si="5"/>
        <v>0.10872</v>
      </c>
      <c r="K24" s="33">
        <f t="shared" si="5"/>
        <v>11.065999999999999</v>
      </c>
      <c r="L24" s="24">
        <f>L23/5</f>
        <v>0.10944000000000001</v>
      </c>
      <c r="M24" s="25">
        <f>M23/5</f>
        <v>0.10800000000000001</v>
      </c>
      <c r="N24" s="24">
        <f>N23/5</f>
        <v>0.11658200000000001</v>
      </c>
      <c r="O24" s="25">
        <f>O23/5</f>
        <v>0.11599599999999999</v>
      </c>
    </row>
    <row r="25" spans="1:15" ht="15.75" thickTop="1" x14ac:dyDescent="0.25">
      <c r="A25" s="16">
        <v>41751</v>
      </c>
      <c r="B25" s="17">
        <v>0.14566000000000001</v>
      </c>
      <c r="C25" s="18">
        <v>0.19256000000000001</v>
      </c>
      <c r="D25" s="17">
        <v>9.844E-2</v>
      </c>
      <c r="E25" s="18">
        <v>141.09546</v>
      </c>
      <c r="F25" s="17">
        <v>0.15861</v>
      </c>
      <c r="G25" s="18">
        <v>8.7809999999999999E-2</v>
      </c>
      <c r="H25" s="17">
        <v>0.17014000000000001</v>
      </c>
      <c r="I25" s="18">
        <v>8.0909999999999996E-2</v>
      </c>
      <c r="J25" s="18">
        <v>0.13589999999999999</v>
      </c>
      <c r="K25" s="17">
        <v>13.93332</v>
      </c>
      <c r="L25" s="19">
        <v>0.1368</v>
      </c>
      <c r="M25" s="20">
        <v>0.13500000000000001</v>
      </c>
      <c r="N25" s="19">
        <v>0.14656</v>
      </c>
      <c r="O25" s="20">
        <v>0.14476</v>
      </c>
    </row>
    <row r="26" spans="1:15" x14ac:dyDescent="0.25">
      <c r="A26" s="16">
        <v>41752</v>
      </c>
      <c r="B26" s="17">
        <v>0.14523</v>
      </c>
      <c r="C26" s="18">
        <v>0.19278000000000001</v>
      </c>
      <c r="D26" s="17">
        <v>9.8460000000000006E-2</v>
      </c>
      <c r="E26" s="18">
        <v>141.22796</v>
      </c>
      <c r="F26" s="17">
        <v>0.15817000000000001</v>
      </c>
      <c r="G26" s="18">
        <v>8.7730000000000002E-2</v>
      </c>
      <c r="H26" s="17">
        <v>0.17054</v>
      </c>
      <c r="I26" s="18">
        <v>8.0820000000000003E-2</v>
      </c>
      <c r="J26" s="18">
        <v>0.13589999999999999</v>
      </c>
      <c r="K26" s="17">
        <v>13.94308</v>
      </c>
      <c r="L26" s="19">
        <v>0.1368</v>
      </c>
      <c r="M26" s="20">
        <v>0.13500000000000001</v>
      </c>
      <c r="N26" s="19">
        <v>0.14613000000000001</v>
      </c>
      <c r="O26" s="20">
        <v>0.14433000000000001</v>
      </c>
    </row>
    <row r="27" spans="1:15" x14ac:dyDescent="0.25">
      <c r="A27" s="16">
        <v>41753</v>
      </c>
      <c r="B27" s="17">
        <v>0.14591000000000001</v>
      </c>
      <c r="C27" s="18">
        <v>0.19250999999999999</v>
      </c>
      <c r="D27" s="17">
        <v>9.8280000000000006E-2</v>
      </c>
      <c r="E27" s="18">
        <v>141.29642000000001</v>
      </c>
      <c r="F27" s="17">
        <v>0.15814</v>
      </c>
      <c r="G27" s="18">
        <v>8.7690000000000004E-2</v>
      </c>
      <c r="H27" s="17">
        <v>0.17086999999999999</v>
      </c>
      <c r="I27" s="18">
        <v>8.7690000000000004E-2</v>
      </c>
      <c r="J27" s="18">
        <v>0.13589999999999999</v>
      </c>
      <c r="K27" s="17">
        <v>13.91854</v>
      </c>
      <c r="L27" s="19">
        <v>0.1368</v>
      </c>
      <c r="M27" s="20">
        <v>0.13500000000000001</v>
      </c>
      <c r="N27" s="19">
        <v>0.14681</v>
      </c>
      <c r="O27" s="20">
        <v>0.14501</v>
      </c>
    </row>
    <row r="28" spans="1:15" ht="15.75" thickBot="1" x14ac:dyDescent="0.3">
      <c r="A28" s="21">
        <v>41754</v>
      </c>
      <c r="B28" s="22">
        <v>0.14652999999999999</v>
      </c>
      <c r="C28" s="23">
        <v>0.19262000000000001</v>
      </c>
      <c r="D28" s="22">
        <v>9.8350000000000007E-2</v>
      </c>
      <c r="E28" s="23">
        <v>141.18838</v>
      </c>
      <c r="F28" s="22">
        <v>0.15817000000000001</v>
      </c>
      <c r="G28" s="23">
        <v>8.7730000000000002E-2</v>
      </c>
      <c r="H28" s="22">
        <v>0.17088</v>
      </c>
      <c r="I28" s="23">
        <v>8.0939999999999998E-2</v>
      </c>
      <c r="J28" s="23">
        <v>0.13589999999999999</v>
      </c>
      <c r="K28" s="22">
        <v>13.90767</v>
      </c>
      <c r="L28" s="24">
        <v>0.1368</v>
      </c>
      <c r="M28" s="25">
        <v>0.13500000000000001</v>
      </c>
      <c r="N28" s="24">
        <v>0.14743000000000001</v>
      </c>
      <c r="O28" s="25">
        <v>0.14563000000000001</v>
      </c>
    </row>
    <row r="29" spans="1:15" ht="15.75" thickTop="1" x14ac:dyDescent="0.25">
      <c r="A29" s="26" t="s">
        <v>19</v>
      </c>
      <c r="B29" s="27">
        <f>SUM(B25:B28)</f>
        <v>0.5833299999999999</v>
      </c>
      <c r="C29" s="28">
        <f>SUM(C25:C28)</f>
        <v>0.77046999999999999</v>
      </c>
      <c r="D29" s="27">
        <f>SUM(D25:D28)</f>
        <v>0.39352999999999999</v>
      </c>
      <c r="E29" s="28">
        <f>SUM(E25:E28)</f>
        <v>564.80822000000001</v>
      </c>
      <c r="F29" s="27">
        <f>SUM(F25:F28)</f>
        <v>0.63309000000000004</v>
      </c>
      <c r="G29" s="28">
        <f>SUM(G25:G28)</f>
        <v>0.35096000000000005</v>
      </c>
      <c r="H29" s="27">
        <f>SUM(H25:H28)</f>
        <v>0.68242999999999998</v>
      </c>
      <c r="I29" s="28">
        <f>SUM(I25:I28)</f>
        <v>0.33035999999999999</v>
      </c>
      <c r="J29" s="28">
        <f>SUM(J25:J28)</f>
        <v>0.54359999999999997</v>
      </c>
      <c r="K29" s="27">
        <f>SUM(K25:K28)</f>
        <v>55.702609999999993</v>
      </c>
      <c r="L29" s="19">
        <f>SUM(L25:L28)</f>
        <v>0.54720000000000002</v>
      </c>
      <c r="M29" s="20">
        <f>SUM(M25:M28)</f>
        <v>0.54</v>
      </c>
      <c r="N29" s="19">
        <f>SUM(N25:N28)</f>
        <v>0.58692999999999995</v>
      </c>
      <c r="O29" s="20">
        <f>SUM(O25:O28)</f>
        <v>0.57973000000000008</v>
      </c>
    </row>
    <row r="30" spans="1:15" ht="15.75" thickBot="1" x14ac:dyDescent="0.3">
      <c r="A30" s="31" t="s">
        <v>20</v>
      </c>
      <c r="B30" s="32">
        <f>B29/4</f>
        <v>0.14583249999999998</v>
      </c>
      <c r="C30" s="33">
        <f>C29/5</f>
        <v>0.15409400000000001</v>
      </c>
      <c r="D30" s="33">
        <f t="shared" ref="D30:K30" si="6">D29/5</f>
        <v>7.8705999999999998E-2</v>
      </c>
      <c r="E30" s="33">
        <f t="shared" si="6"/>
        <v>112.96164400000001</v>
      </c>
      <c r="F30" s="33">
        <f t="shared" si="6"/>
        <v>0.12661800000000001</v>
      </c>
      <c r="G30" s="33">
        <f t="shared" si="6"/>
        <v>7.0192000000000004E-2</v>
      </c>
      <c r="H30" s="33">
        <f t="shared" si="6"/>
        <v>0.136486</v>
      </c>
      <c r="I30" s="33">
        <f t="shared" si="6"/>
        <v>6.6071999999999992E-2</v>
      </c>
      <c r="J30" s="33">
        <f t="shared" si="6"/>
        <v>0.10872</v>
      </c>
      <c r="K30" s="33">
        <f t="shared" si="6"/>
        <v>11.140521999999999</v>
      </c>
      <c r="L30" s="24">
        <f>L29/5</f>
        <v>0.10944000000000001</v>
      </c>
      <c r="M30" s="25">
        <f>M29/5</f>
        <v>0.10800000000000001</v>
      </c>
      <c r="N30" s="24">
        <f>N29/5</f>
        <v>0.11738599999999999</v>
      </c>
      <c r="O30" s="25">
        <f>O29/5</f>
        <v>0.11594600000000002</v>
      </c>
    </row>
    <row r="31" spans="1:15" ht="15.75" thickTop="1" x14ac:dyDescent="0.25">
      <c r="A31" s="16">
        <v>41757</v>
      </c>
      <c r="B31" s="17">
        <v>0.14649000000000001</v>
      </c>
      <c r="C31" s="18">
        <v>0.19212000000000001</v>
      </c>
      <c r="D31" s="17">
        <v>9.819E-2</v>
      </c>
      <c r="E31" s="18">
        <v>141.29930999999999</v>
      </c>
      <c r="F31" s="17">
        <v>0.15839</v>
      </c>
      <c r="G31" s="18">
        <v>8.7650000000000006E-2</v>
      </c>
      <c r="H31" s="17">
        <v>0.17071</v>
      </c>
      <c r="I31" s="18">
        <v>8.0869999999999997E-2</v>
      </c>
      <c r="J31" s="18">
        <v>0.13589999999999999</v>
      </c>
      <c r="K31" s="17">
        <v>13.882400000000001</v>
      </c>
      <c r="L31" s="19">
        <v>0.1368</v>
      </c>
      <c r="M31" s="20">
        <v>0.13500000000000001</v>
      </c>
      <c r="N31" s="19">
        <v>0.14738999999999999</v>
      </c>
      <c r="O31" s="20">
        <v>0.14559</v>
      </c>
    </row>
    <row r="32" spans="1:15" x14ac:dyDescent="0.25">
      <c r="A32" s="16">
        <v>41758</v>
      </c>
      <c r="B32" s="17">
        <v>0.14649999999999999</v>
      </c>
      <c r="C32" s="18">
        <v>0.1923</v>
      </c>
      <c r="D32" s="17">
        <v>9.8150000000000001E-2</v>
      </c>
      <c r="E32" s="18">
        <v>140.97654</v>
      </c>
      <c r="F32" s="17">
        <v>0.1588</v>
      </c>
      <c r="G32" s="18">
        <v>8.7580000000000005E-2</v>
      </c>
      <c r="H32" s="17">
        <v>0.17072999999999999</v>
      </c>
      <c r="I32" s="18">
        <v>8.0820000000000003E-2</v>
      </c>
      <c r="J32" s="18">
        <v>0.13589999999999999</v>
      </c>
      <c r="K32" s="17">
        <v>13.916499999999999</v>
      </c>
      <c r="L32" s="19">
        <v>0.1368</v>
      </c>
      <c r="M32" s="20">
        <v>0.13500000000000001</v>
      </c>
      <c r="N32" s="19">
        <v>0.1474</v>
      </c>
      <c r="O32" s="20">
        <v>0.14560000000000001</v>
      </c>
    </row>
    <row r="33" spans="1:15" ht="15.75" thickBot="1" x14ac:dyDescent="0.3">
      <c r="A33" s="21">
        <v>41759</v>
      </c>
      <c r="B33" s="22">
        <v>0.14677999999999999</v>
      </c>
      <c r="C33" s="23">
        <v>0.19253000000000001</v>
      </c>
      <c r="D33" s="22">
        <v>9.8169999999999993E-2</v>
      </c>
      <c r="E33" s="23">
        <v>140.43176</v>
      </c>
      <c r="F33" s="22">
        <v>0.15919</v>
      </c>
      <c r="G33" s="23">
        <v>8.7639999999999996E-2</v>
      </c>
      <c r="H33" s="22">
        <v>0.17074</v>
      </c>
      <c r="I33" s="23">
        <v>8.0810000000000007E-2</v>
      </c>
      <c r="J33" s="23">
        <v>0.13589999999999999</v>
      </c>
      <c r="K33" s="22">
        <v>13.945550000000001</v>
      </c>
      <c r="L33" s="24">
        <v>0.1368</v>
      </c>
      <c r="M33" s="25">
        <v>0.13500000000000001</v>
      </c>
      <c r="N33" s="24">
        <v>0.14768000000000001</v>
      </c>
      <c r="O33" s="25">
        <v>0.14588000000000001</v>
      </c>
    </row>
    <row r="34" spans="1:15" ht="15.75" thickTop="1" x14ac:dyDescent="0.25">
      <c r="A34" s="26" t="s">
        <v>19</v>
      </c>
      <c r="B34" s="27">
        <f>SUM(B31:B33)</f>
        <v>0.43976999999999999</v>
      </c>
      <c r="C34" s="28">
        <f>SUM(C31:C33)</f>
        <v>0.57694999999999996</v>
      </c>
      <c r="D34" s="27">
        <f>SUM(D31:D33)</f>
        <v>0.29450999999999999</v>
      </c>
      <c r="E34" s="28">
        <f>SUM(E31:E33)</f>
        <v>422.70760999999999</v>
      </c>
      <c r="F34" s="27">
        <f>SUM(F31:F33)</f>
        <v>0.47637999999999997</v>
      </c>
      <c r="G34" s="28">
        <f>SUM(G31:G33)</f>
        <v>0.26286999999999999</v>
      </c>
      <c r="H34" s="27">
        <f>SUM(H31:H33)</f>
        <v>0.51217999999999997</v>
      </c>
      <c r="I34" s="28">
        <f>SUM(I31:I33)</f>
        <v>0.24249999999999999</v>
      </c>
      <c r="J34" s="28">
        <f>SUM(J31:J33)</f>
        <v>0.40769999999999995</v>
      </c>
      <c r="K34" s="27">
        <f>SUM(K31:K33)</f>
        <v>41.744450000000001</v>
      </c>
      <c r="L34" s="19">
        <f>SUM(L31:L33)</f>
        <v>0.41039999999999999</v>
      </c>
      <c r="M34" s="20">
        <f>SUM(M31:M33)</f>
        <v>0.40500000000000003</v>
      </c>
      <c r="N34" s="19">
        <f>SUM(N31:N33)</f>
        <v>0.44247000000000003</v>
      </c>
      <c r="O34" s="20">
        <f>SUM(O31:O33)</f>
        <v>0.43707000000000001</v>
      </c>
    </row>
    <row r="35" spans="1:15" ht="15.75" thickBot="1" x14ac:dyDescent="0.3">
      <c r="A35" s="31" t="s">
        <v>20</v>
      </c>
      <c r="B35" s="32">
        <f>B34/3</f>
        <v>0.14659</v>
      </c>
      <c r="C35" s="33">
        <f>C34/4</f>
        <v>0.14423749999999999</v>
      </c>
      <c r="D35" s="33">
        <f t="shared" ref="D35:K35" si="7">D34/4</f>
        <v>7.3627499999999999E-2</v>
      </c>
      <c r="E35" s="33">
        <f t="shared" si="7"/>
        <v>105.6769025</v>
      </c>
      <c r="F35" s="33">
        <f t="shared" si="7"/>
        <v>0.11909499999999999</v>
      </c>
      <c r="G35" s="33">
        <f t="shared" si="7"/>
        <v>6.5717499999999998E-2</v>
      </c>
      <c r="H35" s="33">
        <f t="shared" si="7"/>
        <v>0.12804499999999999</v>
      </c>
      <c r="I35" s="33">
        <f t="shared" si="7"/>
        <v>6.0624999999999998E-2</v>
      </c>
      <c r="J35" s="33">
        <f t="shared" si="7"/>
        <v>0.10192499999999999</v>
      </c>
      <c r="K35" s="33">
        <f t="shared" si="7"/>
        <v>10.4361125</v>
      </c>
      <c r="L35" s="24">
        <f>L34/4</f>
        <v>0.1026</v>
      </c>
      <c r="M35" s="25">
        <f>M34/4</f>
        <v>0.10125000000000001</v>
      </c>
      <c r="N35" s="25">
        <f>N34/4</f>
        <v>0.11061750000000001</v>
      </c>
      <c r="O35" s="25">
        <f>O34/4</f>
        <v>0.1092675</v>
      </c>
    </row>
    <row r="36" spans="1:15" ht="15.75" thickTop="1" x14ac:dyDescent="0.25">
      <c r="A36" s="36"/>
      <c r="B36" s="17"/>
      <c r="C36" s="18"/>
      <c r="D36" s="17"/>
      <c r="E36" s="18"/>
      <c r="F36" s="17"/>
      <c r="G36" s="18"/>
      <c r="H36" s="17"/>
      <c r="I36" s="18"/>
      <c r="J36" s="18"/>
      <c r="K36" s="17"/>
      <c r="L36" s="19"/>
      <c r="M36" s="20"/>
      <c r="N36" s="19"/>
      <c r="O36" s="20"/>
    </row>
    <row r="37" spans="1:15" ht="20.25" x14ac:dyDescent="0.3">
      <c r="A37" s="36"/>
      <c r="B37" s="17"/>
      <c r="C37" s="52"/>
      <c r="D37" s="17"/>
      <c r="E37" s="38" t="s">
        <v>21</v>
      </c>
      <c r="F37" s="17"/>
      <c r="G37" s="18"/>
      <c r="H37" s="17"/>
      <c r="I37" s="18"/>
      <c r="J37" s="18"/>
      <c r="K37" s="17"/>
      <c r="L37" s="19"/>
      <c r="M37" s="20"/>
      <c r="N37" s="19"/>
      <c r="O37" s="20"/>
    </row>
    <row r="38" spans="1:15" ht="15.75" thickBot="1" x14ac:dyDescent="0.3">
      <c r="A38" s="39"/>
      <c r="B38" s="40"/>
      <c r="C38" s="41"/>
      <c r="D38" s="40"/>
      <c r="E38" s="41"/>
      <c r="F38" s="40"/>
      <c r="G38" s="41"/>
      <c r="H38" s="40"/>
      <c r="I38" s="41"/>
      <c r="J38" s="41"/>
      <c r="K38" s="40"/>
      <c r="L38" s="42"/>
      <c r="M38" s="43"/>
      <c r="N38" s="42"/>
      <c r="O38" s="43"/>
    </row>
    <row r="39" spans="1:15" x14ac:dyDescent="0.25">
      <c r="A39" s="44" t="s">
        <v>22</v>
      </c>
      <c r="B39" s="45">
        <f>SUM(B5:B8,B11:B15,B18:B22,B25:B28,B31:B33)</f>
        <v>2.9183700000000004</v>
      </c>
      <c r="C39" s="58">
        <f>SUM(C5:C8,C11:C15,C18:C22,C25:C28,C31:C33)</f>
        <v>3.8509979999999997</v>
      </c>
      <c r="D39" s="45">
        <f>SUM(D5:D8,D11:D15,D18:D22,D25:D28,D31:D33)</f>
        <v>1.96885</v>
      </c>
      <c r="E39" s="58">
        <f>SUM(E5:E8,E11:E15,E18:E22,E25:E28,E31:E33)</f>
        <v>2841.6634000000004</v>
      </c>
      <c r="F39" s="45">
        <f>SUM(F5:F8,F11:F15,F18:F22,F25:F28,F31:F33)</f>
        <v>3.15543</v>
      </c>
      <c r="G39" s="58">
        <f>SUM(G5:G8,G11:G15,G18:G22,G25:G28,G31:G33)</f>
        <v>1.7561100000000001</v>
      </c>
      <c r="H39" s="45">
        <f>SUM(H5:H8,H11:H15,H18:H22,H25:H28,H31:H33)</f>
        <v>3.4120699999999999</v>
      </c>
      <c r="I39" s="58">
        <f>SUM(I5:I8,I11:I15,I18:I22,I25:I28,I31:I33)</f>
        <v>1.63184</v>
      </c>
      <c r="J39" s="45">
        <f>SUM(J5:J8,J11:J15,J18:J22,J25:J28,J31:J33)</f>
        <v>2.7179999999999991</v>
      </c>
      <c r="K39" s="58">
        <f>SUM(K5:K8,K11:K15,K18:K22,K25:K28,K31:K33)</f>
        <v>278.72986000000003</v>
      </c>
      <c r="L39" s="19">
        <f>SUM(L9,L16,L23,L29,L34)</f>
        <v>2.7360000000000002</v>
      </c>
      <c r="M39" s="19">
        <f>SUM(M9,M16,M23,M29,M34)</f>
        <v>2.7</v>
      </c>
      <c r="N39" s="19">
        <f>SUM(N9,N16,N23,N29,N34)</f>
        <v>2.9363000000000001</v>
      </c>
      <c r="O39" s="19">
        <f>SUM(O9,O16,O23,O29,O34)</f>
        <v>2.9045700000000001</v>
      </c>
    </row>
    <row r="40" spans="1:15" x14ac:dyDescent="0.25">
      <c r="A40" s="44" t="s">
        <v>23</v>
      </c>
      <c r="B40" s="45">
        <f>B39/20</f>
        <v>0.14591850000000001</v>
      </c>
      <c r="C40" s="46">
        <f>C39/20</f>
        <v>0.1925499</v>
      </c>
      <c r="D40" s="46">
        <f t="shared" ref="D40:K40" si="8">D39/20</f>
        <v>9.8442500000000002E-2</v>
      </c>
      <c r="E40" s="46">
        <f t="shared" si="8"/>
        <v>142.08317000000002</v>
      </c>
      <c r="F40" s="46">
        <f t="shared" si="8"/>
        <v>0.15777150000000001</v>
      </c>
      <c r="G40" s="46">
        <f t="shared" si="8"/>
        <v>8.7805500000000009E-2</v>
      </c>
      <c r="H40" s="46">
        <f t="shared" si="8"/>
        <v>0.17060349999999999</v>
      </c>
      <c r="I40" s="46">
        <f t="shared" si="8"/>
        <v>8.1591999999999998E-2</v>
      </c>
      <c r="J40" s="46">
        <f t="shared" si="8"/>
        <v>0.13589999999999997</v>
      </c>
      <c r="K40" s="46">
        <f t="shared" si="8"/>
        <v>13.936493000000002</v>
      </c>
      <c r="L40" s="19">
        <f>L39/20</f>
        <v>0.1368</v>
      </c>
      <c r="M40" s="19">
        <f t="shared" ref="M40:O40" si="9">M39/20</f>
        <v>0.13500000000000001</v>
      </c>
      <c r="N40" s="19">
        <f t="shared" si="9"/>
        <v>0.146815</v>
      </c>
      <c r="O40" s="19">
        <f t="shared" si="9"/>
        <v>0.14522850000000001</v>
      </c>
    </row>
    <row r="41" spans="1:15" x14ac:dyDescent="0.25">
      <c r="A41" s="44" t="s">
        <v>24</v>
      </c>
      <c r="B41" s="45">
        <f>1/B40</f>
        <v>6.8531406230190139</v>
      </c>
      <c r="C41" s="46">
        <f>1/C40</f>
        <v>5.1934589423313122</v>
      </c>
      <c r="D41" s="45">
        <f>1/D40</f>
        <v>10.158214185946111</v>
      </c>
      <c r="E41" s="46">
        <f>1000/E40</f>
        <v>7.0381312579104183</v>
      </c>
      <c r="F41" s="45">
        <f t="shared" ref="F41:J41" si="10">1/F40</f>
        <v>6.3382803611552143</v>
      </c>
      <c r="G41" s="46">
        <f t="shared" si="10"/>
        <v>11.388808218164009</v>
      </c>
      <c r="H41" s="45">
        <f t="shared" si="10"/>
        <v>5.8615444583493304</v>
      </c>
      <c r="I41" s="46">
        <f t="shared" si="10"/>
        <v>12.256103539562703</v>
      </c>
      <c r="J41" s="45">
        <f t="shared" si="10"/>
        <v>7.3583517292126581</v>
      </c>
      <c r="K41" s="46">
        <f>100/K40</f>
        <v>7.1754063235277332</v>
      </c>
      <c r="L41" s="19">
        <f>1/L40</f>
        <v>7.3099415204678362</v>
      </c>
      <c r="M41" s="19">
        <f t="shared" ref="M41:O41" si="11">1/M40</f>
        <v>7.4074074074074066</v>
      </c>
      <c r="N41" s="19">
        <f t="shared" si="11"/>
        <v>6.8112931239995911</v>
      </c>
      <c r="O41" s="19">
        <f t="shared" si="11"/>
        <v>6.8857008094141294</v>
      </c>
    </row>
    <row r="42" spans="1:15" ht="15.75" thickBot="1" x14ac:dyDescent="0.3">
      <c r="A42" s="47"/>
      <c r="B42" s="48"/>
      <c r="C42" s="49"/>
      <c r="D42" s="48"/>
      <c r="E42" s="49"/>
      <c r="F42" s="48"/>
      <c r="G42" s="49"/>
      <c r="H42" s="48"/>
      <c r="I42" s="49"/>
      <c r="J42" s="48"/>
      <c r="K42" s="49"/>
      <c r="L42" s="42"/>
      <c r="M42" s="43"/>
      <c r="N42" s="42"/>
      <c r="O42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A2" sqref="A2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28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16">
        <v>41760</v>
      </c>
      <c r="B6" s="17">
        <v>0.14649000000000001</v>
      </c>
      <c r="C6" s="63">
        <v>0.19173000000000001</v>
      </c>
      <c r="D6" s="64">
        <v>9.801E-2</v>
      </c>
      <c r="E6" s="65">
        <v>140.24574000000001</v>
      </c>
      <c r="F6" s="17">
        <v>0.15775</v>
      </c>
      <c r="G6" s="18">
        <v>8.7690000000000004E-2</v>
      </c>
      <c r="H6" s="17">
        <v>0.17041999999999999</v>
      </c>
      <c r="I6" s="18">
        <v>8.0530000000000004E-2</v>
      </c>
      <c r="J6" s="18">
        <v>0.13589999999999999</v>
      </c>
      <c r="K6" s="17">
        <v>13.88983</v>
      </c>
      <c r="L6" s="19">
        <v>0.1368</v>
      </c>
      <c r="M6" s="20">
        <v>0.13500000000000001</v>
      </c>
      <c r="N6" s="19">
        <v>0.14738999999999999</v>
      </c>
      <c r="O6" s="20">
        <v>0.14559</v>
      </c>
    </row>
    <row r="7" spans="1:15" ht="15.75" thickBot="1" x14ac:dyDescent="0.3">
      <c r="A7" s="21">
        <v>41761</v>
      </c>
      <c r="B7" s="22">
        <v>0.14638999999999999</v>
      </c>
      <c r="C7" s="66">
        <v>0.19173000000000001</v>
      </c>
      <c r="D7" s="23">
        <v>9.7960000000000005E-2</v>
      </c>
      <c r="E7" s="54">
        <v>140.33797999999999</v>
      </c>
      <c r="F7" s="23">
        <v>0.15764</v>
      </c>
      <c r="G7" s="22">
        <v>8.7510000000000004E-2</v>
      </c>
      <c r="H7" s="23">
        <v>0.17027999999999999</v>
      </c>
      <c r="I7" s="22">
        <v>8.0439999999999998E-2</v>
      </c>
      <c r="J7" s="23">
        <v>0.13589999999999999</v>
      </c>
      <c r="K7" s="23">
        <v>13.89594</v>
      </c>
      <c r="L7" s="24">
        <v>0.1368</v>
      </c>
      <c r="M7" s="25">
        <v>0.13500000000000001</v>
      </c>
      <c r="N7" s="24">
        <v>0.14729</v>
      </c>
      <c r="O7" s="25">
        <v>0.14549000000000001</v>
      </c>
    </row>
    <row r="8" spans="1:15" ht="15.75" thickTop="1" x14ac:dyDescent="0.25">
      <c r="A8" s="26" t="s">
        <v>19</v>
      </c>
      <c r="B8" s="27">
        <f t="shared" ref="B8:O8" si="0">SUM(B6:B7)</f>
        <v>0.29288000000000003</v>
      </c>
      <c r="C8" s="28">
        <f t="shared" si="0"/>
        <v>0.38346000000000002</v>
      </c>
      <c r="D8" s="27">
        <f t="shared" si="0"/>
        <v>0.19597000000000001</v>
      </c>
      <c r="E8" s="28">
        <f t="shared" si="0"/>
        <v>280.58371999999997</v>
      </c>
      <c r="F8" s="27">
        <f t="shared" si="0"/>
        <v>0.31539</v>
      </c>
      <c r="G8" s="28">
        <f t="shared" si="0"/>
        <v>0.17520000000000002</v>
      </c>
      <c r="H8" s="27">
        <f t="shared" si="0"/>
        <v>0.3407</v>
      </c>
      <c r="I8" s="28">
        <f t="shared" si="0"/>
        <v>0.16097</v>
      </c>
      <c r="J8" s="28">
        <f t="shared" si="0"/>
        <v>0.27179999999999999</v>
      </c>
      <c r="K8" s="27">
        <f t="shared" si="0"/>
        <v>27.785769999999999</v>
      </c>
      <c r="L8" s="19">
        <f t="shared" si="0"/>
        <v>0.27360000000000001</v>
      </c>
      <c r="M8" s="20">
        <f t="shared" si="0"/>
        <v>0.27</v>
      </c>
      <c r="N8" s="19">
        <f t="shared" si="0"/>
        <v>0.29468</v>
      </c>
      <c r="O8" s="20">
        <f t="shared" si="0"/>
        <v>0.29108000000000001</v>
      </c>
    </row>
    <row r="9" spans="1:15" ht="15.75" thickBot="1" x14ac:dyDescent="0.3">
      <c r="A9" s="31" t="s">
        <v>20</v>
      </c>
      <c r="B9" s="32">
        <f t="shared" ref="B9:O9" si="1">B8/2</f>
        <v>0.14644000000000001</v>
      </c>
      <c r="C9" s="33">
        <f t="shared" si="1"/>
        <v>0.19173000000000001</v>
      </c>
      <c r="D9" s="33">
        <f t="shared" si="1"/>
        <v>9.7985000000000003E-2</v>
      </c>
      <c r="E9" s="33">
        <f t="shared" si="1"/>
        <v>140.29185999999999</v>
      </c>
      <c r="F9" s="33">
        <f t="shared" si="1"/>
        <v>0.157695</v>
      </c>
      <c r="G9" s="33">
        <f t="shared" si="1"/>
        <v>8.7600000000000011E-2</v>
      </c>
      <c r="H9" s="33">
        <f t="shared" si="1"/>
        <v>0.17035</v>
      </c>
      <c r="I9" s="33">
        <f t="shared" si="1"/>
        <v>8.0485000000000001E-2</v>
      </c>
      <c r="J9" s="33">
        <f t="shared" si="1"/>
        <v>0.13589999999999999</v>
      </c>
      <c r="K9" s="33">
        <f t="shared" si="1"/>
        <v>13.892885</v>
      </c>
      <c r="L9" s="24">
        <f t="shared" si="1"/>
        <v>0.1368</v>
      </c>
      <c r="M9" s="25">
        <f t="shared" si="1"/>
        <v>0.13500000000000001</v>
      </c>
      <c r="N9" s="24">
        <f t="shared" si="1"/>
        <v>0.14734</v>
      </c>
      <c r="O9" s="25">
        <f t="shared" si="1"/>
        <v>0.14554</v>
      </c>
    </row>
    <row r="10" spans="1:15" ht="15.75" thickTop="1" x14ac:dyDescent="0.25">
      <c r="A10" s="16">
        <v>41764</v>
      </c>
      <c r="B10" s="17">
        <v>0.14632000000000001</v>
      </c>
      <c r="C10" s="63">
        <v>0.19164999999999999</v>
      </c>
      <c r="D10" s="18">
        <v>9.7949999999999995E-2</v>
      </c>
      <c r="E10" s="65">
        <v>140.12445</v>
      </c>
      <c r="F10" s="17">
        <v>0.15681</v>
      </c>
      <c r="G10" s="18">
        <v>8.7590000000000001E-2</v>
      </c>
      <c r="H10" s="17">
        <v>0.17008000000000001</v>
      </c>
      <c r="I10" s="18">
        <v>8.054E-2</v>
      </c>
      <c r="J10" s="18">
        <v>0.13589999999999999</v>
      </c>
      <c r="K10" s="17">
        <v>13.88796</v>
      </c>
      <c r="L10" s="19">
        <v>0.1368</v>
      </c>
      <c r="M10" s="20">
        <v>0.13500000000000001</v>
      </c>
      <c r="N10" s="19">
        <v>0.14721999999999999</v>
      </c>
      <c r="O10" s="20">
        <v>0.14541999999999999</v>
      </c>
    </row>
    <row r="11" spans="1:15" x14ac:dyDescent="0.25">
      <c r="A11" s="16">
        <v>41765</v>
      </c>
      <c r="B11" s="17">
        <v>0.14645</v>
      </c>
      <c r="C11" s="18">
        <v>0.19170000000000001</v>
      </c>
      <c r="D11" s="17">
        <v>9.7960000000000005E-2</v>
      </c>
      <c r="E11" s="18">
        <v>139.85843</v>
      </c>
      <c r="F11" s="17">
        <v>0.15679000000000001</v>
      </c>
      <c r="G11" s="18">
        <v>8.7510000000000004E-2</v>
      </c>
      <c r="H11" s="17">
        <v>0.17005999999999999</v>
      </c>
      <c r="I11" s="18">
        <v>8.0549999999999997E-2</v>
      </c>
      <c r="J11" s="18">
        <v>0.13589999999999999</v>
      </c>
      <c r="K11" s="17">
        <v>13.87726</v>
      </c>
      <c r="L11" s="19">
        <v>0.1368</v>
      </c>
      <c r="M11" s="20">
        <v>0.13500000000000001</v>
      </c>
      <c r="N11" s="19">
        <v>0.14735000000000001</v>
      </c>
      <c r="O11" s="20">
        <v>0.14555000000000001</v>
      </c>
    </row>
    <row r="12" spans="1:15" x14ac:dyDescent="0.25">
      <c r="A12" s="16">
        <v>41766</v>
      </c>
      <c r="B12" s="17">
        <v>0.14568999999999999</v>
      </c>
      <c r="C12" s="18">
        <v>0.19139</v>
      </c>
      <c r="D12" s="17">
        <v>9.7650000000000001E-2</v>
      </c>
      <c r="E12" s="18">
        <v>139.73629</v>
      </c>
      <c r="F12" s="17">
        <v>0.15570000000000001</v>
      </c>
      <c r="G12" s="18">
        <v>8.7309999999999999E-2</v>
      </c>
      <c r="H12" s="17">
        <v>0.16966000000000001</v>
      </c>
      <c r="I12" s="18">
        <v>8.0199999999999994E-2</v>
      </c>
      <c r="J12" s="18">
        <v>0.13589999999999999</v>
      </c>
      <c r="K12" s="17">
        <v>13.83071</v>
      </c>
      <c r="L12" s="19">
        <v>0.1368</v>
      </c>
      <c r="M12" s="20">
        <v>0.13500000000000001</v>
      </c>
      <c r="N12" s="19">
        <v>0.14659</v>
      </c>
      <c r="O12" s="20">
        <v>0.14479</v>
      </c>
    </row>
    <row r="13" spans="1:15" x14ac:dyDescent="0.25">
      <c r="A13" s="16">
        <v>41767</v>
      </c>
      <c r="B13" s="17">
        <v>0.14557</v>
      </c>
      <c r="C13" s="18">
        <v>0.19103000000000001</v>
      </c>
      <c r="D13" s="17">
        <v>9.7589999999999996E-2</v>
      </c>
      <c r="E13" s="18">
        <v>139.24484000000001</v>
      </c>
      <c r="F13" s="17">
        <v>0.15620000000000001</v>
      </c>
      <c r="G13" s="18">
        <v>8.7300000000000003E-2</v>
      </c>
      <c r="H13" s="17">
        <v>0.16965</v>
      </c>
      <c r="I13" s="18">
        <v>8.0089999999999995E-2</v>
      </c>
      <c r="J13" s="18">
        <v>0.13589999999999999</v>
      </c>
      <c r="K13" s="17">
        <v>13.82375</v>
      </c>
      <c r="L13" s="19">
        <v>0.1368</v>
      </c>
      <c r="M13" s="20">
        <v>0.13500000000000001</v>
      </c>
      <c r="N13" s="19">
        <v>0.14646999999999999</v>
      </c>
      <c r="O13" s="20">
        <v>0.14466999999999999</v>
      </c>
    </row>
    <row r="14" spans="1:15" ht="15.75" thickBot="1" x14ac:dyDescent="0.3">
      <c r="A14" s="21">
        <v>41768</v>
      </c>
      <c r="B14" s="22">
        <v>0.14519000000000001</v>
      </c>
      <c r="C14" s="23">
        <v>0.19203999999999999</v>
      </c>
      <c r="D14" s="22">
        <v>9.7769999999999996E-2</v>
      </c>
      <c r="E14" s="23">
        <v>139.05270999999999</v>
      </c>
      <c r="F14" s="22">
        <v>0.15712999999999999</v>
      </c>
      <c r="G14" s="23">
        <v>8.7279999999999996E-2</v>
      </c>
      <c r="H14" s="22">
        <v>0.16955999999999999</v>
      </c>
      <c r="I14" s="23">
        <v>8.0170000000000005E-2</v>
      </c>
      <c r="J14" s="23">
        <v>0.13589999999999999</v>
      </c>
      <c r="K14" s="22">
        <v>13.81865</v>
      </c>
      <c r="L14" s="24">
        <v>0.1368</v>
      </c>
      <c r="M14" s="25">
        <v>0.13500000000000001</v>
      </c>
      <c r="N14" s="24">
        <v>0.14609</v>
      </c>
      <c r="O14" s="25">
        <v>0.14429</v>
      </c>
    </row>
    <row r="15" spans="1:15" ht="15.75" thickTop="1" x14ac:dyDescent="0.25">
      <c r="A15" s="26" t="s">
        <v>19</v>
      </c>
      <c r="B15" s="27">
        <f t="shared" ref="B15:O15" si="2">SUM(B10:B14)</f>
        <v>0.72921999999999998</v>
      </c>
      <c r="C15" s="28">
        <f t="shared" si="2"/>
        <v>0.95781000000000005</v>
      </c>
      <c r="D15" s="27">
        <f t="shared" si="2"/>
        <v>0.48892000000000002</v>
      </c>
      <c r="E15" s="28">
        <f t="shared" si="2"/>
        <v>698.01672000000008</v>
      </c>
      <c r="F15" s="27">
        <f t="shared" si="2"/>
        <v>0.78262999999999994</v>
      </c>
      <c r="G15" s="28">
        <f t="shared" si="2"/>
        <v>0.43698999999999999</v>
      </c>
      <c r="H15" s="27">
        <f t="shared" si="2"/>
        <v>0.84901000000000004</v>
      </c>
      <c r="I15" s="28">
        <f t="shared" si="2"/>
        <v>0.40155000000000002</v>
      </c>
      <c r="J15" s="28">
        <f t="shared" si="2"/>
        <v>0.67949999999999999</v>
      </c>
      <c r="K15" s="27">
        <f t="shared" si="2"/>
        <v>69.238330000000005</v>
      </c>
      <c r="L15" s="19">
        <f t="shared" si="2"/>
        <v>0.68400000000000005</v>
      </c>
      <c r="M15" s="20">
        <f t="shared" si="2"/>
        <v>0.67500000000000004</v>
      </c>
      <c r="N15" s="19">
        <f t="shared" si="2"/>
        <v>0.73371999999999993</v>
      </c>
      <c r="O15" s="20">
        <f t="shared" si="2"/>
        <v>0.72472000000000003</v>
      </c>
    </row>
    <row r="16" spans="1:15" ht="15.75" thickBot="1" x14ac:dyDescent="0.3">
      <c r="A16" s="31" t="s">
        <v>20</v>
      </c>
      <c r="B16" s="32">
        <f>B15/5</f>
        <v>0.145844</v>
      </c>
      <c r="C16" s="33">
        <f>C15/5</f>
        <v>0.19156200000000001</v>
      </c>
      <c r="D16" s="33">
        <f t="shared" ref="D16:K16" si="3">D15/5</f>
        <v>9.778400000000001E-2</v>
      </c>
      <c r="E16" s="33">
        <f t="shared" si="3"/>
        <v>139.60334400000002</v>
      </c>
      <c r="F16" s="33">
        <f t="shared" si="3"/>
        <v>0.156526</v>
      </c>
      <c r="G16" s="33">
        <f t="shared" si="3"/>
        <v>8.7398000000000003E-2</v>
      </c>
      <c r="H16" s="33">
        <f t="shared" si="3"/>
        <v>0.16980200000000001</v>
      </c>
      <c r="I16" s="33">
        <f t="shared" si="3"/>
        <v>8.0310000000000006E-2</v>
      </c>
      <c r="J16" s="33">
        <f t="shared" si="3"/>
        <v>0.13589999999999999</v>
      </c>
      <c r="K16" s="33">
        <f t="shared" si="3"/>
        <v>13.847666</v>
      </c>
      <c r="L16" s="24">
        <f>L15/5</f>
        <v>0.1368</v>
      </c>
      <c r="M16" s="25">
        <f>M15/5</f>
        <v>0.13500000000000001</v>
      </c>
      <c r="N16" s="24">
        <f>N15/5</f>
        <v>0.14674399999999999</v>
      </c>
      <c r="O16" s="25">
        <f>O15/5</f>
        <v>0.14494400000000002</v>
      </c>
    </row>
    <row r="17" spans="1:15" ht="15.75" thickTop="1" x14ac:dyDescent="0.25">
      <c r="A17" s="16">
        <v>41771</v>
      </c>
      <c r="B17" s="17">
        <v>0.14524000000000001</v>
      </c>
      <c r="C17" s="18">
        <v>0.19327</v>
      </c>
      <c r="D17" s="17">
        <v>9.8820000000000005E-2</v>
      </c>
      <c r="E17" s="18">
        <v>139.05270999999999</v>
      </c>
      <c r="F17" s="17">
        <v>0.15765999999999999</v>
      </c>
      <c r="G17" s="18">
        <v>8.7669999999999998E-2</v>
      </c>
      <c r="H17" s="17">
        <v>0.16972000000000001</v>
      </c>
      <c r="I17" s="18">
        <v>8.0670000000000006E-2</v>
      </c>
      <c r="J17" s="18">
        <v>0.13589999999999999</v>
      </c>
      <c r="K17" s="17">
        <v>13.83564</v>
      </c>
      <c r="L17" s="19">
        <v>0.1368</v>
      </c>
      <c r="M17" s="20">
        <v>0.13500000000000001</v>
      </c>
      <c r="N17" s="19">
        <v>0.14613999999999999</v>
      </c>
      <c r="O17" s="20">
        <v>0.14434</v>
      </c>
    </row>
    <row r="18" spans="1:15" x14ac:dyDescent="0.25">
      <c r="A18" s="16">
        <v>41772</v>
      </c>
      <c r="B18" s="17">
        <v>0.14518</v>
      </c>
      <c r="C18" s="18">
        <v>0.19322</v>
      </c>
      <c r="D18" s="17">
        <v>9.8780000000000007E-2</v>
      </c>
      <c r="E18" s="18">
        <v>139.30463</v>
      </c>
      <c r="F18" s="17">
        <v>0.15765999999999999</v>
      </c>
      <c r="G18" s="18">
        <v>8.7790000000000007E-2</v>
      </c>
      <c r="H18" s="17">
        <v>0.16997999999999999</v>
      </c>
      <c r="I18" s="18">
        <v>8.0560000000000007E-2</v>
      </c>
      <c r="J18" s="18">
        <v>0.13589999999999999</v>
      </c>
      <c r="K18" s="17">
        <v>13.879300000000001</v>
      </c>
      <c r="L18" s="19">
        <v>0.1368</v>
      </c>
      <c r="M18" s="20">
        <v>0.13500000000000001</v>
      </c>
      <c r="N18" s="19">
        <v>0.14607999999999999</v>
      </c>
      <c r="O18" s="20">
        <v>0.14427999999999999</v>
      </c>
    </row>
    <row r="19" spans="1:15" x14ac:dyDescent="0.25">
      <c r="A19" s="16">
        <v>41773</v>
      </c>
      <c r="B19" s="17">
        <v>0.14521000000000001</v>
      </c>
      <c r="C19" s="18">
        <v>0.19411</v>
      </c>
      <c r="D19" s="17">
        <v>9.9019999999999997E-2</v>
      </c>
      <c r="E19" s="18">
        <v>139.00174999999999</v>
      </c>
      <c r="F19" s="17">
        <v>0.15722</v>
      </c>
      <c r="G19" s="18">
        <v>8.795E-2</v>
      </c>
      <c r="H19" s="17">
        <v>0.17016000000000001</v>
      </c>
      <c r="I19" s="18">
        <v>8.0659999999999996E-2</v>
      </c>
      <c r="J19" s="18">
        <v>0.13589999999999999</v>
      </c>
      <c r="K19" s="17">
        <v>13.891019999999999</v>
      </c>
      <c r="L19" s="19">
        <v>0.1368</v>
      </c>
      <c r="M19" s="20">
        <v>0.13500000000000001</v>
      </c>
      <c r="N19" s="19">
        <v>0.14610999999999999</v>
      </c>
      <c r="O19" s="20">
        <v>0.14430999999999999</v>
      </c>
    </row>
    <row r="20" spans="1:15" x14ac:dyDescent="0.25">
      <c r="A20" s="16">
        <v>41774</v>
      </c>
      <c r="B20" s="17">
        <v>0.14493</v>
      </c>
      <c r="C20" s="18">
        <v>0.19384999999999999</v>
      </c>
      <c r="D20" s="17">
        <v>9.0999999999999998E-2</v>
      </c>
      <c r="E20" s="18">
        <v>139.37106</v>
      </c>
      <c r="F20" s="17">
        <v>0.15676999999999999</v>
      </c>
      <c r="G20" s="18">
        <v>8.7970000000000007E-2</v>
      </c>
      <c r="H20" s="17">
        <v>0.1699</v>
      </c>
      <c r="I20" s="18">
        <v>8.1040000000000001E-2</v>
      </c>
      <c r="J20" s="18">
        <v>0.13589999999999999</v>
      </c>
      <c r="K20" s="17">
        <v>13.84277</v>
      </c>
      <c r="L20" s="19">
        <v>0.1368</v>
      </c>
      <c r="M20" s="20">
        <v>0.13500000000000001</v>
      </c>
      <c r="N20" s="19">
        <v>0.14582999999999999</v>
      </c>
      <c r="O20" s="20">
        <v>0.14402999999999999</v>
      </c>
    </row>
    <row r="21" spans="1:15" ht="15.75" thickBot="1" x14ac:dyDescent="0.3">
      <c r="A21" s="21">
        <v>41775</v>
      </c>
      <c r="B21" s="22">
        <v>0.14523</v>
      </c>
      <c r="C21" s="23">
        <v>0.19452</v>
      </c>
      <c r="D21" s="22">
        <v>9.9220000000000003E-2</v>
      </c>
      <c r="E21" s="23">
        <v>139.49082000000001</v>
      </c>
      <c r="F21" s="22">
        <v>0.15690000000000001</v>
      </c>
      <c r="G21" s="23">
        <v>0.88109999999999999</v>
      </c>
      <c r="H21" s="22">
        <v>0.17101</v>
      </c>
      <c r="I21" s="23">
        <v>8.1009999999999999E-2</v>
      </c>
      <c r="J21" s="23">
        <v>0.13589999999999999</v>
      </c>
      <c r="K21" s="22">
        <v>13.81865</v>
      </c>
      <c r="L21" s="24">
        <v>0.1368</v>
      </c>
      <c r="M21" s="25">
        <v>0.13500000000000001</v>
      </c>
      <c r="N21" s="24">
        <v>0.14613000000000001</v>
      </c>
      <c r="O21" s="25">
        <v>0.14433000000000001</v>
      </c>
    </row>
    <row r="22" spans="1:15" ht="15.75" thickTop="1" x14ac:dyDescent="0.25">
      <c r="A22" s="26" t="s">
        <v>19</v>
      </c>
      <c r="B22" s="27">
        <f t="shared" ref="B22:O22" si="4">SUM(B17:B21)</f>
        <v>0.72578999999999994</v>
      </c>
      <c r="C22" s="28">
        <f t="shared" si="4"/>
        <v>0.96897</v>
      </c>
      <c r="D22" s="27">
        <f t="shared" si="4"/>
        <v>0.48683999999999994</v>
      </c>
      <c r="E22" s="28">
        <f t="shared" si="4"/>
        <v>696.22097000000008</v>
      </c>
      <c r="F22" s="27">
        <f t="shared" si="4"/>
        <v>0.78620999999999996</v>
      </c>
      <c r="G22" s="28">
        <f t="shared" si="4"/>
        <v>1.23248</v>
      </c>
      <c r="H22" s="27">
        <f t="shared" si="4"/>
        <v>0.85076999999999992</v>
      </c>
      <c r="I22" s="28">
        <f t="shared" si="4"/>
        <v>0.40393999999999997</v>
      </c>
      <c r="J22" s="28">
        <f t="shared" si="4"/>
        <v>0.67949999999999999</v>
      </c>
      <c r="K22" s="27">
        <f t="shared" si="4"/>
        <v>69.267380000000003</v>
      </c>
      <c r="L22" s="19">
        <f t="shared" si="4"/>
        <v>0.68400000000000005</v>
      </c>
      <c r="M22" s="20">
        <f t="shared" si="4"/>
        <v>0.67500000000000004</v>
      </c>
      <c r="N22" s="19">
        <f t="shared" si="4"/>
        <v>0.73028999999999999</v>
      </c>
      <c r="O22" s="20">
        <f t="shared" si="4"/>
        <v>0.72128999999999999</v>
      </c>
    </row>
    <row r="23" spans="1:15" ht="15.75" thickBot="1" x14ac:dyDescent="0.3">
      <c r="A23" s="31" t="s">
        <v>20</v>
      </c>
      <c r="B23" s="32">
        <f>B22/5</f>
        <v>0.14515799999999998</v>
      </c>
      <c r="C23" s="33">
        <f>C22/5</f>
        <v>0.19379399999999999</v>
      </c>
      <c r="D23" s="33">
        <f t="shared" ref="D23:K23" si="5">D22/5</f>
        <v>9.7367999999999982E-2</v>
      </c>
      <c r="E23" s="33">
        <f t="shared" si="5"/>
        <v>139.24419400000002</v>
      </c>
      <c r="F23" s="33">
        <f t="shared" si="5"/>
        <v>0.15724199999999999</v>
      </c>
      <c r="G23" s="33">
        <f t="shared" si="5"/>
        <v>0.24649599999999999</v>
      </c>
      <c r="H23" s="33">
        <f t="shared" si="5"/>
        <v>0.17015399999999997</v>
      </c>
      <c r="I23" s="33">
        <f t="shared" si="5"/>
        <v>8.0787999999999999E-2</v>
      </c>
      <c r="J23" s="33">
        <f t="shared" si="5"/>
        <v>0.13589999999999999</v>
      </c>
      <c r="K23" s="33">
        <f t="shared" si="5"/>
        <v>13.853476000000001</v>
      </c>
      <c r="L23" s="24">
        <f>L22/5</f>
        <v>0.1368</v>
      </c>
      <c r="M23" s="25">
        <f>M22/5</f>
        <v>0.13500000000000001</v>
      </c>
      <c r="N23" s="24">
        <f>N22/5</f>
        <v>0.14605799999999999</v>
      </c>
      <c r="O23" s="25">
        <f>O22/5</f>
        <v>0.144258</v>
      </c>
    </row>
    <row r="24" spans="1:15" ht="15.75" thickTop="1" x14ac:dyDescent="0.25">
      <c r="A24" s="16">
        <v>41778</v>
      </c>
      <c r="B24" s="17">
        <v>0.14505999999999999</v>
      </c>
      <c r="C24" s="18">
        <v>0.19409999999999999</v>
      </c>
      <c r="D24" s="17">
        <v>9.9199999999999997E-2</v>
      </c>
      <c r="E24" s="18">
        <v>139.39195000000001</v>
      </c>
      <c r="F24" s="17">
        <v>0.15740999999999999</v>
      </c>
      <c r="G24" s="18">
        <v>8.7959999999999997E-2</v>
      </c>
      <c r="H24" s="17">
        <v>0.17</v>
      </c>
      <c r="I24" s="18">
        <v>8.0810000000000007E-2</v>
      </c>
      <c r="J24" s="18">
        <v>0.13589999999999999</v>
      </c>
      <c r="K24" s="17">
        <v>13.800140000000001</v>
      </c>
      <c r="L24" s="19">
        <v>0.1368</v>
      </c>
      <c r="M24" s="20">
        <v>0.13500000000000001</v>
      </c>
      <c r="N24" s="19">
        <v>0.14596000000000001</v>
      </c>
      <c r="O24" s="20">
        <v>0.14416000000000001</v>
      </c>
    </row>
    <row r="25" spans="1:15" x14ac:dyDescent="0.25">
      <c r="A25" s="16">
        <v>41779</v>
      </c>
      <c r="B25" s="17">
        <v>0.14559</v>
      </c>
      <c r="C25" s="18">
        <v>0.19384999999999999</v>
      </c>
      <c r="D25" s="17">
        <v>9.912E-2</v>
      </c>
      <c r="E25" s="18">
        <v>138.99037000000001</v>
      </c>
      <c r="F25" s="17">
        <v>0.15753</v>
      </c>
      <c r="G25" s="18">
        <v>8.788E-2</v>
      </c>
      <c r="H25" s="17">
        <v>0.16988</v>
      </c>
      <c r="I25" s="18">
        <v>8.0810000000000007E-2</v>
      </c>
      <c r="J25" s="18">
        <v>0.13589999999999999</v>
      </c>
      <c r="K25" s="17">
        <v>13.78213</v>
      </c>
      <c r="L25" s="19">
        <v>0.1368</v>
      </c>
      <c r="M25" s="20">
        <v>0.13500000000000001</v>
      </c>
      <c r="N25" s="19">
        <v>0.14649000000000001</v>
      </c>
      <c r="O25" s="20">
        <v>0.14469000000000001</v>
      </c>
    </row>
    <row r="26" spans="1:15" x14ac:dyDescent="0.25">
      <c r="A26" s="16">
        <v>41780</v>
      </c>
      <c r="B26" s="17">
        <v>0.14618</v>
      </c>
      <c r="C26" s="18">
        <v>0.19425999999999999</v>
      </c>
      <c r="D26" s="17">
        <v>9.9169999999999994E-2</v>
      </c>
      <c r="E26" s="18">
        <v>139.27082999999999</v>
      </c>
      <c r="F26" s="17">
        <v>0.15787999999999999</v>
      </c>
      <c r="G26" s="18">
        <v>8.7929999999999994E-2</v>
      </c>
      <c r="H26" s="17">
        <v>0.17000999999999999</v>
      </c>
      <c r="I26" s="18">
        <v>8.072E-2</v>
      </c>
      <c r="J26" s="18">
        <v>0.13589999999999999</v>
      </c>
      <c r="K26" s="17">
        <v>13.774480000000001</v>
      </c>
      <c r="L26" s="19">
        <v>0.1368</v>
      </c>
      <c r="M26" s="20">
        <v>0.13500000000000001</v>
      </c>
      <c r="N26" s="19">
        <v>0.14707999999999999</v>
      </c>
      <c r="O26" s="20">
        <v>0.14527999999999999</v>
      </c>
    </row>
    <row r="27" spans="1:15" x14ac:dyDescent="0.25">
      <c r="A27" s="16">
        <v>41781</v>
      </c>
      <c r="B27" s="17">
        <v>0.14729</v>
      </c>
      <c r="C27" s="18">
        <v>0.19483</v>
      </c>
      <c r="D27" s="17">
        <v>9.9379999999999996E-2</v>
      </c>
      <c r="E27" s="18">
        <v>139.49116000000001</v>
      </c>
      <c r="F27" s="17">
        <v>0.15864</v>
      </c>
      <c r="G27" s="18">
        <v>8.7900000000000006E-2</v>
      </c>
      <c r="H27" s="17">
        <v>0.17019000000000001</v>
      </c>
      <c r="I27" s="18">
        <v>8.0519999999999994E-2</v>
      </c>
      <c r="J27" s="18">
        <v>0.13589999999999999</v>
      </c>
      <c r="K27" s="17">
        <v>13.76497</v>
      </c>
      <c r="L27" s="19">
        <v>0.1368</v>
      </c>
      <c r="M27" s="20">
        <v>0.13500000000000001</v>
      </c>
      <c r="N27" s="19">
        <v>0.14818999999999999</v>
      </c>
      <c r="O27" s="20">
        <v>0.14638999999999999</v>
      </c>
    </row>
    <row r="28" spans="1:15" ht="15.75" thickBot="1" x14ac:dyDescent="0.3">
      <c r="A28" s="21">
        <v>41782</v>
      </c>
      <c r="B28" s="22">
        <v>0.14707999999999999</v>
      </c>
      <c r="C28" s="23">
        <v>0.19486000000000001</v>
      </c>
      <c r="D28" s="22">
        <v>9.9489999999999995E-2</v>
      </c>
      <c r="E28" s="23">
        <v>139.29087000000001</v>
      </c>
      <c r="F28" s="22">
        <v>0.15869</v>
      </c>
      <c r="G28" s="23">
        <v>8.7940000000000004E-2</v>
      </c>
      <c r="H28" s="22">
        <v>0.17011999999999999</v>
      </c>
      <c r="I28" s="23">
        <v>8.0509999999999998E-2</v>
      </c>
      <c r="J28" s="23">
        <v>0.13558999999999999</v>
      </c>
      <c r="K28" s="22">
        <v>13.80523</v>
      </c>
      <c r="L28" s="24">
        <v>0.1368</v>
      </c>
      <c r="M28" s="25">
        <v>0.13500000000000001</v>
      </c>
      <c r="N28" s="24">
        <v>0.14798</v>
      </c>
      <c r="O28" s="25">
        <v>0.14618</v>
      </c>
    </row>
    <row r="29" spans="1:15" ht="15.75" thickTop="1" x14ac:dyDescent="0.25">
      <c r="A29" s="26" t="s">
        <v>19</v>
      </c>
      <c r="B29" s="27">
        <f t="shared" ref="B29:O29" si="6">SUM(B24:B28)</f>
        <v>0.73119999999999996</v>
      </c>
      <c r="C29" s="28">
        <f t="shared" si="6"/>
        <v>0.97189999999999999</v>
      </c>
      <c r="D29" s="27">
        <f t="shared" si="6"/>
        <v>0.49635999999999991</v>
      </c>
      <c r="E29" s="28">
        <f t="shared" si="6"/>
        <v>696.43518000000006</v>
      </c>
      <c r="F29" s="27">
        <f t="shared" si="6"/>
        <v>0.79015000000000002</v>
      </c>
      <c r="G29" s="28">
        <f t="shared" si="6"/>
        <v>0.43961000000000006</v>
      </c>
      <c r="H29" s="27">
        <f t="shared" si="6"/>
        <v>0.85020000000000007</v>
      </c>
      <c r="I29" s="28">
        <f t="shared" si="6"/>
        <v>0.40337000000000001</v>
      </c>
      <c r="J29" s="28">
        <f t="shared" si="6"/>
        <v>0.67918999999999996</v>
      </c>
      <c r="K29" s="27">
        <f t="shared" si="6"/>
        <v>68.926950000000005</v>
      </c>
      <c r="L29" s="19">
        <f t="shared" si="6"/>
        <v>0.68400000000000005</v>
      </c>
      <c r="M29" s="20">
        <f t="shared" si="6"/>
        <v>0.67500000000000004</v>
      </c>
      <c r="N29" s="19">
        <f t="shared" si="6"/>
        <v>0.73570000000000002</v>
      </c>
      <c r="O29" s="20">
        <f t="shared" si="6"/>
        <v>0.72670000000000001</v>
      </c>
    </row>
    <row r="30" spans="1:15" ht="15.75" thickBot="1" x14ac:dyDescent="0.3">
      <c r="A30" s="31" t="s">
        <v>20</v>
      </c>
      <c r="B30" s="32">
        <f>B29/5</f>
        <v>0.14623999999999998</v>
      </c>
      <c r="C30" s="33">
        <f>C29/5</f>
        <v>0.19438</v>
      </c>
      <c r="D30" s="33">
        <f t="shared" ref="D30:K30" si="7">D29/5</f>
        <v>9.9271999999999985E-2</v>
      </c>
      <c r="E30" s="33">
        <f t="shared" si="7"/>
        <v>139.287036</v>
      </c>
      <c r="F30" s="33">
        <f t="shared" si="7"/>
        <v>0.15803</v>
      </c>
      <c r="G30" s="33">
        <f t="shared" si="7"/>
        <v>8.7922000000000014E-2</v>
      </c>
      <c r="H30" s="33">
        <f t="shared" si="7"/>
        <v>0.17004000000000002</v>
      </c>
      <c r="I30" s="33">
        <f t="shared" si="7"/>
        <v>8.0673999999999996E-2</v>
      </c>
      <c r="J30" s="33">
        <f t="shared" si="7"/>
        <v>0.13583799999999999</v>
      </c>
      <c r="K30" s="33">
        <f t="shared" si="7"/>
        <v>13.785390000000001</v>
      </c>
      <c r="L30" s="24">
        <f>L29/5</f>
        <v>0.1368</v>
      </c>
      <c r="M30" s="25">
        <f>M29/5</f>
        <v>0.13500000000000001</v>
      </c>
      <c r="N30" s="24">
        <f>N29/5</f>
        <v>0.14713999999999999</v>
      </c>
      <c r="O30" s="25">
        <f>O29/5</f>
        <v>0.14534</v>
      </c>
    </row>
    <row r="31" spans="1:15" ht="15.75" thickTop="1" x14ac:dyDescent="0.25">
      <c r="A31" s="16">
        <v>41785</v>
      </c>
      <c r="B31" s="17">
        <v>0.14709</v>
      </c>
      <c r="C31" s="18">
        <v>0.19511999999999999</v>
      </c>
      <c r="D31" s="17">
        <v>9.9729999999999999E-2</v>
      </c>
      <c r="E31" s="18">
        <v>139.24501000000001</v>
      </c>
      <c r="F31" s="17">
        <v>0.15912999999999999</v>
      </c>
      <c r="G31" s="18">
        <v>8.8160000000000002E-2</v>
      </c>
      <c r="H31" s="17">
        <v>0.17025000000000001</v>
      </c>
      <c r="I31" s="18">
        <v>8.0729999999999996E-2</v>
      </c>
      <c r="J31" s="18">
        <v>0.13589999999999999</v>
      </c>
      <c r="K31" s="17">
        <v>13.851100000000001</v>
      </c>
      <c r="L31" s="19">
        <v>0.1368</v>
      </c>
      <c r="M31" s="20">
        <v>0.13500000000000001</v>
      </c>
      <c r="N31" s="19">
        <v>0.14799000000000001</v>
      </c>
      <c r="O31" s="20">
        <v>0.14618999999999999</v>
      </c>
    </row>
    <row r="32" spans="1:15" x14ac:dyDescent="0.25">
      <c r="A32" s="16">
        <v>41786</v>
      </c>
      <c r="B32" s="17">
        <v>0.14707000000000001</v>
      </c>
      <c r="C32" s="18">
        <v>0.19516</v>
      </c>
      <c r="D32" s="17">
        <v>9.9680000000000005E-2</v>
      </c>
      <c r="E32" s="18">
        <v>139.20424</v>
      </c>
      <c r="F32" s="17">
        <v>0.15909999999999999</v>
      </c>
      <c r="G32" s="18">
        <v>8.8160000000000002E-2</v>
      </c>
      <c r="H32" s="17">
        <v>0.17025999999999999</v>
      </c>
      <c r="I32" s="18">
        <v>8.0710000000000004E-2</v>
      </c>
      <c r="J32" s="18">
        <v>0.13589999999999999</v>
      </c>
      <c r="K32" s="17">
        <v>13.85008</v>
      </c>
      <c r="L32" s="19">
        <v>0.1368</v>
      </c>
      <c r="M32" s="20">
        <v>0.13500000000000001</v>
      </c>
      <c r="N32" s="19">
        <v>0.14796999999999999</v>
      </c>
      <c r="O32" s="20">
        <v>0.14616999999999999</v>
      </c>
    </row>
    <row r="33" spans="1:15" x14ac:dyDescent="0.25">
      <c r="A33" s="16">
        <v>41787</v>
      </c>
      <c r="B33" s="17">
        <v>0.14724000000000001</v>
      </c>
      <c r="C33" s="18">
        <v>0.19558</v>
      </c>
      <c r="D33" s="17">
        <v>0.1</v>
      </c>
      <c r="E33" s="18">
        <v>139.49044000000001</v>
      </c>
      <c r="F33" s="17">
        <v>0.15916</v>
      </c>
      <c r="G33" s="18">
        <v>8.8349999999999998E-2</v>
      </c>
      <c r="H33" s="17">
        <v>1.7127E-2</v>
      </c>
      <c r="I33" s="18">
        <v>8.1089999999999995E-2</v>
      </c>
      <c r="J33" s="18">
        <v>0.1363</v>
      </c>
      <c r="K33" s="17">
        <v>13.86989</v>
      </c>
      <c r="L33" s="19">
        <v>0.1368</v>
      </c>
      <c r="M33" s="20">
        <v>0.13500000000000001</v>
      </c>
      <c r="N33" s="19">
        <v>0.14813999999999999</v>
      </c>
      <c r="O33" s="20">
        <v>0.14634</v>
      </c>
    </row>
    <row r="34" spans="1:15" x14ac:dyDescent="0.25">
      <c r="A34" s="16">
        <v>41788</v>
      </c>
      <c r="B34" s="17">
        <v>0.14768000000000001</v>
      </c>
      <c r="C34" s="18">
        <v>0.19613</v>
      </c>
      <c r="D34" s="17">
        <v>0.10027999999999999</v>
      </c>
      <c r="E34" s="18">
        <v>139.39759000000001</v>
      </c>
      <c r="F34" s="17">
        <v>0.16042999999999999</v>
      </c>
      <c r="G34" s="18">
        <v>8.8450000000000001E-2</v>
      </c>
      <c r="H34" s="17">
        <v>0.17116999999999999</v>
      </c>
      <c r="I34" s="18">
        <v>8.1570000000000004E-2</v>
      </c>
      <c r="J34" s="18">
        <v>0.1363</v>
      </c>
      <c r="K34" s="17">
        <v>13.878579999999999</v>
      </c>
      <c r="L34" s="19">
        <v>0.1368</v>
      </c>
      <c r="M34" s="20">
        <v>0.13500000000000001</v>
      </c>
      <c r="N34" s="19">
        <v>0.14857999999999999</v>
      </c>
      <c r="O34" s="20">
        <v>0.14677999999999999</v>
      </c>
    </row>
    <row r="35" spans="1:15" ht="15.75" thickBot="1" x14ac:dyDescent="0.3">
      <c r="A35" s="21">
        <v>41789</v>
      </c>
      <c r="B35" s="22">
        <v>0.14676</v>
      </c>
      <c r="C35" s="23">
        <v>0.19625000000000001</v>
      </c>
      <c r="D35" s="22">
        <v>0.10033</v>
      </c>
      <c r="E35" s="23">
        <v>139.42451</v>
      </c>
      <c r="F35" s="22">
        <v>0.1608</v>
      </c>
      <c r="G35" s="23">
        <v>8.165E-2</v>
      </c>
      <c r="H35" s="22">
        <v>0.17124</v>
      </c>
      <c r="I35" s="23">
        <v>8.8590000000000002E-2</v>
      </c>
      <c r="J35" s="23">
        <v>0.13650000000000001</v>
      </c>
      <c r="K35" s="22">
        <v>13.88222</v>
      </c>
      <c r="L35" s="24">
        <v>0.13739999999999999</v>
      </c>
      <c r="M35" s="25">
        <v>0.1356</v>
      </c>
      <c r="N35" s="24">
        <v>0.14766000000000001</v>
      </c>
      <c r="O35" s="25">
        <v>0.14585999999999999</v>
      </c>
    </row>
    <row r="36" spans="1:15" ht="15.75" thickTop="1" x14ac:dyDescent="0.25">
      <c r="A36" s="26" t="s">
        <v>19</v>
      </c>
      <c r="B36" s="27">
        <f t="shared" ref="B36:K36" si="8">SUM(B31:B35)</f>
        <v>0.73584000000000005</v>
      </c>
      <c r="C36" s="28">
        <f t="shared" si="8"/>
        <v>0.97824</v>
      </c>
      <c r="D36" s="27">
        <f t="shared" si="8"/>
        <v>0.50002000000000002</v>
      </c>
      <c r="E36" s="28">
        <f t="shared" si="8"/>
        <v>696.76179000000002</v>
      </c>
      <c r="F36" s="27">
        <f t="shared" si="8"/>
        <v>0.79861999999999989</v>
      </c>
      <c r="G36" s="28">
        <f t="shared" si="8"/>
        <v>0.43476999999999999</v>
      </c>
      <c r="H36" s="27">
        <f t="shared" si="8"/>
        <v>0.70004700000000009</v>
      </c>
      <c r="I36" s="28">
        <f t="shared" si="8"/>
        <v>0.41269</v>
      </c>
      <c r="J36" s="28">
        <f t="shared" si="8"/>
        <v>0.68090000000000006</v>
      </c>
      <c r="K36" s="27">
        <f t="shared" si="8"/>
        <v>69.331869999999995</v>
      </c>
      <c r="L36" s="19">
        <f>SUM(L31:L35)</f>
        <v>0.68459999999999999</v>
      </c>
      <c r="M36" s="20">
        <f>SUM(M31:M35)</f>
        <v>0.67559999999999998</v>
      </c>
      <c r="N36" s="19">
        <f>SUM(N31:N35)</f>
        <v>0.74034</v>
      </c>
      <c r="O36" s="20">
        <f>SUM(O31:O35)</f>
        <v>0.73133999999999999</v>
      </c>
    </row>
    <row r="37" spans="1:15" ht="15.75" thickBot="1" x14ac:dyDescent="0.3">
      <c r="A37" s="31" t="s">
        <v>20</v>
      </c>
      <c r="B37" s="32">
        <f>B36/4</f>
        <v>0.18396000000000001</v>
      </c>
      <c r="C37" s="33">
        <f>C36/4</f>
        <v>0.24456</v>
      </c>
      <c r="D37" s="33">
        <f t="shared" ref="D37:K37" si="9">D36/4</f>
        <v>0.12500500000000001</v>
      </c>
      <c r="E37" s="33">
        <f t="shared" si="9"/>
        <v>174.1904475</v>
      </c>
      <c r="F37" s="33">
        <f t="shared" si="9"/>
        <v>0.19965499999999997</v>
      </c>
      <c r="G37" s="33">
        <f t="shared" si="9"/>
        <v>0.1086925</v>
      </c>
      <c r="H37" s="33">
        <f t="shared" si="9"/>
        <v>0.17501175000000002</v>
      </c>
      <c r="I37" s="33">
        <f t="shared" si="9"/>
        <v>0.1031725</v>
      </c>
      <c r="J37" s="33">
        <f t="shared" si="9"/>
        <v>0.17022500000000002</v>
      </c>
      <c r="K37" s="33">
        <f t="shared" si="9"/>
        <v>17.332967499999999</v>
      </c>
      <c r="L37" s="24">
        <f>L36/4</f>
        <v>0.17115</v>
      </c>
      <c r="M37" s="25">
        <f>M36/4</f>
        <v>0.16889999999999999</v>
      </c>
      <c r="N37" s="25">
        <f>N36/4</f>
        <v>0.185085</v>
      </c>
      <c r="O37" s="25">
        <f>O36/4</f>
        <v>0.182835</v>
      </c>
    </row>
    <row r="38" spans="1:15" ht="21" thickTop="1" x14ac:dyDescent="0.3">
      <c r="A38" s="36"/>
      <c r="B38" s="17"/>
      <c r="C38" s="52"/>
      <c r="D38" s="17"/>
      <c r="E38" s="38" t="s">
        <v>21</v>
      </c>
      <c r="F38" s="17"/>
      <c r="G38" s="18"/>
      <c r="H38" s="17"/>
      <c r="I38" s="18"/>
      <c r="J38" s="18"/>
      <c r="K38" s="17"/>
      <c r="L38" s="19"/>
      <c r="M38" s="20"/>
      <c r="N38" s="19"/>
      <c r="O38" s="20"/>
    </row>
    <row r="39" spans="1:15" ht="15.75" thickBot="1" x14ac:dyDescent="0.3">
      <c r="A39" s="39"/>
      <c r="B39" s="40"/>
      <c r="C39" s="41"/>
      <c r="D39" s="40"/>
      <c r="E39" s="41"/>
      <c r="F39" s="40"/>
      <c r="G39" s="41"/>
      <c r="H39" s="40"/>
      <c r="I39" s="41"/>
      <c r="J39" s="41"/>
      <c r="K39" s="40"/>
      <c r="L39" s="42"/>
      <c r="M39" s="43"/>
      <c r="N39" s="42"/>
      <c r="O39" s="43"/>
    </row>
    <row r="40" spans="1:15" x14ac:dyDescent="0.25">
      <c r="A40" s="44" t="s">
        <v>22</v>
      </c>
      <c r="B40" s="45">
        <f t="shared" ref="B40:K40" si="10">SUM(B6:B7,B10:B14,B17:B21,B24:B28,B31:B35)</f>
        <v>3.2149299999999998</v>
      </c>
      <c r="C40" s="58">
        <f t="shared" si="10"/>
        <v>4.2603799999999996</v>
      </c>
      <c r="D40" s="45">
        <f t="shared" si="10"/>
        <v>2.1681100000000004</v>
      </c>
      <c r="E40" s="58">
        <f t="shared" si="10"/>
        <v>3068.0183799999995</v>
      </c>
      <c r="F40" s="58">
        <f t="shared" si="10"/>
        <v>3.4729999999999994</v>
      </c>
      <c r="G40" s="45">
        <f t="shared" si="10"/>
        <v>2.7190500000000002</v>
      </c>
      <c r="H40" s="58">
        <f t="shared" si="10"/>
        <v>3.5907269999999998</v>
      </c>
      <c r="I40" s="45">
        <f t="shared" si="10"/>
        <v>1.7825199999999997</v>
      </c>
      <c r="J40" s="58">
        <f t="shared" si="10"/>
        <v>2.9908899999999989</v>
      </c>
      <c r="K40" s="46">
        <f t="shared" si="10"/>
        <v>304.55030000000005</v>
      </c>
      <c r="L40" s="19">
        <f>SUM(L8,L15,L22,L29,L36)</f>
        <v>3.0102000000000002</v>
      </c>
      <c r="M40" s="19">
        <f t="shared" ref="M40:O40" si="11">SUM(M8,M15,M22,M29,M36)</f>
        <v>2.9706000000000001</v>
      </c>
      <c r="N40" s="19">
        <f t="shared" si="11"/>
        <v>3.2347299999999999</v>
      </c>
      <c r="O40" s="19">
        <f t="shared" si="11"/>
        <v>3.1951299999999998</v>
      </c>
    </row>
    <row r="41" spans="1:15" x14ac:dyDescent="0.25">
      <c r="A41" s="44" t="s">
        <v>23</v>
      </c>
      <c r="B41" s="45">
        <f>B40/22</f>
        <v>0.1461331818181818</v>
      </c>
      <c r="C41" s="46">
        <f>C40/22</f>
        <v>0.19365363636363633</v>
      </c>
      <c r="D41" s="46">
        <f t="shared" ref="D41:K41" si="12">D40/22</f>
        <v>9.8550454545454566E-2</v>
      </c>
      <c r="E41" s="46">
        <f t="shared" si="12"/>
        <v>139.45538090909088</v>
      </c>
      <c r="F41" s="46">
        <f t="shared" si="12"/>
        <v>0.15786363636363634</v>
      </c>
      <c r="G41" s="46">
        <f t="shared" si="12"/>
        <v>0.12359318181818182</v>
      </c>
      <c r="H41" s="46">
        <f t="shared" si="12"/>
        <v>0.16321486363636362</v>
      </c>
      <c r="I41" s="46">
        <f t="shared" si="12"/>
        <v>8.1023636363636353E-2</v>
      </c>
      <c r="J41" s="46">
        <f t="shared" si="12"/>
        <v>0.13594954545454541</v>
      </c>
      <c r="K41" s="46">
        <f t="shared" si="12"/>
        <v>13.843195454545457</v>
      </c>
      <c r="L41" s="19">
        <f>L40/22</f>
        <v>0.13682727272727274</v>
      </c>
      <c r="M41" s="19">
        <f t="shared" ref="M41:O41" si="13">M40/22</f>
        <v>0.13502727272727275</v>
      </c>
      <c r="N41" s="19">
        <f t="shared" si="13"/>
        <v>0.14703318181818181</v>
      </c>
      <c r="O41" s="19">
        <f t="shared" si="13"/>
        <v>0.14523318181818182</v>
      </c>
    </row>
    <row r="42" spans="1:15" x14ac:dyDescent="0.25">
      <c r="A42" s="44" t="s">
        <v>24</v>
      </c>
      <c r="B42" s="45">
        <f>1/B41</f>
        <v>6.8430727885210576</v>
      </c>
      <c r="C42" s="46">
        <f>1/C41</f>
        <v>5.1638586229397383</v>
      </c>
      <c r="D42" s="45">
        <f>1/D41</f>
        <v>10.147086633058283</v>
      </c>
      <c r="E42" s="46">
        <f>1000/E41</f>
        <v>7.1707523473180776</v>
      </c>
      <c r="F42" s="46">
        <f t="shared" ref="F42:J42" si="14">1/F41</f>
        <v>6.33458105384394</v>
      </c>
      <c r="G42" s="45">
        <f t="shared" si="14"/>
        <v>8.0910612162336104</v>
      </c>
      <c r="H42" s="46">
        <f t="shared" si="14"/>
        <v>6.1268929662433269</v>
      </c>
      <c r="I42" s="45">
        <f t="shared" si="14"/>
        <v>12.342077508246753</v>
      </c>
      <c r="J42" s="46">
        <f t="shared" si="14"/>
        <v>7.3556700513893887</v>
      </c>
      <c r="K42" s="46">
        <f>100/K41</f>
        <v>7.2237656636686935</v>
      </c>
      <c r="L42" s="19">
        <f>1/L41</f>
        <v>7.3084844860806584</v>
      </c>
      <c r="M42" s="19">
        <f t="shared" ref="M42:O42" si="15">1/M41</f>
        <v>7.4059112637177664</v>
      </c>
      <c r="N42" s="19">
        <f t="shared" si="15"/>
        <v>6.801185879501535</v>
      </c>
      <c r="O42" s="19">
        <f t="shared" si="15"/>
        <v>6.885478838106744</v>
      </c>
    </row>
    <row r="43" spans="1:15" ht="15.75" thickBot="1" x14ac:dyDescent="0.3">
      <c r="A43" s="47"/>
      <c r="B43" s="48"/>
      <c r="C43" s="49"/>
      <c r="D43" s="48"/>
      <c r="E43" s="49"/>
      <c r="F43" s="49"/>
      <c r="G43" s="48"/>
      <c r="H43" s="49"/>
      <c r="I43" s="48"/>
      <c r="J43" s="49"/>
      <c r="K43" s="48"/>
      <c r="L43" s="42"/>
      <c r="M43" s="43"/>
      <c r="N43" s="42"/>
      <c r="O43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5" workbookViewId="0">
      <selection activeCell="B37" sqref="B37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29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16">
        <v>41792</v>
      </c>
      <c r="B6" s="17">
        <v>0.14655000000000001</v>
      </c>
      <c r="C6" s="18">
        <v>0.19577</v>
      </c>
      <c r="D6" s="17">
        <v>0.10007000000000001</v>
      </c>
      <c r="E6" s="18">
        <v>139.18581</v>
      </c>
      <c r="F6" s="17">
        <v>0.16072</v>
      </c>
      <c r="G6" s="18">
        <v>8.8609999999999994E-2</v>
      </c>
      <c r="H6" s="17">
        <v>0.17115</v>
      </c>
      <c r="I6" s="18">
        <v>8.1409999999999996E-2</v>
      </c>
      <c r="J6" s="18">
        <v>0.13650000000000001</v>
      </c>
      <c r="K6" s="17">
        <v>13.89894</v>
      </c>
      <c r="L6" s="19">
        <v>0.13739999999999999</v>
      </c>
      <c r="M6" s="20">
        <v>0.1356</v>
      </c>
      <c r="N6" s="19">
        <v>0.14745</v>
      </c>
      <c r="O6" s="20">
        <v>0.14565</v>
      </c>
    </row>
    <row r="7" spans="1:15" x14ac:dyDescent="0.25">
      <c r="A7" s="16">
        <v>41793</v>
      </c>
      <c r="B7" s="17">
        <v>0.14732999999999999</v>
      </c>
      <c r="C7" s="18">
        <v>0.19656000000000001</v>
      </c>
      <c r="D7" s="17">
        <v>0.10034</v>
      </c>
      <c r="E7" s="18">
        <v>139.77987999999999</v>
      </c>
      <c r="F7" s="17">
        <v>0.16123999999999999</v>
      </c>
      <c r="G7" s="18">
        <v>8.8679999999999995E-2</v>
      </c>
      <c r="H7" s="17">
        <v>0.17150000000000001</v>
      </c>
      <c r="I7" s="18">
        <v>8.1549999999999997E-2</v>
      </c>
      <c r="J7" s="18">
        <v>0.1366</v>
      </c>
      <c r="K7" s="17">
        <v>13.900069999999999</v>
      </c>
      <c r="L7" s="19">
        <v>0.13750000000000001</v>
      </c>
      <c r="M7" s="20">
        <v>0.13569999999999999</v>
      </c>
      <c r="N7" s="19">
        <v>0.14823</v>
      </c>
      <c r="O7" s="20">
        <v>0.14643</v>
      </c>
    </row>
    <row r="8" spans="1:15" x14ac:dyDescent="0.25">
      <c r="A8" s="16">
        <v>41794</v>
      </c>
      <c r="B8" s="17">
        <v>0.14767</v>
      </c>
      <c r="C8" s="18">
        <v>0.19664999999999999</v>
      </c>
      <c r="D8" s="17">
        <v>0.10038</v>
      </c>
      <c r="E8" s="18">
        <v>139.99635000000001</v>
      </c>
      <c r="F8" s="17">
        <v>0.16181000000000001</v>
      </c>
      <c r="G8" s="18">
        <v>8.7999999999999995E-2</v>
      </c>
      <c r="H8" s="17">
        <v>0.17179</v>
      </c>
      <c r="I8" s="18">
        <v>8.1600000000000006E-2</v>
      </c>
      <c r="J8" s="18">
        <v>0.13669999999999999</v>
      </c>
      <c r="K8" s="17">
        <v>14.00013</v>
      </c>
      <c r="L8" s="19">
        <v>0.1376</v>
      </c>
      <c r="M8" s="20">
        <v>0.1358</v>
      </c>
      <c r="N8" s="19">
        <v>0.14857000000000001</v>
      </c>
      <c r="O8" s="20">
        <v>0.14677000000000001</v>
      </c>
    </row>
    <row r="9" spans="1:15" x14ac:dyDescent="0.25">
      <c r="A9" s="16">
        <v>41795</v>
      </c>
      <c r="B9" s="17">
        <v>0.14749999999999999</v>
      </c>
      <c r="C9" s="18">
        <v>0.19667999999999999</v>
      </c>
      <c r="D9" s="17">
        <v>0.10045</v>
      </c>
      <c r="E9" s="18">
        <v>140.15997999999999</v>
      </c>
      <c r="F9" s="17">
        <v>0.16242999999999999</v>
      </c>
      <c r="G9" s="18">
        <v>8.8400000000000006E-2</v>
      </c>
      <c r="H9" s="17">
        <v>0.17202000000000001</v>
      </c>
      <c r="I9" s="18">
        <v>8.1729999999999997E-2</v>
      </c>
      <c r="J9" s="18">
        <v>0.1368</v>
      </c>
      <c r="K9" s="17">
        <v>14.039099999999999</v>
      </c>
      <c r="L9" s="19">
        <v>0.13769999999999999</v>
      </c>
      <c r="M9" s="20">
        <v>0.13589999999999999</v>
      </c>
      <c r="N9" s="19">
        <v>0.1484</v>
      </c>
      <c r="O9" s="20">
        <v>0.14660000000000001</v>
      </c>
    </row>
    <row r="10" spans="1:15" ht="15.75" thickBot="1" x14ac:dyDescent="0.3">
      <c r="A10" s="21">
        <v>41796</v>
      </c>
      <c r="B10" s="22">
        <v>0.14704999999999999</v>
      </c>
      <c r="C10" s="23">
        <v>0.19772999999999999</v>
      </c>
      <c r="D10" s="22">
        <v>0.10063999999999999</v>
      </c>
      <c r="E10" s="23">
        <v>139.83953</v>
      </c>
      <c r="F10" s="22">
        <v>0.16159000000000001</v>
      </c>
      <c r="G10" s="23">
        <v>8.8400000000000006E-2</v>
      </c>
      <c r="H10" s="22">
        <v>0.17172000000000001</v>
      </c>
      <c r="I10" s="23">
        <v>8.1530000000000005E-2</v>
      </c>
      <c r="J10" s="23">
        <v>0.1368</v>
      </c>
      <c r="K10" s="22">
        <v>14.02576</v>
      </c>
      <c r="L10" s="24">
        <v>0.13769999999999999</v>
      </c>
      <c r="M10" s="25">
        <v>0.13589999999999999</v>
      </c>
      <c r="N10" s="24">
        <v>0.14795</v>
      </c>
      <c r="O10" s="25">
        <v>0.14615</v>
      </c>
    </row>
    <row r="11" spans="1:15" ht="15.75" thickTop="1" x14ac:dyDescent="0.25">
      <c r="A11" s="26" t="s">
        <v>19</v>
      </c>
      <c r="B11" s="27">
        <f t="shared" ref="B11:O11" si="0">SUM(B6:B10)</f>
        <v>0.73609999999999998</v>
      </c>
      <c r="C11" s="28">
        <f t="shared" si="0"/>
        <v>0.98338999999999999</v>
      </c>
      <c r="D11" s="27">
        <f t="shared" si="0"/>
        <v>0.50187999999999999</v>
      </c>
      <c r="E11" s="28">
        <f t="shared" si="0"/>
        <v>698.96154999999999</v>
      </c>
      <c r="F11" s="27">
        <f t="shared" si="0"/>
        <v>0.80779000000000001</v>
      </c>
      <c r="G11" s="28">
        <f t="shared" si="0"/>
        <v>0.44209000000000009</v>
      </c>
      <c r="H11" s="27">
        <f t="shared" si="0"/>
        <v>0.85818000000000005</v>
      </c>
      <c r="I11" s="28">
        <f t="shared" si="0"/>
        <v>0.40781999999999996</v>
      </c>
      <c r="J11" s="28">
        <f t="shared" si="0"/>
        <v>0.68340000000000001</v>
      </c>
      <c r="K11" s="27">
        <f t="shared" si="0"/>
        <v>69.864000000000004</v>
      </c>
      <c r="L11" s="19">
        <f t="shared" si="0"/>
        <v>0.68789999999999996</v>
      </c>
      <c r="M11" s="20">
        <f t="shared" si="0"/>
        <v>0.67890000000000006</v>
      </c>
      <c r="N11" s="19">
        <f t="shared" si="0"/>
        <v>0.74060000000000004</v>
      </c>
      <c r="O11" s="20">
        <f t="shared" si="0"/>
        <v>0.73160000000000003</v>
      </c>
    </row>
    <row r="12" spans="1:15" ht="15.75" thickBot="1" x14ac:dyDescent="0.3">
      <c r="A12" s="31" t="s">
        <v>20</v>
      </c>
      <c r="B12" s="32">
        <f>B11/5</f>
        <v>0.14721999999999999</v>
      </c>
      <c r="C12" s="33">
        <f>C11/5</f>
        <v>0.19667799999999999</v>
      </c>
      <c r="D12" s="33">
        <f t="shared" ref="D12:K12" si="1">D11/4</f>
        <v>0.12547</v>
      </c>
      <c r="E12" s="33">
        <f t="shared" si="1"/>
        <v>174.7403875</v>
      </c>
      <c r="F12" s="33">
        <f t="shared" si="1"/>
        <v>0.2019475</v>
      </c>
      <c r="G12" s="33">
        <f t="shared" si="1"/>
        <v>0.11052250000000002</v>
      </c>
      <c r="H12" s="33">
        <f t="shared" si="1"/>
        <v>0.21454500000000001</v>
      </c>
      <c r="I12" s="33">
        <f t="shared" si="1"/>
        <v>0.10195499999999999</v>
      </c>
      <c r="J12" s="33">
        <f t="shared" si="1"/>
        <v>0.17085</v>
      </c>
      <c r="K12" s="33">
        <f t="shared" si="1"/>
        <v>17.466000000000001</v>
      </c>
      <c r="L12" s="24">
        <f>L11/4</f>
        <v>0.17197499999999999</v>
      </c>
      <c r="M12" s="25">
        <f>M11/4</f>
        <v>0.16972500000000001</v>
      </c>
      <c r="N12" s="24">
        <f>N11/4</f>
        <v>0.18515000000000001</v>
      </c>
      <c r="O12" s="25">
        <f>O11/4</f>
        <v>0.18290000000000001</v>
      </c>
    </row>
    <row r="13" spans="1:15" ht="15.75" thickTop="1" x14ac:dyDescent="0.25">
      <c r="A13" s="16">
        <v>41800</v>
      </c>
      <c r="B13" s="17">
        <v>0.14638999999999999</v>
      </c>
      <c r="C13" s="18">
        <v>0.19669500000000001</v>
      </c>
      <c r="D13" s="17">
        <v>0.10045999999999999</v>
      </c>
      <c r="E13" s="18">
        <v>139.20477</v>
      </c>
      <c r="F13" s="17">
        <v>0.16083</v>
      </c>
      <c r="G13" s="18">
        <v>8.8770000000000002E-2</v>
      </c>
      <c r="H13" s="17">
        <v>0.17111000000000001</v>
      </c>
      <c r="I13" s="18">
        <v>8.1409999999999996E-2</v>
      </c>
      <c r="J13" s="18">
        <v>0.1368</v>
      </c>
      <c r="K13" s="17">
        <v>14.02097</v>
      </c>
      <c r="L13" s="19">
        <v>0.13769999999999999</v>
      </c>
      <c r="M13" s="20">
        <v>0.13589999999999999</v>
      </c>
      <c r="N13" s="19">
        <v>0.14729</v>
      </c>
      <c r="O13" s="20">
        <v>0.14549000000000001</v>
      </c>
    </row>
    <row r="14" spans="1:15" x14ac:dyDescent="0.25">
      <c r="A14" s="16">
        <v>41801</v>
      </c>
      <c r="B14" s="17">
        <v>0.14610999999999999</v>
      </c>
      <c r="C14" s="18">
        <v>0.19764999999999999</v>
      </c>
      <c r="D14" s="17">
        <v>0.10087</v>
      </c>
      <c r="E14" s="18">
        <v>139.08627000000001</v>
      </c>
      <c r="F14" s="17">
        <v>0.16075999999999999</v>
      </c>
      <c r="G14" s="18">
        <v>8.8980000000000004E-2</v>
      </c>
      <c r="H14" s="17">
        <v>0.17102000000000001</v>
      </c>
      <c r="I14" s="18">
        <v>8.1549999999999997E-2</v>
      </c>
      <c r="J14" s="18">
        <v>0.1368</v>
      </c>
      <c r="K14" s="17">
        <v>14.008150000000001</v>
      </c>
      <c r="L14" s="19">
        <v>0.13769999999999999</v>
      </c>
      <c r="M14" s="20">
        <v>0.13589999999999999</v>
      </c>
      <c r="N14" s="19">
        <v>0.14701</v>
      </c>
      <c r="O14" s="20">
        <v>0.14521000000000001</v>
      </c>
    </row>
    <row r="15" spans="1:15" ht="15.75" thickBot="1" x14ac:dyDescent="0.3">
      <c r="A15" s="21">
        <v>41802</v>
      </c>
      <c r="B15" s="22">
        <v>0.14585999999999999</v>
      </c>
      <c r="C15" s="23">
        <v>0.19797000000000001</v>
      </c>
      <c r="D15" s="22">
        <v>0.10112</v>
      </c>
      <c r="E15" s="23">
        <v>139.13642999999999</v>
      </c>
      <c r="F15" s="22">
        <v>0.16016</v>
      </c>
      <c r="G15" s="23">
        <v>8.9050000000000004E-2</v>
      </c>
      <c r="H15" s="22">
        <v>0.17116000000000001</v>
      </c>
      <c r="I15" s="23">
        <v>8.1600000000000006E-2</v>
      </c>
      <c r="J15" s="23">
        <v>0.13689999999999999</v>
      </c>
      <c r="K15" s="22">
        <v>13.973549999999999</v>
      </c>
      <c r="L15" s="24">
        <v>0.13780000000000001</v>
      </c>
      <c r="M15" s="25">
        <v>0.13600000000000001</v>
      </c>
      <c r="N15" s="24">
        <v>0.14674000000000001</v>
      </c>
      <c r="O15" s="25">
        <v>0.14494000000000001</v>
      </c>
    </row>
    <row r="16" spans="1:15" ht="15.75" thickTop="1" x14ac:dyDescent="0.25">
      <c r="A16" s="26" t="s">
        <v>19</v>
      </c>
      <c r="B16" s="27">
        <f t="shared" ref="B16:O16" si="2">SUM(B13:B15)</f>
        <v>0.43835999999999997</v>
      </c>
      <c r="C16" s="28">
        <f t="shared" si="2"/>
        <v>0.59231500000000004</v>
      </c>
      <c r="D16" s="27">
        <f t="shared" si="2"/>
        <v>0.30245</v>
      </c>
      <c r="E16" s="28">
        <f t="shared" si="2"/>
        <v>417.42746999999997</v>
      </c>
      <c r="F16" s="27">
        <f t="shared" si="2"/>
        <v>0.48175000000000001</v>
      </c>
      <c r="G16" s="28">
        <f t="shared" si="2"/>
        <v>0.26680000000000004</v>
      </c>
      <c r="H16" s="27">
        <f t="shared" si="2"/>
        <v>0.51329000000000002</v>
      </c>
      <c r="I16" s="28">
        <f t="shared" si="2"/>
        <v>0.24456</v>
      </c>
      <c r="J16" s="28">
        <f t="shared" si="2"/>
        <v>0.41049999999999998</v>
      </c>
      <c r="K16" s="27">
        <f t="shared" si="2"/>
        <v>42.002669999999995</v>
      </c>
      <c r="L16" s="19">
        <f t="shared" si="2"/>
        <v>0.41320000000000001</v>
      </c>
      <c r="M16" s="20">
        <f t="shared" si="2"/>
        <v>0.4078</v>
      </c>
      <c r="N16" s="19">
        <f t="shared" si="2"/>
        <v>0.44103999999999999</v>
      </c>
      <c r="O16" s="20">
        <f t="shared" si="2"/>
        <v>0.43564000000000003</v>
      </c>
    </row>
    <row r="17" spans="1:15" ht="15.75" thickBot="1" x14ac:dyDescent="0.3">
      <c r="A17" s="31" t="s">
        <v>20</v>
      </c>
      <c r="B17" s="32">
        <f t="shared" ref="B17:O17" si="3">B16/3</f>
        <v>0.14612</v>
      </c>
      <c r="C17" s="33">
        <f t="shared" si="3"/>
        <v>0.19743833333333335</v>
      </c>
      <c r="D17" s="33">
        <f t="shared" si="3"/>
        <v>0.10081666666666667</v>
      </c>
      <c r="E17" s="33">
        <f t="shared" si="3"/>
        <v>139.14248999999998</v>
      </c>
      <c r="F17" s="33">
        <f t="shared" si="3"/>
        <v>0.16058333333333333</v>
      </c>
      <c r="G17" s="33">
        <f t="shared" si="3"/>
        <v>8.893333333333335E-2</v>
      </c>
      <c r="H17" s="33">
        <f t="shared" si="3"/>
        <v>0.17109666666666667</v>
      </c>
      <c r="I17" s="33">
        <f t="shared" si="3"/>
        <v>8.1519999999999995E-2</v>
      </c>
      <c r="J17" s="33">
        <f t="shared" si="3"/>
        <v>0.13683333333333333</v>
      </c>
      <c r="K17" s="33">
        <f t="shared" si="3"/>
        <v>14.000889999999998</v>
      </c>
      <c r="L17" s="24">
        <f t="shared" si="3"/>
        <v>0.13773333333333335</v>
      </c>
      <c r="M17" s="25">
        <f t="shared" si="3"/>
        <v>0.13593333333333332</v>
      </c>
      <c r="N17" s="24">
        <f t="shared" si="3"/>
        <v>0.14701333333333333</v>
      </c>
      <c r="O17" s="25">
        <f t="shared" si="3"/>
        <v>0.14521333333333333</v>
      </c>
    </row>
    <row r="18" spans="1:15" ht="14.25" customHeight="1" thickTop="1" x14ac:dyDescent="0.25">
      <c r="A18" s="16">
        <v>41806</v>
      </c>
      <c r="B18" s="17">
        <v>0.14568999999999999</v>
      </c>
      <c r="C18" s="18">
        <v>0.19786000000000001</v>
      </c>
      <c r="D18" s="17">
        <v>0.10113999999999999</v>
      </c>
      <c r="E18" s="18">
        <v>139.37413000000001</v>
      </c>
      <c r="F18" s="17">
        <v>0.15790999999999999</v>
      </c>
      <c r="G18" s="18">
        <v>8.8919999999999999E-2</v>
      </c>
      <c r="H18" s="17">
        <v>0.17119999999999999</v>
      </c>
      <c r="I18" s="18">
        <v>8.0670000000000006E-2</v>
      </c>
      <c r="J18" s="18">
        <v>0.13689999999999999</v>
      </c>
      <c r="K18" s="17">
        <v>13.97064</v>
      </c>
      <c r="L18" s="19">
        <v>0.13780000000000001</v>
      </c>
      <c r="M18" s="20">
        <v>0.13600000000000001</v>
      </c>
      <c r="N18" s="19">
        <v>0.14659</v>
      </c>
      <c r="O18" s="20">
        <v>0.14479</v>
      </c>
    </row>
    <row r="19" spans="1:15" x14ac:dyDescent="0.25">
      <c r="A19" s="16">
        <v>41807</v>
      </c>
      <c r="B19" s="17">
        <v>0.1457</v>
      </c>
      <c r="C19" s="18">
        <v>0.19792999999999999</v>
      </c>
      <c r="D19" s="17">
        <v>0.10101</v>
      </c>
      <c r="E19" s="18">
        <v>139.57570999999999</v>
      </c>
      <c r="F19" s="17">
        <v>0.15772</v>
      </c>
      <c r="G19" s="18">
        <v>8.8900000000000007E-2</v>
      </c>
      <c r="H19" s="17">
        <v>0.17119000000000001</v>
      </c>
      <c r="I19" s="18">
        <v>8.0600000000000005E-2</v>
      </c>
      <c r="J19" s="18">
        <v>0.13689999999999999</v>
      </c>
      <c r="K19" s="17">
        <v>13.949769999999999</v>
      </c>
      <c r="L19" s="19">
        <v>0.13780000000000001</v>
      </c>
      <c r="M19" s="20">
        <v>0.13600000000000001</v>
      </c>
      <c r="N19" s="19">
        <v>0.14660000000000001</v>
      </c>
      <c r="O19" s="20">
        <v>0.14480000000000001</v>
      </c>
    </row>
    <row r="20" spans="1:15" x14ac:dyDescent="0.25">
      <c r="A20" s="16">
        <v>41808</v>
      </c>
      <c r="B20" s="17">
        <v>0.14662</v>
      </c>
      <c r="C20" s="18">
        <v>0.19766</v>
      </c>
      <c r="D20" s="17">
        <v>0.10106</v>
      </c>
      <c r="E20" s="18">
        <v>139.91720000000001</v>
      </c>
      <c r="F20" s="17">
        <v>0.15809999999999999</v>
      </c>
      <c r="G20" s="18">
        <v>8.8400000000000006E-2</v>
      </c>
      <c r="H20" s="17">
        <v>0.17163</v>
      </c>
      <c r="I20" s="18">
        <v>8.0689999999999998E-2</v>
      </c>
      <c r="J20" s="18">
        <v>0.13689999999999999</v>
      </c>
      <c r="K20" s="17">
        <v>13.98502</v>
      </c>
      <c r="L20" s="19">
        <v>0.13780000000000001</v>
      </c>
      <c r="M20" s="20">
        <v>0.13600000000000001</v>
      </c>
      <c r="N20" s="19">
        <v>0.14752000000000001</v>
      </c>
      <c r="O20" s="20">
        <v>0.14571999999999999</v>
      </c>
    </row>
    <row r="21" spans="1:15" x14ac:dyDescent="0.25">
      <c r="A21" s="16">
        <v>41809</v>
      </c>
      <c r="B21" s="17">
        <v>0.14584</v>
      </c>
      <c r="C21" s="18">
        <v>0.19708999999999999</v>
      </c>
      <c r="D21" s="17">
        <v>0.10076</v>
      </c>
      <c r="E21" s="18">
        <v>140.02970999999999</v>
      </c>
      <c r="F21" s="17">
        <v>0.15679999999999999</v>
      </c>
      <c r="G21" s="18">
        <v>8.8880000000000001E-2</v>
      </c>
      <c r="H21" s="17">
        <v>0.17105999999999999</v>
      </c>
      <c r="I21" s="18">
        <v>8.0659999999999996E-2</v>
      </c>
      <c r="J21" s="18">
        <v>0.13689999999999999</v>
      </c>
      <c r="K21" s="17">
        <v>13.959860000000001</v>
      </c>
      <c r="L21" s="19">
        <v>0.13780000000000001</v>
      </c>
      <c r="M21" s="20">
        <v>0.13600000000000001</v>
      </c>
      <c r="N21" s="19">
        <v>0.14674000000000001</v>
      </c>
      <c r="O21" s="20">
        <v>0.14494000000000001</v>
      </c>
    </row>
    <row r="22" spans="1:15" ht="15.75" thickBot="1" x14ac:dyDescent="0.3">
      <c r="A22" s="21">
        <v>41810</v>
      </c>
      <c r="B22" s="22">
        <v>0.14560999999999999</v>
      </c>
      <c r="C22" s="23">
        <v>0.19678000000000001</v>
      </c>
      <c r="D22" s="22">
        <v>0.10056</v>
      </c>
      <c r="E22" s="23">
        <v>139.40647000000001</v>
      </c>
      <c r="F22" s="22">
        <v>0.15705</v>
      </c>
      <c r="G22" s="23">
        <v>8.8660000000000003E-2</v>
      </c>
      <c r="H22" s="22">
        <v>0.17108999999999999</v>
      </c>
      <c r="I22" s="23">
        <v>8.0320000000000003E-2</v>
      </c>
      <c r="J22" s="23">
        <v>0.13689999999999999</v>
      </c>
      <c r="K22" s="22">
        <v>13.952159999999999</v>
      </c>
      <c r="L22" s="24">
        <v>0.13780000000000001</v>
      </c>
      <c r="M22" s="25">
        <v>0.13600000000000001</v>
      </c>
      <c r="N22" s="24">
        <v>0.14651</v>
      </c>
      <c r="O22" s="25">
        <v>0.14471000000000001</v>
      </c>
    </row>
    <row r="23" spans="1:15" ht="15.75" thickTop="1" x14ac:dyDescent="0.25">
      <c r="A23" s="26" t="s">
        <v>19</v>
      </c>
      <c r="B23" s="27">
        <f t="shared" ref="B23:O23" si="4">SUM(B18:B22)</f>
        <v>0.72946</v>
      </c>
      <c r="C23" s="28">
        <f t="shared" si="4"/>
        <v>0.98731999999999998</v>
      </c>
      <c r="D23" s="27">
        <f t="shared" si="4"/>
        <v>0.50453000000000003</v>
      </c>
      <c r="E23" s="28">
        <f t="shared" si="4"/>
        <v>698.30322000000001</v>
      </c>
      <c r="F23" s="27">
        <f t="shared" si="4"/>
        <v>0.78758000000000006</v>
      </c>
      <c r="G23" s="28">
        <f t="shared" si="4"/>
        <v>0.44376000000000004</v>
      </c>
      <c r="H23" s="27">
        <f t="shared" si="4"/>
        <v>0.85616999999999988</v>
      </c>
      <c r="I23" s="28">
        <f t="shared" si="4"/>
        <v>0.40294000000000002</v>
      </c>
      <c r="J23" s="28">
        <f t="shared" si="4"/>
        <v>0.6845</v>
      </c>
      <c r="K23" s="27">
        <f t="shared" si="4"/>
        <v>69.817449999999994</v>
      </c>
      <c r="L23" s="19">
        <f t="shared" si="4"/>
        <v>0.68900000000000006</v>
      </c>
      <c r="M23" s="20">
        <f t="shared" si="4"/>
        <v>0.68</v>
      </c>
      <c r="N23" s="19">
        <f t="shared" si="4"/>
        <v>0.73396000000000006</v>
      </c>
      <c r="O23" s="20">
        <f t="shared" si="4"/>
        <v>0.72495999999999994</v>
      </c>
    </row>
    <row r="24" spans="1:15" ht="15.75" thickBot="1" x14ac:dyDescent="0.3">
      <c r="A24" s="31" t="s">
        <v>20</v>
      </c>
      <c r="B24" s="27">
        <f>B23/5</f>
        <v>0.14589199999999999</v>
      </c>
      <c r="C24" s="28">
        <f>C23/5</f>
        <v>0.197464</v>
      </c>
      <c r="D24" s="28">
        <f t="shared" ref="D24:K24" si="5">D23/5</f>
        <v>0.10090600000000001</v>
      </c>
      <c r="E24" s="28">
        <f t="shared" si="5"/>
        <v>139.66064399999999</v>
      </c>
      <c r="F24" s="28">
        <f t="shared" si="5"/>
        <v>0.15751600000000002</v>
      </c>
      <c r="G24" s="28">
        <f t="shared" si="5"/>
        <v>8.8752000000000011E-2</v>
      </c>
      <c r="H24" s="28">
        <f t="shared" si="5"/>
        <v>0.17123399999999997</v>
      </c>
      <c r="I24" s="28">
        <f t="shared" si="5"/>
        <v>8.0588000000000007E-2</v>
      </c>
      <c r="J24" s="28">
        <f t="shared" si="5"/>
        <v>0.13689999999999999</v>
      </c>
      <c r="K24" s="28">
        <f t="shared" si="5"/>
        <v>13.963489999999998</v>
      </c>
      <c r="L24" s="19">
        <f>L23/5</f>
        <v>0.13780000000000001</v>
      </c>
      <c r="M24" s="20">
        <f>M23/5</f>
        <v>0.13600000000000001</v>
      </c>
      <c r="N24" s="19">
        <f>N23/5</f>
        <v>0.14679200000000001</v>
      </c>
      <c r="O24" s="20">
        <f>O23/5</f>
        <v>0.14499199999999998</v>
      </c>
    </row>
    <row r="25" spans="1:15" ht="15.75" thickTop="1" x14ac:dyDescent="0.25">
      <c r="A25" s="67">
        <v>41813</v>
      </c>
      <c r="B25" s="64">
        <v>0.14610999999999999</v>
      </c>
      <c r="C25" s="64">
        <v>0.19728000000000001</v>
      </c>
      <c r="D25" s="64">
        <v>0.10083</v>
      </c>
      <c r="E25" s="68">
        <v>139.73365999999999</v>
      </c>
      <c r="F25" s="64">
        <v>0.15747</v>
      </c>
      <c r="G25" s="68">
        <v>8.881E-2</v>
      </c>
      <c r="H25" s="64">
        <v>0.17124</v>
      </c>
      <c r="I25" s="64">
        <v>8.0509999999999998E-2</v>
      </c>
      <c r="J25" s="64">
        <v>0.13700000000000001</v>
      </c>
      <c r="K25" s="64">
        <v>13.99044</v>
      </c>
      <c r="L25" s="69">
        <v>0.13789999999999999</v>
      </c>
      <c r="M25" s="69">
        <v>0.1361</v>
      </c>
      <c r="N25" s="69">
        <v>0.14701</v>
      </c>
      <c r="O25" s="70">
        <v>0.14521000000000001</v>
      </c>
    </row>
    <row r="26" spans="1:15" x14ac:dyDescent="0.25">
      <c r="A26" s="67">
        <v>41814</v>
      </c>
      <c r="B26" s="18">
        <v>0.14557999999999999</v>
      </c>
      <c r="C26" s="18">
        <v>0.19733999999999999</v>
      </c>
      <c r="D26" s="18">
        <v>0.10077999999999999</v>
      </c>
      <c r="E26" s="17">
        <v>139.60694000000001</v>
      </c>
      <c r="F26" s="18">
        <v>0.15708</v>
      </c>
      <c r="G26" s="17">
        <v>8.8819999999999996E-2</v>
      </c>
      <c r="H26" s="18">
        <v>0.17108999999999999</v>
      </c>
      <c r="I26" s="18">
        <v>8.0490000000000006E-2</v>
      </c>
      <c r="J26" s="18">
        <v>0.13700000000000001</v>
      </c>
      <c r="K26" s="18">
        <v>13.96869</v>
      </c>
      <c r="L26" s="19">
        <v>0.13789999999999999</v>
      </c>
      <c r="M26" s="19">
        <v>0.1361</v>
      </c>
      <c r="N26" s="19">
        <v>0.14648</v>
      </c>
      <c r="O26" s="20">
        <v>0.14468</v>
      </c>
    </row>
    <row r="27" spans="1:15" x14ac:dyDescent="0.25">
      <c r="A27" s="67">
        <v>41815</v>
      </c>
      <c r="B27" s="18">
        <v>0.14581</v>
      </c>
      <c r="C27" s="18">
        <v>0.19721</v>
      </c>
      <c r="D27" s="18">
        <v>0.10070999999999999</v>
      </c>
      <c r="E27" s="17">
        <v>139.43518</v>
      </c>
      <c r="F27" s="18">
        <v>0.15751000000000001</v>
      </c>
      <c r="G27" s="17">
        <v>8.8749999999999996E-2</v>
      </c>
      <c r="H27" s="18">
        <v>0.17111000000000001</v>
      </c>
      <c r="I27" s="18">
        <v>8.0629999999999993E-2</v>
      </c>
      <c r="J27" s="18">
        <v>0.13700000000000001</v>
      </c>
      <c r="K27" s="18">
        <v>13.97828</v>
      </c>
      <c r="L27" s="19">
        <v>0.13789999999999999</v>
      </c>
      <c r="M27" s="19">
        <v>0.1361</v>
      </c>
      <c r="N27" s="19">
        <v>0.14671000000000001</v>
      </c>
      <c r="O27" s="20">
        <v>0.14491000000000001</v>
      </c>
    </row>
    <row r="28" spans="1:15" x14ac:dyDescent="0.25">
      <c r="A28" s="67">
        <v>41816</v>
      </c>
      <c r="B28" s="18">
        <v>0.14601</v>
      </c>
      <c r="C28" s="18">
        <v>0.19689000000000001</v>
      </c>
      <c r="D28" s="18">
        <v>0.10052999999999999</v>
      </c>
      <c r="E28" s="17">
        <v>139.75729999999999</v>
      </c>
      <c r="F28" s="18">
        <v>0.15744</v>
      </c>
      <c r="G28" s="17">
        <v>8.8819999999999996E-2</v>
      </c>
      <c r="H28" s="18">
        <v>0.17127000000000001</v>
      </c>
      <c r="I28" s="18">
        <v>8.0689999999999998E-2</v>
      </c>
      <c r="J28" s="18">
        <v>0.13700000000000001</v>
      </c>
      <c r="K28" s="18">
        <v>13.94746</v>
      </c>
      <c r="L28" s="19">
        <v>0.13789999999999999</v>
      </c>
      <c r="M28" s="19">
        <v>0.1361</v>
      </c>
      <c r="N28" s="19">
        <v>0.14691000000000001</v>
      </c>
      <c r="O28" s="20">
        <v>0.14510999999999999</v>
      </c>
    </row>
    <row r="29" spans="1:15" x14ac:dyDescent="0.25">
      <c r="A29" s="67">
        <v>41817</v>
      </c>
      <c r="B29" s="18">
        <v>0.14566000000000001</v>
      </c>
      <c r="C29" s="18">
        <v>0.19733000000000001</v>
      </c>
      <c r="D29" s="18">
        <v>0.10074</v>
      </c>
      <c r="E29" s="17">
        <v>139.32831999999999</v>
      </c>
      <c r="F29" s="18">
        <v>0.15643000000000001</v>
      </c>
      <c r="G29" s="17">
        <v>8.8739999999999999E-2</v>
      </c>
      <c r="H29" s="18">
        <v>0.17122000000000001</v>
      </c>
      <c r="I29" s="18">
        <v>8.0560000000000007E-2</v>
      </c>
      <c r="J29" s="18">
        <v>0.13700000000000001</v>
      </c>
      <c r="K29" s="18">
        <v>13.926740000000001</v>
      </c>
      <c r="L29" s="19">
        <v>0.13789999999999999</v>
      </c>
      <c r="M29" s="19">
        <v>0.1361</v>
      </c>
      <c r="N29" s="19">
        <v>0.14656</v>
      </c>
      <c r="O29" s="20">
        <v>0.14476</v>
      </c>
    </row>
    <row r="30" spans="1:15" ht="15.75" thickBot="1" x14ac:dyDescent="0.3">
      <c r="A30" s="71">
        <v>41850</v>
      </c>
      <c r="B30" s="41">
        <v>0.14541000000000001</v>
      </c>
      <c r="C30" s="41">
        <v>0.19639999999999999</v>
      </c>
      <c r="D30" s="41">
        <v>0.10041</v>
      </c>
      <c r="E30" s="40">
        <v>139.03478999999999</v>
      </c>
      <c r="F30" s="41">
        <v>0.15608</v>
      </c>
      <c r="G30" s="40">
        <v>8.8719999999999993E-2</v>
      </c>
      <c r="H30" s="41">
        <v>0.17115</v>
      </c>
      <c r="I30" s="41">
        <v>8.0460000000000004E-2</v>
      </c>
      <c r="J30" s="41">
        <v>0.13700000000000001</v>
      </c>
      <c r="K30" s="41">
        <v>13.89231</v>
      </c>
      <c r="L30" s="42">
        <v>0.13789999999999999</v>
      </c>
      <c r="M30" s="42">
        <v>0.1361</v>
      </c>
      <c r="N30" s="42">
        <v>0.14631</v>
      </c>
      <c r="O30" s="43">
        <v>0.14451</v>
      </c>
    </row>
    <row r="31" spans="1:15" ht="15.75" thickTop="1" x14ac:dyDescent="0.25">
      <c r="A31" s="26" t="s">
        <v>19</v>
      </c>
      <c r="B31" s="27">
        <f t="shared" ref="B31:O31" si="6">SUM(B25:B30)</f>
        <v>0.87458000000000002</v>
      </c>
      <c r="C31" s="28">
        <f t="shared" si="6"/>
        <v>1.18245</v>
      </c>
      <c r="D31" s="27">
        <f t="shared" si="6"/>
        <v>0.60399999999999998</v>
      </c>
      <c r="E31" s="28">
        <f t="shared" si="6"/>
        <v>836.89618999999993</v>
      </c>
      <c r="F31" s="27">
        <f t="shared" si="6"/>
        <v>0.94201000000000001</v>
      </c>
      <c r="G31" s="28">
        <f t="shared" si="6"/>
        <v>0.53266000000000002</v>
      </c>
      <c r="H31" s="27">
        <f t="shared" si="6"/>
        <v>1.02708</v>
      </c>
      <c r="I31" s="28">
        <f t="shared" si="6"/>
        <v>0.48333999999999999</v>
      </c>
      <c r="J31" s="28">
        <f t="shared" si="6"/>
        <v>0.82200000000000006</v>
      </c>
      <c r="K31" s="27">
        <f t="shared" si="6"/>
        <v>83.703919999999997</v>
      </c>
      <c r="L31" s="19">
        <f t="shared" si="6"/>
        <v>0.82740000000000002</v>
      </c>
      <c r="M31" s="20">
        <f t="shared" si="6"/>
        <v>0.81659999999999999</v>
      </c>
      <c r="N31" s="19">
        <f t="shared" si="6"/>
        <v>0.87997999999999998</v>
      </c>
      <c r="O31" s="20">
        <f t="shared" si="6"/>
        <v>0.86917999999999995</v>
      </c>
    </row>
    <row r="32" spans="1:15" ht="15.75" thickBot="1" x14ac:dyDescent="0.3">
      <c r="A32" s="31" t="s">
        <v>20</v>
      </c>
      <c r="B32" s="32">
        <f t="shared" ref="B32:O32" si="7">B31/5</f>
        <v>0.17491600000000002</v>
      </c>
      <c r="C32" s="33">
        <f t="shared" si="7"/>
        <v>0.23649000000000001</v>
      </c>
      <c r="D32" s="33">
        <f t="shared" si="7"/>
        <v>0.12079999999999999</v>
      </c>
      <c r="E32" s="33">
        <f t="shared" si="7"/>
        <v>167.37923799999999</v>
      </c>
      <c r="F32" s="33">
        <f t="shared" si="7"/>
        <v>0.18840200000000001</v>
      </c>
      <c r="G32" s="33">
        <f t="shared" si="7"/>
        <v>0.106532</v>
      </c>
      <c r="H32" s="33">
        <f t="shared" si="7"/>
        <v>0.20541599999999999</v>
      </c>
      <c r="I32" s="33">
        <f t="shared" si="7"/>
        <v>9.6668000000000004E-2</v>
      </c>
      <c r="J32" s="33">
        <f>J31/6</f>
        <v>0.13700000000000001</v>
      </c>
      <c r="K32" s="33">
        <f t="shared" si="7"/>
        <v>16.740783999999998</v>
      </c>
      <c r="L32" s="24">
        <f t="shared" si="7"/>
        <v>0.16548000000000002</v>
      </c>
      <c r="M32" s="25">
        <f t="shared" si="7"/>
        <v>0.16331999999999999</v>
      </c>
      <c r="N32" s="24">
        <f t="shared" si="7"/>
        <v>0.17599599999999999</v>
      </c>
      <c r="O32" s="25">
        <f t="shared" si="7"/>
        <v>0.17383599999999999</v>
      </c>
    </row>
    <row r="33" spans="1:15" ht="15.75" thickTop="1" x14ac:dyDescent="0.25">
      <c r="A33" s="72"/>
      <c r="B33" s="73"/>
      <c r="C33" s="73"/>
      <c r="D33" s="73"/>
      <c r="E33" s="55"/>
      <c r="F33" s="73"/>
      <c r="G33" s="55"/>
      <c r="H33" s="73"/>
      <c r="I33" s="55"/>
      <c r="J33" s="55"/>
      <c r="K33" s="73"/>
      <c r="L33" s="19"/>
      <c r="M33" s="20"/>
      <c r="N33" s="19"/>
      <c r="O33" s="20"/>
    </row>
    <row r="34" spans="1:15" ht="20.25" x14ac:dyDescent="0.3">
      <c r="A34" s="36"/>
      <c r="B34" s="17"/>
      <c r="C34" s="52"/>
      <c r="D34" s="17"/>
      <c r="E34" s="38" t="s">
        <v>21</v>
      </c>
      <c r="F34" s="17"/>
      <c r="G34" s="18"/>
      <c r="H34" s="17"/>
      <c r="I34" s="18"/>
      <c r="J34" s="18"/>
      <c r="K34" s="17"/>
      <c r="L34" s="19"/>
      <c r="M34" s="20"/>
      <c r="N34" s="19"/>
      <c r="O34" s="20"/>
    </row>
    <row r="35" spans="1:15" ht="15.75" thickBot="1" x14ac:dyDescent="0.3">
      <c r="A35" s="39"/>
      <c r="B35" s="40"/>
      <c r="C35" s="41"/>
      <c r="D35" s="40"/>
      <c r="E35" s="41"/>
      <c r="F35" s="40"/>
      <c r="G35" s="41"/>
      <c r="H35" s="40"/>
      <c r="I35" s="41"/>
      <c r="J35" s="41"/>
      <c r="K35" s="40"/>
      <c r="L35" s="42"/>
      <c r="M35" s="43"/>
      <c r="N35" s="42"/>
      <c r="O35" s="43"/>
    </row>
    <row r="36" spans="1:15" x14ac:dyDescent="0.25">
      <c r="A36" s="44" t="s">
        <v>22</v>
      </c>
      <c r="B36" s="45">
        <f>SUM(B6:B10,B13:B15,B18:B22,B25:B30)</f>
        <v>2.7784999999999997</v>
      </c>
      <c r="C36" s="58">
        <f t="shared" ref="C36:K36" si="8">SUM(C6:C10,C13:C15,C18:C22,C25:C30,)</f>
        <v>3.7454750000000003</v>
      </c>
      <c r="D36" s="58">
        <f t="shared" si="8"/>
        <v>1.9128600000000002</v>
      </c>
      <c r="E36" s="58">
        <f t="shared" si="8"/>
        <v>2651.5884300000007</v>
      </c>
      <c r="F36" s="58">
        <f t="shared" si="8"/>
        <v>3.0191299999999996</v>
      </c>
      <c r="G36" s="58">
        <f t="shared" si="8"/>
        <v>1.6853100000000001</v>
      </c>
      <c r="H36" s="58">
        <f t="shared" si="8"/>
        <v>3.2547199999999994</v>
      </c>
      <c r="I36" s="58">
        <f t="shared" si="8"/>
        <v>1.5386599999999999</v>
      </c>
      <c r="J36" s="58">
        <f t="shared" si="8"/>
        <v>2.6004000000000005</v>
      </c>
      <c r="K36" s="58">
        <f t="shared" si="8"/>
        <v>265.38803999999999</v>
      </c>
      <c r="L36" s="19">
        <f>SUM(L11,L16,L23,L31)</f>
        <v>2.6175000000000002</v>
      </c>
      <c r="M36" s="19">
        <f>SUM(M11,M16,M23,M31)</f>
        <v>2.5833000000000004</v>
      </c>
      <c r="N36" s="19">
        <f>SUM(N11,N16,N23,N31)</f>
        <v>2.7955800000000002</v>
      </c>
      <c r="O36" s="19">
        <f>SUM(O11,O16,O23,O31)</f>
        <v>2.7613799999999999</v>
      </c>
    </row>
    <row r="37" spans="1:15" x14ac:dyDescent="0.25">
      <c r="A37" s="44" t="s">
        <v>23</v>
      </c>
      <c r="B37" s="45">
        <f>B36/19</f>
        <v>0.14623684210526314</v>
      </c>
      <c r="C37" s="46">
        <f>C36/19</f>
        <v>0.19713026315789475</v>
      </c>
      <c r="D37" s="46">
        <f t="shared" ref="D37:K37" si="9">D36/19</f>
        <v>0.10067684210526318</v>
      </c>
      <c r="E37" s="46">
        <f t="shared" si="9"/>
        <v>139.55728578947372</v>
      </c>
      <c r="F37" s="46">
        <f t="shared" si="9"/>
        <v>0.15890157894736839</v>
      </c>
      <c r="G37" s="46">
        <f t="shared" si="9"/>
        <v>8.870052631578948E-2</v>
      </c>
      <c r="H37" s="46">
        <f t="shared" si="9"/>
        <v>0.17130105263157891</v>
      </c>
      <c r="I37" s="46">
        <f t="shared" si="9"/>
        <v>8.0982105263157897E-2</v>
      </c>
      <c r="J37" s="46">
        <f t="shared" si="9"/>
        <v>0.13686315789473688</v>
      </c>
      <c r="K37" s="46">
        <f t="shared" si="9"/>
        <v>13.967791578947368</v>
      </c>
      <c r="L37" s="19">
        <f>L36/19</f>
        <v>0.13776315789473684</v>
      </c>
      <c r="M37" s="19">
        <f t="shared" ref="M37:O37" si="10">M36/19</f>
        <v>0.13596315789473687</v>
      </c>
      <c r="N37" s="19">
        <f t="shared" si="10"/>
        <v>0.14713578947368422</v>
      </c>
      <c r="O37" s="19">
        <f t="shared" si="10"/>
        <v>0.1453357894736842</v>
      </c>
    </row>
    <row r="38" spans="1:15" x14ac:dyDescent="0.25">
      <c r="A38" s="44" t="s">
        <v>24</v>
      </c>
      <c r="B38" s="45">
        <f>1/B37</f>
        <v>6.8382220622638128</v>
      </c>
      <c r="C38" s="46">
        <f>1/C37</f>
        <v>5.0727878306489824</v>
      </c>
      <c r="D38" s="45">
        <f>1/D37</f>
        <v>9.9327708248381992</v>
      </c>
      <c r="E38" s="46">
        <f>1000/E37</f>
        <v>7.1655162562313617</v>
      </c>
      <c r="F38" s="46">
        <f t="shared" ref="F38:J38" si="11">1/F37</f>
        <v>6.2932036712562898</v>
      </c>
      <c r="G38" s="45">
        <f t="shared" si="11"/>
        <v>11.273890263512349</v>
      </c>
      <c r="H38" s="46">
        <f t="shared" si="11"/>
        <v>5.8376757447645282</v>
      </c>
      <c r="I38" s="45">
        <f t="shared" si="11"/>
        <v>12.348407055489842</v>
      </c>
      <c r="J38" s="46">
        <f t="shared" si="11"/>
        <v>7.3065682202738023</v>
      </c>
      <c r="K38" s="46">
        <f>100/K37</f>
        <v>7.1593279033976058</v>
      </c>
      <c r="L38" s="19">
        <f>1/L37</f>
        <v>7.2588347659980901</v>
      </c>
      <c r="M38" s="19">
        <f t="shared" ref="M38:O38" si="12">1/M37</f>
        <v>7.3549336120466053</v>
      </c>
      <c r="N38" s="19">
        <f t="shared" si="12"/>
        <v>6.7964429563811439</v>
      </c>
      <c r="O38" s="19">
        <f t="shared" si="12"/>
        <v>6.8806176621834014</v>
      </c>
    </row>
    <row r="39" spans="1:15" ht="15.75" thickBot="1" x14ac:dyDescent="0.3">
      <c r="A39" s="47"/>
      <c r="B39" s="48"/>
      <c r="C39" s="49"/>
      <c r="D39" s="48"/>
      <c r="E39" s="49"/>
      <c r="F39" s="49"/>
      <c r="G39" s="48"/>
      <c r="H39" s="49"/>
      <c r="I39" s="48"/>
      <c r="J39" s="49"/>
      <c r="K39" s="48"/>
      <c r="L39" s="42"/>
      <c r="M39" s="43"/>
      <c r="N39" s="42"/>
      <c r="O39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6" workbookViewId="0">
      <selection activeCell="I44" sqref="I44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30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16">
        <v>41821</v>
      </c>
      <c r="B6" s="17">
        <v>0.14554</v>
      </c>
      <c r="C6" s="18">
        <v>0.19641</v>
      </c>
      <c r="D6" s="17">
        <v>0.10026</v>
      </c>
      <c r="E6" s="18">
        <v>138.80124000000001</v>
      </c>
      <c r="F6" s="17">
        <v>0.15658</v>
      </c>
      <c r="G6" s="18">
        <v>8.8690000000000005E-2</v>
      </c>
      <c r="H6" s="17">
        <v>0.17108000000000001</v>
      </c>
      <c r="I6" s="18">
        <v>7.9339999999999994E-2</v>
      </c>
      <c r="J6" s="18">
        <v>0.1371</v>
      </c>
      <c r="K6" s="17">
        <v>13.893890000000001</v>
      </c>
      <c r="L6" s="19">
        <v>0.13800000000000001</v>
      </c>
      <c r="M6" s="20">
        <v>0.13619999999999999</v>
      </c>
      <c r="N6" s="19">
        <v>0.14643999999999999</v>
      </c>
      <c r="O6" s="20">
        <v>0.14463999999999999</v>
      </c>
    </row>
    <row r="7" spans="1:15" x14ac:dyDescent="0.25">
      <c r="A7" s="16">
        <v>41822</v>
      </c>
      <c r="B7" s="17">
        <v>0.14502000000000001</v>
      </c>
      <c r="C7" s="18">
        <v>0.19605</v>
      </c>
      <c r="D7" s="17">
        <v>0.10018000000000001</v>
      </c>
      <c r="E7" s="18">
        <v>138.70269999999999</v>
      </c>
      <c r="F7" s="17">
        <v>0.15631999999999999</v>
      </c>
      <c r="G7" s="18">
        <v>8.8539999999999994E-2</v>
      </c>
      <c r="H7" s="17">
        <v>0.17088</v>
      </c>
      <c r="I7" s="18">
        <v>8.0019999999999994E-2</v>
      </c>
      <c r="J7" s="18">
        <v>0.1371</v>
      </c>
      <c r="K7" s="17">
        <v>13.911020000000001</v>
      </c>
      <c r="L7" s="19">
        <v>0.13800000000000001</v>
      </c>
      <c r="M7" s="20">
        <v>0.13619999999999999</v>
      </c>
      <c r="N7" s="19">
        <v>0.14591999999999999</v>
      </c>
      <c r="O7" s="20">
        <v>0.14412</v>
      </c>
    </row>
    <row r="8" spans="1:15" x14ac:dyDescent="0.25">
      <c r="A8" s="16">
        <v>41823</v>
      </c>
      <c r="B8" s="17">
        <v>0.14485999999999999</v>
      </c>
      <c r="C8" s="18">
        <v>0.19636000000000001</v>
      </c>
      <c r="D8" s="17">
        <v>0.10029</v>
      </c>
      <c r="E8" s="18">
        <v>138.38266999999999</v>
      </c>
      <c r="F8" s="17">
        <v>0.15636</v>
      </c>
      <c r="G8" s="18">
        <v>8.8520000000000001E-2</v>
      </c>
      <c r="H8" s="17">
        <v>0.17080000000000001</v>
      </c>
      <c r="I8" s="18">
        <v>7.9829999999999998E-2</v>
      </c>
      <c r="J8" s="18">
        <v>0.13700000000000001</v>
      </c>
      <c r="K8" s="17">
        <v>13.927759999999999</v>
      </c>
      <c r="L8" s="19">
        <v>0.13789999999999999</v>
      </c>
      <c r="M8" s="20">
        <v>0.1361</v>
      </c>
      <c r="N8" s="19">
        <v>0.14576</v>
      </c>
      <c r="O8" s="20">
        <v>0.14396</v>
      </c>
    </row>
    <row r="9" spans="1:15" ht="15.75" thickBot="1" x14ac:dyDescent="0.3">
      <c r="A9" s="21">
        <v>41824</v>
      </c>
      <c r="B9" s="22">
        <v>0.14605000000000001</v>
      </c>
      <c r="C9" s="23">
        <v>0.19703000000000001</v>
      </c>
      <c r="D9" s="22">
        <v>0.10055</v>
      </c>
      <c r="E9" s="23">
        <v>138.30784</v>
      </c>
      <c r="F9" s="22">
        <v>0.15661</v>
      </c>
      <c r="G9" s="23">
        <v>8.8590000000000002E-2</v>
      </c>
      <c r="H9" s="22">
        <v>0.17091000000000001</v>
      </c>
      <c r="I9" s="23">
        <v>7.9939999999999997E-2</v>
      </c>
      <c r="J9" s="23">
        <v>0.13700000000000001</v>
      </c>
      <c r="K9" s="22">
        <v>13.982049999999999</v>
      </c>
      <c r="L9" s="24">
        <v>0.13789999999999999</v>
      </c>
      <c r="M9" s="25">
        <v>0.13619999999999999</v>
      </c>
      <c r="N9" s="24">
        <v>0.14695</v>
      </c>
      <c r="O9" s="25">
        <v>0.14515</v>
      </c>
    </row>
    <row r="10" spans="1:15" ht="15.75" thickTop="1" x14ac:dyDescent="0.25">
      <c r="A10" s="26" t="s">
        <v>19</v>
      </c>
      <c r="B10" s="27">
        <f t="shared" ref="B10:O10" si="0">SUM(B6:B9)</f>
        <v>0.58147000000000004</v>
      </c>
      <c r="C10" s="28">
        <f t="shared" si="0"/>
        <v>0.78585000000000005</v>
      </c>
      <c r="D10" s="27">
        <f t="shared" si="0"/>
        <v>0.40127999999999997</v>
      </c>
      <c r="E10" s="28">
        <f t="shared" si="0"/>
        <v>554.19444999999996</v>
      </c>
      <c r="F10" s="27">
        <f t="shared" si="0"/>
        <v>0.62586999999999993</v>
      </c>
      <c r="G10" s="28">
        <f t="shared" si="0"/>
        <v>0.35433999999999999</v>
      </c>
      <c r="H10" s="27">
        <f t="shared" si="0"/>
        <v>0.68367000000000011</v>
      </c>
      <c r="I10" s="28">
        <f t="shared" si="0"/>
        <v>0.31913000000000002</v>
      </c>
      <c r="J10" s="28">
        <f t="shared" si="0"/>
        <v>0.54820000000000002</v>
      </c>
      <c r="K10" s="27">
        <f t="shared" si="0"/>
        <v>55.71472</v>
      </c>
      <c r="L10" s="19">
        <f t="shared" si="0"/>
        <v>0.55180000000000007</v>
      </c>
      <c r="M10" s="20">
        <f t="shared" si="0"/>
        <v>0.54469999999999996</v>
      </c>
      <c r="N10" s="19">
        <f t="shared" si="0"/>
        <v>0.58506999999999998</v>
      </c>
      <c r="O10" s="20">
        <f t="shared" si="0"/>
        <v>0.57786999999999999</v>
      </c>
    </row>
    <row r="11" spans="1:15" ht="15.75" thickBot="1" x14ac:dyDescent="0.3">
      <c r="A11" s="31" t="s">
        <v>20</v>
      </c>
      <c r="B11" s="32">
        <f>B10/4</f>
        <v>0.14536750000000001</v>
      </c>
      <c r="C11" s="33">
        <f>C10/4</f>
        <v>0.19646250000000001</v>
      </c>
      <c r="D11" s="33">
        <f t="shared" ref="D11:K11" si="1">D10/4</f>
        <v>0.10031999999999999</v>
      </c>
      <c r="E11" s="33">
        <f t="shared" si="1"/>
        <v>138.54861249999999</v>
      </c>
      <c r="F11" s="33">
        <f t="shared" si="1"/>
        <v>0.15646749999999998</v>
      </c>
      <c r="G11" s="33">
        <f t="shared" si="1"/>
        <v>8.8584999999999997E-2</v>
      </c>
      <c r="H11" s="33">
        <f t="shared" si="1"/>
        <v>0.17091750000000003</v>
      </c>
      <c r="I11" s="33">
        <f t="shared" si="1"/>
        <v>7.9782500000000006E-2</v>
      </c>
      <c r="J11" s="33">
        <f t="shared" si="1"/>
        <v>0.13705000000000001</v>
      </c>
      <c r="K11" s="33">
        <f t="shared" si="1"/>
        <v>13.92868</v>
      </c>
      <c r="L11" s="24">
        <f>L10/4</f>
        <v>0.13795000000000002</v>
      </c>
      <c r="M11" s="25">
        <f>M10/4</f>
        <v>0.13617499999999999</v>
      </c>
      <c r="N11" s="24">
        <f>N10/4</f>
        <v>0.14626749999999999</v>
      </c>
      <c r="O11" s="25">
        <f>O10/4</f>
        <v>0.1444675</v>
      </c>
    </row>
    <row r="12" spans="1:15" ht="15.75" thickTop="1" x14ac:dyDescent="0.25">
      <c r="A12" s="16">
        <v>41828</v>
      </c>
      <c r="B12" s="17">
        <v>0.14616000000000001</v>
      </c>
      <c r="C12" s="18">
        <v>0.19697999999999999</v>
      </c>
      <c r="D12" s="17">
        <v>0.10070999999999999</v>
      </c>
      <c r="E12" s="18">
        <v>138.37513999999999</v>
      </c>
      <c r="F12" s="17">
        <v>0.15642</v>
      </c>
      <c r="G12" s="18">
        <v>8.8739999999999999E-2</v>
      </c>
      <c r="H12" s="17">
        <v>0.17080000000000001</v>
      </c>
      <c r="I12" s="18">
        <v>7.9979999999999996E-2</v>
      </c>
      <c r="J12" s="18">
        <v>0.13700000000000001</v>
      </c>
      <c r="K12" s="17">
        <v>13.956530000000001</v>
      </c>
      <c r="L12" s="19">
        <v>0.13789999999999999</v>
      </c>
      <c r="M12" s="20">
        <v>0.1361</v>
      </c>
      <c r="N12" s="19">
        <v>0.14706</v>
      </c>
      <c r="O12" s="20">
        <v>0.14526</v>
      </c>
    </row>
    <row r="13" spans="1:15" x14ac:dyDescent="0.25">
      <c r="A13" s="16">
        <v>41829</v>
      </c>
      <c r="B13" s="17">
        <v>0.14585000000000001</v>
      </c>
      <c r="C13" s="18">
        <v>0.19897000000000001</v>
      </c>
      <c r="D13" s="17">
        <v>0.10069</v>
      </c>
      <c r="E13" s="18">
        <v>138.57499000000001</v>
      </c>
      <c r="F13" s="17">
        <v>0.15615999999999999</v>
      </c>
      <c r="G13" s="18">
        <v>8.8730000000000003E-2</v>
      </c>
      <c r="H13" s="17">
        <v>0.17046</v>
      </c>
      <c r="I13" s="18">
        <v>8.0030000000000004E-2</v>
      </c>
      <c r="J13" s="18">
        <v>0.13700000000000001</v>
      </c>
      <c r="K13" s="17">
        <v>13.927250000000001</v>
      </c>
      <c r="L13" s="19">
        <v>0.13789999999999999</v>
      </c>
      <c r="M13" s="20">
        <v>0.1361</v>
      </c>
      <c r="N13" s="19">
        <v>0.14674999999999999</v>
      </c>
      <c r="O13" s="20">
        <v>0.14495</v>
      </c>
    </row>
    <row r="14" spans="1:15" x14ac:dyDescent="0.25">
      <c r="A14" s="16">
        <v>41830</v>
      </c>
      <c r="B14" s="17">
        <v>0.14568</v>
      </c>
      <c r="C14" s="18">
        <v>0.19686000000000001</v>
      </c>
      <c r="D14" s="17">
        <v>0.10052</v>
      </c>
      <c r="E14" s="18">
        <v>138.69486000000001</v>
      </c>
      <c r="F14" s="17">
        <v>0.15558</v>
      </c>
      <c r="G14" s="18">
        <v>8.8679999999999995E-2</v>
      </c>
      <c r="H14" s="17">
        <v>0.17018</v>
      </c>
      <c r="I14" s="18">
        <v>7.9979999999999996E-2</v>
      </c>
      <c r="J14" s="18">
        <v>0.13700000000000001</v>
      </c>
      <c r="K14" s="17">
        <v>13.92793</v>
      </c>
      <c r="L14" s="19">
        <v>0.13789999999999999</v>
      </c>
      <c r="M14" s="20">
        <v>0.1361</v>
      </c>
      <c r="N14" s="19">
        <v>0.14657999999999999</v>
      </c>
      <c r="O14" s="20">
        <v>0.14477999999999999</v>
      </c>
    </row>
    <row r="15" spans="1:15" ht="15.75" thickBot="1" x14ac:dyDescent="0.3">
      <c r="A15" s="21">
        <v>41831</v>
      </c>
      <c r="B15" s="22">
        <v>0.14588999999999999</v>
      </c>
      <c r="C15" s="23">
        <v>0.19694</v>
      </c>
      <c r="D15" s="22">
        <v>0.10069</v>
      </c>
      <c r="E15" s="23">
        <v>138.68253000000001</v>
      </c>
      <c r="F15" s="22">
        <v>0.15529000000000001</v>
      </c>
      <c r="G15" s="23">
        <v>8.8660000000000003E-2</v>
      </c>
      <c r="H15" s="22">
        <v>0.17011000000000001</v>
      </c>
      <c r="I15" s="23">
        <v>7.9990000000000006E-2</v>
      </c>
      <c r="J15" s="23">
        <v>0.13700000000000001</v>
      </c>
      <c r="K15" s="22">
        <v>13.882379999999999</v>
      </c>
      <c r="L15" s="24">
        <v>0.13789999999999999</v>
      </c>
      <c r="M15" s="25">
        <v>0.1361</v>
      </c>
      <c r="N15" s="24">
        <v>0.14679</v>
      </c>
      <c r="O15" s="25">
        <v>0.14499000000000001</v>
      </c>
    </row>
    <row r="16" spans="1:15" ht="15.75" thickTop="1" x14ac:dyDescent="0.25">
      <c r="A16" s="26" t="s">
        <v>19</v>
      </c>
      <c r="B16" s="27">
        <f t="shared" ref="B16:O16" si="2">SUM(B12:B15)</f>
        <v>0.58357999999999999</v>
      </c>
      <c r="C16" s="28">
        <f t="shared" si="2"/>
        <v>0.78975000000000006</v>
      </c>
      <c r="D16" s="27">
        <f t="shared" si="2"/>
        <v>0.40260999999999997</v>
      </c>
      <c r="E16" s="28">
        <f t="shared" si="2"/>
        <v>554.32752000000005</v>
      </c>
      <c r="F16" s="27">
        <f t="shared" si="2"/>
        <v>0.62344999999999995</v>
      </c>
      <c r="G16" s="28">
        <f t="shared" si="2"/>
        <v>0.35481000000000001</v>
      </c>
      <c r="H16" s="27">
        <f t="shared" si="2"/>
        <v>0.68154999999999999</v>
      </c>
      <c r="I16" s="28">
        <f t="shared" si="2"/>
        <v>0.31997999999999999</v>
      </c>
      <c r="J16" s="28">
        <f t="shared" si="2"/>
        <v>0.54800000000000004</v>
      </c>
      <c r="K16" s="27">
        <f t="shared" si="2"/>
        <v>55.694090000000003</v>
      </c>
      <c r="L16" s="19">
        <f t="shared" si="2"/>
        <v>0.55159999999999998</v>
      </c>
      <c r="M16" s="20">
        <f t="shared" si="2"/>
        <v>0.5444</v>
      </c>
      <c r="N16" s="19">
        <f t="shared" si="2"/>
        <v>0.58718000000000004</v>
      </c>
      <c r="O16" s="20">
        <f t="shared" si="2"/>
        <v>0.57997999999999994</v>
      </c>
    </row>
    <row r="17" spans="1:15" ht="15.75" thickBot="1" x14ac:dyDescent="0.3">
      <c r="A17" s="31" t="s">
        <v>20</v>
      </c>
      <c r="B17" s="32">
        <f>B16/5</f>
        <v>0.116716</v>
      </c>
      <c r="C17" s="33">
        <f>C16/5</f>
        <v>0.15795000000000001</v>
      </c>
      <c r="D17" s="33">
        <f t="shared" ref="D17:K17" si="3">D16/5</f>
        <v>8.0521999999999996E-2</v>
      </c>
      <c r="E17" s="33">
        <f t="shared" si="3"/>
        <v>110.86550400000002</v>
      </c>
      <c r="F17" s="33">
        <f t="shared" si="3"/>
        <v>0.12469</v>
      </c>
      <c r="G17" s="33">
        <f t="shared" si="3"/>
        <v>7.0961999999999997E-2</v>
      </c>
      <c r="H17" s="33">
        <f t="shared" si="3"/>
        <v>0.13630999999999999</v>
      </c>
      <c r="I17" s="33">
        <f t="shared" si="3"/>
        <v>6.3995999999999997E-2</v>
      </c>
      <c r="J17" s="33">
        <f t="shared" si="3"/>
        <v>0.1096</v>
      </c>
      <c r="K17" s="33">
        <f t="shared" si="3"/>
        <v>11.138818000000001</v>
      </c>
      <c r="L17" s="24">
        <f>L16/5</f>
        <v>0.11032</v>
      </c>
      <c r="M17" s="25">
        <f>M16/5</f>
        <v>0.10888</v>
      </c>
      <c r="N17" s="24">
        <f>N16/5</f>
        <v>0.11743600000000001</v>
      </c>
      <c r="O17" s="25">
        <f>O16/5</f>
        <v>0.11599599999999999</v>
      </c>
    </row>
    <row r="18" spans="1:15" ht="15" customHeight="1" thickTop="1" x14ac:dyDescent="0.25">
      <c r="A18" s="16">
        <v>41834</v>
      </c>
      <c r="B18" s="17">
        <v>0.14602000000000001</v>
      </c>
      <c r="C18" s="18">
        <v>0.19705</v>
      </c>
      <c r="D18" s="17">
        <v>0.10073</v>
      </c>
      <c r="E18" s="18">
        <v>139.55368000000001</v>
      </c>
      <c r="F18" s="17">
        <v>0.15551000000000001</v>
      </c>
      <c r="G18" s="18">
        <v>8.8669999999999999E-2</v>
      </c>
      <c r="H18" s="17">
        <v>0.17000999999999999</v>
      </c>
      <c r="I18" s="18">
        <v>8.0049999999999996E-2</v>
      </c>
      <c r="J18" s="18">
        <v>0.13700000000000001</v>
      </c>
      <c r="K18" s="17">
        <v>13.885809999999999</v>
      </c>
      <c r="L18" s="19">
        <v>0.13789999999999999</v>
      </c>
      <c r="M18" s="20">
        <v>0.1361</v>
      </c>
      <c r="N18" s="19">
        <v>0.14692</v>
      </c>
      <c r="O18" s="20">
        <v>0.14512</v>
      </c>
    </row>
    <row r="19" spans="1:15" x14ac:dyDescent="0.25">
      <c r="A19" s="16">
        <v>41835</v>
      </c>
      <c r="B19" s="17">
        <v>0.14596000000000001</v>
      </c>
      <c r="C19" s="18">
        <v>0.19686000000000001</v>
      </c>
      <c r="D19" s="17">
        <v>0.10065</v>
      </c>
      <c r="E19" s="18">
        <v>139.71741</v>
      </c>
      <c r="F19" s="17">
        <v>0.15569</v>
      </c>
      <c r="G19" s="18">
        <v>8.8709999999999997E-2</v>
      </c>
      <c r="H19" s="17">
        <v>0.17016999999999999</v>
      </c>
      <c r="I19" s="18">
        <v>8.0250000000000002E-2</v>
      </c>
      <c r="J19" s="18">
        <v>0.1371</v>
      </c>
      <c r="K19" s="17">
        <v>13.92216</v>
      </c>
      <c r="L19" s="19">
        <v>0.13800000000000001</v>
      </c>
      <c r="M19" s="20">
        <v>0.13619999999999999</v>
      </c>
      <c r="N19" s="19">
        <v>0.14685999999999999</v>
      </c>
      <c r="O19" s="20">
        <v>0.14505999999999999</v>
      </c>
    </row>
    <row r="20" spans="1:15" x14ac:dyDescent="0.25">
      <c r="A20" s="16">
        <v>41836</v>
      </c>
      <c r="B20" s="17">
        <v>0.14632000000000001</v>
      </c>
      <c r="C20" s="18">
        <v>0.19763</v>
      </c>
      <c r="D20" s="17">
        <v>0.10102999999999999</v>
      </c>
      <c r="E20" s="18">
        <v>140.45466999999999</v>
      </c>
      <c r="F20" s="17">
        <v>0.15631</v>
      </c>
      <c r="G20" s="18">
        <v>8.8730000000000003E-2</v>
      </c>
      <c r="H20" s="17">
        <v>0.17052</v>
      </c>
      <c r="I20" s="18">
        <v>7.9969999999999999E-2</v>
      </c>
      <c r="J20" s="18">
        <v>0.1371</v>
      </c>
      <c r="K20" s="17">
        <v>13.9405</v>
      </c>
      <c r="L20" s="19">
        <v>0.13800000000000001</v>
      </c>
      <c r="M20" s="20">
        <v>0.13619999999999999</v>
      </c>
      <c r="N20" s="19">
        <v>0.14721999999999999</v>
      </c>
      <c r="O20" s="20">
        <v>0.14541999999999999</v>
      </c>
    </row>
    <row r="21" spans="1:15" x14ac:dyDescent="0.25">
      <c r="A21" s="16">
        <v>41837</v>
      </c>
      <c r="B21" s="17">
        <v>0.14655000000000001</v>
      </c>
      <c r="C21" s="18">
        <v>0.19825999999999999</v>
      </c>
      <c r="D21" s="17">
        <v>0.10123</v>
      </c>
      <c r="E21" s="18">
        <v>141.47640000000001</v>
      </c>
      <c r="F21" s="17">
        <v>0.15703</v>
      </c>
      <c r="G21" s="18">
        <v>8.0009999999999998E-2</v>
      </c>
      <c r="H21" s="17">
        <v>0.17041999999999999</v>
      </c>
      <c r="I21" s="18">
        <v>8.0009999999999998E-2</v>
      </c>
      <c r="J21" s="18">
        <v>0.1371</v>
      </c>
      <c r="K21" s="17">
        <v>13.943070000000001</v>
      </c>
      <c r="L21" s="19">
        <v>0.13800000000000001</v>
      </c>
      <c r="M21" s="20">
        <v>0.13619999999999999</v>
      </c>
      <c r="N21" s="19">
        <v>0.14745</v>
      </c>
      <c r="O21" s="20">
        <v>0.14565</v>
      </c>
    </row>
    <row r="22" spans="1:15" ht="15.75" thickBot="1" x14ac:dyDescent="0.3">
      <c r="A22" s="21">
        <v>41838</v>
      </c>
      <c r="B22" s="22">
        <v>0.14643</v>
      </c>
      <c r="C22" s="23">
        <v>0.19850999999999999</v>
      </c>
      <c r="D22" s="22">
        <v>0.10143000000000001</v>
      </c>
      <c r="E22" s="23">
        <v>141.26078000000001</v>
      </c>
      <c r="F22" s="22">
        <v>0.15781999999999999</v>
      </c>
      <c r="G22" s="23">
        <v>8.9010000000000006E-2</v>
      </c>
      <c r="H22" s="22">
        <v>0.17041999999999999</v>
      </c>
      <c r="I22" s="23">
        <v>8.0189999999999997E-2</v>
      </c>
      <c r="J22" s="23">
        <v>0.13719999999999999</v>
      </c>
      <c r="K22" s="22">
        <v>13.919280000000001</v>
      </c>
      <c r="L22" s="24">
        <v>1.3809999999999999E-2</v>
      </c>
      <c r="M22" s="25">
        <v>0.1363</v>
      </c>
      <c r="N22" s="24">
        <v>0.14732999999999999</v>
      </c>
      <c r="O22" s="25">
        <v>0.14552999999999999</v>
      </c>
    </row>
    <row r="23" spans="1:15" ht="15.75" thickTop="1" x14ac:dyDescent="0.25">
      <c r="A23" s="26" t="s">
        <v>19</v>
      </c>
      <c r="B23" s="27">
        <f t="shared" ref="B23:O23" si="4">SUM(B18:B22)</f>
        <v>0.73128000000000015</v>
      </c>
      <c r="C23" s="28">
        <f t="shared" si="4"/>
        <v>0.98830999999999991</v>
      </c>
      <c r="D23" s="27">
        <f t="shared" si="4"/>
        <v>0.50507000000000002</v>
      </c>
      <c r="E23" s="28">
        <f t="shared" si="4"/>
        <v>702.46294000000012</v>
      </c>
      <c r="F23" s="27">
        <f t="shared" si="4"/>
        <v>0.78236000000000006</v>
      </c>
      <c r="G23" s="28">
        <f t="shared" si="4"/>
        <v>0.43513000000000002</v>
      </c>
      <c r="H23" s="27">
        <f t="shared" si="4"/>
        <v>0.85153999999999996</v>
      </c>
      <c r="I23" s="28">
        <f t="shared" si="4"/>
        <v>0.40046999999999999</v>
      </c>
      <c r="J23" s="28">
        <f t="shared" si="4"/>
        <v>0.6855</v>
      </c>
      <c r="K23" s="27">
        <f t="shared" si="4"/>
        <v>69.61081999999999</v>
      </c>
      <c r="L23" s="19">
        <f t="shared" si="4"/>
        <v>0.56571000000000005</v>
      </c>
      <c r="M23" s="20">
        <f t="shared" si="4"/>
        <v>0.68099999999999994</v>
      </c>
      <c r="N23" s="19">
        <f t="shared" si="4"/>
        <v>0.73577999999999988</v>
      </c>
      <c r="O23" s="20">
        <f t="shared" si="4"/>
        <v>0.72677999999999998</v>
      </c>
    </row>
    <row r="24" spans="1:15" ht="15.75" thickBot="1" x14ac:dyDescent="0.3">
      <c r="A24" s="31" t="s">
        <v>20</v>
      </c>
      <c r="B24" s="32">
        <f>B23/5</f>
        <v>0.14625600000000002</v>
      </c>
      <c r="C24" s="33">
        <f>C23/5</f>
        <v>0.19766199999999998</v>
      </c>
      <c r="D24" s="33">
        <f t="shared" ref="D24:K24" si="5">D23/5</f>
        <v>0.10101400000000001</v>
      </c>
      <c r="E24" s="33">
        <f t="shared" si="5"/>
        <v>140.49258800000001</v>
      </c>
      <c r="F24" s="33">
        <f t="shared" si="5"/>
        <v>0.156472</v>
      </c>
      <c r="G24" s="33">
        <f t="shared" si="5"/>
        <v>8.7026000000000006E-2</v>
      </c>
      <c r="H24" s="33">
        <f t="shared" si="5"/>
        <v>0.17030799999999999</v>
      </c>
      <c r="I24" s="33">
        <f t="shared" si="5"/>
        <v>8.0093999999999999E-2</v>
      </c>
      <c r="J24" s="33">
        <f t="shared" si="5"/>
        <v>0.1371</v>
      </c>
      <c r="K24" s="33">
        <f t="shared" si="5"/>
        <v>13.922163999999999</v>
      </c>
      <c r="L24" s="24">
        <f>L23/5</f>
        <v>0.11314200000000001</v>
      </c>
      <c r="M24" s="25">
        <f>M23/5</f>
        <v>0.13619999999999999</v>
      </c>
      <c r="N24" s="24">
        <f>N23/5</f>
        <v>0.14715599999999998</v>
      </c>
      <c r="O24" s="25">
        <f>O23/5</f>
        <v>0.14535599999999999</v>
      </c>
    </row>
    <row r="25" spans="1:15" ht="15.75" thickTop="1" x14ac:dyDescent="0.25">
      <c r="A25" s="16">
        <v>41841</v>
      </c>
      <c r="B25" s="17">
        <v>0.14615</v>
      </c>
      <c r="C25" s="18">
        <v>0.19847999999999999</v>
      </c>
      <c r="D25" s="17">
        <v>0.10147</v>
      </c>
      <c r="E25" s="18">
        <v>141.46761000000001</v>
      </c>
      <c r="F25" s="17">
        <v>0.15789</v>
      </c>
      <c r="G25" s="18">
        <v>8.8999999999999996E-2</v>
      </c>
      <c r="H25" s="17">
        <v>0.17030999999999999</v>
      </c>
      <c r="I25" s="18">
        <v>8.0310000000000006E-2</v>
      </c>
      <c r="J25" s="18">
        <v>0.13719999999999999</v>
      </c>
      <c r="K25" s="17">
        <v>13.90771</v>
      </c>
      <c r="L25" s="19">
        <v>0.1381</v>
      </c>
      <c r="M25" s="20">
        <v>0.1363</v>
      </c>
      <c r="N25" s="19">
        <v>0.14704999999999999</v>
      </c>
      <c r="O25" s="20">
        <v>0.14524999999999999</v>
      </c>
    </row>
    <row r="26" spans="1:15" x14ac:dyDescent="0.25">
      <c r="A26" s="16">
        <v>41842</v>
      </c>
      <c r="B26" s="17">
        <v>0.14623</v>
      </c>
      <c r="C26" s="18">
        <v>0.19853999999999999</v>
      </c>
      <c r="D26" s="17">
        <v>0.10142</v>
      </c>
      <c r="E26" s="18">
        <v>140.99204</v>
      </c>
      <c r="F26" s="17">
        <v>0.15769</v>
      </c>
      <c r="G26" s="18">
        <v>8.9029999999999998E-2</v>
      </c>
      <c r="H26" s="17">
        <v>0.17021</v>
      </c>
      <c r="I26" s="18">
        <v>8.0350000000000005E-2</v>
      </c>
      <c r="J26" s="18">
        <v>0.13719999999999999</v>
      </c>
      <c r="K26" s="17">
        <v>13.89939</v>
      </c>
      <c r="L26" s="19">
        <v>0.1381</v>
      </c>
      <c r="M26" s="20">
        <v>0.1363</v>
      </c>
      <c r="N26" s="19">
        <v>0.14713000000000001</v>
      </c>
      <c r="O26" s="20">
        <v>0.14532999999999999</v>
      </c>
    </row>
    <row r="27" spans="1:15" x14ac:dyDescent="0.25">
      <c r="A27" s="16">
        <v>41843</v>
      </c>
      <c r="B27" s="17">
        <v>0.14815999999999999</v>
      </c>
      <c r="C27" s="18">
        <v>0.19933999999999999</v>
      </c>
      <c r="D27" s="17">
        <v>0.10172</v>
      </c>
      <c r="E27" s="18">
        <v>140.62549999999999</v>
      </c>
      <c r="F27" s="17">
        <v>0.15816</v>
      </c>
      <c r="G27" s="18">
        <v>8.9149999999999993E-2</v>
      </c>
      <c r="H27" s="17">
        <v>0.17016000000000001</v>
      </c>
      <c r="I27" s="18">
        <v>8.0420000000000005E-2</v>
      </c>
      <c r="J27" s="18">
        <v>0.13719999999999999</v>
      </c>
      <c r="K27" s="17">
        <v>13.9222</v>
      </c>
      <c r="L27" s="19">
        <v>0.1381</v>
      </c>
      <c r="M27" s="20">
        <v>0.1363</v>
      </c>
      <c r="N27" s="19">
        <v>0.14699000000000001</v>
      </c>
      <c r="O27" s="20">
        <v>0.14519000000000001</v>
      </c>
    </row>
    <row r="28" spans="1:15" x14ac:dyDescent="0.25">
      <c r="A28" s="16">
        <v>41844</v>
      </c>
      <c r="B28" s="17">
        <v>0.14554</v>
      </c>
      <c r="C28" s="18">
        <v>0.19939999999999999</v>
      </c>
      <c r="D28" s="17">
        <v>0.1019</v>
      </c>
      <c r="E28" s="18">
        <v>140.36795000000001</v>
      </c>
      <c r="F28" s="17">
        <v>0.15798999999999999</v>
      </c>
      <c r="G28" s="18">
        <v>8.9179999999999995E-2</v>
      </c>
      <c r="H28" s="17">
        <v>0.16988</v>
      </c>
      <c r="I28" s="18">
        <v>8.9179999999999995E-2</v>
      </c>
      <c r="J28" s="18">
        <v>0.13719999999999999</v>
      </c>
      <c r="K28" s="17">
        <v>13.9198</v>
      </c>
      <c r="L28" s="19">
        <v>0.1381</v>
      </c>
      <c r="M28" s="20">
        <v>0.1363</v>
      </c>
      <c r="N28" s="19">
        <v>0.14643999999999999</v>
      </c>
      <c r="O28" s="20">
        <v>0.14463999999999999</v>
      </c>
    </row>
    <row r="29" spans="1:15" ht="15.75" thickBot="1" x14ac:dyDescent="0.3">
      <c r="A29" s="21">
        <v>41845</v>
      </c>
      <c r="B29" s="22">
        <v>0.14538999999999999</v>
      </c>
      <c r="C29" s="23">
        <v>0.19957</v>
      </c>
      <c r="D29" s="22">
        <v>0.10191</v>
      </c>
      <c r="E29" s="23">
        <v>141.09699000000001</v>
      </c>
      <c r="F29" s="22">
        <v>0.15889</v>
      </c>
      <c r="G29" s="23">
        <v>8.9209999999999998E-2</v>
      </c>
      <c r="H29" s="22">
        <v>0.17005000000000001</v>
      </c>
      <c r="I29" s="23">
        <v>8.9200000000000002E-2</v>
      </c>
      <c r="J29" s="23">
        <v>0.13719999999999999</v>
      </c>
      <c r="K29" s="22">
        <v>13.94947</v>
      </c>
      <c r="L29" s="24">
        <v>0.1381</v>
      </c>
      <c r="M29" s="25">
        <v>0.1363</v>
      </c>
      <c r="N29" s="24">
        <v>0.14629</v>
      </c>
      <c r="O29" s="25">
        <v>0.14449000000000001</v>
      </c>
    </row>
    <row r="30" spans="1:15" ht="15.75" thickTop="1" x14ac:dyDescent="0.25">
      <c r="A30" s="26" t="s">
        <v>19</v>
      </c>
      <c r="B30" s="27">
        <f t="shared" ref="B30:O30" si="6">SUM(B25:B29)</f>
        <v>0.73146999999999995</v>
      </c>
      <c r="C30" s="28">
        <f t="shared" si="6"/>
        <v>0.99533000000000005</v>
      </c>
      <c r="D30" s="27">
        <f t="shared" si="6"/>
        <v>0.50842000000000009</v>
      </c>
      <c r="E30" s="28">
        <f t="shared" si="6"/>
        <v>704.55008999999995</v>
      </c>
      <c r="F30" s="27">
        <f t="shared" si="6"/>
        <v>0.79061999999999988</v>
      </c>
      <c r="G30" s="28">
        <f t="shared" si="6"/>
        <v>0.44556999999999997</v>
      </c>
      <c r="H30" s="27">
        <f t="shared" si="6"/>
        <v>0.85061000000000009</v>
      </c>
      <c r="I30" s="28">
        <f t="shared" si="6"/>
        <v>0.41946</v>
      </c>
      <c r="J30" s="28">
        <f t="shared" si="6"/>
        <v>0.68599999999999994</v>
      </c>
      <c r="K30" s="27">
        <f t="shared" si="6"/>
        <v>69.598569999999995</v>
      </c>
      <c r="L30" s="19">
        <f t="shared" si="6"/>
        <v>0.6905</v>
      </c>
      <c r="M30" s="20">
        <f t="shared" si="6"/>
        <v>0.68149999999999999</v>
      </c>
      <c r="N30" s="19">
        <f t="shared" si="6"/>
        <v>0.7339</v>
      </c>
      <c r="O30" s="20">
        <f t="shared" si="6"/>
        <v>0.72489999999999999</v>
      </c>
    </row>
    <row r="31" spans="1:15" ht="15.75" thickBot="1" x14ac:dyDescent="0.3">
      <c r="A31" s="31" t="s">
        <v>20</v>
      </c>
      <c r="B31" s="27">
        <f>B30/5</f>
        <v>0.14629399999999998</v>
      </c>
      <c r="C31" s="33">
        <f>C30/5</f>
        <v>0.19906600000000002</v>
      </c>
      <c r="D31" s="28">
        <f t="shared" ref="D31:K31" si="7">D30/5</f>
        <v>0.10168400000000002</v>
      </c>
      <c r="E31" s="33">
        <f t="shared" si="7"/>
        <v>140.91001799999998</v>
      </c>
      <c r="F31" s="28">
        <f t="shared" si="7"/>
        <v>0.15812399999999999</v>
      </c>
      <c r="G31" s="33">
        <f t="shared" si="7"/>
        <v>8.9113999999999999E-2</v>
      </c>
      <c r="H31" s="28">
        <f t="shared" si="7"/>
        <v>0.17012200000000002</v>
      </c>
      <c r="I31" s="33">
        <f t="shared" si="7"/>
        <v>8.3891999999999994E-2</v>
      </c>
      <c r="J31" s="28">
        <f t="shared" si="7"/>
        <v>0.13719999999999999</v>
      </c>
      <c r="K31" s="33">
        <f t="shared" si="7"/>
        <v>13.919713999999999</v>
      </c>
      <c r="L31" s="19">
        <f>L30/5</f>
        <v>0.1381</v>
      </c>
      <c r="M31" s="25">
        <f>M30/5</f>
        <v>0.1363</v>
      </c>
      <c r="N31" s="19">
        <f>N30/5</f>
        <v>0.14677999999999999</v>
      </c>
      <c r="O31" s="20">
        <f>O30/5</f>
        <v>0.14498</v>
      </c>
    </row>
    <row r="32" spans="1:15" ht="15.75" thickTop="1" x14ac:dyDescent="0.25">
      <c r="A32" s="67">
        <v>41848</v>
      </c>
      <c r="B32" s="64">
        <v>0.14593</v>
      </c>
      <c r="C32" s="17">
        <v>0.19980999999999999</v>
      </c>
      <c r="D32" s="64">
        <v>0.10213999999999999</v>
      </c>
      <c r="E32" s="17">
        <v>141.11775</v>
      </c>
      <c r="F32" s="64">
        <v>0.16027</v>
      </c>
      <c r="G32" s="17">
        <v>8.9300000000000004E-2</v>
      </c>
      <c r="H32" s="64">
        <v>0.17030000000000001</v>
      </c>
      <c r="I32" s="17">
        <v>8.0820000000000003E-2</v>
      </c>
      <c r="J32" s="64">
        <v>0.13719999999999999</v>
      </c>
      <c r="K32" s="17">
        <v>13.968669999999999</v>
      </c>
      <c r="L32" s="69">
        <v>0.1381</v>
      </c>
      <c r="M32" s="74">
        <v>0.1363</v>
      </c>
      <c r="N32" s="69">
        <v>0.14682999999999999</v>
      </c>
      <c r="O32" s="69">
        <v>0.14502999999999999</v>
      </c>
    </row>
    <row r="33" spans="1:15" x14ac:dyDescent="0.25">
      <c r="A33" s="67">
        <v>41849</v>
      </c>
      <c r="B33" s="18">
        <v>0.14595</v>
      </c>
      <c r="C33" s="17">
        <v>0.19980000000000001</v>
      </c>
      <c r="D33" s="18">
        <v>0.10211000000000001</v>
      </c>
      <c r="E33" s="17">
        <v>140.72827000000001</v>
      </c>
      <c r="F33" s="18">
        <v>0.16047</v>
      </c>
      <c r="G33" s="17">
        <v>8.9330000000000007E-2</v>
      </c>
      <c r="H33" s="18">
        <v>0.17033999999999999</v>
      </c>
      <c r="I33" s="17">
        <v>8.0759999999999998E-2</v>
      </c>
      <c r="J33" s="18">
        <v>0.13719999999999999</v>
      </c>
      <c r="K33" s="17">
        <v>13.96936</v>
      </c>
      <c r="L33" s="19">
        <v>0.1381</v>
      </c>
      <c r="M33" s="74">
        <v>0.1363</v>
      </c>
      <c r="N33" s="19">
        <v>0.14685000000000001</v>
      </c>
      <c r="O33" s="19">
        <v>0.14505000000000001</v>
      </c>
    </row>
    <row r="34" spans="1:15" x14ac:dyDescent="0.25">
      <c r="A34" s="75">
        <v>41850</v>
      </c>
      <c r="B34" s="18">
        <v>0.14607000000000001</v>
      </c>
      <c r="C34" s="17">
        <v>0.20016</v>
      </c>
      <c r="D34" s="18">
        <v>0.10223</v>
      </c>
      <c r="E34" s="17">
        <v>140.60650000000001</v>
      </c>
      <c r="F34" s="18">
        <v>0.16092999999999999</v>
      </c>
      <c r="G34" s="17">
        <v>8.9370000000000005E-2</v>
      </c>
      <c r="H34" s="18">
        <v>0.17044000000000001</v>
      </c>
      <c r="I34" s="17">
        <v>8.09E-2</v>
      </c>
      <c r="J34" s="18">
        <v>0.13719999999999999</v>
      </c>
      <c r="K34" s="17">
        <v>13.99817</v>
      </c>
      <c r="L34" s="19">
        <v>0.1381</v>
      </c>
      <c r="M34" s="74">
        <v>0.1363</v>
      </c>
      <c r="N34" s="19">
        <v>0.14696999999999999</v>
      </c>
      <c r="O34" s="19">
        <v>0.14516999999999999</v>
      </c>
    </row>
    <row r="35" spans="1:15" x14ac:dyDescent="0.25">
      <c r="A35" s="67">
        <v>41851</v>
      </c>
      <c r="B35" s="18">
        <v>0.14688000000000001</v>
      </c>
      <c r="C35" s="17">
        <v>0.20071</v>
      </c>
      <c r="D35" s="18">
        <v>0.102481</v>
      </c>
      <c r="E35" s="17">
        <v>140.56449000000001</v>
      </c>
      <c r="F35" s="18">
        <v>0.16162000000000001</v>
      </c>
      <c r="G35" s="17">
        <v>8.949E-2</v>
      </c>
      <c r="H35" s="18">
        <v>0.17072999999999999</v>
      </c>
      <c r="I35" s="17">
        <v>8.1100000000000005E-2</v>
      </c>
      <c r="J35" s="18">
        <v>0.13719999999999999</v>
      </c>
      <c r="K35" s="17">
        <v>14.079980000000001</v>
      </c>
      <c r="L35" s="19">
        <v>0.1381</v>
      </c>
      <c r="M35" s="74">
        <v>0.1363</v>
      </c>
      <c r="N35" s="19">
        <v>0.14777999999999999</v>
      </c>
      <c r="O35" s="19">
        <v>0.14598</v>
      </c>
    </row>
    <row r="36" spans="1:15" ht="15.75" thickBot="1" x14ac:dyDescent="0.3">
      <c r="A36" s="71"/>
      <c r="B36" s="41"/>
      <c r="C36" s="22"/>
      <c r="D36" s="41"/>
      <c r="E36" s="22"/>
      <c r="F36" s="41"/>
      <c r="G36" s="22"/>
      <c r="H36" s="41"/>
      <c r="I36" s="22"/>
      <c r="J36" s="41"/>
      <c r="K36" s="22"/>
      <c r="L36" s="42"/>
      <c r="M36" s="76"/>
      <c r="N36" s="42"/>
      <c r="O36" s="42"/>
    </row>
    <row r="37" spans="1:15" ht="15.75" thickTop="1" x14ac:dyDescent="0.25">
      <c r="A37" s="26" t="s">
        <v>19</v>
      </c>
      <c r="B37" s="27">
        <f t="shared" ref="B37:O37" si="8">SUM(B32:B36)</f>
        <v>0.58483000000000007</v>
      </c>
      <c r="C37" s="28">
        <f t="shared" si="8"/>
        <v>0.80048000000000008</v>
      </c>
      <c r="D37" s="27">
        <f t="shared" si="8"/>
        <v>0.40896099999999996</v>
      </c>
      <c r="E37" s="28">
        <f t="shared" si="8"/>
        <v>563.01701000000003</v>
      </c>
      <c r="F37" s="27">
        <f t="shared" si="8"/>
        <v>0.64329000000000003</v>
      </c>
      <c r="G37" s="28">
        <f t="shared" si="8"/>
        <v>0.35749000000000003</v>
      </c>
      <c r="H37" s="27">
        <f t="shared" si="8"/>
        <v>0.68181000000000003</v>
      </c>
      <c r="I37" s="28">
        <f t="shared" si="8"/>
        <v>0.32357999999999998</v>
      </c>
      <c r="J37" s="28">
        <f t="shared" si="8"/>
        <v>0.54879999999999995</v>
      </c>
      <c r="K37" s="27">
        <f t="shared" si="8"/>
        <v>56.016179999999999</v>
      </c>
      <c r="L37" s="19">
        <f t="shared" si="8"/>
        <v>0.5524</v>
      </c>
      <c r="M37" s="20">
        <f t="shared" si="8"/>
        <v>0.54520000000000002</v>
      </c>
      <c r="N37" s="19">
        <f t="shared" si="8"/>
        <v>0.58843000000000001</v>
      </c>
      <c r="O37" s="20">
        <f t="shared" si="8"/>
        <v>0.58123000000000002</v>
      </c>
    </row>
    <row r="38" spans="1:15" ht="15.75" thickBot="1" x14ac:dyDescent="0.3">
      <c r="A38" s="31" t="s">
        <v>20</v>
      </c>
      <c r="B38" s="32">
        <f>B37/4</f>
        <v>0.14620750000000002</v>
      </c>
      <c r="C38" s="33">
        <f>C37/4</f>
        <v>0.20012000000000002</v>
      </c>
      <c r="D38" s="33">
        <f t="shared" ref="D38:K38" si="9">D37/4</f>
        <v>0.10224024999999999</v>
      </c>
      <c r="E38" s="33">
        <f t="shared" si="9"/>
        <v>140.75425250000001</v>
      </c>
      <c r="F38" s="33">
        <f t="shared" si="9"/>
        <v>0.16082250000000001</v>
      </c>
      <c r="G38" s="33">
        <f t="shared" si="9"/>
        <v>8.9372500000000007E-2</v>
      </c>
      <c r="H38" s="33">
        <f t="shared" si="9"/>
        <v>0.17045250000000001</v>
      </c>
      <c r="I38" s="33">
        <f t="shared" si="9"/>
        <v>8.0894999999999995E-2</v>
      </c>
      <c r="J38" s="33">
        <f t="shared" si="9"/>
        <v>0.13719999999999999</v>
      </c>
      <c r="K38" s="33">
        <f t="shared" si="9"/>
        <v>14.004045</v>
      </c>
      <c r="L38" s="24">
        <f>L37/4</f>
        <v>0.1381</v>
      </c>
      <c r="M38" s="25">
        <f>M37/4</f>
        <v>0.1363</v>
      </c>
      <c r="N38" s="25">
        <f>N37/4</f>
        <v>0.1471075</v>
      </c>
      <c r="O38" s="25">
        <f>O37/4</f>
        <v>0.14530750000000001</v>
      </c>
    </row>
    <row r="39" spans="1:15" ht="15.75" thickTop="1" x14ac:dyDescent="0.25">
      <c r="A39" s="36"/>
      <c r="B39" s="17"/>
      <c r="C39" s="18"/>
      <c r="D39" s="17"/>
      <c r="E39" s="18"/>
      <c r="F39" s="17"/>
      <c r="G39" s="18"/>
      <c r="H39" s="17"/>
      <c r="I39" s="18"/>
      <c r="J39" s="18"/>
      <c r="K39" s="17"/>
      <c r="L39" s="19"/>
      <c r="M39" s="20"/>
      <c r="N39" s="19"/>
      <c r="O39" s="20"/>
    </row>
    <row r="40" spans="1:15" x14ac:dyDescent="0.25">
      <c r="A40" s="36"/>
      <c r="B40" s="17"/>
      <c r="C40" s="18"/>
      <c r="D40" s="17"/>
      <c r="E40" s="18"/>
      <c r="F40" s="17"/>
      <c r="G40" s="18"/>
      <c r="H40" s="17"/>
      <c r="I40" s="18"/>
      <c r="J40" s="18"/>
      <c r="K40" s="17"/>
      <c r="L40" s="19"/>
      <c r="M40" s="20"/>
      <c r="N40" s="19"/>
      <c r="O40" s="20"/>
    </row>
    <row r="41" spans="1:15" ht="20.25" x14ac:dyDescent="0.3">
      <c r="A41" s="36"/>
      <c r="B41" s="17"/>
      <c r="C41" s="52"/>
      <c r="D41" s="17"/>
      <c r="E41" s="38" t="s">
        <v>21</v>
      </c>
      <c r="F41" s="17"/>
      <c r="G41" s="18"/>
      <c r="H41" s="17"/>
      <c r="I41" s="18"/>
      <c r="J41" s="18"/>
      <c r="K41" s="17"/>
      <c r="L41" s="19"/>
      <c r="M41" s="20"/>
      <c r="N41" s="19"/>
      <c r="O41" s="20"/>
    </row>
    <row r="42" spans="1:15" ht="15.75" thickBot="1" x14ac:dyDescent="0.3">
      <c r="A42" s="39"/>
      <c r="B42" s="40"/>
      <c r="C42" s="41"/>
      <c r="D42" s="40"/>
      <c r="E42" s="41"/>
      <c r="F42" s="40"/>
      <c r="G42" s="41"/>
      <c r="H42" s="40"/>
      <c r="I42" s="41"/>
      <c r="J42" s="41"/>
      <c r="K42" s="40"/>
      <c r="L42" s="42"/>
      <c r="M42" s="43"/>
      <c r="N42" s="42"/>
      <c r="O42" s="43"/>
    </row>
    <row r="43" spans="1:15" x14ac:dyDescent="0.25">
      <c r="A43" s="44" t="s">
        <v>22</v>
      </c>
      <c r="B43" s="45">
        <f t="shared" ref="B43:K43" si="10">SUM(B6:B9,B12:B15,B18:B22,B25:B29,B32:B36)</f>
        <v>3.2126299999999999</v>
      </c>
      <c r="C43" s="58">
        <f t="shared" si="10"/>
        <v>4.3597200000000003</v>
      </c>
      <c r="D43" s="45">
        <f t="shared" si="10"/>
        <v>2.2263409999999997</v>
      </c>
      <c r="E43" s="58">
        <f t="shared" si="10"/>
        <v>3078.5520099999999</v>
      </c>
      <c r="F43" s="58">
        <f t="shared" si="10"/>
        <v>3.4655900000000002</v>
      </c>
      <c r="G43" s="45">
        <f t="shared" si="10"/>
        <v>1.9473399999999998</v>
      </c>
      <c r="H43" s="58">
        <f t="shared" si="10"/>
        <v>3.74918</v>
      </c>
      <c r="I43" s="45">
        <f t="shared" si="10"/>
        <v>1.7826199999999999</v>
      </c>
      <c r="J43" s="58">
        <f t="shared" si="10"/>
        <v>3.0164999999999997</v>
      </c>
      <c r="K43" s="46">
        <f t="shared" si="10"/>
        <v>306.63438000000002</v>
      </c>
      <c r="L43" s="19">
        <f>SUM(L10,L16,L23,L30,L37)</f>
        <v>2.9120100000000004</v>
      </c>
      <c r="M43" s="19">
        <f>SUM(M10,M16,M23,M30,M37)</f>
        <v>2.9967999999999999</v>
      </c>
      <c r="N43" s="19">
        <f>SUM(N10,N16,N23,N30,N37)</f>
        <v>3.2303600000000001</v>
      </c>
      <c r="O43" s="19">
        <f>SUM(O10,O16,O23,O30,O37)</f>
        <v>3.19076</v>
      </c>
    </row>
    <row r="44" spans="1:15" x14ac:dyDescent="0.25">
      <c r="A44" s="44" t="s">
        <v>23</v>
      </c>
      <c r="B44" s="45">
        <f>B43/22</f>
        <v>0.14602863636363636</v>
      </c>
      <c r="C44" s="46">
        <f>C43/22</f>
        <v>0.19816909090909093</v>
      </c>
      <c r="D44" s="46">
        <f t="shared" ref="D44:K44" si="11">D43/22</f>
        <v>0.10119731818181817</v>
      </c>
      <c r="E44" s="46">
        <f t="shared" si="11"/>
        <v>139.93418227272727</v>
      </c>
      <c r="F44" s="46">
        <f t="shared" si="11"/>
        <v>0.15752681818181818</v>
      </c>
      <c r="G44" s="46">
        <f t="shared" si="11"/>
        <v>8.8515454545454536E-2</v>
      </c>
      <c r="H44" s="46">
        <f t="shared" si="11"/>
        <v>0.17041727272727272</v>
      </c>
      <c r="I44" s="46">
        <f t="shared" si="11"/>
        <v>8.1028181818181819E-2</v>
      </c>
      <c r="J44" s="46">
        <f t="shared" si="11"/>
        <v>0.13711363636363635</v>
      </c>
      <c r="K44" s="46">
        <f t="shared" si="11"/>
        <v>13.937926363636365</v>
      </c>
      <c r="L44" s="19">
        <f>L43/22</f>
        <v>0.13236409090909093</v>
      </c>
      <c r="M44" s="19">
        <f t="shared" ref="M44:O44" si="12">M43/22</f>
        <v>0.13621818181818182</v>
      </c>
      <c r="N44" s="19">
        <f t="shared" si="12"/>
        <v>0.14683454545454547</v>
      </c>
      <c r="O44" s="19">
        <f t="shared" si="12"/>
        <v>0.14503454545454544</v>
      </c>
    </row>
    <row r="45" spans="1:15" x14ac:dyDescent="0.25">
      <c r="A45" s="44" t="s">
        <v>24</v>
      </c>
      <c r="B45" s="45">
        <f>1/B44</f>
        <v>6.8479719108643078</v>
      </c>
      <c r="C45" s="46">
        <f>1/C44</f>
        <v>5.046195627242116</v>
      </c>
      <c r="D45" s="45">
        <f>1/D44</f>
        <v>9.8816847913235222</v>
      </c>
      <c r="E45" s="46">
        <f>1000/E44</f>
        <v>7.1462167696169603</v>
      </c>
      <c r="F45" s="46">
        <f t="shared" ref="F45:J45" si="13">1/F44</f>
        <v>6.3481254274163996</v>
      </c>
      <c r="G45" s="45">
        <f t="shared" si="13"/>
        <v>11.297462179177751</v>
      </c>
      <c r="H45" s="46">
        <f t="shared" si="13"/>
        <v>5.8679497916877823</v>
      </c>
      <c r="I45" s="45">
        <f t="shared" si="13"/>
        <v>12.341385152191718</v>
      </c>
      <c r="J45" s="46">
        <f t="shared" si="13"/>
        <v>7.293220619923753</v>
      </c>
      <c r="K45" s="46">
        <f>100/K44</f>
        <v>7.1746684112851264</v>
      </c>
      <c r="L45" s="19">
        <f>1/L44</f>
        <v>7.5549191108547005</v>
      </c>
      <c r="M45" s="19">
        <f t="shared" ref="M45:O45" si="14">1/M44</f>
        <v>7.3411639081687134</v>
      </c>
      <c r="N45" s="19">
        <f t="shared" si="14"/>
        <v>6.8103864584752154</v>
      </c>
      <c r="O45" s="19">
        <f t="shared" si="14"/>
        <v>6.8949090498815337</v>
      </c>
    </row>
    <row r="46" spans="1:15" ht="15.75" thickBot="1" x14ac:dyDescent="0.3">
      <c r="A46" s="47"/>
      <c r="B46" s="48"/>
      <c r="C46" s="49"/>
      <c r="D46" s="48"/>
      <c r="E46" s="49"/>
      <c r="F46" s="49"/>
      <c r="G46" s="48"/>
      <c r="H46" s="49"/>
      <c r="I46" s="48"/>
      <c r="J46" s="49"/>
      <c r="K46" s="48"/>
      <c r="L46" s="42"/>
      <c r="M46" s="43"/>
      <c r="N46" s="42"/>
      <c r="O46" s="4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6" workbookViewId="0">
      <selection activeCell="I41" sqref="I41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31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ht="15.75" thickBot="1" x14ac:dyDescent="0.3">
      <c r="A6" s="77">
        <v>41852</v>
      </c>
      <c r="B6" s="78">
        <v>0.14746999999999999</v>
      </c>
      <c r="C6" s="79">
        <v>0.20064000000000001</v>
      </c>
      <c r="D6" s="78">
        <v>0.1026</v>
      </c>
      <c r="E6" s="79">
        <v>140.88416000000001</v>
      </c>
      <c r="F6" s="78">
        <v>0.16148999999999999</v>
      </c>
      <c r="G6" s="79">
        <v>8.9599999999999999E-2</v>
      </c>
      <c r="H6" s="78">
        <v>0.17102000000000001</v>
      </c>
      <c r="I6" s="79">
        <v>8.1269999999999995E-2</v>
      </c>
      <c r="J6" s="79">
        <v>0.13719999999999999</v>
      </c>
      <c r="K6" s="78">
        <v>14.11239</v>
      </c>
      <c r="L6" s="80">
        <v>0.1381</v>
      </c>
      <c r="M6" s="81">
        <v>0.1363</v>
      </c>
      <c r="N6" s="80">
        <v>0.14837</v>
      </c>
      <c r="O6" s="81">
        <v>0.14657000000000001</v>
      </c>
    </row>
    <row r="7" spans="1:15" ht="15.75" thickTop="1" x14ac:dyDescent="0.25">
      <c r="A7" s="26" t="s">
        <v>19</v>
      </c>
      <c r="B7" s="27">
        <f t="shared" ref="B7:O7" si="0">SUM(B6:B6)</f>
        <v>0.14746999999999999</v>
      </c>
      <c r="C7" s="28">
        <f t="shared" si="0"/>
        <v>0.20064000000000001</v>
      </c>
      <c r="D7" s="27">
        <f t="shared" si="0"/>
        <v>0.1026</v>
      </c>
      <c r="E7" s="28">
        <f t="shared" si="0"/>
        <v>140.88416000000001</v>
      </c>
      <c r="F7" s="27">
        <f t="shared" si="0"/>
        <v>0.16148999999999999</v>
      </c>
      <c r="G7" s="28">
        <f t="shared" si="0"/>
        <v>8.9599999999999999E-2</v>
      </c>
      <c r="H7" s="27">
        <f t="shared" si="0"/>
        <v>0.17102000000000001</v>
      </c>
      <c r="I7" s="28">
        <f t="shared" si="0"/>
        <v>8.1269999999999995E-2</v>
      </c>
      <c r="J7" s="28">
        <f t="shared" si="0"/>
        <v>0.13719999999999999</v>
      </c>
      <c r="K7" s="27">
        <f t="shared" si="0"/>
        <v>14.11239</v>
      </c>
      <c r="L7" s="19">
        <f t="shared" si="0"/>
        <v>0.1381</v>
      </c>
      <c r="M7" s="20">
        <f t="shared" si="0"/>
        <v>0.1363</v>
      </c>
      <c r="N7" s="19">
        <f t="shared" si="0"/>
        <v>0.14837</v>
      </c>
      <c r="O7" s="20">
        <f t="shared" si="0"/>
        <v>0.14657000000000001</v>
      </c>
    </row>
    <row r="8" spans="1:15" ht="15.75" thickBot="1" x14ac:dyDescent="0.3">
      <c r="A8" s="31" t="s">
        <v>20</v>
      </c>
      <c r="B8" s="32">
        <f t="shared" ref="B8:O8" si="1">B7/1</f>
        <v>0.14746999999999999</v>
      </c>
      <c r="C8" s="33">
        <f t="shared" si="1"/>
        <v>0.20064000000000001</v>
      </c>
      <c r="D8" s="33">
        <f t="shared" si="1"/>
        <v>0.1026</v>
      </c>
      <c r="E8" s="33">
        <f t="shared" si="1"/>
        <v>140.88416000000001</v>
      </c>
      <c r="F8" s="33">
        <f t="shared" si="1"/>
        <v>0.16148999999999999</v>
      </c>
      <c r="G8" s="33">
        <f t="shared" si="1"/>
        <v>8.9599999999999999E-2</v>
      </c>
      <c r="H8" s="33">
        <f t="shared" si="1"/>
        <v>0.17102000000000001</v>
      </c>
      <c r="I8" s="33">
        <f t="shared" si="1"/>
        <v>8.1269999999999995E-2</v>
      </c>
      <c r="J8" s="33">
        <f t="shared" si="1"/>
        <v>0.13719999999999999</v>
      </c>
      <c r="K8" s="33">
        <f t="shared" si="1"/>
        <v>14.11239</v>
      </c>
      <c r="L8" s="24">
        <f t="shared" si="1"/>
        <v>0.1381</v>
      </c>
      <c r="M8" s="25">
        <f t="shared" si="1"/>
        <v>0.1363</v>
      </c>
      <c r="N8" s="24">
        <f t="shared" si="1"/>
        <v>0.14837</v>
      </c>
      <c r="O8" s="25">
        <f t="shared" si="1"/>
        <v>0.14657000000000001</v>
      </c>
    </row>
    <row r="9" spans="1:15" ht="15.75" thickTop="1" x14ac:dyDescent="0.25">
      <c r="A9" s="16">
        <v>41855</v>
      </c>
      <c r="B9" s="17">
        <v>0.14710000000000001</v>
      </c>
      <c r="C9" s="18">
        <v>0.19975000000000001</v>
      </c>
      <c r="D9" s="17">
        <v>0.10211000000000001</v>
      </c>
      <c r="E9" s="18">
        <v>141.83939000000001</v>
      </c>
      <c r="F9" s="17">
        <v>0.16106999999999999</v>
      </c>
      <c r="G9" s="18">
        <v>8.9539999999999995E-2</v>
      </c>
      <c r="H9" s="17">
        <v>0.17091999999999999</v>
      </c>
      <c r="I9" s="18">
        <v>8.1479999999999997E-2</v>
      </c>
      <c r="J9" s="18">
        <v>0.1371</v>
      </c>
      <c r="K9" s="17">
        <v>14.05635</v>
      </c>
      <c r="L9" s="19">
        <v>0.13800000000000001</v>
      </c>
      <c r="M9" s="20">
        <v>0.13619999999999999</v>
      </c>
      <c r="N9" s="19">
        <v>0.14799999999999999</v>
      </c>
      <c r="O9" s="20">
        <v>0.1462</v>
      </c>
    </row>
    <row r="10" spans="1:15" x14ac:dyDescent="0.25">
      <c r="A10" s="16">
        <v>41856</v>
      </c>
      <c r="B10" s="17">
        <v>0.14691000000000001</v>
      </c>
      <c r="C10" s="18">
        <v>0.19979</v>
      </c>
      <c r="D10" s="17">
        <v>0.10216</v>
      </c>
      <c r="E10" s="18">
        <v>141.53757999999999</v>
      </c>
      <c r="F10" s="17">
        <v>0.16084000000000001</v>
      </c>
      <c r="G10" s="18">
        <v>8.9480000000000004E-2</v>
      </c>
      <c r="H10" s="17">
        <v>0.17083000000000001</v>
      </c>
      <c r="I10" s="18">
        <v>8.133E-2</v>
      </c>
      <c r="J10" s="18">
        <v>0.1371</v>
      </c>
      <c r="K10" s="17">
        <v>14.05772</v>
      </c>
      <c r="L10" s="19">
        <v>0.13800000000000001</v>
      </c>
      <c r="M10" s="20">
        <v>0.13619999999999999</v>
      </c>
      <c r="N10" s="19">
        <v>0.14781</v>
      </c>
      <c r="O10" s="20">
        <v>0.14601</v>
      </c>
    </row>
    <row r="11" spans="1:15" x14ac:dyDescent="0.25">
      <c r="A11" s="16">
        <v>41857</v>
      </c>
      <c r="B11" s="17">
        <v>0.14691000000000001</v>
      </c>
      <c r="C11" s="18">
        <v>0.19979</v>
      </c>
      <c r="D11" s="17">
        <v>0.10216</v>
      </c>
      <c r="E11" s="18">
        <v>141.53757999999999</v>
      </c>
      <c r="F11" s="17">
        <v>0.16084000000000001</v>
      </c>
      <c r="G11" s="18">
        <v>8.9480000000000004E-2</v>
      </c>
      <c r="H11" s="17">
        <v>0.17083000000000001</v>
      </c>
      <c r="I11" s="18">
        <v>8.133E-2</v>
      </c>
      <c r="J11" s="18">
        <v>0.1371</v>
      </c>
      <c r="K11" s="17">
        <v>14.05772</v>
      </c>
      <c r="L11" s="19">
        <v>0.13800000000000001</v>
      </c>
      <c r="M11" s="20">
        <v>0.13619999999999999</v>
      </c>
      <c r="N11" s="19">
        <v>0.14779999999999999</v>
      </c>
      <c r="O11" s="20">
        <v>0.14601</v>
      </c>
    </row>
    <row r="12" spans="1:15" x14ac:dyDescent="0.25">
      <c r="A12" s="16">
        <v>41858</v>
      </c>
      <c r="B12" s="17">
        <v>0.14693000000000001</v>
      </c>
      <c r="C12" s="18">
        <v>0.20097999999999999</v>
      </c>
      <c r="D12" s="17">
        <v>0.10263</v>
      </c>
      <c r="E12" s="18">
        <v>141.72438</v>
      </c>
      <c r="F12" s="17">
        <v>0.16214000000000001</v>
      </c>
      <c r="G12" s="18">
        <v>8.9639999999999997E-2</v>
      </c>
      <c r="H12" s="17">
        <v>0.17127999999999999</v>
      </c>
      <c r="I12" s="18">
        <v>8.1369999999999998E-2</v>
      </c>
      <c r="J12" s="18">
        <v>0.1371</v>
      </c>
      <c r="K12" s="17">
        <v>14.01848</v>
      </c>
      <c r="L12" s="19">
        <v>0.13800000000000001</v>
      </c>
      <c r="M12" s="20">
        <v>0.13619999999999999</v>
      </c>
      <c r="N12" s="19">
        <v>0.14782999999999999</v>
      </c>
      <c r="O12" s="20">
        <v>0.14602999999999999</v>
      </c>
    </row>
    <row r="13" spans="1:15" ht="15.75" thickBot="1" x14ac:dyDescent="0.3">
      <c r="A13" s="21">
        <v>41859</v>
      </c>
      <c r="B13" s="22">
        <v>0.14787</v>
      </c>
      <c r="C13" s="23">
        <v>0.20071</v>
      </c>
      <c r="D13" s="22">
        <v>0.10262</v>
      </c>
      <c r="E13" s="23">
        <v>141.90553</v>
      </c>
      <c r="F13" s="22">
        <v>0.16178999999999999</v>
      </c>
      <c r="G13" s="23">
        <v>8.9529999999999998E-2</v>
      </c>
      <c r="H13" s="22">
        <v>0.17161999999999999</v>
      </c>
      <c r="I13" s="23">
        <v>8.1439999999999999E-2</v>
      </c>
      <c r="J13" s="23">
        <v>0.1371</v>
      </c>
      <c r="K13" s="22">
        <v>13.99757</v>
      </c>
      <c r="L13" s="24">
        <v>0.13800000000000001</v>
      </c>
      <c r="M13" s="25">
        <v>0.13619999999999999</v>
      </c>
      <c r="N13" s="24">
        <v>0.14877000000000001</v>
      </c>
      <c r="O13" s="25">
        <v>0.14696999999999999</v>
      </c>
    </row>
    <row r="14" spans="1:15" ht="15.75" thickTop="1" x14ac:dyDescent="0.25">
      <c r="A14" s="26" t="s">
        <v>19</v>
      </c>
      <c r="B14" s="27">
        <f t="shared" ref="B14:O14" si="2">SUM(B9:B13)</f>
        <v>0.73571999999999993</v>
      </c>
      <c r="C14" s="28">
        <f t="shared" si="2"/>
        <v>1.00102</v>
      </c>
      <c r="D14" s="27">
        <f t="shared" si="2"/>
        <v>0.51168000000000002</v>
      </c>
      <c r="E14" s="28">
        <f t="shared" si="2"/>
        <v>708.54446000000007</v>
      </c>
      <c r="F14" s="27">
        <f t="shared" si="2"/>
        <v>0.80667999999999995</v>
      </c>
      <c r="G14" s="28">
        <f t="shared" si="2"/>
        <v>0.44767000000000001</v>
      </c>
      <c r="H14" s="27">
        <f t="shared" si="2"/>
        <v>0.85548000000000002</v>
      </c>
      <c r="I14" s="28">
        <f t="shared" si="2"/>
        <v>0.40695000000000003</v>
      </c>
      <c r="J14" s="28">
        <f t="shared" si="2"/>
        <v>0.6855</v>
      </c>
      <c r="K14" s="27">
        <f t="shared" si="2"/>
        <v>70.187839999999994</v>
      </c>
      <c r="L14" s="19">
        <f t="shared" si="2"/>
        <v>0.69000000000000006</v>
      </c>
      <c r="M14" s="20">
        <f t="shared" si="2"/>
        <v>0.68099999999999994</v>
      </c>
      <c r="N14" s="19">
        <f t="shared" si="2"/>
        <v>0.74021000000000003</v>
      </c>
      <c r="O14" s="20">
        <f t="shared" si="2"/>
        <v>0.73121999999999998</v>
      </c>
    </row>
    <row r="15" spans="1:15" ht="15.75" thickBot="1" x14ac:dyDescent="0.3">
      <c r="A15" s="31" t="s">
        <v>20</v>
      </c>
      <c r="B15" s="32">
        <f>B14/5</f>
        <v>0.147144</v>
      </c>
      <c r="C15" s="33">
        <f>C14/5</f>
        <v>0.20020399999999999</v>
      </c>
      <c r="D15" s="33">
        <f t="shared" ref="D15:K15" si="3">D14/5</f>
        <v>0.10233600000000001</v>
      </c>
      <c r="E15" s="33">
        <f t="shared" si="3"/>
        <v>141.70889200000002</v>
      </c>
      <c r="F15" s="33">
        <f t="shared" si="3"/>
        <v>0.16133599999999998</v>
      </c>
      <c r="G15" s="33">
        <f t="shared" si="3"/>
        <v>8.9534000000000002E-2</v>
      </c>
      <c r="H15" s="33">
        <f t="shared" si="3"/>
        <v>0.171096</v>
      </c>
      <c r="I15" s="33">
        <f t="shared" si="3"/>
        <v>8.1390000000000004E-2</v>
      </c>
      <c r="J15" s="33">
        <f t="shared" si="3"/>
        <v>0.1371</v>
      </c>
      <c r="K15" s="33">
        <f t="shared" si="3"/>
        <v>14.037567999999998</v>
      </c>
      <c r="L15" s="24">
        <f>L14/5</f>
        <v>0.13800000000000001</v>
      </c>
      <c r="M15" s="25">
        <f>M14/5</f>
        <v>0.13619999999999999</v>
      </c>
      <c r="N15" s="24">
        <f>N14/5</f>
        <v>0.14804200000000001</v>
      </c>
      <c r="O15" s="25">
        <f>O14/5</f>
        <v>0.14624399999999999</v>
      </c>
    </row>
    <row r="16" spans="1:15" ht="15" customHeight="1" thickTop="1" x14ac:dyDescent="0.25">
      <c r="A16" s="16">
        <v>41862</v>
      </c>
      <c r="B16" s="17">
        <v>0.14781</v>
      </c>
      <c r="C16" s="18">
        <v>0.20005000000000001</v>
      </c>
      <c r="D16" s="17">
        <v>0.10224</v>
      </c>
      <c r="E16" s="18">
        <v>142.18641</v>
      </c>
      <c r="F16" s="17">
        <v>0.16195000000000001</v>
      </c>
      <c r="G16" s="18">
        <v>8.9499999999999996E-2</v>
      </c>
      <c r="H16" s="17">
        <v>0.17161000000000001</v>
      </c>
      <c r="I16" s="18">
        <v>8.1680000000000003E-2</v>
      </c>
      <c r="J16" s="18">
        <v>0.1371</v>
      </c>
      <c r="K16" s="17">
        <v>13.99311</v>
      </c>
      <c r="L16" s="19">
        <v>0.13800000000000001</v>
      </c>
      <c r="M16" s="20">
        <v>0.13619999999999999</v>
      </c>
      <c r="N16" s="19">
        <v>0.14871000000000001</v>
      </c>
      <c r="O16" s="20">
        <v>0.14691000000000001</v>
      </c>
    </row>
    <row r="17" spans="1:15" x14ac:dyDescent="0.25">
      <c r="A17" s="16">
        <v>41863</v>
      </c>
      <c r="B17" s="17">
        <v>0.14788999999999999</v>
      </c>
      <c r="C17" s="18">
        <v>0.20036000000000001</v>
      </c>
      <c r="D17" s="17">
        <v>0.10235</v>
      </c>
      <c r="E17" s="18">
        <v>141.48703</v>
      </c>
      <c r="F17" s="17">
        <v>0.16192999999999999</v>
      </c>
      <c r="G17" s="18">
        <v>8.9529999999999998E-2</v>
      </c>
      <c r="H17" s="17">
        <v>0.17141000000000001</v>
      </c>
      <c r="I17" s="18">
        <v>8.1680000000000003E-2</v>
      </c>
      <c r="J17" s="18">
        <v>0.1371</v>
      </c>
      <c r="K17" s="17">
        <v>14.000819999999999</v>
      </c>
      <c r="L17" s="19">
        <v>0.13800000000000001</v>
      </c>
      <c r="M17" s="20">
        <v>0.13619999999999999</v>
      </c>
      <c r="N17" s="19">
        <v>0.14879000000000001</v>
      </c>
      <c r="O17" s="20">
        <v>0.14699000000000001</v>
      </c>
    </row>
    <row r="18" spans="1:15" x14ac:dyDescent="0.25">
      <c r="A18" s="16">
        <v>41864</v>
      </c>
      <c r="B18" s="17">
        <v>0.14796999999999999</v>
      </c>
      <c r="C18" s="18">
        <v>0.20099</v>
      </c>
      <c r="D18" s="17">
        <v>0.10262</v>
      </c>
      <c r="E18" s="18">
        <v>140.93639999999999</v>
      </c>
      <c r="F18" s="17">
        <v>0.16252</v>
      </c>
      <c r="G18" s="18">
        <v>8.967E-2</v>
      </c>
      <c r="H18" s="17">
        <v>0.17141000000000001</v>
      </c>
      <c r="I18" s="18">
        <v>8.165E-2</v>
      </c>
      <c r="J18" s="18">
        <v>0.1371</v>
      </c>
      <c r="K18" s="17">
        <v>14.01385</v>
      </c>
      <c r="L18" s="19">
        <v>0.13800000000000001</v>
      </c>
      <c r="M18" s="20">
        <v>0.13619999999999999</v>
      </c>
      <c r="N18" s="19">
        <v>0.14887</v>
      </c>
      <c r="O18" s="20">
        <v>0.14707000000000001</v>
      </c>
    </row>
    <row r="19" spans="1:15" x14ac:dyDescent="0.25">
      <c r="A19" s="16">
        <v>41865</v>
      </c>
      <c r="B19" s="17">
        <v>0.14749000000000001</v>
      </c>
      <c r="C19" s="18">
        <v>0.20083000000000001</v>
      </c>
      <c r="D19" s="17">
        <v>0.10247000000000001</v>
      </c>
      <c r="E19" s="18">
        <v>141.01935</v>
      </c>
      <c r="F19" s="17">
        <v>0.16225000000000001</v>
      </c>
      <c r="G19" s="18">
        <v>8.9690000000000006E-2</v>
      </c>
      <c r="H19" s="17">
        <v>0.17127999999999999</v>
      </c>
      <c r="I19" s="18">
        <v>8.1869999999999998E-2</v>
      </c>
      <c r="J19" s="18">
        <v>0.1371</v>
      </c>
      <c r="K19" s="17">
        <v>14.035959999999999</v>
      </c>
      <c r="L19" s="19">
        <v>0.13800000000000001</v>
      </c>
      <c r="M19" s="20">
        <v>0.13619999999999999</v>
      </c>
      <c r="N19" s="19">
        <v>0.14838999999999999</v>
      </c>
      <c r="O19" s="20">
        <v>0.14659</v>
      </c>
    </row>
    <row r="20" spans="1:15" ht="15.75" thickBot="1" x14ac:dyDescent="0.3">
      <c r="A20" s="21">
        <v>41866</v>
      </c>
      <c r="B20" s="22">
        <v>0.14727000000000001</v>
      </c>
      <c r="C20" s="23">
        <v>0.20075999999999999</v>
      </c>
      <c r="D20" s="22">
        <v>0.10247000000000001</v>
      </c>
      <c r="E20" s="23">
        <v>140.50111000000001</v>
      </c>
      <c r="F20" s="22">
        <v>0.16158</v>
      </c>
      <c r="G20" s="23">
        <v>8.967E-2</v>
      </c>
      <c r="H20" s="22">
        <v>0.17091999999999999</v>
      </c>
      <c r="I20" s="23">
        <v>8.2199999999999995E-2</v>
      </c>
      <c r="J20" s="23">
        <v>0.1371</v>
      </c>
      <c r="K20" s="22">
        <v>14.04949</v>
      </c>
      <c r="L20" s="24">
        <v>0.13800000000000001</v>
      </c>
      <c r="M20" s="25">
        <v>0.13619999999999999</v>
      </c>
      <c r="N20" s="24">
        <v>0.14817</v>
      </c>
      <c r="O20" s="25">
        <v>0.14637</v>
      </c>
    </row>
    <row r="21" spans="1:15" ht="15.75" thickTop="1" x14ac:dyDescent="0.25">
      <c r="A21" s="26" t="s">
        <v>19</v>
      </c>
      <c r="B21" s="27">
        <f t="shared" ref="B21:O21" si="4">SUM(B16:B20)</f>
        <v>0.73842999999999992</v>
      </c>
      <c r="C21" s="28">
        <f t="shared" si="4"/>
        <v>1.00299</v>
      </c>
      <c r="D21" s="27">
        <f t="shared" si="4"/>
        <v>0.51214999999999999</v>
      </c>
      <c r="E21" s="28">
        <f t="shared" si="4"/>
        <v>706.13030000000003</v>
      </c>
      <c r="F21" s="27">
        <f t="shared" si="4"/>
        <v>0.81023000000000001</v>
      </c>
      <c r="G21" s="28">
        <f t="shared" si="4"/>
        <v>0.44806000000000001</v>
      </c>
      <c r="H21" s="27">
        <f t="shared" si="4"/>
        <v>0.85662999999999989</v>
      </c>
      <c r="I21" s="28">
        <f t="shared" si="4"/>
        <v>0.40908</v>
      </c>
      <c r="J21" s="28">
        <f t="shared" si="4"/>
        <v>0.6855</v>
      </c>
      <c r="K21" s="27">
        <f t="shared" si="4"/>
        <v>70.093230000000005</v>
      </c>
      <c r="L21" s="19">
        <f t="shared" si="4"/>
        <v>0.69000000000000006</v>
      </c>
      <c r="M21" s="20">
        <f t="shared" si="4"/>
        <v>0.68099999999999994</v>
      </c>
      <c r="N21" s="19">
        <f t="shared" si="4"/>
        <v>0.74292999999999998</v>
      </c>
      <c r="O21" s="20">
        <f t="shared" si="4"/>
        <v>0.73393000000000008</v>
      </c>
    </row>
    <row r="22" spans="1:15" ht="15.75" thickBot="1" x14ac:dyDescent="0.3">
      <c r="A22" s="31" t="s">
        <v>20</v>
      </c>
      <c r="B22" s="32">
        <f>B21/5</f>
        <v>0.14768599999999998</v>
      </c>
      <c r="C22" s="33">
        <f>C21/5</f>
        <v>0.200598</v>
      </c>
      <c r="D22" s="33">
        <f t="shared" ref="D22:K22" si="5">D21/5</f>
        <v>0.10242999999999999</v>
      </c>
      <c r="E22" s="33">
        <f t="shared" si="5"/>
        <v>141.22606000000002</v>
      </c>
      <c r="F22" s="33">
        <f t="shared" si="5"/>
        <v>0.162046</v>
      </c>
      <c r="G22" s="33">
        <f t="shared" si="5"/>
        <v>8.9611999999999997E-2</v>
      </c>
      <c r="H22" s="33">
        <f t="shared" si="5"/>
        <v>0.17132599999999998</v>
      </c>
      <c r="I22" s="33">
        <f t="shared" si="5"/>
        <v>8.1816E-2</v>
      </c>
      <c r="J22" s="33">
        <f t="shared" si="5"/>
        <v>0.1371</v>
      </c>
      <c r="K22" s="33">
        <f t="shared" si="5"/>
        <v>14.018646</v>
      </c>
      <c r="L22" s="24">
        <f>L21/5</f>
        <v>0.13800000000000001</v>
      </c>
      <c r="M22" s="25">
        <f>M21/5</f>
        <v>0.13619999999999999</v>
      </c>
      <c r="N22" s="24">
        <f>N21/5</f>
        <v>0.148586</v>
      </c>
      <c r="O22" s="25">
        <f>O21/5</f>
        <v>0.14678600000000003</v>
      </c>
    </row>
    <row r="23" spans="1:15" ht="15.75" thickTop="1" x14ac:dyDescent="0.25">
      <c r="A23" s="16">
        <v>41869</v>
      </c>
      <c r="B23" s="17">
        <v>0.14721999999999999</v>
      </c>
      <c r="C23" s="18">
        <v>0.20036000000000001</v>
      </c>
      <c r="D23" s="17">
        <v>0.1024</v>
      </c>
      <c r="E23" s="18">
        <v>139.76231000000001</v>
      </c>
      <c r="F23" s="17">
        <v>0.16152</v>
      </c>
      <c r="G23" s="18">
        <v>8.9660000000000004E-2</v>
      </c>
      <c r="H23" s="17">
        <v>0.17072000000000001</v>
      </c>
      <c r="I23" s="18">
        <v>8.1989999999999993E-2</v>
      </c>
      <c r="J23" s="18">
        <v>0.1371</v>
      </c>
      <c r="K23" s="17">
        <v>14.02225</v>
      </c>
      <c r="L23" s="19">
        <v>0.13800000000000001</v>
      </c>
      <c r="M23" s="20">
        <v>0.13619999999999999</v>
      </c>
      <c r="N23" s="19">
        <v>0.14812</v>
      </c>
      <c r="O23" s="20">
        <v>0.14632000000000001</v>
      </c>
    </row>
    <row r="24" spans="1:15" x14ac:dyDescent="0.25">
      <c r="A24" s="16">
        <v>41870</v>
      </c>
      <c r="B24" s="17">
        <v>0.14707000000000001</v>
      </c>
      <c r="C24" s="18">
        <v>0.20077</v>
      </c>
      <c r="D24" s="17">
        <v>0.10252</v>
      </c>
      <c r="E24" s="18">
        <v>139.5325</v>
      </c>
      <c r="F24" s="17">
        <v>0.16158</v>
      </c>
      <c r="G24" s="18">
        <v>8.9599999999999999E-2</v>
      </c>
      <c r="H24" s="17">
        <v>0.17066000000000001</v>
      </c>
      <c r="I24" s="18">
        <v>8.1970000000000001E-2</v>
      </c>
      <c r="J24" s="18">
        <v>0.1371</v>
      </c>
      <c r="K24" s="17">
        <v>14.043150000000001</v>
      </c>
      <c r="L24" s="19">
        <v>0.13800000000000001</v>
      </c>
      <c r="M24" s="20">
        <v>0.13619999999999999</v>
      </c>
      <c r="N24" s="19">
        <v>0.14796999999999999</v>
      </c>
      <c r="O24" s="20">
        <v>0.14616999999999999</v>
      </c>
    </row>
    <row r="25" spans="1:15" x14ac:dyDescent="0.25">
      <c r="A25" s="16">
        <v>41871</v>
      </c>
      <c r="B25" s="17">
        <v>0.14657000000000001</v>
      </c>
      <c r="C25" s="18">
        <v>0.20125000000000001</v>
      </c>
      <c r="D25" s="17">
        <v>0.10274999999999999</v>
      </c>
      <c r="E25" s="18">
        <v>139.44528</v>
      </c>
      <c r="F25" s="17">
        <v>0.16211999999999999</v>
      </c>
      <c r="G25" s="18">
        <v>8.9700000000000002E-2</v>
      </c>
      <c r="H25" s="17">
        <v>0.17066999999999999</v>
      </c>
      <c r="I25" s="18">
        <v>8.2250000000000004E-2</v>
      </c>
      <c r="J25" s="18">
        <v>0.13700000000000001</v>
      </c>
      <c r="K25" s="17">
        <v>14.07607</v>
      </c>
      <c r="L25" s="19">
        <v>0.13789999999999999</v>
      </c>
      <c r="M25" s="20">
        <v>0.1361</v>
      </c>
      <c r="N25" s="19">
        <v>0.14746999999999999</v>
      </c>
      <c r="O25" s="20">
        <v>0.14566999999999999</v>
      </c>
    </row>
    <row r="26" spans="1:15" x14ac:dyDescent="0.25">
      <c r="A26" s="16">
        <v>41872</v>
      </c>
      <c r="B26" s="17">
        <v>0.1482</v>
      </c>
      <c r="C26" s="18">
        <v>0.20201</v>
      </c>
      <c r="D26" s="17">
        <v>0.10309</v>
      </c>
      <c r="E26" s="18">
        <v>139.93009000000001</v>
      </c>
      <c r="F26" s="17">
        <v>0.16308</v>
      </c>
      <c r="G26" s="18">
        <v>8.992E-2</v>
      </c>
      <c r="H26" s="17">
        <v>0.17119999999999999</v>
      </c>
      <c r="I26" s="18">
        <v>8.2339999999999997E-2</v>
      </c>
      <c r="J26" s="18">
        <v>0.13700000000000001</v>
      </c>
      <c r="K26" s="17">
        <v>14.159979999999999</v>
      </c>
      <c r="L26" s="19">
        <v>0.13789999999999999</v>
      </c>
      <c r="M26" s="20">
        <v>0.1361</v>
      </c>
      <c r="N26" s="19">
        <v>0.1482</v>
      </c>
      <c r="O26" s="20">
        <v>0.1464</v>
      </c>
    </row>
    <row r="27" spans="1:15" ht="15.75" thickBot="1" x14ac:dyDescent="0.3">
      <c r="A27" s="21">
        <v>41873</v>
      </c>
      <c r="B27" s="22">
        <v>0.14757999999999999</v>
      </c>
      <c r="C27" s="23">
        <v>0.20219000000000001</v>
      </c>
      <c r="D27" s="22">
        <v>0.10324</v>
      </c>
      <c r="E27" s="23">
        <v>140.23697000000001</v>
      </c>
      <c r="F27" s="22">
        <v>0.16342000000000001</v>
      </c>
      <c r="G27" s="23">
        <v>0.09</v>
      </c>
      <c r="H27" s="22">
        <v>0.17133000000000001</v>
      </c>
      <c r="I27" s="23">
        <v>8.2489999999999994E-2</v>
      </c>
      <c r="J27" s="23">
        <v>0.13700000000000001</v>
      </c>
      <c r="K27" s="22">
        <v>14.21204</v>
      </c>
      <c r="L27" s="24">
        <v>0.13789999999999999</v>
      </c>
      <c r="M27" s="25">
        <v>0.1361</v>
      </c>
      <c r="N27" s="24">
        <v>0.14848</v>
      </c>
      <c r="O27" s="25">
        <v>0.14668</v>
      </c>
    </row>
    <row r="28" spans="1:15" ht="15.75" thickTop="1" x14ac:dyDescent="0.25">
      <c r="A28" s="26" t="s">
        <v>19</v>
      </c>
      <c r="B28" s="27">
        <f t="shared" ref="B28:O28" si="6">SUM(B23:B27)</f>
        <v>0.73663999999999996</v>
      </c>
      <c r="C28" s="28">
        <f t="shared" si="6"/>
        <v>1.00658</v>
      </c>
      <c r="D28" s="27">
        <f t="shared" si="6"/>
        <v>0.51400000000000001</v>
      </c>
      <c r="E28" s="28">
        <f t="shared" si="6"/>
        <v>698.90715000000012</v>
      </c>
      <c r="F28" s="27">
        <f t="shared" si="6"/>
        <v>0.81172</v>
      </c>
      <c r="G28" s="28">
        <f t="shared" si="6"/>
        <v>0.44887999999999995</v>
      </c>
      <c r="H28" s="27">
        <f t="shared" si="6"/>
        <v>0.85458000000000001</v>
      </c>
      <c r="I28" s="28">
        <f t="shared" si="6"/>
        <v>0.41104000000000002</v>
      </c>
      <c r="J28" s="28">
        <f t="shared" si="6"/>
        <v>0.68520000000000003</v>
      </c>
      <c r="K28" s="27">
        <f t="shared" si="6"/>
        <v>70.51348999999999</v>
      </c>
      <c r="L28" s="19">
        <f t="shared" si="6"/>
        <v>0.68970000000000009</v>
      </c>
      <c r="M28" s="20">
        <f t="shared" si="6"/>
        <v>0.68069999999999997</v>
      </c>
      <c r="N28" s="19">
        <f t="shared" si="6"/>
        <v>0.74024000000000001</v>
      </c>
      <c r="O28" s="20">
        <f t="shared" si="6"/>
        <v>0.73124</v>
      </c>
    </row>
    <row r="29" spans="1:15" ht="15.75" thickBot="1" x14ac:dyDescent="0.3">
      <c r="A29" s="31" t="s">
        <v>20</v>
      </c>
      <c r="B29" s="32">
        <f>B28/5</f>
        <v>0.14732799999999999</v>
      </c>
      <c r="C29" s="33">
        <f>C28/5</f>
        <v>0.20131599999999999</v>
      </c>
      <c r="D29" s="33">
        <f t="shared" ref="D29:K29" si="7">D28/5</f>
        <v>0.1028</v>
      </c>
      <c r="E29" s="33">
        <f t="shared" si="7"/>
        <v>139.78143000000003</v>
      </c>
      <c r="F29" s="33">
        <f t="shared" si="7"/>
        <v>0.16234399999999999</v>
      </c>
      <c r="G29" s="33">
        <f t="shared" si="7"/>
        <v>8.9775999999999995E-2</v>
      </c>
      <c r="H29" s="33">
        <f t="shared" si="7"/>
        <v>0.17091600000000001</v>
      </c>
      <c r="I29" s="33">
        <f t="shared" si="7"/>
        <v>8.2208000000000003E-2</v>
      </c>
      <c r="J29" s="33">
        <f t="shared" si="7"/>
        <v>0.13704</v>
      </c>
      <c r="K29" s="33">
        <f t="shared" si="7"/>
        <v>14.102697999999998</v>
      </c>
      <c r="L29" s="24">
        <f>L28/5</f>
        <v>0.13794000000000001</v>
      </c>
      <c r="M29" s="25">
        <f>M28/5</f>
        <v>0.13613999999999998</v>
      </c>
      <c r="N29" s="24">
        <f>N28/5</f>
        <v>0.14804800000000001</v>
      </c>
      <c r="O29" s="25">
        <f>O28/5</f>
        <v>0.14624799999999999</v>
      </c>
    </row>
    <row r="30" spans="1:15" ht="15.75" thickTop="1" x14ac:dyDescent="0.25">
      <c r="A30" s="16">
        <v>41876</v>
      </c>
      <c r="B30" s="17">
        <v>0.14724000000000001</v>
      </c>
      <c r="C30" s="18">
        <v>0.20305999999999999</v>
      </c>
      <c r="D30" s="17">
        <v>0.10372000000000001</v>
      </c>
      <c r="E30" s="18">
        <v>139.64752999999999</v>
      </c>
      <c r="F30" s="17">
        <v>0.16308</v>
      </c>
      <c r="G30" s="18">
        <v>9.0010000000000007E-2</v>
      </c>
      <c r="H30" s="17">
        <v>0.17113999999999999</v>
      </c>
      <c r="I30" s="18">
        <v>8.2790000000000002E-2</v>
      </c>
      <c r="J30" s="18">
        <v>0.13700000000000001</v>
      </c>
      <c r="K30" s="17">
        <v>14.28739</v>
      </c>
      <c r="L30" s="19">
        <v>0.13789999999999999</v>
      </c>
      <c r="M30" s="20">
        <v>0.1361</v>
      </c>
      <c r="N30" s="19">
        <v>0.14813999999999999</v>
      </c>
      <c r="O30" s="20">
        <v>0.14634</v>
      </c>
    </row>
    <row r="31" spans="1:15" x14ac:dyDescent="0.25">
      <c r="A31" s="16">
        <v>41877</v>
      </c>
      <c r="B31" s="17">
        <v>0.14723</v>
      </c>
      <c r="C31" s="18">
        <v>0.20305999999999999</v>
      </c>
      <c r="D31" s="17">
        <v>0.10372000000000001</v>
      </c>
      <c r="E31" s="18">
        <v>137.77185</v>
      </c>
      <c r="F31" s="17">
        <v>0.16356999999999999</v>
      </c>
      <c r="G31" s="18">
        <v>9.0200000000000002E-2</v>
      </c>
      <c r="H31" s="17">
        <v>0.17122000000000001</v>
      </c>
      <c r="I31" s="18">
        <v>8.276E-2</v>
      </c>
      <c r="J31" s="18">
        <v>0.13700000000000001</v>
      </c>
      <c r="K31" s="17">
        <v>14.269410000000001</v>
      </c>
      <c r="L31" s="19">
        <v>0.13789999999999999</v>
      </c>
      <c r="M31" s="20">
        <v>0.1361</v>
      </c>
      <c r="N31" s="19">
        <v>0.14813000000000001</v>
      </c>
      <c r="O31" s="20">
        <v>0.14632999999999999</v>
      </c>
    </row>
    <row r="32" spans="1:15" x14ac:dyDescent="0.25">
      <c r="A32" s="16">
        <v>41878</v>
      </c>
      <c r="B32" s="17">
        <v>0.14721000000000001</v>
      </c>
      <c r="C32" s="18">
        <v>0.20305999999999999</v>
      </c>
      <c r="D32" s="17">
        <v>0.10384</v>
      </c>
      <c r="E32" s="18">
        <v>139.43672000000001</v>
      </c>
      <c r="F32" s="17">
        <v>0.16445000000000001</v>
      </c>
      <c r="G32" s="18">
        <v>9.0200000000000002E-2</v>
      </c>
      <c r="H32" s="17">
        <v>0.17119999999999999</v>
      </c>
      <c r="I32" s="18">
        <v>8.2669999999999993E-2</v>
      </c>
      <c r="J32" s="18">
        <v>0.13700000000000001</v>
      </c>
      <c r="K32" s="17">
        <v>14.14217</v>
      </c>
      <c r="L32" s="19">
        <v>0.13789999999999999</v>
      </c>
      <c r="M32" s="20">
        <v>0.1361</v>
      </c>
      <c r="N32" s="19">
        <v>0.14810999999999999</v>
      </c>
      <c r="O32" s="20">
        <v>0.14631</v>
      </c>
    </row>
    <row r="33" spans="1:15" x14ac:dyDescent="0.25">
      <c r="A33" s="16">
        <v>41879</v>
      </c>
      <c r="B33" s="17">
        <v>0.14695</v>
      </c>
      <c r="C33" s="18">
        <v>0.20358000000000001</v>
      </c>
      <c r="D33" s="17">
        <v>0.10397000000000001</v>
      </c>
      <c r="E33" s="18">
        <v>139.11366000000001</v>
      </c>
      <c r="F33" s="17">
        <v>0.16408</v>
      </c>
      <c r="G33" s="18">
        <v>9.0310000000000001E-2</v>
      </c>
      <c r="H33" s="17">
        <v>0.17107</v>
      </c>
      <c r="I33" s="18">
        <v>8.2720000000000002E-2</v>
      </c>
      <c r="J33" s="18">
        <v>0.13700000000000001</v>
      </c>
      <c r="K33" s="17">
        <v>14.25292</v>
      </c>
      <c r="L33" s="19">
        <v>0.13789999999999999</v>
      </c>
      <c r="M33" s="20">
        <v>0.1361</v>
      </c>
      <c r="N33" s="19">
        <v>0.14785000000000001</v>
      </c>
      <c r="O33" s="20">
        <v>0.14605000000000001</v>
      </c>
    </row>
    <row r="34" spans="1:15" ht="15.75" thickBot="1" x14ac:dyDescent="0.3">
      <c r="A34" s="21">
        <v>41880</v>
      </c>
      <c r="B34" s="22">
        <v>0.14657999999999999</v>
      </c>
      <c r="C34" s="23">
        <v>0.20366999999999999</v>
      </c>
      <c r="D34" s="22">
        <v>0.10397000000000001</v>
      </c>
      <c r="E34" s="23">
        <v>139.02727999999999</v>
      </c>
      <c r="F34" s="22">
        <v>0.16349</v>
      </c>
      <c r="G34" s="23">
        <v>9.0300000000000005E-2</v>
      </c>
      <c r="H34" s="22">
        <v>0.17113</v>
      </c>
      <c r="I34" s="23">
        <v>8.2650000000000001E-2</v>
      </c>
      <c r="J34" s="23">
        <v>0.13700000000000001</v>
      </c>
      <c r="K34" s="22">
        <v>14.22344</v>
      </c>
      <c r="L34" s="24">
        <v>0.13800000000000001</v>
      </c>
      <c r="M34" s="25">
        <v>0.13619999999999999</v>
      </c>
      <c r="N34" s="24">
        <v>0.14748</v>
      </c>
      <c r="O34" s="25">
        <v>0.14568</v>
      </c>
    </row>
    <row r="35" spans="1:15" ht="15.75" thickTop="1" x14ac:dyDescent="0.25">
      <c r="A35" s="26" t="s">
        <v>19</v>
      </c>
      <c r="B35" s="27">
        <f t="shared" ref="B35:O35" si="8">SUM(B30:B34)</f>
        <v>0.73520999999999992</v>
      </c>
      <c r="C35" s="28">
        <f t="shared" si="8"/>
        <v>1.0164299999999999</v>
      </c>
      <c r="D35" s="27">
        <f t="shared" si="8"/>
        <v>0.51922000000000001</v>
      </c>
      <c r="E35" s="28">
        <f t="shared" si="8"/>
        <v>694.99703999999997</v>
      </c>
      <c r="F35" s="27">
        <f t="shared" si="8"/>
        <v>0.81867000000000001</v>
      </c>
      <c r="G35" s="28">
        <f t="shared" si="8"/>
        <v>0.45102000000000003</v>
      </c>
      <c r="H35" s="27">
        <f t="shared" si="8"/>
        <v>0.85576000000000008</v>
      </c>
      <c r="I35" s="28">
        <f t="shared" si="8"/>
        <v>0.41359000000000001</v>
      </c>
      <c r="J35" s="28">
        <f t="shared" si="8"/>
        <v>0.68500000000000005</v>
      </c>
      <c r="K35" s="27">
        <f t="shared" si="8"/>
        <v>71.175330000000002</v>
      </c>
      <c r="L35" s="19">
        <f t="shared" si="8"/>
        <v>0.68959999999999999</v>
      </c>
      <c r="M35" s="20">
        <f t="shared" si="8"/>
        <v>0.68059999999999998</v>
      </c>
      <c r="N35" s="19">
        <f t="shared" si="8"/>
        <v>0.73971000000000009</v>
      </c>
      <c r="O35" s="20">
        <f t="shared" si="8"/>
        <v>0.73070999999999997</v>
      </c>
    </row>
    <row r="36" spans="1:15" ht="15.75" thickBot="1" x14ac:dyDescent="0.3">
      <c r="A36" s="31" t="s">
        <v>20</v>
      </c>
      <c r="B36" s="32">
        <f>B35/4</f>
        <v>0.18380249999999998</v>
      </c>
      <c r="C36" s="33">
        <f>C35/4</f>
        <v>0.25410749999999999</v>
      </c>
      <c r="D36" s="33">
        <f t="shared" ref="D36:K36" si="9">D35/4</f>
        <v>0.129805</v>
      </c>
      <c r="E36" s="33">
        <f t="shared" si="9"/>
        <v>173.74925999999999</v>
      </c>
      <c r="F36" s="33">
        <f t="shared" si="9"/>
        <v>0.2046675</v>
      </c>
      <c r="G36" s="33">
        <f t="shared" si="9"/>
        <v>0.11275500000000001</v>
      </c>
      <c r="H36" s="33">
        <f t="shared" si="9"/>
        <v>0.21394000000000002</v>
      </c>
      <c r="I36" s="33">
        <f t="shared" si="9"/>
        <v>0.1033975</v>
      </c>
      <c r="J36" s="33">
        <f t="shared" si="9"/>
        <v>0.17125000000000001</v>
      </c>
      <c r="K36" s="33">
        <f t="shared" si="9"/>
        <v>17.793832500000001</v>
      </c>
      <c r="L36" s="24">
        <f>L35/4</f>
        <v>0.1724</v>
      </c>
      <c r="M36" s="25">
        <f>M35/4</f>
        <v>0.17015</v>
      </c>
      <c r="N36" s="25">
        <f>N35/4</f>
        <v>0.18492750000000002</v>
      </c>
      <c r="O36" s="25">
        <f>O35/4</f>
        <v>0.18267749999999999</v>
      </c>
    </row>
    <row r="37" spans="1:15" ht="15.75" thickTop="1" x14ac:dyDescent="0.25">
      <c r="A37" s="36"/>
      <c r="B37" s="17"/>
      <c r="C37" s="18"/>
      <c r="D37" s="17"/>
      <c r="E37" s="18"/>
      <c r="F37" s="17"/>
      <c r="G37" s="18"/>
      <c r="H37" s="17"/>
      <c r="I37" s="18"/>
      <c r="J37" s="18"/>
      <c r="K37" s="17"/>
      <c r="L37" s="19"/>
      <c r="M37" s="20"/>
      <c r="N37" s="19"/>
      <c r="O37" s="20"/>
    </row>
    <row r="38" spans="1:15" ht="20.25" x14ac:dyDescent="0.3">
      <c r="A38" s="36"/>
      <c r="B38" s="17"/>
      <c r="C38" s="52"/>
      <c r="D38" s="17"/>
      <c r="E38" s="38" t="s">
        <v>21</v>
      </c>
      <c r="F38" s="17"/>
      <c r="G38" s="18"/>
      <c r="H38" s="17"/>
      <c r="I38" s="18"/>
      <c r="J38" s="18"/>
      <c r="K38" s="17"/>
      <c r="L38" s="19"/>
      <c r="M38" s="20"/>
      <c r="N38" s="19"/>
      <c r="O38" s="20"/>
    </row>
    <row r="39" spans="1:15" ht="15.75" thickBot="1" x14ac:dyDescent="0.3">
      <c r="A39" s="39"/>
      <c r="B39" s="40"/>
      <c r="C39" s="41"/>
      <c r="D39" s="40"/>
      <c r="E39" s="41"/>
      <c r="F39" s="40"/>
      <c r="G39" s="41"/>
      <c r="H39" s="40"/>
      <c r="I39" s="41"/>
      <c r="J39" s="41"/>
      <c r="K39" s="40"/>
      <c r="L39" s="42"/>
      <c r="M39" s="43"/>
      <c r="N39" s="42"/>
      <c r="O39" s="43"/>
    </row>
    <row r="40" spans="1:15" x14ac:dyDescent="0.25">
      <c r="A40" s="44" t="s">
        <v>22</v>
      </c>
      <c r="B40" s="45">
        <f t="shared" ref="B40:K40" si="10">SUM(B6:B6,B9:B13,B16:B20,B23:B27,B30:B34)</f>
        <v>3.0934699999999999</v>
      </c>
      <c r="C40" s="58">
        <f t="shared" si="10"/>
        <v>4.2276599999999984</v>
      </c>
      <c r="D40" s="45">
        <f t="shared" si="10"/>
        <v>2.1596499999999996</v>
      </c>
      <c r="E40" s="58">
        <f t="shared" si="10"/>
        <v>2949.4631100000001</v>
      </c>
      <c r="F40" s="58">
        <f t="shared" si="10"/>
        <v>3.4087899999999993</v>
      </c>
      <c r="G40" s="45">
        <f t="shared" si="10"/>
        <v>1.8852300000000004</v>
      </c>
      <c r="H40" s="58">
        <f t="shared" si="10"/>
        <v>3.5934699999999991</v>
      </c>
      <c r="I40" s="45">
        <f t="shared" si="10"/>
        <v>1.72193</v>
      </c>
      <c r="J40" s="58">
        <f t="shared" si="10"/>
        <v>2.8784000000000001</v>
      </c>
      <c r="K40" s="46">
        <f t="shared" si="10"/>
        <v>296.08227999999997</v>
      </c>
      <c r="L40" s="19">
        <f>SUM(L7,L14,L21,L28,L35)</f>
        <v>2.8974000000000002</v>
      </c>
      <c r="M40" s="19">
        <f>SUM(M7,M14,M21,M28,M35)</f>
        <v>2.8595999999999999</v>
      </c>
      <c r="N40" s="19">
        <f>SUM(N7,N14,N21,N28,N35)</f>
        <v>3.1114600000000001</v>
      </c>
      <c r="O40" s="19">
        <f>SUM(O7,O14,O21,O28,O35)</f>
        <v>3.0736699999999999</v>
      </c>
    </row>
    <row r="41" spans="1:15" x14ac:dyDescent="0.25">
      <c r="A41" s="44" t="s">
        <v>23</v>
      </c>
      <c r="B41" s="45">
        <f>B40/21</f>
        <v>0.14730809523809524</v>
      </c>
      <c r="C41" s="46">
        <f>C40/21</f>
        <v>0.20131714285714278</v>
      </c>
      <c r="D41" s="46">
        <f t="shared" ref="D41:K41" si="11">D40/21</f>
        <v>0.10284047619047618</v>
      </c>
      <c r="E41" s="46">
        <f t="shared" si="11"/>
        <v>140.4506242857143</v>
      </c>
      <c r="F41" s="46">
        <f t="shared" si="11"/>
        <v>0.16232333333333329</v>
      </c>
      <c r="G41" s="46">
        <f t="shared" si="11"/>
        <v>8.9772857142857168E-2</v>
      </c>
      <c r="H41" s="46">
        <f t="shared" si="11"/>
        <v>0.17111761904761899</v>
      </c>
      <c r="I41" s="46">
        <f t="shared" si="11"/>
        <v>8.1996666666666662E-2</v>
      </c>
      <c r="J41" s="46">
        <f t="shared" si="11"/>
        <v>0.13706666666666667</v>
      </c>
      <c r="K41" s="46">
        <f t="shared" si="11"/>
        <v>14.099156190476188</v>
      </c>
      <c r="L41" s="19">
        <f>L40/21</f>
        <v>0.13797142857142858</v>
      </c>
      <c r="M41" s="19">
        <f t="shared" ref="M41:N41" si="12">M40/21</f>
        <v>0.13617142857142855</v>
      </c>
      <c r="N41" s="19">
        <f t="shared" si="12"/>
        <v>0.14816476190476191</v>
      </c>
      <c r="O41" s="19">
        <f>O40/21</f>
        <v>0.1463652380952381</v>
      </c>
    </row>
    <row r="42" spans="1:15" x14ac:dyDescent="0.25">
      <c r="A42" s="44" t="s">
        <v>24</v>
      </c>
      <c r="B42" s="45">
        <f>1/B41</f>
        <v>6.7884931807969693</v>
      </c>
      <c r="C42" s="46">
        <f>1/C41</f>
        <v>4.9672868679127484</v>
      </c>
      <c r="D42" s="45">
        <f>1/D41</f>
        <v>9.7237978376125778</v>
      </c>
      <c r="E42" s="46">
        <f>1000/E41</f>
        <v>7.1199398727180547</v>
      </c>
      <c r="F42" s="46">
        <f t="shared" ref="F42:J42" si="13">1/F41</f>
        <v>6.1605437706634918</v>
      </c>
      <c r="G42" s="45">
        <f t="shared" si="13"/>
        <v>11.139224391718779</v>
      </c>
      <c r="H42" s="46">
        <f t="shared" si="13"/>
        <v>5.8439335795206322</v>
      </c>
      <c r="I42" s="45">
        <f t="shared" si="13"/>
        <v>12.195617708036913</v>
      </c>
      <c r="J42" s="46">
        <f t="shared" si="13"/>
        <v>7.2957198443579765</v>
      </c>
      <c r="K42" s="46">
        <f>100/K41</f>
        <v>7.0926230370828014</v>
      </c>
      <c r="L42" s="19">
        <f>1/L41</f>
        <v>7.2478774073307095</v>
      </c>
      <c r="M42" s="19">
        <f t="shared" ref="M42:O42" si="14">1/M41</f>
        <v>7.343684431389006</v>
      </c>
      <c r="N42" s="19">
        <f t="shared" si="14"/>
        <v>6.7492431205929044</v>
      </c>
      <c r="O42" s="19">
        <f t="shared" si="14"/>
        <v>6.8322233681559821</v>
      </c>
    </row>
    <row r="43" spans="1:15" ht="15.75" thickBot="1" x14ac:dyDescent="0.3">
      <c r="A43" s="47"/>
      <c r="B43" s="48"/>
      <c r="C43" s="49"/>
      <c r="D43" s="48"/>
      <c r="E43" s="49"/>
      <c r="F43" s="49"/>
      <c r="G43" s="48"/>
      <c r="H43" s="49"/>
      <c r="I43" s="48"/>
      <c r="J43" s="49"/>
      <c r="K43" s="48"/>
      <c r="L43" s="42"/>
      <c r="M43" s="43"/>
      <c r="N43" s="42"/>
      <c r="O43" s="4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16" workbookViewId="0">
      <selection activeCell="D36" sqref="D36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32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82">
        <v>41883</v>
      </c>
      <c r="B6" s="68">
        <v>0.14691000000000001</v>
      </c>
      <c r="C6" s="64">
        <v>0.20408000000000001</v>
      </c>
      <c r="D6" s="68">
        <v>0.10432</v>
      </c>
      <c r="E6" s="64">
        <v>139.13234</v>
      </c>
      <c r="F6" s="68">
        <v>0.16406999999999999</v>
      </c>
      <c r="G6" s="64">
        <v>9.0289999999999995E-2</v>
      </c>
      <c r="H6" s="68">
        <v>0.17119000000000001</v>
      </c>
      <c r="I6" s="64">
        <v>8.2610000000000003E-2</v>
      </c>
      <c r="J6" s="64">
        <v>0.1371</v>
      </c>
      <c r="K6" s="68">
        <v>14.266629999999999</v>
      </c>
      <c r="L6" s="69">
        <v>0.13800000000000001</v>
      </c>
      <c r="M6" s="70">
        <v>0.13619999999999999</v>
      </c>
      <c r="N6" s="69">
        <v>0.14781</v>
      </c>
      <c r="O6" s="70">
        <v>0.14601</v>
      </c>
    </row>
    <row r="7" spans="1:15" x14ac:dyDescent="0.25">
      <c r="A7" s="16">
        <v>41884</v>
      </c>
      <c r="B7" s="17">
        <v>0.14754</v>
      </c>
      <c r="C7" s="18">
        <v>0.20447000000000001</v>
      </c>
      <c r="D7" s="17">
        <v>0.10446999999999999</v>
      </c>
      <c r="E7" s="18">
        <v>139.13709</v>
      </c>
      <c r="F7" s="17">
        <v>0.16394</v>
      </c>
      <c r="G7" s="18">
        <v>9.0359999999999996E-2</v>
      </c>
      <c r="H7" s="17">
        <v>0.17138999999999999</v>
      </c>
      <c r="I7" s="18">
        <v>8.2580000000000001E-2</v>
      </c>
      <c r="J7" s="18">
        <v>0.13719999999999999</v>
      </c>
      <c r="K7" s="17">
        <v>14.29693</v>
      </c>
      <c r="L7" s="19">
        <v>0.1381</v>
      </c>
      <c r="M7" s="20">
        <v>0.1363</v>
      </c>
      <c r="N7" s="19">
        <v>0.14843999999999999</v>
      </c>
      <c r="O7" s="20">
        <v>0.14663999999999999</v>
      </c>
    </row>
    <row r="8" spans="1:15" x14ac:dyDescent="0.25">
      <c r="A8" s="16">
        <v>41885</v>
      </c>
      <c r="B8" s="17">
        <v>0.14759</v>
      </c>
      <c r="C8" s="18">
        <v>0.20463999999999999</v>
      </c>
      <c r="D8" s="17">
        <v>0.10455</v>
      </c>
      <c r="E8" s="18">
        <v>139.41131999999999</v>
      </c>
      <c r="F8" s="17">
        <v>0.16447999999999999</v>
      </c>
      <c r="G8" s="18">
        <v>9.0639999999999998E-2</v>
      </c>
      <c r="H8" s="17">
        <v>0.17182</v>
      </c>
      <c r="I8" s="18">
        <v>8.2989999999999994E-2</v>
      </c>
      <c r="J8" s="18">
        <v>0.13719999999999999</v>
      </c>
      <c r="K8" s="17">
        <v>14.385590000000001</v>
      </c>
      <c r="L8" s="19">
        <v>0.1381</v>
      </c>
      <c r="M8" s="20">
        <v>0.1363</v>
      </c>
      <c r="N8" s="19">
        <v>0.14849000000000001</v>
      </c>
      <c r="O8" s="20">
        <v>0.14668999999999999</v>
      </c>
    </row>
    <row r="9" spans="1:15" x14ac:dyDescent="0.25">
      <c r="A9" s="16">
        <v>41886</v>
      </c>
      <c r="B9" s="17">
        <v>0.14738000000000001</v>
      </c>
      <c r="C9" s="18">
        <v>0.20458999999999999</v>
      </c>
      <c r="D9" s="17">
        <v>0.10449</v>
      </c>
      <c r="E9" s="18">
        <v>139.94542999999999</v>
      </c>
      <c r="F9" s="17">
        <v>0.16522000000000001</v>
      </c>
      <c r="G9" s="18">
        <v>9.0679999999999997E-2</v>
      </c>
      <c r="H9" s="17">
        <v>0.17199</v>
      </c>
      <c r="I9" s="18">
        <v>8.3390000000000006E-2</v>
      </c>
      <c r="J9" s="18">
        <v>0.13730000000000001</v>
      </c>
      <c r="K9" s="17">
        <v>14.41667</v>
      </c>
      <c r="L9" s="19">
        <v>0.13819999999999999</v>
      </c>
      <c r="M9" s="20">
        <v>0.13639999999999999</v>
      </c>
      <c r="N9" s="19">
        <v>0.14828</v>
      </c>
      <c r="O9" s="20">
        <v>0.14648</v>
      </c>
    </row>
    <row r="10" spans="1:15" ht="15.75" thickBot="1" x14ac:dyDescent="0.3">
      <c r="A10" s="21">
        <v>41887</v>
      </c>
      <c r="B10" s="22">
        <v>0.14662</v>
      </c>
      <c r="C10" s="23">
        <v>0.20766000000000001</v>
      </c>
      <c r="D10" s="22">
        <v>0.10546</v>
      </c>
      <c r="E10" s="23">
        <v>139.86579</v>
      </c>
      <c r="F10" s="22">
        <v>0.16495000000000001</v>
      </c>
      <c r="G10" s="23">
        <v>9.0730000000000005E-2</v>
      </c>
      <c r="H10" s="22">
        <v>0.17208000000000001</v>
      </c>
      <c r="I10" s="23">
        <v>8.3729999999999999E-2</v>
      </c>
      <c r="J10" s="23">
        <v>0.13730000000000001</v>
      </c>
      <c r="K10" s="22">
        <v>14.42731</v>
      </c>
      <c r="L10" s="24">
        <v>0.13819999999999999</v>
      </c>
      <c r="M10" s="25">
        <v>0.13639999999999999</v>
      </c>
      <c r="N10" s="24">
        <v>0.14752000000000001</v>
      </c>
      <c r="O10" s="25">
        <v>0.14571999999999999</v>
      </c>
    </row>
    <row r="11" spans="1:15" ht="15.75" thickTop="1" x14ac:dyDescent="0.25">
      <c r="A11" s="26" t="s">
        <v>19</v>
      </c>
      <c r="B11" s="27">
        <f t="shared" ref="B11:O11" si="0">SUM(B6:B10)</f>
        <v>0.73604000000000003</v>
      </c>
      <c r="C11" s="28">
        <f t="shared" si="0"/>
        <v>1.0254399999999999</v>
      </c>
      <c r="D11" s="27">
        <f t="shared" si="0"/>
        <v>0.52328999999999992</v>
      </c>
      <c r="E11" s="28">
        <f t="shared" si="0"/>
        <v>697.49197000000004</v>
      </c>
      <c r="F11" s="27">
        <f t="shared" si="0"/>
        <v>0.82266000000000006</v>
      </c>
      <c r="G11" s="28">
        <f t="shared" si="0"/>
        <v>0.45269999999999999</v>
      </c>
      <c r="H11" s="27">
        <f t="shared" si="0"/>
        <v>0.85846999999999996</v>
      </c>
      <c r="I11" s="28">
        <f t="shared" si="0"/>
        <v>0.4153</v>
      </c>
      <c r="J11" s="28">
        <f t="shared" si="0"/>
        <v>0.68609999999999993</v>
      </c>
      <c r="K11" s="27">
        <f t="shared" si="0"/>
        <v>71.793130000000005</v>
      </c>
      <c r="L11" s="19">
        <f t="shared" si="0"/>
        <v>0.69059999999999999</v>
      </c>
      <c r="M11" s="20">
        <f t="shared" si="0"/>
        <v>0.68159999999999987</v>
      </c>
      <c r="N11" s="19">
        <f t="shared" si="0"/>
        <v>0.74053999999999998</v>
      </c>
      <c r="O11" s="20">
        <f t="shared" si="0"/>
        <v>0.73153999999999997</v>
      </c>
    </row>
    <row r="12" spans="1:15" ht="15.75" thickBot="1" x14ac:dyDescent="0.3">
      <c r="A12" s="31" t="s">
        <v>20</v>
      </c>
      <c r="B12" s="32">
        <f>B11/5</f>
        <v>0.14720800000000001</v>
      </c>
      <c r="C12" s="33">
        <f>C11/5</f>
        <v>0.20508799999999999</v>
      </c>
      <c r="D12" s="33">
        <f t="shared" ref="D12:K12" si="1">D11/5</f>
        <v>0.10465799999999999</v>
      </c>
      <c r="E12" s="33">
        <f t="shared" si="1"/>
        <v>139.49839400000002</v>
      </c>
      <c r="F12" s="33">
        <f t="shared" si="1"/>
        <v>0.16453200000000001</v>
      </c>
      <c r="G12" s="33">
        <f t="shared" si="1"/>
        <v>9.0539999999999995E-2</v>
      </c>
      <c r="H12" s="33">
        <f t="shared" si="1"/>
        <v>0.17169399999999999</v>
      </c>
      <c r="I12" s="33">
        <f t="shared" si="1"/>
        <v>8.3059999999999995E-2</v>
      </c>
      <c r="J12" s="33">
        <f t="shared" si="1"/>
        <v>0.13721999999999998</v>
      </c>
      <c r="K12" s="33">
        <f t="shared" si="1"/>
        <v>14.358626000000001</v>
      </c>
      <c r="L12" s="24">
        <f>L11/5</f>
        <v>0.13811999999999999</v>
      </c>
      <c r="M12" s="24">
        <f t="shared" ref="M12:O12" si="2">M11/5</f>
        <v>0.13631999999999997</v>
      </c>
      <c r="N12" s="24">
        <f t="shared" si="2"/>
        <v>0.14810799999999999</v>
      </c>
      <c r="O12" s="24">
        <f t="shared" si="2"/>
        <v>0.14630799999999999</v>
      </c>
    </row>
    <row r="13" spans="1:15" ht="15.75" thickTop="1" x14ac:dyDescent="0.25">
      <c r="A13" s="16">
        <v>41890</v>
      </c>
      <c r="B13" s="17">
        <v>0.14652000000000001</v>
      </c>
      <c r="C13" s="18">
        <v>0.20755999999999999</v>
      </c>
      <c r="D13" s="17">
        <v>0.10603</v>
      </c>
      <c r="E13" s="18">
        <v>140.63552999999999</v>
      </c>
      <c r="F13" s="17">
        <v>0.16500999999999999</v>
      </c>
      <c r="G13" s="18">
        <v>9.1289999999999996E-2</v>
      </c>
      <c r="H13" s="17">
        <v>0.17216000000000001</v>
      </c>
      <c r="I13" s="18">
        <v>8.4650000000000003E-2</v>
      </c>
      <c r="J13" s="18">
        <v>0.13730000000000001</v>
      </c>
      <c r="K13" s="17">
        <v>14.41478</v>
      </c>
      <c r="L13" s="19">
        <v>0.13819999999999999</v>
      </c>
      <c r="M13" s="20">
        <v>0.13639999999999999</v>
      </c>
      <c r="N13" s="19">
        <v>0.14742</v>
      </c>
      <c r="O13" s="20">
        <v>0.14562</v>
      </c>
    </row>
    <row r="14" spans="1:15" x14ac:dyDescent="0.25">
      <c r="A14" s="16">
        <v>41891</v>
      </c>
      <c r="B14" s="17">
        <v>0.14735999999999999</v>
      </c>
      <c r="C14" s="18">
        <v>0.20835000000000001</v>
      </c>
      <c r="D14" s="17">
        <v>0.10628</v>
      </c>
      <c r="E14" s="18">
        <v>140.71236999999999</v>
      </c>
      <c r="F14" s="17">
        <v>0.16563</v>
      </c>
      <c r="G14" s="18">
        <v>9.1509999999999994E-2</v>
      </c>
      <c r="H14" s="17">
        <v>0.17255999999999999</v>
      </c>
      <c r="I14" s="18">
        <v>8.4650000000000003E-2</v>
      </c>
      <c r="J14" s="18">
        <v>0.13739999999999999</v>
      </c>
      <c r="K14" s="17">
        <v>14.49141</v>
      </c>
      <c r="L14" s="19">
        <v>0.13830000000000001</v>
      </c>
      <c r="M14" s="20">
        <v>0.13650000000000001</v>
      </c>
      <c r="N14" s="19">
        <v>0.14826</v>
      </c>
      <c r="O14" s="20">
        <v>0.14646000000000001</v>
      </c>
    </row>
    <row r="15" spans="1:15" x14ac:dyDescent="0.25">
      <c r="A15" s="16">
        <v>41892</v>
      </c>
      <c r="B15" s="17">
        <v>0.14857999999999999</v>
      </c>
      <c r="C15" s="18">
        <v>0.20845</v>
      </c>
      <c r="D15" s="17">
        <v>0.10627</v>
      </c>
      <c r="E15" s="18">
        <v>141.33264</v>
      </c>
      <c r="F15" s="17">
        <v>0.16621</v>
      </c>
      <c r="G15" s="18">
        <v>9.1579999999999995E-2</v>
      </c>
      <c r="H15" s="17">
        <v>0.1731</v>
      </c>
      <c r="I15" s="18">
        <v>8.5180000000000006E-2</v>
      </c>
      <c r="J15" s="18">
        <v>0.13719999999999999</v>
      </c>
      <c r="K15" s="17">
        <v>14.572699999999999</v>
      </c>
      <c r="L15" s="19">
        <v>0.1381</v>
      </c>
      <c r="M15" s="20">
        <v>0.1363</v>
      </c>
      <c r="N15" s="19">
        <v>0.14948</v>
      </c>
      <c r="O15" s="20">
        <v>0.14768000000000001</v>
      </c>
    </row>
    <row r="16" spans="1:15" x14ac:dyDescent="0.25">
      <c r="A16" s="16">
        <v>41893</v>
      </c>
      <c r="B16" s="17">
        <v>0.14962</v>
      </c>
      <c r="C16" s="18">
        <v>0.20799000000000001</v>
      </c>
      <c r="D16" s="17">
        <v>0.1061</v>
      </c>
      <c r="E16" s="18">
        <v>141.6848</v>
      </c>
      <c r="F16" s="17">
        <v>0.16642000000000001</v>
      </c>
      <c r="G16" s="18">
        <v>9.1380000000000003E-2</v>
      </c>
      <c r="H16" s="17">
        <v>0.17327999999999999</v>
      </c>
      <c r="I16" s="18">
        <v>8.4930000000000005E-2</v>
      </c>
      <c r="J16" s="18">
        <v>0.1371</v>
      </c>
      <c r="K16" s="17">
        <v>14.603719999999999</v>
      </c>
      <c r="L16" s="19">
        <v>0.13800000000000001</v>
      </c>
      <c r="M16" s="20">
        <v>0.13619999999999999</v>
      </c>
      <c r="N16" s="19">
        <v>0.15051999999999999</v>
      </c>
      <c r="O16" s="20">
        <v>0.14871999999999999</v>
      </c>
    </row>
    <row r="17" spans="1:15" ht="15.75" thickBot="1" x14ac:dyDescent="0.3">
      <c r="A17" s="21">
        <v>41863</v>
      </c>
      <c r="B17" s="22">
        <v>0.14985000000000001</v>
      </c>
      <c r="C17" s="23">
        <v>0.20757999999999999</v>
      </c>
      <c r="D17" s="22">
        <v>0.10596</v>
      </c>
      <c r="E17" s="23">
        <v>141.74961999999999</v>
      </c>
      <c r="F17" s="22">
        <v>0.16719999999999999</v>
      </c>
      <c r="G17" s="23">
        <v>9.1359999999999997E-2</v>
      </c>
      <c r="H17" s="22">
        <v>0.17319999999999999</v>
      </c>
      <c r="I17" s="23">
        <v>8.4409999999999999E-2</v>
      </c>
      <c r="J17" s="23">
        <v>0.13700000000000001</v>
      </c>
      <c r="K17" s="22">
        <v>14.64462</v>
      </c>
      <c r="L17" s="24">
        <v>0.13789999999999999</v>
      </c>
      <c r="M17" s="25">
        <v>0.1361</v>
      </c>
      <c r="N17" s="24">
        <v>0.15075</v>
      </c>
      <c r="O17" s="25">
        <v>0.14895</v>
      </c>
    </row>
    <row r="18" spans="1:15" ht="15.75" thickTop="1" x14ac:dyDescent="0.25">
      <c r="A18" s="26" t="s">
        <v>19</v>
      </c>
      <c r="B18" s="27">
        <f t="shared" ref="B18:O18" si="3">SUM(B13:B17)</f>
        <v>0.74193000000000009</v>
      </c>
      <c r="C18" s="28">
        <f t="shared" si="3"/>
        <v>1.03993</v>
      </c>
      <c r="D18" s="27">
        <f t="shared" si="3"/>
        <v>0.53064</v>
      </c>
      <c r="E18" s="28">
        <f t="shared" si="3"/>
        <v>706.11495999999988</v>
      </c>
      <c r="F18" s="27">
        <f t="shared" si="3"/>
        <v>0.83047000000000004</v>
      </c>
      <c r="G18" s="28">
        <f t="shared" si="3"/>
        <v>0.45711999999999997</v>
      </c>
      <c r="H18" s="27">
        <f t="shared" si="3"/>
        <v>0.86430000000000007</v>
      </c>
      <c r="I18" s="28">
        <f t="shared" si="3"/>
        <v>0.42382000000000003</v>
      </c>
      <c r="J18" s="28">
        <f t="shared" si="3"/>
        <v>0.68599999999999994</v>
      </c>
      <c r="K18" s="27">
        <f t="shared" si="3"/>
        <v>72.727230000000006</v>
      </c>
      <c r="L18" s="19">
        <f t="shared" si="3"/>
        <v>0.6905</v>
      </c>
      <c r="M18" s="20">
        <f t="shared" si="3"/>
        <v>0.68149999999999999</v>
      </c>
      <c r="N18" s="19">
        <f t="shared" si="3"/>
        <v>0.74642999999999993</v>
      </c>
      <c r="O18" s="20">
        <f t="shared" si="3"/>
        <v>0.73743000000000003</v>
      </c>
    </row>
    <row r="19" spans="1:15" ht="15.75" thickBot="1" x14ac:dyDescent="0.3">
      <c r="A19" s="31" t="s">
        <v>20</v>
      </c>
      <c r="B19" s="32">
        <f>B18/5</f>
        <v>0.14838600000000002</v>
      </c>
      <c r="C19" s="33">
        <f>C18/5</f>
        <v>0.207986</v>
      </c>
      <c r="D19" s="33">
        <f t="shared" ref="D19:K19" si="4">D18/5</f>
        <v>0.106128</v>
      </c>
      <c r="E19" s="33">
        <f t="shared" si="4"/>
        <v>141.22299199999998</v>
      </c>
      <c r="F19" s="33">
        <f t="shared" si="4"/>
        <v>0.16609400000000002</v>
      </c>
      <c r="G19" s="33">
        <f t="shared" si="4"/>
        <v>9.1423999999999991E-2</v>
      </c>
      <c r="H19" s="33">
        <f t="shared" si="4"/>
        <v>0.17286000000000001</v>
      </c>
      <c r="I19" s="33">
        <f t="shared" si="4"/>
        <v>8.4764000000000006E-2</v>
      </c>
      <c r="J19" s="33">
        <f t="shared" si="4"/>
        <v>0.13719999999999999</v>
      </c>
      <c r="K19" s="33">
        <f t="shared" si="4"/>
        <v>14.545446000000002</v>
      </c>
      <c r="L19" s="24">
        <f>L18/5</f>
        <v>0.1381</v>
      </c>
      <c r="M19" s="25">
        <f>M18/5</f>
        <v>0.1363</v>
      </c>
      <c r="N19" s="24">
        <f>N18/5</f>
        <v>0.14928599999999997</v>
      </c>
      <c r="O19" s="25">
        <f>O18/5</f>
        <v>0.14748600000000001</v>
      </c>
    </row>
    <row r="20" spans="1:15" ht="15" customHeight="1" thickTop="1" x14ac:dyDescent="0.25">
      <c r="A20" s="16">
        <v>41897</v>
      </c>
      <c r="B20" s="17">
        <v>0.15101000000000001</v>
      </c>
      <c r="C20" s="18">
        <v>0.20555999999999999</v>
      </c>
      <c r="D20" s="17">
        <v>0.10499</v>
      </c>
      <c r="E20" s="18">
        <v>141.27090000000001</v>
      </c>
      <c r="F20" s="17">
        <v>0.16714000000000001</v>
      </c>
      <c r="G20" s="18">
        <v>9.0800000000000006E-2</v>
      </c>
      <c r="H20" s="17">
        <v>0.17199999999999999</v>
      </c>
      <c r="I20" s="18">
        <v>8.3809999999999996E-2</v>
      </c>
      <c r="J20" s="18">
        <v>0.13619999999999999</v>
      </c>
      <c r="K20" s="17">
        <v>14.61154</v>
      </c>
      <c r="L20" s="19">
        <v>0.1371</v>
      </c>
      <c r="M20" s="20">
        <v>0.1353</v>
      </c>
      <c r="N20" s="19">
        <v>0.15190000000000001</v>
      </c>
      <c r="O20" s="20">
        <v>0.15010999999999999</v>
      </c>
    </row>
    <row r="21" spans="1:15" x14ac:dyDescent="0.25">
      <c r="A21" s="16">
        <v>41898</v>
      </c>
      <c r="B21" s="17">
        <v>0.151</v>
      </c>
      <c r="C21" s="18">
        <v>0.20624000000000001</v>
      </c>
      <c r="D21" s="17">
        <v>0.10523</v>
      </c>
      <c r="E21" s="18">
        <v>141.47809000000001</v>
      </c>
      <c r="F21" s="17">
        <v>0.16721</v>
      </c>
      <c r="G21" s="18">
        <v>9.0819999999999998E-2</v>
      </c>
      <c r="H21" s="17">
        <v>0.17219000000000001</v>
      </c>
      <c r="I21" s="18">
        <v>8.3839999999999998E-2</v>
      </c>
      <c r="J21" s="18">
        <v>0.13619999999999999</v>
      </c>
      <c r="K21" s="17">
        <v>14.60098</v>
      </c>
      <c r="L21" s="19">
        <v>0.1371</v>
      </c>
      <c r="M21" s="20">
        <v>0.1353</v>
      </c>
      <c r="N21" s="19">
        <v>0.15190000000000001</v>
      </c>
      <c r="O21" s="20">
        <v>0.15010000000000001</v>
      </c>
    </row>
    <row r="22" spans="1:15" x14ac:dyDescent="0.25">
      <c r="A22" s="16">
        <v>41899</v>
      </c>
      <c r="B22" s="17">
        <v>0.15081</v>
      </c>
      <c r="C22" s="18">
        <v>0.20635000000000001</v>
      </c>
      <c r="D22" s="17">
        <v>0.10528999999999999</v>
      </c>
      <c r="E22" s="18">
        <v>141.25174999999999</v>
      </c>
      <c r="F22" s="17">
        <v>0.16658999999999999</v>
      </c>
      <c r="G22" s="18">
        <v>9.0920000000000001E-2</v>
      </c>
      <c r="H22" s="17">
        <v>0.17208999999999999</v>
      </c>
      <c r="I22" s="18">
        <v>8.4029999999999994E-2</v>
      </c>
      <c r="J22" s="18">
        <v>0.13639999999999999</v>
      </c>
      <c r="K22" s="17">
        <v>14.6081</v>
      </c>
      <c r="L22" s="19">
        <v>0.13730000000000001</v>
      </c>
      <c r="M22" s="20">
        <v>0.13550000000000001</v>
      </c>
      <c r="N22" s="19">
        <v>0.15171000000000001</v>
      </c>
      <c r="O22" s="20">
        <v>0.14990999999999999</v>
      </c>
    </row>
    <row r="23" spans="1:15" x14ac:dyDescent="0.25">
      <c r="A23" s="16">
        <v>41900</v>
      </c>
      <c r="B23" s="17">
        <v>0.15145</v>
      </c>
      <c r="C23" s="18">
        <v>0.20648</v>
      </c>
      <c r="D23" s="17">
        <v>0.10553999999999999</v>
      </c>
      <c r="E23" s="18">
        <v>140.59663</v>
      </c>
      <c r="F23" s="17">
        <v>0.16797000000000001</v>
      </c>
      <c r="G23" s="18">
        <v>9.0560000000000002E-2</v>
      </c>
      <c r="H23" s="17">
        <v>0.17222999999999999</v>
      </c>
      <c r="I23" s="18">
        <v>8.3510000000000001E-2</v>
      </c>
      <c r="J23" s="18">
        <v>0.13600000000000001</v>
      </c>
      <c r="K23" s="17">
        <v>14.70585</v>
      </c>
      <c r="L23" s="19">
        <v>0.13689999999999999</v>
      </c>
      <c r="M23" s="20">
        <v>0.1351</v>
      </c>
      <c r="N23" s="19">
        <v>0.15235000000000001</v>
      </c>
      <c r="O23" s="20">
        <v>0.15054999999999999</v>
      </c>
    </row>
    <row r="24" spans="1:15" ht="15.75" thickBot="1" x14ac:dyDescent="0.3">
      <c r="A24" s="21">
        <v>41901</v>
      </c>
      <c r="B24" s="22">
        <v>0.15165999999999999</v>
      </c>
      <c r="C24" s="23">
        <v>0.20688999999999999</v>
      </c>
      <c r="D24" s="22">
        <v>0.10549</v>
      </c>
      <c r="E24" s="23">
        <v>141.50494</v>
      </c>
      <c r="F24" s="22">
        <v>0.16752</v>
      </c>
      <c r="G24" s="23">
        <v>9.0819999999999998E-2</v>
      </c>
      <c r="H24" s="22">
        <v>0.1724</v>
      </c>
      <c r="I24" s="23">
        <v>8.3220000000000002E-2</v>
      </c>
      <c r="J24" s="23">
        <v>0.13600000000000001</v>
      </c>
      <c r="K24" s="22">
        <v>14.77538</v>
      </c>
      <c r="L24" s="24">
        <v>0.13689999999999999</v>
      </c>
      <c r="M24" s="25">
        <v>0.1351</v>
      </c>
      <c r="N24" s="24">
        <v>0.15256</v>
      </c>
      <c r="O24" s="25">
        <v>0.15076000000000001</v>
      </c>
    </row>
    <row r="25" spans="1:15" ht="15.75" thickTop="1" x14ac:dyDescent="0.25">
      <c r="A25" s="26" t="s">
        <v>19</v>
      </c>
      <c r="B25" s="27">
        <f t="shared" ref="B25:O25" si="5">SUM(B20:B24)</f>
        <v>0.75592999999999999</v>
      </c>
      <c r="C25" s="28">
        <f t="shared" si="5"/>
        <v>1.03152</v>
      </c>
      <c r="D25" s="27">
        <f t="shared" si="5"/>
        <v>0.52654000000000001</v>
      </c>
      <c r="E25" s="28">
        <f t="shared" si="5"/>
        <v>706.1023100000001</v>
      </c>
      <c r="F25" s="27">
        <f t="shared" si="5"/>
        <v>0.83643000000000012</v>
      </c>
      <c r="G25" s="28">
        <f t="shared" si="5"/>
        <v>0.45391999999999999</v>
      </c>
      <c r="H25" s="27">
        <f t="shared" si="5"/>
        <v>0.86090999999999995</v>
      </c>
      <c r="I25" s="28">
        <f t="shared" si="5"/>
        <v>0.41841</v>
      </c>
      <c r="J25" s="28">
        <f t="shared" si="5"/>
        <v>0.68079999999999996</v>
      </c>
      <c r="K25" s="27">
        <f t="shared" si="5"/>
        <v>73.301850000000002</v>
      </c>
      <c r="L25" s="19">
        <f t="shared" si="5"/>
        <v>0.68530000000000002</v>
      </c>
      <c r="M25" s="20">
        <f t="shared" si="5"/>
        <v>0.67630000000000001</v>
      </c>
      <c r="N25" s="19">
        <f t="shared" si="5"/>
        <v>0.7604200000000001</v>
      </c>
      <c r="O25" s="20">
        <f t="shared" si="5"/>
        <v>0.75142999999999993</v>
      </c>
    </row>
    <row r="26" spans="1:15" ht="15.75" thickBot="1" x14ac:dyDescent="0.3">
      <c r="A26" s="31" t="s">
        <v>20</v>
      </c>
      <c r="B26" s="32">
        <f>B25/5</f>
        <v>0.15118599999999999</v>
      </c>
      <c r="C26" s="33">
        <f>C25/5</f>
        <v>0.20630399999999999</v>
      </c>
      <c r="D26" s="33">
        <f t="shared" ref="D26:K26" si="6">D25/5</f>
        <v>0.105308</v>
      </c>
      <c r="E26" s="33">
        <f t="shared" si="6"/>
        <v>141.22046200000003</v>
      </c>
      <c r="F26" s="33">
        <f t="shared" si="6"/>
        <v>0.16728600000000002</v>
      </c>
      <c r="G26" s="33">
        <f t="shared" si="6"/>
        <v>9.0784000000000004E-2</v>
      </c>
      <c r="H26" s="33">
        <f t="shared" si="6"/>
        <v>0.172182</v>
      </c>
      <c r="I26" s="33">
        <f t="shared" si="6"/>
        <v>8.3682000000000006E-2</v>
      </c>
      <c r="J26" s="33">
        <f t="shared" si="6"/>
        <v>0.13616</v>
      </c>
      <c r="K26" s="33">
        <f t="shared" si="6"/>
        <v>14.66037</v>
      </c>
      <c r="L26" s="24">
        <f>L25/5</f>
        <v>0.13706000000000002</v>
      </c>
      <c r="M26" s="25">
        <f>M25/5</f>
        <v>0.13525999999999999</v>
      </c>
      <c r="N26" s="24">
        <f>N25/5</f>
        <v>0.15208400000000002</v>
      </c>
      <c r="O26" s="25">
        <f>O25/5</f>
        <v>0.15028599999999998</v>
      </c>
    </row>
    <row r="27" spans="1:15" ht="15.75" thickTop="1" x14ac:dyDescent="0.25">
      <c r="A27" s="16">
        <v>41904</v>
      </c>
      <c r="B27" s="17">
        <v>0.1522</v>
      </c>
      <c r="C27" s="18">
        <v>0.20732999999999999</v>
      </c>
      <c r="D27" s="17">
        <v>0.10596</v>
      </c>
      <c r="E27" s="18">
        <v>142.87700000000001</v>
      </c>
      <c r="F27" s="17">
        <v>0.16692000000000001</v>
      </c>
      <c r="G27" s="18">
        <v>9.0840000000000004E-2</v>
      </c>
      <c r="H27" s="17">
        <v>0.17222999999999999</v>
      </c>
      <c r="I27" s="18">
        <v>8.3430000000000004E-2</v>
      </c>
      <c r="J27" s="18">
        <v>0.13600000000000001</v>
      </c>
      <c r="K27" s="17">
        <v>14.83216</v>
      </c>
      <c r="L27" s="19">
        <v>0.13689999999999999</v>
      </c>
      <c r="M27" s="20">
        <v>0.1351</v>
      </c>
      <c r="N27" s="19">
        <v>0.15310000000000001</v>
      </c>
      <c r="O27" s="20">
        <v>0.15129999999999999</v>
      </c>
    </row>
    <row r="28" spans="1:15" x14ac:dyDescent="0.25">
      <c r="A28" s="16">
        <v>41905</v>
      </c>
      <c r="B28" s="17">
        <v>0.15245</v>
      </c>
      <c r="C28" s="18">
        <v>0.20688000000000001</v>
      </c>
      <c r="D28" s="17">
        <v>0.10562000000000001</v>
      </c>
      <c r="E28" s="18">
        <v>141.17860999999999</v>
      </c>
      <c r="F28" s="17">
        <v>0.16669999999999999</v>
      </c>
      <c r="G28" s="18">
        <v>9.0670000000000001E-2</v>
      </c>
      <c r="H28" s="17">
        <v>0.1719</v>
      </c>
      <c r="I28" s="18">
        <v>8.3040000000000003E-2</v>
      </c>
      <c r="J28" s="18">
        <v>0.1356</v>
      </c>
      <c r="K28" s="17">
        <v>14.77144</v>
      </c>
      <c r="L28" s="19">
        <v>0.13650000000000001</v>
      </c>
      <c r="M28" s="20">
        <v>0.13469999999999999</v>
      </c>
      <c r="N28" s="19">
        <v>0.15334999999999999</v>
      </c>
      <c r="O28" s="20">
        <v>0.15154999999999999</v>
      </c>
    </row>
    <row r="29" spans="1:15" x14ac:dyDescent="0.25">
      <c r="A29" s="16">
        <v>41906</v>
      </c>
      <c r="B29" s="17">
        <v>0.15262999999999999</v>
      </c>
      <c r="C29" s="18">
        <v>0.20612</v>
      </c>
      <c r="D29" s="17">
        <v>0.10521</v>
      </c>
      <c r="E29" s="18">
        <v>140.99218999999999</v>
      </c>
      <c r="F29" s="17">
        <v>0.16722999999999999</v>
      </c>
      <c r="G29" s="18">
        <v>9.0359999999999996E-2</v>
      </c>
      <c r="H29" s="17">
        <v>0.17174</v>
      </c>
      <c r="I29" s="18">
        <v>8.276E-2</v>
      </c>
      <c r="J29" s="18">
        <v>0.13539999999999999</v>
      </c>
      <c r="K29" s="17">
        <v>14.715780000000001</v>
      </c>
      <c r="L29" s="19">
        <v>0.1363</v>
      </c>
      <c r="M29" s="20">
        <v>0.13450000000000001</v>
      </c>
      <c r="N29" s="19">
        <v>0.15353</v>
      </c>
      <c r="O29" s="20">
        <v>0.15173</v>
      </c>
    </row>
    <row r="30" spans="1:15" x14ac:dyDescent="0.25">
      <c r="A30" s="16">
        <v>41907</v>
      </c>
      <c r="B30" s="17">
        <v>0.15267</v>
      </c>
      <c r="C30" s="18">
        <v>0.20721000000000001</v>
      </c>
      <c r="D30" s="17">
        <v>0.10567</v>
      </c>
      <c r="E30" s="18">
        <v>140.81922</v>
      </c>
      <c r="F30" s="17">
        <v>0.1678</v>
      </c>
      <c r="G30" s="18">
        <v>9.0469999999999995E-2</v>
      </c>
      <c r="H30" s="17">
        <v>0.17155000000000001</v>
      </c>
      <c r="I30" s="18">
        <v>8.2739999999999994E-2</v>
      </c>
      <c r="J30" s="18">
        <v>0.13539999999999999</v>
      </c>
      <c r="K30" s="17">
        <v>14.73203</v>
      </c>
      <c r="L30" s="19">
        <v>0.1363</v>
      </c>
      <c r="M30" s="20">
        <v>0.13450000000000001</v>
      </c>
      <c r="N30" s="19">
        <v>0.15357000000000001</v>
      </c>
      <c r="O30" s="20">
        <v>0.15176999999999999</v>
      </c>
    </row>
    <row r="31" spans="1:15" ht="15.75" thickBot="1" x14ac:dyDescent="0.3">
      <c r="A31" s="21">
        <v>41908</v>
      </c>
      <c r="B31" s="22">
        <v>0.15293999999999999</v>
      </c>
      <c r="C31" s="23">
        <v>0.20744000000000001</v>
      </c>
      <c r="D31" s="22">
        <v>0.106</v>
      </c>
      <c r="E31" s="23">
        <v>140</v>
      </c>
      <c r="F31" s="22">
        <v>0.1691</v>
      </c>
      <c r="G31" s="23">
        <v>9.0740000000000001E-2</v>
      </c>
      <c r="H31" s="22">
        <v>0.17141000000000001</v>
      </c>
      <c r="I31" s="23">
        <v>8.2849999999999993E-2</v>
      </c>
      <c r="J31" s="23">
        <v>0.13519999999999999</v>
      </c>
      <c r="K31" s="22">
        <v>14.724460000000001</v>
      </c>
      <c r="L31" s="24">
        <v>0.1363</v>
      </c>
      <c r="M31" s="25">
        <v>0.1343</v>
      </c>
      <c r="N31" s="24">
        <v>0.15384</v>
      </c>
      <c r="O31" s="25">
        <v>0.15204000000000001</v>
      </c>
    </row>
    <row r="32" spans="1:15" ht="15.75" thickTop="1" x14ac:dyDescent="0.25">
      <c r="A32" s="26" t="s">
        <v>19</v>
      </c>
      <c r="B32" s="27">
        <f t="shared" ref="B32:O32" si="7">SUM(B27:B31)</f>
        <v>0.76288999999999996</v>
      </c>
      <c r="C32" s="28">
        <f t="shared" si="7"/>
        <v>1.03498</v>
      </c>
      <c r="D32" s="27">
        <f t="shared" si="7"/>
        <v>0.52846000000000004</v>
      </c>
      <c r="E32" s="28">
        <f t="shared" si="7"/>
        <v>705.86702000000002</v>
      </c>
      <c r="F32" s="27">
        <f t="shared" si="7"/>
        <v>0.83774999999999999</v>
      </c>
      <c r="G32" s="28">
        <f t="shared" si="7"/>
        <v>0.45307999999999998</v>
      </c>
      <c r="H32" s="27">
        <f t="shared" si="7"/>
        <v>0.85882999999999998</v>
      </c>
      <c r="I32" s="28">
        <f t="shared" si="7"/>
        <v>0.41481999999999997</v>
      </c>
      <c r="J32" s="28">
        <f t="shared" si="7"/>
        <v>0.67759999999999998</v>
      </c>
      <c r="K32" s="27">
        <f t="shared" si="7"/>
        <v>73.775869999999998</v>
      </c>
      <c r="L32" s="19">
        <f t="shared" si="7"/>
        <v>0.68229999999999991</v>
      </c>
      <c r="M32" s="20">
        <f t="shared" si="7"/>
        <v>0.67309999999999992</v>
      </c>
      <c r="N32" s="19">
        <f t="shared" si="7"/>
        <v>0.76739000000000002</v>
      </c>
      <c r="O32" s="20">
        <f t="shared" si="7"/>
        <v>0.7583899999999999</v>
      </c>
    </row>
    <row r="33" spans="1:15" ht="15.75" thickBot="1" x14ac:dyDescent="0.3">
      <c r="A33" s="31" t="s">
        <v>20</v>
      </c>
      <c r="B33" s="32">
        <f>B32/5</f>
        <v>0.15257799999999999</v>
      </c>
      <c r="C33" s="33">
        <f>C32/5</f>
        <v>0.20699600000000001</v>
      </c>
      <c r="D33" s="33">
        <f t="shared" ref="D33:K33" si="8">D32/5</f>
        <v>0.10569200000000001</v>
      </c>
      <c r="E33" s="33">
        <f t="shared" si="8"/>
        <v>141.173404</v>
      </c>
      <c r="F33" s="33">
        <f t="shared" si="8"/>
        <v>0.16755</v>
      </c>
      <c r="G33" s="33">
        <f t="shared" si="8"/>
        <v>9.0616000000000002E-2</v>
      </c>
      <c r="H33" s="33">
        <f t="shared" si="8"/>
        <v>0.171766</v>
      </c>
      <c r="I33" s="33">
        <f t="shared" si="8"/>
        <v>8.2963999999999996E-2</v>
      </c>
      <c r="J33" s="33">
        <f t="shared" si="8"/>
        <v>0.13552</v>
      </c>
      <c r="K33" s="33">
        <f t="shared" si="8"/>
        <v>14.755174</v>
      </c>
      <c r="L33" s="24">
        <f>L32/5</f>
        <v>0.13645999999999997</v>
      </c>
      <c r="M33" s="25">
        <f>M32/5</f>
        <v>0.13461999999999999</v>
      </c>
      <c r="N33" s="24">
        <f>N32/5</f>
        <v>0.153478</v>
      </c>
      <c r="O33" s="25">
        <f>O32/5</f>
        <v>0.15167799999999998</v>
      </c>
    </row>
    <row r="34" spans="1:15" ht="15.75" thickTop="1" x14ac:dyDescent="0.25">
      <c r="A34" s="16">
        <v>41911</v>
      </c>
      <c r="B34" s="17">
        <v>0.15365999999999999</v>
      </c>
      <c r="C34" s="18">
        <v>0.20760999999999999</v>
      </c>
      <c r="D34" s="17">
        <v>0.1061</v>
      </c>
      <c r="E34" s="18">
        <v>140.51988</v>
      </c>
      <c r="F34" s="17">
        <v>0.17122999999999999</v>
      </c>
      <c r="G34" s="18">
        <v>9.0340000000000004E-2</v>
      </c>
      <c r="H34" s="17">
        <v>0.17155000000000001</v>
      </c>
      <c r="I34" s="18">
        <v>8.2919999999999994E-2</v>
      </c>
      <c r="J34" s="18">
        <v>0.13469999999999999</v>
      </c>
      <c r="K34" s="17">
        <v>14.71177</v>
      </c>
      <c r="L34" s="19">
        <v>0.1356</v>
      </c>
      <c r="M34" s="20">
        <v>0.1338</v>
      </c>
      <c r="N34" s="19">
        <v>0.15456</v>
      </c>
      <c r="O34" s="20">
        <v>0.15276000000000001</v>
      </c>
    </row>
    <row r="35" spans="1:15" x14ac:dyDescent="0.25">
      <c r="A35" s="16">
        <v>41912</v>
      </c>
      <c r="B35" s="17">
        <v>0.15403</v>
      </c>
      <c r="C35" s="18">
        <v>0.20748</v>
      </c>
      <c r="D35" s="17">
        <v>0.10592</v>
      </c>
      <c r="E35" s="18">
        <v>141.26902000000001</v>
      </c>
      <c r="F35" s="17">
        <v>0.17249</v>
      </c>
      <c r="G35" s="18">
        <v>9.0370000000000006E-2</v>
      </c>
      <c r="H35" s="17">
        <v>0.17133000000000001</v>
      </c>
      <c r="I35" s="18">
        <v>8.2739999999999994E-2</v>
      </c>
      <c r="J35" s="18">
        <v>0.13439999999999999</v>
      </c>
      <c r="K35" s="17">
        <v>14.706049999999999</v>
      </c>
      <c r="L35" s="19">
        <v>0.1353</v>
      </c>
      <c r="M35" s="20">
        <v>0.13350000000000001</v>
      </c>
      <c r="N35" s="19">
        <v>0.15493000000000001</v>
      </c>
      <c r="O35" s="20">
        <v>0.15312999999999999</v>
      </c>
    </row>
    <row r="36" spans="1:15" x14ac:dyDescent="0.25">
      <c r="A36" s="16"/>
      <c r="B36" s="17"/>
      <c r="C36" s="18"/>
      <c r="D36" s="17"/>
      <c r="E36" s="18"/>
      <c r="F36" s="17"/>
      <c r="G36" s="18"/>
      <c r="H36" s="17"/>
      <c r="I36" s="18"/>
      <c r="J36" s="18"/>
      <c r="K36" s="17"/>
      <c r="L36" s="19"/>
      <c r="M36" s="20"/>
      <c r="N36" s="19"/>
      <c r="O36" s="20"/>
    </row>
    <row r="37" spans="1:15" x14ac:dyDescent="0.25">
      <c r="A37" s="16"/>
      <c r="B37" s="17"/>
      <c r="C37" s="18"/>
      <c r="D37" s="17"/>
      <c r="E37" s="18"/>
      <c r="F37" s="17"/>
      <c r="G37" s="18"/>
      <c r="H37" s="17"/>
      <c r="I37" s="18"/>
      <c r="J37" s="18"/>
      <c r="K37" s="17"/>
      <c r="L37" s="19"/>
      <c r="M37" s="20"/>
      <c r="N37" s="19"/>
      <c r="O37" s="20"/>
    </row>
    <row r="38" spans="1:15" ht="15.75" thickBot="1" x14ac:dyDescent="0.3">
      <c r="A38" s="21"/>
      <c r="B38" s="22"/>
      <c r="C38" s="23"/>
      <c r="D38" s="22"/>
      <c r="E38" s="23"/>
      <c r="F38" s="22"/>
      <c r="G38" s="23"/>
      <c r="H38" s="22"/>
      <c r="I38" s="23"/>
      <c r="J38" s="23"/>
      <c r="K38" s="22"/>
      <c r="L38" s="24"/>
      <c r="M38" s="25"/>
      <c r="N38" s="24"/>
      <c r="O38" s="25"/>
    </row>
    <row r="39" spans="1:15" ht="15.75" thickTop="1" x14ac:dyDescent="0.25">
      <c r="A39" s="26" t="s">
        <v>19</v>
      </c>
      <c r="B39" s="27">
        <f t="shared" ref="B39:O39" si="9">SUM(B34:B38)</f>
        <v>0.30769000000000002</v>
      </c>
      <c r="C39" s="28">
        <f t="shared" si="9"/>
        <v>0.41508999999999996</v>
      </c>
      <c r="D39" s="27">
        <f t="shared" si="9"/>
        <v>0.21201999999999999</v>
      </c>
      <c r="E39" s="28">
        <f t="shared" si="9"/>
        <v>281.78890000000001</v>
      </c>
      <c r="F39" s="27">
        <f t="shared" si="9"/>
        <v>0.34372000000000003</v>
      </c>
      <c r="G39" s="28">
        <f t="shared" si="9"/>
        <v>0.18071000000000001</v>
      </c>
      <c r="H39" s="27">
        <f t="shared" si="9"/>
        <v>0.34288000000000002</v>
      </c>
      <c r="I39" s="28">
        <f t="shared" si="9"/>
        <v>0.16565999999999997</v>
      </c>
      <c r="J39" s="28">
        <f t="shared" si="9"/>
        <v>0.26910000000000001</v>
      </c>
      <c r="K39" s="27">
        <f t="shared" si="9"/>
        <v>29.417819999999999</v>
      </c>
      <c r="L39" s="19">
        <f t="shared" si="9"/>
        <v>0.27090000000000003</v>
      </c>
      <c r="M39" s="20">
        <f t="shared" si="9"/>
        <v>0.26729999999999998</v>
      </c>
      <c r="N39" s="19">
        <f t="shared" si="9"/>
        <v>0.30949000000000004</v>
      </c>
      <c r="O39" s="20">
        <f t="shared" si="9"/>
        <v>0.30589</v>
      </c>
    </row>
    <row r="40" spans="1:15" ht="15.75" thickBot="1" x14ac:dyDescent="0.3">
      <c r="A40" s="31" t="s">
        <v>20</v>
      </c>
      <c r="B40" s="32">
        <f>B39/2</f>
        <v>0.15384500000000001</v>
      </c>
      <c r="C40" s="33">
        <f>C39/2</f>
        <v>0.20754499999999998</v>
      </c>
      <c r="D40" s="33">
        <f t="shared" ref="D40:K40" si="10">D39/2</f>
        <v>0.10600999999999999</v>
      </c>
      <c r="E40" s="33">
        <f t="shared" si="10"/>
        <v>140.89445000000001</v>
      </c>
      <c r="F40" s="33">
        <f t="shared" si="10"/>
        <v>0.17186000000000001</v>
      </c>
      <c r="G40" s="33">
        <f t="shared" si="10"/>
        <v>9.0355000000000005E-2</v>
      </c>
      <c r="H40" s="33">
        <f t="shared" si="10"/>
        <v>0.17144000000000001</v>
      </c>
      <c r="I40" s="33">
        <f t="shared" si="10"/>
        <v>8.2829999999999987E-2</v>
      </c>
      <c r="J40" s="33">
        <f t="shared" si="10"/>
        <v>0.13455</v>
      </c>
      <c r="K40" s="33">
        <f t="shared" si="10"/>
        <v>14.708909999999999</v>
      </c>
      <c r="L40" s="24">
        <f>L39/2</f>
        <v>0.13545000000000001</v>
      </c>
      <c r="M40" s="24">
        <f t="shared" ref="M40:O40" si="11">M39/2</f>
        <v>0.13364999999999999</v>
      </c>
      <c r="N40" s="24">
        <f t="shared" si="11"/>
        <v>0.15474500000000002</v>
      </c>
      <c r="O40" s="24">
        <f t="shared" si="11"/>
        <v>0.152945</v>
      </c>
    </row>
    <row r="41" spans="1:15" ht="15.75" thickTop="1" x14ac:dyDescent="0.25">
      <c r="A41" s="36"/>
      <c r="B41" s="17"/>
      <c r="C41" s="18"/>
      <c r="D41" s="17"/>
      <c r="E41" s="18"/>
      <c r="F41" s="17"/>
      <c r="G41" s="18"/>
      <c r="H41" s="17"/>
      <c r="I41" s="18"/>
      <c r="J41" s="18"/>
      <c r="K41" s="17"/>
      <c r="L41" s="19"/>
      <c r="M41" s="20"/>
      <c r="N41" s="19"/>
      <c r="O41" s="20"/>
    </row>
    <row r="42" spans="1:15" x14ac:dyDescent="0.25">
      <c r="A42" s="36"/>
      <c r="B42" s="17"/>
      <c r="C42" s="18"/>
      <c r="D42" s="17"/>
      <c r="E42" s="18"/>
      <c r="F42" s="17"/>
      <c r="G42" s="18"/>
      <c r="H42" s="17"/>
      <c r="I42" s="18"/>
      <c r="J42" s="18"/>
      <c r="K42" s="17"/>
      <c r="L42" s="19"/>
      <c r="M42" s="20"/>
      <c r="N42" s="19"/>
      <c r="O42" s="20"/>
    </row>
    <row r="43" spans="1:15" ht="20.25" x14ac:dyDescent="0.3">
      <c r="A43" s="36"/>
      <c r="B43" s="17"/>
      <c r="C43" s="52"/>
      <c r="D43" s="17"/>
      <c r="E43" s="38" t="s">
        <v>21</v>
      </c>
      <c r="F43" s="17"/>
      <c r="G43" s="18"/>
      <c r="H43" s="17"/>
      <c r="I43" s="18"/>
      <c r="J43" s="18"/>
      <c r="K43" s="17"/>
      <c r="L43" s="19"/>
      <c r="M43" s="20"/>
      <c r="N43" s="19"/>
      <c r="O43" s="20"/>
    </row>
    <row r="44" spans="1:15" ht="15.75" thickBot="1" x14ac:dyDescent="0.3">
      <c r="A44" s="39"/>
      <c r="B44" s="40"/>
      <c r="C44" s="41"/>
      <c r="D44" s="40"/>
      <c r="E44" s="41"/>
      <c r="F44" s="40"/>
      <c r="G44" s="41"/>
      <c r="H44" s="40"/>
      <c r="I44" s="41"/>
      <c r="J44" s="41"/>
      <c r="K44" s="40"/>
      <c r="L44" s="42"/>
      <c r="M44" s="43"/>
      <c r="N44" s="42"/>
      <c r="O44" s="43"/>
    </row>
    <row r="45" spans="1:15" x14ac:dyDescent="0.25">
      <c r="A45" s="44" t="s">
        <v>22</v>
      </c>
      <c r="B45" s="45">
        <f t="shared" ref="B45:O45" si="12">SUM(B6:B10,B13:B17,B20:B24,B27:B31,B34:B38)</f>
        <v>3.3044800000000003</v>
      </c>
      <c r="C45" s="58">
        <f t="shared" si="12"/>
        <v>4.5469600000000003</v>
      </c>
      <c r="D45" s="45">
        <f t="shared" si="12"/>
        <v>2.3209499999999994</v>
      </c>
      <c r="E45" s="58">
        <f t="shared" si="12"/>
        <v>3097.3651599999998</v>
      </c>
      <c r="F45" s="58">
        <f t="shared" si="12"/>
        <v>3.67103</v>
      </c>
      <c r="G45" s="45">
        <f t="shared" si="12"/>
        <v>1.9975300000000002</v>
      </c>
      <c r="H45" s="58">
        <f t="shared" si="12"/>
        <v>3.7853899999999996</v>
      </c>
      <c r="I45" s="45">
        <f t="shared" si="12"/>
        <v>1.8380099999999999</v>
      </c>
      <c r="J45" s="58">
        <f t="shared" si="12"/>
        <v>2.9996000000000009</v>
      </c>
      <c r="K45" s="46">
        <f t="shared" si="12"/>
        <v>321.01590000000004</v>
      </c>
      <c r="L45" s="19">
        <f t="shared" si="12"/>
        <v>3.0195999999999992</v>
      </c>
      <c r="M45" s="19">
        <f t="shared" si="12"/>
        <v>2.9798</v>
      </c>
      <c r="N45" s="19">
        <f t="shared" si="12"/>
        <v>3.3242700000000003</v>
      </c>
      <c r="O45" s="19">
        <f t="shared" si="12"/>
        <v>3.2846799999999998</v>
      </c>
    </row>
    <row r="46" spans="1:15" x14ac:dyDescent="0.25">
      <c r="A46" s="44" t="s">
        <v>23</v>
      </c>
      <c r="B46" s="45">
        <f>B45/22</f>
        <v>0.15020363636363637</v>
      </c>
      <c r="C46" s="46">
        <f>C45/22</f>
        <v>0.20668</v>
      </c>
      <c r="D46" s="46">
        <f t="shared" ref="D46:K46" si="13">D45/22</f>
        <v>0.10549772727272724</v>
      </c>
      <c r="E46" s="46">
        <f t="shared" si="13"/>
        <v>140.78932545454543</v>
      </c>
      <c r="F46" s="46">
        <f t="shared" si="13"/>
        <v>0.16686500000000001</v>
      </c>
      <c r="G46" s="46">
        <f t="shared" si="13"/>
        <v>9.0796818181818187E-2</v>
      </c>
      <c r="H46" s="46">
        <f t="shared" si="13"/>
        <v>0.17206318181818181</v>
      </c>
      <c r="I46" s="46">
        <f t="shared" si="13"/>
        <v>8.3545909090909087E-2</v>
      </c>
      <c r="J46" s="46">
        <f t="shared" si="13"/>
        <v>0.13634545454545458</v>
      </c>
      <c r="K46" s="46">
        <f t="shared" si="13"/>
        <v>14.591631818181821</v>
      </c>
      <c r="L46" s="19">
        <f>L45/22</f>
        <v>0.13725454545454541</v>
      </c>
      <c r="M46" s="19">
        <f t="shared" ref="M46:N46" si="14">M45/22</f>
        <v>0.13544545454545454</v>
      </c>
      <c r="N46" s="19">
        <f t="shared" si="14"/>
        <v>0.15110318181818183</v>
      </c>
      <c r="O46" s="19">
        <f>O45/22</f>
        <v>0.14930363636363636</v>
      </c>
    </row>
    <row r="47" spans="1:15" x14ac:dyDescent="0.25">
      <c r="A47" s="44" t="s">
        <v>24</v>
      </c>
      <c r="B47" s="45">
        <f>1/B46</f>
        <v>6.6576284317048371</v>
      </c>
      <c r="C47" s="46">
        <f>1/C46</f>
        <v>4.8383975227404683</v>
      </c>
      <c r="D47" s="45">
        <f>1/D46</f>
        <v>9.4788771839117629</v>
      </c>
      <c r="E47" s="46">
        <f>1000/E46</f>
        <v>7.1028112164856934</v>
      </c>
      <c r="F47" s="46">
        <f t="shared" ref="F47:O47" si="15">1/F46</f>
        <v>5.9928684865010631</v>
      </c>
      <c r="G47" s="45">
        <f t="shared" si="15"/>
        <v>11.013601798220803</v>
      </c>
      <c r="H47" s="46">
        <f t="shared" si="15"/>
        <v>5.8118185972911647</v>
      </c>
      <c r="I47" s="45">
        <f t="shared" si="15"/>
        <v>11.969466977872809</v>
      </c>
      <c r="J47" s="46">
        <f t="shared" si="15"/>
        <v>7.3343112414988649</v>
      </c>
      <c r="K47" s="46">
        <f t="shared" si="15"/>
        <v>6.8532430948124362E-2</v>
      </c>
      <c r="L47" s="19">
        <f t="shared" si="15"/>
        <v>7.2857332096966507</v>
      </c>
      <c r="M47" s="19">
        <f t="shared" si="15"/>
        <v>7.3830458420028195</v>
      </c>
      <c r="N47" s="19">
        <f t="shared" si="15"/>
        <v>6.617994326573954</v>
      </c>
      <c r="O47" s="19">
        <f t="shared" si="15"/>
        <v>6.6977605124395678</v>
      </c>
    </row>
    <row r="48" spans="1:15" ht="15.75" thickBot="1" x14ac:dyDescent="0.3">
      <c r="A48" s="47"/>
      <c r="B48" s="48"/>
      <c r="C48" s="49"/>
      <c r="D48" s="48"/>
      <c r="E48" s="49"/>
      <c r="F48" s="49"/>
      <c r="G48" s="48"/>
      <c r="H48" s="49"/>
      <c r="I48" s="48"/>
      <c r="J48" s="49"/>
      <c r="K48" s="48"/>
      <c r="L48" s="42"/>
      <c r="M48" s="43"/>
      <c r="N48" s="42"/>
      <c r="O48" s="4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6" workbookViewId="0">
      <selection activeCell="O45" sqref="O45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33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82">
        <v>41913</v>
      </c>
      <c r="B6" s="68">
        <v>0.15373000000000001</v>
      </c>
      <c r="C6" s="64">
        <v>0.20868</v>
      </c>
      <c r="D6" s="68">
        <v>0.10629</v>
      </c>
      <c r="E6" s="64">
        <v>141.62439000000001</v>
      </c>
      <c r="F6" s="68">
        <v>0.17251</v>
      </c>
      <c r="G6" s="64">
        <v>9.0579999999999994E-2</v>
      </c>
      <c r="H6" s="68">
        <v>0.17122999999999999</v>
      </c>
      <c r="I6" s="64">
        <v>8.2780000000000006E-2</v>
      </c>
      <c r="J6" s="64">
        <v>0.1343</v>
      </c>
      <c r="K6" s="68">
        <v>14.71458</v>
      </c>
      <c r="L6" s="69">
        <v>0.13519999999999999</v>
      </c>
      <c r="M6" s="70">
        <v>0.13339999999999999</v>
      </c>
      <c r="N6" s="69">
        <v>0.15462999999999999</v>
      </c>
      <c r="O6" s="70">
        <v>0.15282999999999999</v>
      </c>
    </row>
    <row r="7" spans="1:15" x14ac:dyDescent="0.25">
      <c r="A7" s="16">
        <v>41914</v>
      </c>
      <c r="B7" s="17">
        <v>0.15425</v>
      </c>
      <c r="C7" s="18">
        <v>0.20802000000000001</v>
      </c>
      <c r="D7" s="17">
        <v>0.10652</v>
      </c>
      <c r="E7" s="18">
        <v>142.56180000000001</v>
      </c>
      <c r="F7" s="17">
        <v>0.17194000000000001</v>
      </c>
      <c r="G7" s="18">
        <v>9.0579999999999994E-2</v>
      </c>
      <c r="H7" s="17">
        <v>0.17125000000000001</v>
      </c>
      <c r="I7" s="18">
        <v>8.2869999999999999E-2</v>
      </c>
      <c r="J7" s="18">
        <v>0.1343</v>
      </c>
      <c r="K7" s="17">
        <v>14.70837</v>
      </c>
      <c r="L7" s="19">
        <v>0.13519999999999999</v>
      </c>
      <c r="M7" s="20">
        <v>0.13339999999999999</v>
      </c>
      <c r="N7" s="19">
        <v>0.15515000000000001</v>
      </c>
      <c r="O7" s="20">
        <v>0.15334999999999999</v>
      </c>
    </row>
    <row r="8" spans="1:15" x14ac:dyDescent="0.25">
      <c r="A8" s="16">
        <v>41915</v>
      </c>
      <c r="B8" s="17">
        <v>0.15351999999999999</v>
      </c>
      <c r="C8" s="18">
        <v>0.20868999999999999</v>
      </c>
      <c r="D8" s="17">
        <v>0.10643</v>
      </c>
      <c r="E8" s="18">
        <v>142.89868000000001</v>
      </c>
      <c r="F8" s="17">
        <v>0.17077000000000001</v>
      </c>
      <c r="G8" s="18">
        <v>9.0690000000000007E-2</v>
      </c>
      <c r="H8" s="17">
        <v>0.17132</v>
      </c>
      <c r="I8" s="18">
        <v>8.3330000000000001E-2</v>
      </c>
      <c r="J8" s="18">
        <v>0.13469999999999999</v>
      </c>
      <c r="K8" s="17">
        <v>14.62152</v>
      </c>
      <c r="L8" s="19">
        <v>0.1356</v>
      </c>
      <c r="M8" s="20">
        <v>0.1338</v>
      </c>
      <c r="N8" s="19">
        <v>0.15442</v>
      </c>
      <c r="O8" s="20">
        <v>0.15262000000000001</v>
      </c>
    </row>
    <row r="9" spans="1:15" x14ac:dyDescent="0.25">
      <c r="A9" s="83" t="s">
        <v>19</v>
      </c>
      <c r="B9" s="84">
        <f t="shared" ref="B9:O9" si="0">SUM(B6:B8)</f>
        <v>0.46150000000000002</v>
      </c>
      <c r="C9" s="85">
        <f t="shared" si="0"/>
        <v>0.62539</v>
      </c>
      <c r="D9" s="84">
        <f t="shared" si="0"/>
        <v>0.31923999999999997</v>
      </c>
      <c r="E9" s="85">
        <f t="shared" si="0"/>
        <v>427.08487000000002</v>
      </c>
      <c r="F9" s="84">
        <f t="shared" si="0"/>
        <v>0.51522000000000001</v>
      </c>
      <c r="G9" s="85">
        <f t="shared" si="0"/>
        <v>0.27184999999999998</v>
      </c>
      <c r="H9" s="84">
        <f t="shared" si="0"/>
        <v>0.51380000000000003</v>
      </c>
      <c r="I9" s="85">
        <f t="shared" si="0"/>
        <v>0.24898000000000003</v>
      </c>
      <c r="J9" s="85">
        <f t="shared" si="0"/>
        <v>0.40329999999999999</v>
      </c>
      <c r="K9" s="84">
        <f t="shared" si="0"/>
        <v>44.044470000000004</v>
      </c>
      <c r="L9" s="86">
        <f t="shared" si="0"/>
        <v>0.40599999999999997</v>
      </c>
      <c r="M9" s="87">
        <f t="shared" si="0"/>
        <v>0.40059999999999996</v>
      </c>
      <c r="N9" s="86">
        <f t="shared" si="0"/>
        <v>0.4642</v>
      </c>
      <c r="O9" s="87">
        <f t="shared" si="0"/>
        <v>0.45879999999999999</v>
      </c>
    </row>
    <row r="10" spans="1:15" ht="15.75" thickBot="1" x14ac:dyDescent="0.3">
      <c r="A10" s="31" t="s">
        <v>20</v>
      </c>
      <c r="B10" s="32">
        <f>B9/3</f>
        <v>0.15383333333333335</v>
      </c>
      <c r="C10" s="33">
        <f>C9/3</f>
        <v>0.20846333333333333</v>
      </c>
      <c r="D10" s="33">
        <f t="shared" ref="D10:K10" si="1">D9/3</f>
        <v>0.10641333333333332</v>
      </c>
      <c r="E10" s="33">
        <f t="shared" si="1"/>
        <v>142.36162333333334</v>
      </c>
      <c r="F10" s="33">
        <f t="shared" si="1"/>
        <v>0.17174</v>
      </c>
      <c r="G10" s="33">
        <f t="shared" si="1"/>
        <v>9.0616666666666665E-2</v>
      </c>
      <c r="H10" s="33">
        <f t="shared" si="1"/>
        <v>0.17126666666666668</v>
      </c>
      <c r="I10" s="33">
        <f t="shared" si="1"/>
        <v>8.2993333333333349E-2</v>
      </c>
      <c r="J10" s="33">
        <f t="shared" si="1"/>
        <v>0.13443333333333332</v>
      </c>
      <c r="K10" s="33">
        <f t="shared" si="1"/>
        <v>14.681490000000002</v>
      </c>
      <c r="L10" s="24">
        <f>L9/3</f>
        <v>0.13533333333333333</v>
      </c>
      <c r="M10" s="24">
        <f t="shared" ref="M10:N10" si="2">M9/3</f>
        <v>0.13353333333333331</v>
      </c>
      <c r="N10" s="24">
        <f t="shared" si="2"/>
        <v>0.15473333333333333</v>
      </c>
      <c r="O10" s="24">
        <f>O9/3</f>
        <v>0.15293333333333334</v>
      </c>
    </row>
    <row r="11" spans="1:15" ht="15.75" thickTop="1" x14ac:dyDescent="0.25">
      <c r="A11" s="16">
        <v>41918</v>
      </c>
      <c r="B11" s="17">
        <v>0.15459999999999999</v>
      </c>
      <c r="C11" s="18">
        <v>0.2097</v>
      </c>
      <c r="D11" s="17">
        <v>0.10718999999999999</v>
      </c>
      <c r="E11" s="18">
        <v>142.34581</v>
      </c>
      <c r="F11" s="17">
        <v>0.17272999999999999</v>
      </c>
      <c r="G11" s="18">
        <v>9.0410000000000004E-2</v>
      </c>
      <c r="H11" s="17">
        <v>0.17183000000000001</v>
      </c>
      <c r="I11" s="18">
        <v>8.4029999999999994E-2</v>
      </c>
      <c r="J11" s="18">
        <v>0.1341</v>
      </c>
      <c r="K11" s="17">
        <v>14.71781</v>
      </c>
      <c r="L11" s="19">
        <v>0.13500000000000001</v>
      </c>
      <c r="M11" s="20">
        <v>0.13320000000000001</v>
      </c>
      <c r="N11" s="19">
        <v>0.1555</v>
      </c>
      <c r="O11" s="20">
        <v>0.1537</v>
      </c>
    </row>
    <row r="12" spans="1:15" x14ac:dyDescent="0.25">
      <c r="A12" s="16">
        <v>41919</v>
      </c>
      <c r="B12" s="17">
        <v>0.15411</v>
      </c>
      <c r="C12" s="18">
        <v>0.20996000000000001</v>
      </c>
      <c r="D12" s="17">
        <v>0.10680000000000001</v>
      </c>
      <c r="E12" s="18">
        <v>143.43486999999999</v>
      </c>
      <c r="F12" s="17">
        <v>0.17252000000000001</v>
      </c>
      <c r="G12" s="18">
        <v>9.0870000000000006E-2</v>
      </c>
      <c r="H12" s="17">
        <v>0.17182</v>
      </c>
      <c r="I12" s="18">
        <v>8.3909999999999998E-2</v>
      </c>
      <c r="J12" s="18">
        <v>0.13439999999999999</v>
      </c>
      <c r="K12" s="17">
        <v>14.68085</v>
      </c>
      <c r="L12" s="19">
        <v>0.1353</v>
      </c>
      <c r="M12" s="20">
        <v>0.13350000000000001</v>
      </c>
      <c r="N12" s="19">
        <v>0.15501000000000001</v>
      </c>
      <c r="O12" s="20">
        <v>0.15321000000000001</v>
      </c>
    </row>
    <row r="13" spans="1:15" x14ac:dyDescent="0.25">
      <c r="A13" s="16">
        <v>41920</v>
      </c>
      <c r="B13" s="17">
        <v>0.15292</v>
      </c>
      <c r="C13" s="18">
        <v>0.20855000000000001</v>
      </c>
      <c r="D13" s="17">
        <v>0.10639999999999999</v>
      </c>
      <c r="E13" s="18">
        <v>143.44696999999999</v>
      </c>
      <c r="F13" s="17">
        <v>0.17165</v>
      </c>
      <c r="G13" s="18">
        <v>9.0660000000000004E-2</v>
      </c>
      <c r="H13" s="17">
        <v>0.17158000000000001</v>
      </c>
      <c r="I13" s="18">
        <v>8.3589999999999998E-2</v>
      </c>
      <c r="J13" s="18">
        <v>0.13439999999999999</v>
      </c>
      <c r="K13" s="17">
        <v>14.57854</v>
      </c>
      <c r="L13" s="19">
        <v>0.1353</v>
      </c>
      <c r="M13" s="20">
        <v>0.13350000000000001</v>
      </c>
      <c r="N13" s="19">
        <v>0.15382000000000001</v>
      </c>
      <c r="O13" s="20">
        <v>0.15201999999999999</v>
      </c>
    </row>
    <row r="14" spans="1:15" x14ac:dyDescent="0.25">
      <c r="A14" s="16">
        <v>41921</v>
      </c>
      <c r="B14" s="17">
        <v>0.15339</v>
      </c>
      <c r="C14" s="18">
        <v>0.20843999999999999</v>
      </c>
      <c r="D14" s="17">
        <v>0.10618</v>
      </c>
      <c r="E14" s="18">
        <v>144.34822</v>
      </c>
      <c r="F14" s="17">
        <v>0.17163</v>
      </c>
      <c r="G14" s="18">
        <v>9.0660000000000004E-2</v>
      </c>
      <c r="H14" s="17">
        <v>0.17199</v>
      </c>
      <c r="I14" s="18">
        <v>8.3669999999999994E-2</v>
      </c>
      <c r="J14" s="18">
        <v>0.13469999999999999</v>
      </c>
      <c r="K14" s="17">
        <v>14.58178</v>
      </c>
      <c r="L14" s="19">
        <v>0.1356</v>
      </c>
      <c r="M14" s="20">
        <v>0.1338</v>
      </c>
      <c r="N14" s="19">
        <v>0.15429000000000001</v>
      </c>
      <c r="O14" s="20">
        <v>0.15248999999999999</v>
      </c>
    </row>
    <row r="15" spans="1:15" ht="15.75" thickBot="1" x14ac:dyDescent="0.3">
      <c r="A15" s="21">
        <v>41922</v>
      </c>
      <c r="B15" s="22">
        <v>0.153</v>
      </c>
      <c r="C15" s="23">
        <v>0.20845</v>
      </c>
      <c r="D15" s="22">
        <v>0.10627</v>
      </c>
      <c r="E15" s="23">
        <v>144.19223</v>
      </c>
      <c r="F15" s="22">
        <v>0.17169999999999999</v>
      </c>
      <c r="G15" s="23">
        <v>9.0539999999999995E-2</v>
      </c>
      <c r="H15" s="22">
        <v>0.17169999999999999</v>
      </c>
      <c r="I15" s="23">
        <v>8.3570000000000005E-2</v>
      </c>
      <c r="J15" s="23">
        <v>0.1351</v>
      </c>
      <c r="K15" s="22">
        <v>14.580159999999999</v>
      </c>
      <c r="L15" s="24">
        <v>0.13600000000000001</v>
      </c>
      <c r="M15" s="25">
        <v>0.13420000000000001</v>
      </c>
      <c r="N15" s="24">
        <v>0.15390000000000001</v>
      </c>
      <c r="O15" s="25">
        <v>0.15210000000000001</v>
      </c>
    </row>
    <row r="16" spans="1:15" ht="15.75" thickTop="1" x14ac:dyDescent="0.25">
      <c r="A16" s="26" t="s">
        <v>19</v>
      </c>
      <c r="B16" s="27">
        <f t="shared" ref="B16:O16" si="3">SUM(B11:B15)</f>
        <v>0.76802000000000004</v>
      </c>
      <c r="C16" s="28">
        <f t="shared" si="3"/>
        <v>1.0450999999999999</v>
      </c>
      <c r="D16" s="27">
        <f t="shared" si="3"/>
        <v>0.53283999999999998</v>
      </c>
      <c r="E16" s="28">
        <f t="shared" si="3"/>
        <v>717.76809999999989</v>
      </c>
      <c r="F16" s="27">
        <f t="shared" si="3"/>
        <v>0.86023000000000005</v>
      </c>
      <c r="G16" s="28">
        <f t="shared" si="3"/>
        <v>0.45314000000000004</v>
      </c>
      <c r="H16" s="27">
        <f t="shared" si="3"/>
        <v>0.85892000000000002</v>
      </c>
      <c r="I16" s="28">
        <f t="shared" si="3"/>
        <v>0.41876999999999998</v>
      </c>
      <c r="J16" s="28">
        <f t="shared" si="3"/>
        <v>0.67269999999999985</v>
      </c>
      <c r="K16" s="27">
        <f t="shared" si="3"/>
        <v>73.139139999999998</v>
      </c>
      <c r="L16" s="19">
        <f t="shared" si="3"/>
        <v>0.67719999999999991</v>
      </c>
      <c r="M16" s="20">
        <f t="shared" si="3"/>
        <v>0.66820000000000002</v>
      </c>
      <c r="N16" s="19">
        <f t="shared" si="3"/>
        <v>0.7725200000000001</v>
      </c>
      <c r="O16" s="20">
        <f t="shared" si="3"/>
        <v>0.76351999999999998</v>
      </c>
    </row>
    <row r="17" spans="1:15" ht="15.75" thickBot="1" x14ac:dyDescent="0.3">
      <c r="A17" s="31" t="s">
        <v>20</v>
      </c>
      <c r="B17" s="32">
        <f>B16/5</f>
        <v>0.15360400000000002</v>
      </c>
      <c r="C17" s="33">
        <f>C16/5</f>
        <v>0.20901999999999998</v>
      </c>
      <c r="D17" s="33">
        <f t="shared" ref="D17:K17" si="4">D16/5</f>
        <v>0.106568</v>
      </c>
      <c r="E17" s="33">
        <f t="shared" si="4"/>
        <v>143.55361999999997</v>
      </c>
      <c r="F17" s="33">
        <f t="shared" si="4"/>
        <v>0.172046</v>
      </c>
      <c r="G17" s="33">
        <f t="shared" si="4"/>
        <v>9.0628000000000014E-2</v>
      </c>
      <c r="H17" s="33">
        <f t="shared" si="4"/>
        <v>0.17178399999999999</v>
      </c>
      <c r="I17" s="33">
        <f t="shared" si="4"/>
        <v>8.3753999999999995E-2</v>
      </c>
      <c r="J17" s="33">
        <f t="shared" si="4"/>
        <v>0.13453999999999997</v>
      </c>
      <c r="K17" s="33">
        <f t="shared" si="4"/>
        <v>14.627827999999999</v>
      </c>
      <c r="L17" s="24">
        <f>L16/5</f>
        <v>0.13543999999999998</v>
      </c>
      <c r="M17" s="25">
        <f>M16/5</f>
        <v>0.13364000000000001</v>
      </c>
      <c r="N17" s="24">
        <f>N16/5</f>
        <v>0.15450400000000003</v>
      </c>
      <c r="O17" s="25">
        <f>O16/5</f>
        <v>0.15270400000000001</v>
      </c>
    </row>
    <row r="18" spans="1:15" ht="15" customHeight="1" thickTop="1" x14ac:dyDescent="0.25">
      <c r="A18" s="16">
        <v>41925</v>
      </c>
      <c r="B18" s="17">
        <v>0.15437999999999999</v>
      </c>
      <c r="C18" s="18">
        <v>0.20810999999999999</v>
      </c>
      <c r="D18" s="17">
        <v>0.10607</v>
      </c>
      <c r="E18" s="18">
        <v>143.74145999999999</v>
      </c>
      <c r="F18" s="17">
        <v>0.17185</v>
      </c>
      <c r="G18" s="18">
        <v>9.035E-2</v>
      </c>
      <c r="H18" s="17">
        <v>0.17129</v>
      </c>
      <c r="I18" s="18">
        <v>8.3589999999999998E-2</v>
      </c>
      <c r="J18" s="18">
        <v>0.1343</v>
      </c>
      <c r="K18" s="17">
        <v>14.45706</v>
      </c>
      <c r="L18" s="19">
        <v>0.13519999999999999</v>
      </c>
      <c r="M18" s="20">
        <v>0.13339999999999999</v>
      </c>
      <c r="N18" s="19">
        <v>0.15528</v>
      </c>
      <c r="O18" s="20">
        <v>0.15348000000000001</v>
      </c>
    </row>
    <row r="19" spans="1:15" x14ac:dyDescent="0.25">
      <c r="A19" s="16">
        <v>41926</v>
      </c>
      <c r="B19" s="17">
        <v>0.15398999999999999</v>
      </c>
      <c r="C19" s="18">
        <v>0.20804</v>
      </c>
      <c r="D19" s="17">
        <v>0.10598</v>
      </c>
      <c r="E19" s="18">
        <v>143.7235</v>
      </c>
      <c r="F19" s="17">
        <v>0.17127999999999999</v>
      </c>
      <c r="G19" s="18">
        <v>9.042E-2</v>
      </c>
      <c r="H19" s="17">
        <v>0.17111000000000001</v>
      </c>
      <c r="I19" s="18">
        <v>8.3580000000000002E-2</v>
      </c>
      <c r="J19" s="18">
        <v>0.13439999999999999</v>
      </c>
      <c r="K19" s="17">
        <v>14.41574</v>
      </c>
      <c r="L19" s="19">
        <v>0.1353</v>
      </c>
      <c r="M19" s="20">
        <v>0.13350000000000001</v>
      </c>
      <c r="N19" s="19">
        <v>0.15489</v>
      </c>
      <c r="O19" s="20">
        <v>0.15309</v>
      </c>
    </row>
    <row r="20" spans="1:15" x14ac:dyDescent="0.25">
      <c r="A20" s="16">
        <v>41927</v>
      </c>
      <c r="B20" s="17">
        <v>0.15415999999999999</v>
      </c>
      <c r="C20" s="18">
        <v>0.20765</v>
      </c>
      <c r="D20" s="17">
        <v>0.10614999999999999</v>
      </c>
      <c r="E20" s="18">
        <v>143.02025</v>
      </c>
      <c r="F20" s="17">
        <v>0.17141000000000001</v>
      </c>
      <c r="G20" s="18">
        <v>9.0469999999999995E-2</v>
      </c>
      <c r="H20" s="17">
        <v>0.17138999999999999</v>
      </c>
      <c r="I20" s="18">
        <v>8.4489999999999996E-2</v>
      </c>
      <c r="J20" s="18">
        <v>0.13439999999999999</v>
      </c>
      <c r="K20" s="17">
        <v>14.39138</v>
      </c>
      <c r="L20" s="19">
        <v>0.1353</v>
      </c>
      <c r="M20" s="20">
        <v>0.13350000000000001</v>
      </c>
      <c r="N20" s="19">
        <v>0.15506</v>
      </c>
      <c r="O20" s="20">
        <v>0.15326000000000001</v>
      </c>
    </row>
    <row r="21" spans="1:15" x14ac:dyDescent="0.25">
      <c r="A21" s="16">
        <v>41928</v>
      </c>
      <c r="B21" s="17">
        <v>0.15367</v>
      </c>
      <c r="C21" s="18">
        <v>0.20829</v>
      </c>
      <c r="D21" s="17">
        <v>0.10568</v>
      </c>
      <c r="E21" s="18">
        <v>143.67321000000001</v>
      </c>
      <c r="F21" s="17">
        <v>0.17063</v>
      </c>
      <c r="G21" s="18">
        <v>9.0819999999999998E-2</v>
      </c>
      <c r="H21" s="17">
        <v>0.17172999999999999</v>
      </c>
      <c r="I21" s="18">
        <v>8.4440000000000001E-2</v>
      </c>
      <c r="J21" s="18">
        <v>0.1348</v>
      </c>
      <c r="K21" s="17">
        <v>14.33278</v>
      </c>
      <c r="L21" s="19">
        <v>0.13569999999999999</v>
      </c>
      <c r="M21" s="20">
        <v>0.13389999999999999</v>
      </c>
      <c r="N21" s="19">
        <v>0.15457000000000001</v>
      </c>
      <c r="O21" s="20">
        <v>0.15276999999999999</v>
      </c>
    </row>
    <row r="22" spans="1:15" ht="15.75" thickBot="1" x14ac:dyDescent="0.3">
      <c r="A22" s="21">
        <v>41929</v>
      </c>
      <c r="B22" s="22">
        <v>0.15389</v>
      </c>
      <c r="C22" s="23">
        <v>0.20598</v>
      </c>
      <c r="D22" s="22">
        <v>0.1053</v>
      </c>
      <c r="E22" s="23">
        <v>142.86440999999999</v>
      </c>
      <c r="F22" s="22">
        <v>0.16950000000000001</v>
      </c>
      <c r="G22" s="23">
        <v>9.0410000000000004E-2</v>
      </c>
      <c r="H22" s="22">
        <v>0.17176</v>
      </c>
      <c r="I22" s="23">
        <v>8.3900000000000002E-2</v>
      </c>
      <c r="J22" s="23">
        <v>0.1348</v>
      </c>
      <c r="K22" s="22">
        <v>14.325200000000001</v>
      </c>
      <c r="L22" s="24">
        <v>0.13569999999999999</v>
      </c>
      <c r="M22" s="25">
        <v>0.13389999999999999</v>
      </c>
      <c r="N22" s="24">
        <v>0.15479000000000001</v>
      </c>
      <c r="O22" s="25">
        <v>0.15298999999999999</v>
      </c>
    </row>
    <row r="23" spans="1:15" ht="15.75" thickTop="1" x14ac:dyDescent="0.25">
      <c r="A23" s="26"/>
      <c r="B23" s="27">
        <f t="shared" ref="B23:O23" si="5">SUM(B18:B22)</f>
        <v>0.77008999999999994</v>
      </c>
      <c r="C23" s="28">
        <f t="shared" si="5"/>
        <v>1.03807</v>
      </c>
      <c r="D23" s="27">
        <f t="shared" si="5"/>
        <v>0.52917999999999998</v>
      </c>
      <c r="E23" s="28">
        <f t="shared" si="5"/>
        <v>717.02283000000011</v>
      </c>
      <c r="F23" s="27">
        <f t="shared" si="5"/>
        <v>0.85467000000000004</v>
      </c>
      <c r="G23" s="28">
        <f t="shared" si="5"/>
        <v>0.45246999999999998</v>
      </c>
      <c r="H23" s="27">
        <f t="shared" si="5"/>
        <v>0.85727999999999993</v>
      </c>
      <c r="I23" s="28">
        <f t="shared" si="5"/>
        <v>0.42000000000000004</v>
      </c>
      <c r="J23" s="28">
        <f t="shared" si="5"/>
        <v>0.67270000000000008</v>
      </c>
      <c r="K23" s="27">
        <f t="shared" si="5"/>
        <v>71.922159999999991</v>
      </c>
      <c r="L23" s="19">
        <f t="shared" si="5"/>
        <v>0.6771999999999998</v>
      </c>
      <c r="M23" s="20">
        <f t="shared" si="5"/>
        <v>0.66820000000000002</v>
      </c>
      <c r="N23" s="19">
        <f t="shared" si="5"/>
        <v>0.77459</v>
      </c>
      <c r="O23" s="20">
        <f t="shared" si="5"/>
        <v>0.76558999999999999</v>
      </c>
    </row>
    <row r="24" spans="1:15" ht="15.75" thickBot="1" x14ac:dyDescent="0.3">
      <c r="A24" s="31" t="s">
        <v>20</v>
      </c>
      <c r="B24" s="32">
        <f>B23/5</f>
        <v>0.15401799999999999</v>
      </c>
      <c r="C24" s="33">
        <f>C23/5</f>
        <v>0.20761400000000002</v>
      </c>
      <c r="D24" s="33">
        <f t="shared" ref="D24:K24" si="6">D23/5</f>
        <v>0.105836</v>
      </c>
      <c r="E24" s="33">
        <f t="shared" si="6"/>
        <v>143.40456600000002</v>
      </c>
      <c r="F24" s="33">
        <f t="shared" si="6"/>
        <v>0.170934</v>
      </c>
      <c r="G24" s="33">
        <f t="shared" si="6"/>
        <v>9.0493999999999991E-2</v>
      </c>
      <c r="H24" s="33">
        <f t="shared" si="6"/>
        <v>0.171456</v>
      </c>
      <c r="I24" s="33">
        <f t="shared" si="6"/>
        <v>8.4000000000000005E-2</v>
      </c>
      <c r="J24" s="33">
        <f t="shared" si="6"/>
        <v>0.13454000000000002</v>
      </c>
      <c r="K24" s="33">
        <f t="shared" si="6"/>
        <v>14.384431999999999</v>
      </c>
      <c r="L24" s="24">
        <f>L23/5</f>
        <v>0.13543999999999995</v>
      </c>
      <c r="M24" s="25">
        <f>M23/5</f>
        <v>0.13364000000000001</v>
      </c>
      <c r="N24" s="24">
        <f>N23/5</f>
        <v>0.154918</v>
      </c>
      <c r="O24" s="25">
        <f>O23/5</f>
        <v>0.153118</v>
      </c>
    </row>
    <row r="25" spans="1:15" ht="15.75" thickTop="1" x14ac:dyDescent="0.25">
      <c r="A25" s="16">
        <v>41932</v>
      </c>
      <c r="B25" s="17">
        <v>0.15396000000000001</v>
      </c>
      <c r="C25" s="18">
        <v>0.20677999999999999</v>
      </c>
      <c r="D25" s="17">
        <v>0.10566</v>
      </c>
      <c r="E25" s="18">
        <v>143.31279000000001</v>
      </c>
      <c r="F25" s="17">
        <v>0.16994999999999999</v>
      </c>
      <c r="G25" s="18">
        <v>9.0200000000000002E-2</v>
      </c>
      <c r="H25" s="17">
        <v>0.17179</v>
      </c>
      <c r="I25" s="18">
        <v>8.3690000000000001E-2</v>
      </c>
      <c r="J25" s="18">
        <v>0.1348</v>
      </c>
      <c r="K25" s="17">
        <v>14.423260000000001</v>
      </c>
      <c r="L25" s="19">
        <v>0.13569999999999999</v>
      </c>
      <c r="M25" s="20">
        <v>0.13389999999999999</v>
      </c>
      <c r="N25" s="19">
        <v>0.15486</v>
      </c>
      <c r="O25" s="20">
        <v>0.15306</v>
      </c>
    </row>
    <row r="26" spans="1:15" x14ac:dyDescent="0.25">
      <c r="A26" s="16">
        <v>41933</v>
      </c>
      <c r="B26" s="17">
        <v>0.15371000000000001</v>
      </c>
      <c r="C26" s="18">
        <v>0.20704</v>
      </c>
      <c r="D26" s="17">
        <v>0.10559</v>
      </c>
      <c r="E26" s="18">
        <v>142.99146999999999</v>
      </c>
      <c r="F26" s="17">
        <v>0.16971</v>
      </c>
      <c r="G26" s="18">
        <v>9.0399999999999994E-2</v>
      </c>
      <c r="H26" s="17">
        <v>0.17155000000000001</v>
      </c>
      <c r="I26" s="18">
        <v>8.3629999999999996E-2</v>
      </c>
      <c r="J26" s="18">
        <v>0.13489999999999999</v>
      </c>
      <c r="K26" s="17">
        <v>14.43919</v>
      </c>
      <c r="L26" s="19">
        <v>0.1358</v>
      </c>
      <c r="M26" s="20">
        <v>0.13400000000000001</v>
      </c>
      <c r="N26" s="19">
        <v>0.15461</v>
      </c>
      <c r="O26" s="20">
        <v>0.15281</v>
      </c>
    </row>
    <row r="27" spans="1:15" x14ac:dyDescent="0.25">
      <c r="A27" s="16">
        <v>41934</v>
      </c>
      <c r="B27" s="17">
        <v>0.15340999999999999</v>
      </c>
      <c r="C27" s="18">
        <v>0.20760000000000001</v>
      </c>
      <c r="D27" s="17">
        <v>0.10576000000000001</v>
      </c>
      <c r="E27" s="18">
        <v>142.42600999999999</v>
      </c>
      <c r="F27" s="17">
        <v>0.16897000000000001</v>
      </c>
      <c r="G27" s="18">
        <v>9.0480000000000005E-2</v>
      </c>
      <c r="H27" s="17">
        <v>0.17152999999999999</v>
      </c>
      <c r="I27" s="18">
        <v>8.3629999999999996E-2</v>
      </c>
      <c r="J27" s="18">
        <v>0.13500000000000001</v>
      </c>
      <c r="K27" s="17">
        <v>14.39775</v>
      </c>
      <c r="L27" s="19">
        <v>0.13589999999999999</v>
      </c>
      <c r="M27" s="20">
        <v>0.1341</v>
      </c>
      <c r="N27" s="19">
        <v>0.15431</v>
      </c>
      <c r="O27" s="20">
        <v>0.15251000000000001</v>
      </c>
    </row>
    <row r="28" spans="1:15" x14ac:dyDescent="0.25">
      <c r="A28" s="16">
        <v>41935</v>
      </c>
      <c r="B28" s="17">
        <v>0.15353</v>
      </c>
      <c r="C28" s="18">
        <v>0.20866999999999999</v>
      </c>
      <c r="D28" s="17">
        <v>0.10636</v>
      </c>
      <c r="E28" s="18">
        <v>142.10400000000001</v>
      </c>
      <c r="F28" s="17">
        <v>0.16958999999999999</v>
      </c>
      <c r="G28" s="18">
        <v>9.0649999999999994E-2</v>
      </c>
      <c r="H28" s="17">
        <v>0.17152000000000001</v>
      </c>
      <c r="I28" s="18">
        <v>8.3960000000000007E-2</v>
      </c>
      <c r="J28" s="18">
        <v>0.13489999999999999</v>
      </c>
      <c r="K28" s="17">
        <v>14.45032</v>
      </c>
      <c r="L28" s="19">
        <v>0.1358</v>
      </c>
      <c r="M28" s="20">
        <v>0.13400000000000001</v>
      </c>
      <c r="N28" s="19">
        <v>0.15443000000000001</v>
      </c>
      <c r="O28" s="20">
        <v>0.15262999999999999</v>
      </c>
    </row>
    <row r="29" spans="1:15" ht="15.75" thickBot="1" x14ac:dyDescent="0.3">
      <c r="A29" s="21">
        <v>41936</v>
      </c>
      <c r="B29" s="22">
        <v>0.15362999999999999</v>
      </c>
      <c r="C29" s="23">
        <v>0.20887</v>
      </c>
      <c r="D29" s="22">
        <v>0.10659</v>
      </c>
      <c r="E29" s="23">
        <v>142.41519</v>
      </c>
      <c r="F29" s="22">
        <v>0.17129</v>
      </c>
      <c r="G29" s="23">
        <v>9.0709999999999999E-2</v>
      </c>
      <c r="H29" s="22">
        <v>0.17182</v>
      </c>
      <c r="I29" s="23">
        <v>8.4099999999999994E-2</v>
      </c>
      <c r="J29" s="23">
        <v>0.1348</v>
      </c>
      <c r="K29" s="22">
        <v>14.535819999999999</v>
      </c>
      <c r="L29" s="24">
        <v>0.13569999999999999</v>
      </c>
      <c r="M29" s="25">
        <v>0.13389999999999999</v>
      </c>
      <c r="N29" s="24">
        <v>0.15453</v>
      </c>
      <c r="O29" s="25">
        <v>0.15273</v>
      </c>
    </row>
    <row r="30" spans="1:15" ht="15.75" thickTop="1" x14ac:dyDescent="0.25">
      <c r="A30" s="26" t="s">
        <v>19</v>
      </c>
      <c r="B30" s="27">
        <f t="shared" ref="B30:O30" si="7">SUM(B25:B29)</f>
        <v>0.76824000000000003</v>
      </c>
      <c r="C30" s="28">
        <f t="shared" si="7"/>
        <v>1.0389599999999999</v>
      </c>
      <c r="D30" s="27">
        <f t="shared" si="7"/>
        <v>0.52995999999999999</v>
      </c>
      <c r="E30" s="28">
        <f t="shared" si="7"/>
        <v>713.24946</v>
      </c>
      <c r="F30" s="27">
        <f t="shared" si="7"/>
        <v>0.84950999999999999</v>
      </c>
      <c r="G30" s="28">
        <f t="shared" si="7"/>
        <v>0.45244000000000001</v>
      </c>
      <c r="H30" s="27">
        <f t="shared" si="7"/>
        <v>0.85820999999999992</v>
      </c>
      <c r="I30" s="28">
        <f t="shared" si="7"/>
        <v>0.41901000000000005</v>
      </c>
      <c r="J30" s="28">
        <f t="shared" si="7"/>
        <v>0.6744</v>
      </c>
      <c r="K30" s="27">
        <f t="shared" si="7"/>
        <v>72.246340000000004</v>
      </c>
      <c r="L30" s="19">
        <f t="shared" si="7"/>
        <v>0.67890000000000006</v>
      </c>
      <c r="M30" s="20">
        <f t="shared" si="7"/>
        <v>0.66990000000000005</v>
      </c>
      <c r="N30" s="19">
        <f t="shared" si="7"/>
        <v>0.77273999999999998</v>
      </c>
      <c r="O30" s="20">
        <f t="shared" si="7"/>
        <v>0.76374000000000009</v>
      </c>
    </row>
    <row r="31" spans="1:15" ht="15.75" thickBot="1" x14ac:dyDescent="0.3">
      <c r="A31" s="31" t="s">
        <v>20</v>
      </c>
      <c r="B31" s="32">
        <f>B30/5</f>
        <v>0.15364800000000001</v>
      </c>
      <c r="C31" s="33">
        <f>C30/5</f>
        <v>0.20779199999999998</v>
      </c>
      <c r="D31" s="33">
        <f t="shared" ref="D31:K31" si="8">D30/5</f>
        <v>0.105992</v>
      </c>
      <c r="E31" s="33">
        <f t="shared" si="8"/>
        <v>142.64989199999999</v>
      </c>
      <c r="F31" s="33">
        <f t="shared" si="8"/>
        <v>0.169902</v>
      </c>
      <c r="G31" s="33">
        <f t="shared" si="8"/>
        <v>9.0487999999999999E-2</v>
      </c>
      <c r="H31" s="33">
        <f t="shared" si="8"/>
        <v>0.17164199999999999</v>
      </c>
      <c r="I31" s="33">
        <f t="shared" si="8"/>
        <v>8.3802000000000015E-2</v>
      </c>
      <c r="J31" s="33">
        <f t="shared" si="8"/>
        <v>0.13488</v>
      </c>
      <c r="K31" s="33">
        <f t="shared" si="8"/>
        <v>14.449268</v>
      </c>
      <c r="L31" s="24">
        <f>L30/5</f>
        <v>0.13578000000000001</v>
      </c>
      <c r="M31" s="25">
        <f>M30/5</f>
        <v>0.13398000000000002</v>
      </c>
      <c r="N31" s="24">
        <f>N30/5</f>
        <v>0.15454799999999999</v>
      </c>
      <c r="O31" s="25">
        <f>O30/5</f>
        <v>0.15274800000000002</v>
      </c>
    </row>
    <row r="32" spans="1:15" ht="15.75" thickTop="1" x14ac:dyDescent="0.25">
      <c r="A32" s="16">
        <v>41939</v>
      </c>
      <c r="B32" s="17">
        <v>0.15323000000000001</v>
      </c>
      <c r="C32" s="18">
        <v>0.20816000000000001</v>
      </c>
      <c r="D32" s="17">
        <v>0.10637000000000001</v>
      </c>
      <c r="E32" s="18">
        <v>142.79637</v>
      </c>
      <c r="F32" s="17">
        <v>0.17166000000000001</v>
      </c>
      <c r="G32" s="18">
        <v>9.0840000000000004E-2</v>
      </c>
      <c r="H32" s="17">
        <v>0.17212</v>
      </c>
      <c r="I32" s="18">
        <v>8.3839999999999998E-2</v>
      </c>
      <c r="J32" s="18">
        <v>0.13489999999999999</v>
      </c>
      <c r="K32" s="17">
        <v>14.601240000000001</v>
      </c>
      <c r="L32" s="19">
        <v>0.1358</v>
      </c>
      <c r="M32" s="20">
        <v>0.13400000000000001</v>
      </c>
      <c r="N32" s="19">
        <v>0.15412999999999999</v>
      </c>
      <c r="O32" s="20">
        <v>0.15232999999999999</v>
      </c>
    </row>
    <row r="33" spans="1:15" x14ac:dyDescent="0.25">
      <c r="A33" s="16">
        <v>41940</v>
      </c>
      <c r="B33" s="17">
        <v>0.15321000000000001</v>
      </c>
      <c r="C33" s="18">
        <v>0.20831</v>
      </c>
      <c r="D33" s="17">
        <v>0.10623</v>
      </c>
      <c r="E33" s="18">
        <v>142.19015999999999</v>
      </c>
      <c r="F33" s="17">
        <v>0.17130999999999999</v>
      </c>
      <c r="G33" s="18">
        <v>9.0719999999999995E-2</v>
      </c>
      <c r="H33" s="17">
        <v>0.17201</v>
      </c>
      <c r="I33" s="18">
        <v>8.3669999999999994E-2</v>
      </c>
      <c r="J33" s="18">
        <v>0.13489999999999999</v>
      </c>
      <c r="K33" s="17">
        <v>14.558909999999999</v>
      </c>
      <c r="L33" s="19">
        <v>0.1358</v>
      </c>
      <c r="M33" s="20">
        <v>0.13400000000000001</v>
      </c>
      <c r="N33" s="19">
        <v>0.15411</v>
      </c>
      <c r="O33" s="20">
        <v>0.15231</v>
      </c>
    </row>
    <row r="34" spans="1:15" x14ac:dyDescent="0.25">
      <c r="A34" s="16">
        <v>41941</v>
      </c>
      <c r="B34" s="17">
        <v>0.15293000000000001</v>
      </c>
      <c r="C34" s="18">
        <v>0.20845</v>
      </c>
      <c r="D34" s="17">
        <v>0.1062</v>
      </c>
      <c r="E34" s="18">
        <v>141.94005999999999</v>
      </c>
      <c r="F34" s="17">
        <v>0.17066999999999999</v>
      </c>
      <c r="G34" s="18">
        <v>9.0859999999999996E-2</v>
      </c>
      <c r="H34" s="17">
        <v>0.17211000000000001</v>
      </c>
      <c r="I34" s="18">
        <v>8.3760000000000001E-2</v>
      </c>
      <c r="J34" s="18">
        <v>0.13519999999999999</v>
      </c>
      <c r="K34" s="17">
        <v>14.59535</v>
      </c>
      <c r="L34" s="19">
        <v>0.1361</v>
      </c>
      <c r="M34" s="20">
        <v>0.1343</v>
      </c>
      <c r="N34" s="19">
        <v>0.15382999999999999</v>
      </c>
      <c r="O34" s="20">
        <v>0.15203</v>
      </c>
    </row>
    <row r="35" spans="1:15" x14ac:dyDescent="0.25">
      <c r="A35" s="16">
        <v>41942</v>
      </c>
      <c r="B35" s="17">
        <v>0.15262999999999999</v>
      </c>
      <c r="C35" s="18">
        <v>0.20879</v>
      </c>
      <c r="D35" s="17">
        <v>0.10639999999999999</v>
      </c>
      <c r="E35" s="18">
        <v>141.54156</v>
      </c>
      <c r="F35" s="17">
        <v>0.17172000000000001</v>
      </c>
      <c r="G35" s="18">
        <v>9.078E-2</v>
      </c>
      <c r="H35" s="17">
        <v>0.17229</v>
      </c>
      <c r="I35" s="18">
        <v>8.3979999999999999E-2</v>
      </c>
      <c r="J35" s="18">
        <v>0.13519999999999999</v>
      </c>
      <c r="K35" s="17">
        <v>14.65095</v>
      </c>
      <c r="L35" s="19">
        <v>0.1361</v>
      </c>
      <c r="M35" s="20">
        <v>0.1343</v>
      </c>
      <c r="N35" s="19">
        <v>0.15353</v>
      </c>
      <c r="O35" s="20">
        <v>0.15173</v>
      </c>
    </row>
    <row r="36" spans="1:15" ht="15.75" thickBot="1" x14ac:dyDescent="0.3">
      <c r="A36" s="21"/>
      <c r="B36" s="22"/>
      <c r="C36" s="23"/>
      <c r="D36" s="22"/>
      <c r="E36" s="23"/>
      <c r="F36" s="22"/>
      <c r="G36" s="23"/>
      <c r="H36" s="22"/>
      <c r="I36" s="23"/>
      <c r="J36" s="23"/>
      <c r="K36" s="22"/>
      <c r="L36" s="24"/>
      <c r="M36" s="25"/>
      <c r="N36" s="24"/>
      <c r="O36" s="25"/>
    </row>
    <row r="37" spans="1:15" ht="15.75" thickTop="1" x14ac:dyDescent="0.25">
      <c r="A37" s="26" t="s">
        <v>19</v>
      </c>
      <c r="B37" s="27">
        <f t="shared" ref="B37:O37" si="9">SUM(B32:B36)</f>
        <v>0.6120000000000001</v>
      </c>
      <c r="C37" s="28">
        <f t="shared" si="9"/>
        <v>0.83371000000000006</v>
      </c>
      <c r="D37" s="27">
        <f t="shared" si="9"/>
        <v>0.42520000000000002</v>
      </c>
      <c r="E37" s="28">
        <f t="shared" si="9"/>
        <v>568.46815000000004</v>
      </c>
      <c r="F37" s="27">
        <f t="shared" si="9"/>
        <v>0.68535999999999997</v>
      </c>
      <c r="G37" s="28">
        <f t="shared" si="9"/>
        <v>0.36319999999999997</v>
      </c>
      <c r="H37" s="27">
        <f t="shared" si="9"/>
        <v>0.68853000000000009</v>
      </c>
      <c r="I37" s="28">
        <f t="shared" si="9"/>
        <v>0.33524999999999999</v>
      </c>
      <c r="J37" s="28">
        <f t="shared" si="9"/>
        <v>0.54020000000000001</v>
      </c>
      <c r="K37" s="27">
        <f t="shared" si="9"/>
        <v>58.40645</v>
      </c>
      <c r="L37" s="19">
        <f t="shared" si="9"/>
        <v>0.54380000000000006</v>
      </c>
      <c r="M37" s="20">
        <f t="shared" si="9"/>
        <v>0.53659999999999997</v>
      </c>
      <c r="N37" s="19">
        <f t="shared" si="9"/>
        <v>0.61559999999999993</v>
      </c>
      <c r="O37" s="20">
        <f t="shared" si="9"/>
        <v>0.60840000000000005</v>
      </c>
    </row>
    <row r="38" spans="1:15" ht="15.75" thickBot="1" x14ac:dyDescent="0.3">
      <c r="A38" s="31" t="s">
        <v>20</v>
      </c>
      <c r="B38" s="32">
        <f>B37/4</f>
        <v>0.15300000000000002</v>
      </c>
      <c r="C38" s="33">
        <f>C37/4</f>
        <v>0.20842750000000002</v>
      </c>
      <c r="D38" s="33">
        <f t="shared" ref="D38:K38" si="10">D37/4</f>
        <v>0.10630000000000001</v>
      </c>
      <c r="E38" s="33">
        <f t="shared" si="10"/>
        <v>142.11703750000001</v>
      </c>
      <c r="F38" s="33">
        <f t="shared" si="10"/>
        <v>0.17133999999999999</v>
      </c>
      <c r="G38" s="33">
        <f t="shared" si="10"/>
        <v>9.0799999999999992E-2</v>
      </c>
      <c r="H38" s="33">
        <f t="shared" si="10"/>
        <v>0.17213250000000002</v>
      </c>
      <c r="I38" s="33">
        <f t="shared" si="10"/>
        <v>8.3812499999999998E-2</v>
      </c>
      <c r="J38" s="33">
        <f t="shared" si="10"/>
        <v>0.13505</v>
      </c>
      <c r="K38" s="33">
        <f t="shared" si="10"/>
        <v>14.6016125</v>
      </c>
      <c r="L38" s="24">
        <f>L37/4</f>
        <v>0.13595000000000002</v>
      </c>
      <c r="M38" s="25">
        <f>M37/4</f>
        <v>0.13414999999999999</v>
      </c>
      <c r="N38" s="25">
        <f>N37/4</f>
        <v>0.15389999999999998</v>
      </c>
      <c r="O38" s="25">
        <f>O37/4</f>
        <v>0.15210000000000001</v>
      </c>
    </row>
    <row r="39" spans="1:15" ht="15.75" thickTop="1" x14ac:dyDescent="0.25">
      <c r="A39" s="36"/>
      <c r="B39" s="17"/>
      <c r="C39" s="18"/>
      <c r="D39" s="17"/>
      <c r="E39" s="18"/>
      <c r="F39" s="17"/>
      <c r="G39" s="18"/>
      <c r="H39" s="17"/>
      <c r="I39" s="18"/>
      <c r="J39" s="18"/>
      <c r="K39" s="17"/>
      <c r="L39" s="19"/>
      <c r="M39" s="20"/>
      <c r="N39" s="19"/>
      <c r="O39" s="20"/>
    </row>
    <row r="40" spans="1:15" x14ac:dyDescent="0.25">
      <c r="A40" s="36"/>
      <c r="B40" s="17"/>
      <c r="C40" s="18"/>
      <c r="D40" s="17"/>
      <c r="E40" s="18"/>
      <c r="F40" s="17"/>
      <c r="G40" s="18"/>
      <c r="H40" s="17"/>
      <c r="I40" s="18"/>
      <c r="J40" s="18"/>
      <c r="K40" s="17"/>
      <c r="L40" s="19"/>
      <c r="M40" s="20"/>
      <c r="N40" s="19"/>
      <c r="O40" s="20"/>
    </row>
    <row r="41" spans="1:15" ht="20.25" x14ac:dyDescent="0.3">
      <c r="A41" s="36"/>
      <c r="B41" s="17"/>
      <c r="C41" s="52"/>
      <c r="D41" s="17"/>
      <c r="E41" s="38" t="s">
        <v>21</v>
      </c>
      <c r="F41" s="17"/>
      <c r="G41" s="18"/>
      <c r="H41" s="17"/>
      <c r="I41" s="18"/>
      <c r="J41" s="18"/>
      <c r="K41" s="17"/>
      <c r="L41" s="19"/>
      <c r="M41" s="20"/>
      <c r="N41" s="19"/>
      <c r="O41" s="20"/>
    </row>
    <row r="42" spans="1:15" ht="15.75" thickBot="1" x14ac:dyDescent="0.3">
      <c r="A42" s="39"/>
      <c r="B42" s="40"/>
      <c r="C42" s="41"/>
      <c r="D42" s="40"/>
      <c r="E42" s="41"/>
      <c r="F42" s="40"/>
      <c r="G42" s="41"/>
      <c r="H42" s="40"/>
      <c r="I42" s="41"/>
      <c r="J42" s="41"/>
      <c r="K42" s="40"/>
      <c r="L42" s="42"/>
      <c r="M42" s="43"/>
      <c r="N42" s="42"/>
      <c r="O42" s="43"/>
    </row>
    <row r="43" spans="1:15" x14ac:dyDescent="0.25">
      <c r="A43" s="44" t="s">
        <v>22</v>
      </c>
      <c r="B43" s="45">
        <f t="shared" ref="B43:O43" si="11">SUM(B6:B8,B11:B15,B18:B22,B25:B29,B32:B36)</f>
        <v>3.3798500000000007</v>
      </c>
      <c r="C43" s="58">
        <f t="shared" si="11"/>
        <v>4.5812299999999997</v>
      </c>
      <c r="D43" s="45">
        <f t="shared" si="11"/>
        <v>2.3364199999999995</v>
      </c>
      <c r="E43" s="58">
        <f t="shared" si="11"/>
        <v>3143.5934099999999</v>
      </c>
      <c r="F43" s="58">
        <f t="shared" si="11"/>
        <v>3.7649900000000001</v>
      </c>
      <c r="G43" s="45">
        <f t="shared" si="11"/>
        <v>1.9930999999999999</v>
      </c>
      <c r="H43" s="58">
        <f t="shared" si="11"/>
        <v>3.7767399999999998</v>
      </c>
      <c r="I43" s="45">
        <f t="shared" si="11"/>
        <v>1.8420100000000004</v>
      </c>
      <c r="J43" s="58">
        <f t="shared" si="11"/>
        <v>2.9633000000000003</v>
      </c>
      <c r="K43" s="46">
        <f t="shared" si="11"/>
        <v>319.75856000000005</v>
      </c>
      <c r="L43" s="19">
        <f t="shared" si="11"/>
        <v>2.9830999999999994</v>
      </c>
      <c r="M43" s="19">
        <f t="shared" si="11"/>
        <v>2.9434999999999998</v>
      </c>
      <c r="N43" s="19">
        <f t="shared" si="11"/>
        <v>3.3996500000000003</v>
      </c>
      <c r="O43" s="19">
        <f t="shared" si="11"/>
        <v>3.3600500000000002</v>
      </c>
    </row>
    <row r="44" spans="1:15" x14ac:dyDescent="0.25">
      <c r="A44" s="44" t="s">
        <v>23</v>
      </c>
      <c r="B44" s="45">
        <f>B43/22</f>
        <v>0.15362954545454549</v>
      </c>
      <c r="C44" s="46">
        <f>C43/22</f>
        <v>0.20823772727272727</v>
      </c>
      <c r="D44" s="46">
        <f t="shared" ref="D44:K44" si="12">D43/22</f>
        <v>0.10620090909090907</v>
      </c>
      <c r="E44" s="46">
        <f t="shared" si="12"/>
        <v>142.89060954545454</v>
      </c>
      <c r="F44" s="46">
        <f t="shared" si="12"/>
        <v>0.17113590909090909</v>
      </c>
      <c r="G44" s="46">
        <f t="shared" si="12"/>
        <v>9.0595454545454535E-2</v>
      </c>
      <c r="H44" s="46">
        <f t="shared" si="12"/>
        <v>0.17166999999999999</v>
      </c>
      <c r="I44" s="46">
        <f t="shared" si="12"/>
        <v>8.3727727272727287E-2</v>
      </c>
      <c r="J44" s="46">
        <f t="shared" si="12"/>
        <v>0.13469545454545456</v>
      </c>
      <c r="K44" s="46">
        <f t="shared" si="12"/>
        <v>14.534480000000002</v>
      </c>
      <c r="L44" s="19">
        <f>L43/22</f>
        <v>0.13559545454545452</v>
      </c>
      <c r="M44" s="19">
        <f t="shared" ref="M44:N44" si="13">M43/22</f>
        <v>0.13379545454545452</v>
      </c>
      <c r="N44" s="19">
        <f t="shared" si="13"/>
        <v>0.15452954545454547</v>
      </c>
      <c r="O44" s="19">
        <f>O43/22</f>
        <v>0.15272954545454545</v>
      </c>
    </row>
    <row r="45" spans="1:15" x14ac:dyDescent="0.25">
      <c r="A45" s="44" t="s">
        <v>24</v>
      </c>
      <c r="B45" s="45">
        <f>1/B44</f>
        <v>6.5091646078967988</v>
      </c>
      <c r="C45" s="46">
        <f>1/C44</f>
        <v>4.8022037749687314</v>
      </c>
      <c r="D45" s="45">
        <f>1/D44</f>
        <v>9.4161152532507018</v>
      </c>
      <c r="E45" s="46">
        <f>1000/E44</f>
        <v>6.9983605163493463</v>
      </c>
      <c r="F45" s="46">
        <f t="shared" ref="F45:J45" si="14">1/F44</f>
        <v>5.8433090127729423</v>
      </c>
      <c r="G45" s="45">
        <f t="shared" si="14"/>
        <v>11.038081380763636</v>
      </c>
      <c r="H45" s="46">
        <f t="shared" si="14"/>
        <v>5.8251296091338034</v>
      </c>
      <c r="I45" s="45">
        <f t="shared" si="14"/>
        <v>11.94347479112491</v>
      </c>
      <c r="J45" s="46">
        <f t="shared" si="14"/>
        <v>7.4241555023116108</v>
      </c>
      <c r="K45" s="46">
        <f>100/K44</f>
        <v>6.8801911041881088</v>
      </c>
      <c r="L45" s="19">
        <f>1/L44</f>
        <v>7.3748784821159212</v>
      </c>
      <c r="M45" s="19">
        <f>1/M44</f>
        <v>7.4740954645829811</v>
      </c>
      <c r="N45" s="19">
        <f>1/N44</f>
        <v>6.4712543938346583</v>
      </c>
      <c r="O45" s="19">
        <f>1/O44</f>
        <v>6.5475216142616928</v>
      </c>
    </row>
    <row r="46" spans="1:15" ht="15.75" thickBot="1" x14ac:dyDescent="0.3">
      <c r="A46" s="47"/>
      <c r="B46" s="48"/>
      <c r="C46" s="49"/>
      <c r="D46" s="48"/>
      <c r="E46" s="49"/>
      <c r="F46" s="49"/>
      <c r="G46" s="48"/>
      <c r="H46" s="49"/>
      <c r="I46" s="48"/>
      <c r="J46" s="49"/>
      <c r="K46" s="48"/>
      <c r="L46" s="42"/>
      <c r="M46" s="43"/>
      <c r="N46" s="42"/>
      <c r="O46" s="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7" zoomScaleNormal="100" workbookViewId="0">
      <selection activeCell="O39" sqref="O39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34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</v>
      </c>
      <c r="M3" s="5"/>
      <c r="N3" s="5"/>
      <c r="O3" s="6"/>
    </row>
    <row r="4" spans="1:15" ht="15.75" thickBot="1" x14ac:dyDescent="0.3">
      <c r="A4" s="7"/>
      <c r="B4" s="8"/>
      <c r="C4" s="7"/>
      <c r="D4" s="8"/>
      <c r="E4" s="7"/>
      <c r="F4" s="8"/>
      <c r="G4" s="7"/>
      <c r="H4" s="8"/>
      <c r="I4" s="7"/>
      <c r="J4" s="7"/>
      <c r="K4" s="8"/>
      <c r="L4" s="9" t="s">
        <v>2</v>
      </c>
      <c r="M4" s="10"/>
      <c r="N4" s="9" t="s">
        <v>3</v>
      </c>
      <c r="O4" s="11"/>
    </row>
    <row r="5" spans="1:15" ht="15.75" thickBot="1" x14ac:dyDescent="0.3">
      <c r="A5" s="12" t="s">
        <v>4</v>
      </c>
      <c r="B5" s="13" t="s">
        <v>5</v>
      </c>
      <c r="C5" s="12" t="s">
        <v>6</v>
      </c>
      <c r="D5" s="13" t="s">
        <v>7</v>
      </c>
      <c r="E5" s="12" t="s">
        <v>8</v>
      </c>
      <c r="F5" s="13" t="s">
        <v>9</v>
      </c>
      <c r="G5" s="12" t="s">
        <v>10</v>
      </c>
      <c r="H5" s="13" t="s">
        <v>11</v>
      </c>
      <c r="I5" s="12" t="s">
        <v>12</v>
      </c>
      <c r="J5" s="12" t="s">
        <v>13</v>
      </c>
      <c r="K5" s="13" t="s">
        <v>14</v>
      </c>
      <c r="L5" s="14" t="s">
        <v>15</v>
      </c>
      <c r="M5" s="15" t="s">
        <v>16</v>
      </c>
      <c r="N5" s="14" t="s">
        <v>17</v>
      </c>
      <c r="O5" s="15" t="s">
        <v>18</v>
      </c>
    </row>
    <row r="6" spans="1:15" x14ac:dyDescent="0.25">
      <c r="A6" s="82">
        <v>41946</v>
      </c>
      <c r="B6" s="68">
        <v>0.15348000000000001</v>
      </c>
      <c r="C6" s="64">
        <v>0.21015</v>
      </c>
      <c r="D6" s="68">
        <v>0.1074</v>
      </c>
      <c r="E6" s="64">
        <v>143.06107</v>
      </c>
      <c r="F6" s="68">
        <v>0.17311000000000001</v>
      </c>
      <c r="G6" s="64">
        <v>9.0920000000000001E-2</v>
      </c>
      <c r="H6" s="68">
        <v>0.17297000000000001</v>
      </c>
      <c r="I6" s="64">
        <v>8.4199999999999997E-2</v>
      </c>
      <c r="J6" s="64">
        <v>0.13439999999999999</v>
      </c>
      <c r="K6" s="68">
        <v>15.12588</v>
      </c>
      <c r="L6" s="69">
        <v>0.1353</v>
      </c>
      <c r="M6" s="70">
        <v>0.13350000000000001</v>
      </c>
      <c r="N6" s="69">
        <v>0.15437999999999999</v>
      </c>
      <c r="O6" s="70">
        <v>0.15257999999999999</v>
      </c>
    </row>
    <row r="7" spans="1:15" x14ac:dyDescent="0.25">
      <c r="A7" s="16">
        <v>41947</v>
      </c>
      <c r="B7" s="17">
        <v>0.15386</v>
      </c>
      <c r="C7" s="18">
        <v>0.21065</v>
      </c>
      <c r="D7" s="17">
        <v>0.10745</v>
      </c>
      <c r="E7" s="18">
        <v>144.13453999999999</v>
      </c>
      <c r="F7" s="17">
        <v>0.17313000000000001</v>
      </c>
      <c r="G7" s="18">
        <v>9.1050000000000006E-2</v>
      </c>
      <c r="H7" s="17">
        <v>0.17293</v>
      </c>
      <c r="I7" s="18">
        <v>8.3940000000000001E-2</v>
      </c>
      <c r="J7" s="18">
        <v>0.1341</v>
      </c>
      <c r="K7" s="17">
        <v>15.226889999999999</v>
      </c>
      <c r="L7" s="19">
        <v>0.13500000000000001</v>
      </c>
      <c r="M7" s="20">
        <v>0.13320000000000001</v>
      </c>
      <c r="N7" s="19">
        <v>0.15476000000000001</v>
      </c>
      <c r="O7" s="20">
        <v>0.15296000000000001</v>
      </c>
    </row>
    <row r="8" spans="1:15" x14ac:dyDescent="0.25">
      <c r="A8" s="16">
        <v>41948</v>
      </c>
      <c r="B8" s="17">
        <v>0.15404999999999999</v>
      </c>
      <c r="C8" s="18">
        <v>0.20976</v>
      </c>
      <c r="D8" s="17">
        <v>0.10693999999999999</v>
      </c>
      <c r="E8" s="18">
        <v>144.68233000000001</v>
      </c>
      <c r="F8" s="17">
        <v>0.17304</v>
      </c>
      <c r="G8" s="18">
        <v>8.3839999999999998E-2</v>
      </c>
      <c r="H8" s="17">
        <v>0.17296</v>
      </c>
      <c r="I8" s="18">
        <v>8.3839999999999998E-2</v>
      </c>
      <c r="J8" s="18">
        <v>0.1341</v>
      </c>
      <c r="K8" s="17">
        <v>15.22437</v>
      </c>
      <c r="L8" s="19">
        <v>0.13500000000000001</v>
      </c>
      <c r="M8" s="20">
        <v>0.13320000000000001</v>
      </c>
      <c r="N8" s="19">
        <v>0.15495</v>
      </c>
      <c r="O8" s="20">
        <v>0.15315000000000001</v>
      </c>
    </row>
    <row r="9" spans="1:15" x14ac:dyDescent="0.25">
      <c r="A9" s="16">
        <v>41918</v>
      </c>
      <c r="B9" s="17">
        <v>0.15465000000000001</v>
      </c>
      <c r="C9" s="18">
        <v>0.20979</v>
      </c>
      <c r="D9" s="17">
        <v>0.10691000000000001</v>
      </c>
      <c r="E9" s="18">
        <v>144.69498999999999</v>
      </c>
      <c r="F9" s="17">
        <v>0.17222000000000001</v>
      </c>
      <c r="G9" s="18">
        <v>9.0980000000000005E-2</v>
      </c>
      <c r="H9" s="17">
        <v>0.1729</v>
      </c>
      <c r="I9" s="18">
        <v>8.3809999999999996E-2</v>
      </c>
      <c r="J9" s="18">
        <v>0.13370000000000001</v>
      </c>
      <c r="K9" s="17">
        <v>15.271879999999999</v>
      </c>
      <c r="L9" s="19">
        <v>0.1346</v>
      </c>
      <c r="M9" s="20">
        <v>0.1328</v>
      </c>
      <c r="N9" s="19">
        <v>0.15554999999999999</v>
      </c>
      <c r="O9" s="20">
        <v>0.15375</v>
      </c>
    </row>
    <row r="10" spans="1:15" ht="15.75" thickBot="1" x14ac:dyDescent="0.3">
      <c r="A10" s="21">
        <v>41919</v>
      </c>
      <c r="B10" s="22">
        <v>0.15528</v>
      </c>
      <c r="C10" s="23">
        <v>0.21046999999999999</v>
      </c>
      <c r="D10" s="22">
        <v>0.10713</v>
      </c>
      <c r="E10" s="23">
        <v>145.27277000000001</v>
      </c>
      <c r="F10" s="22">
        <v>0.17294000000000001</v>
      </c>
      <c r="G10" s="23">
        <v>9.0620000000000006E-2</v>
      </c>
      <c r="H10" s="22">
        <v>0.17255999999999999</v>
      </c>
      <c r="I10" s="23">
        <v>8.3830000000000002E-2</v>
      </c>
      <c r="J10" s="23">
        <v>0.13339999999999999</v>
      </c>
      <c r="K10" s="22">
        <v>15.310650000000001</v>
      </c>
      <c r="L10" s="24">
        <v>0.1343</v>
      </c>
      <c r="M10" s="25">
        <v>0.13250000000000001</v>
      </c>
      <c r="N10" s="24">
        <v>0.15618000000000001</v>
      </c>
      <c r="O10" s="25">
        <v>0.15437999999999999</v>
      </c>
    </row>
    <row r="11" spans="1:15" ht="15.75" thickTop="1" x14ac:dyDescent="0.25">
      <c r="A11" s="26" t="s">
        <v>19</v>
      </c>
      <c r="B11" s="27">
        <f t="shared" ref="B11:O11" si="0">SUM(B6:B10)</f>
        <v>0.77131999999999989</v>
      </c>
      <c r="C11" s="28">
        <f t="shared" si="0"/>
        <v>1.0508200000000001</v>
      </c>
      <c r="D11" s="27">
        <f t="shared" si="0"/>
        <v>0.53583000000000003</v>
      </c>
      <c r="E11" s="28">
        <f t="shared" si="0"/>
        <v>721.84569999999997</v>
      </c>
      <c r="F11" s="27">
        <f t="shared" si="0"/>
        <v>0.86443999999999999</v>
      </c>
      <c r="G11" s="28">
        <f t="shared" si="0"/>
        <v>0.44740999999999997</v>
      </c>
      <c r="H11" s="27">
        <f t="shared" si="0"/>
        <v>0.86431999999999998</v>
      </c>
      <c r="I11" s="28">
        <f t="shared" si="0"/>
        <v>0.41961999999999999</v>
      </c>
      <c r="J11" s="28">
        <f t="shared" si="0"/>
        <v>0.66969999999999996</v>
      </c>
      <c r="K11" s="27">
        <f t="shared" si="0"/>
        <v>76.159669999999991</v>
      </c>
      <c r="L11" s="19">
        <f t="shared" si="0"/>
        <v>0.67420000000000002</v>
      </c>
      <c r="M11" s="20">
        <f t="shared" si="0"/>
        <v>0.66520000000000001</v>
      </c>
      <c r="N11" s="19">
        <f t="shared" si="0"/>
        <v>0.77581999999999995</v>
      </c>
      <c r="O11" s="20">
        <f t="shared" si="0"/>
        <v>0.76682000000000006</v>
      </c>
    </row>
    <row r="12" spans="1:15" ht="15.75" thickBot="1" x14ac:dyDescent="0.3">
      <c r="A12" s="31" t="s">
        <v>20</v>
      </c>
      <c r="B12" s="32">
        <f>B11/5</f>
        <v>0.15426399999999998</v>
      </c>
      <c r="C12" s="33">
        <f>C11/6</f>
        <v>0.17513666666666669</v>
      </c>
      <c r="D12" s="33">
        <f t="shared" ref="D12:O12" si="1">D11/6</f>
        <v>8.9305000000000009E-2</v>
      </c>
      <c r="E12" s="33">
        <f t="shared" si="1"/>
        <v>120.30761666666666</v>
      </c>
      <c r="F12" s="33">
        <f t="shared" si="1"/>
        <v>0.14407333333333333</v>
      </c>
      <c r="G12" s="33">
        <f t="shared" si="1"/>
        <v>7.4568333333333334E-2</v>
      </c>
      <c r="H12" s="33">
        <f t="shared" si="1"/>
        <v>0.14405333333333334</v>
      </c>
      <c r="I12" s="33">
        <f t="shared" si="1"/>
        <v>6.9936666666666661E-2</v>
      </c>
      <c r="J12" s="33">
        <f t="shared" si="1"/>
        <v>0.11161666666666666</v>
      </c>
      <c r="K12" s="33">
        <f t="shared" si="1"/>
        <v>12.693278333333332</v>
      </c>
      <c r="L12" s="34">
        <f t="shared" si="1"/>
        <v>0.11236666666666667</v>
      </c>
      <c r="M12" s="34">
        <f t="shared" si="1"/>
        <v>0.11086666666666667</v>
      </c>
      <c r="N12" s="34">
        <f t="shared" si="1"/>
        <v>0.12930333333333333</v>
      </c>
      <c r="O12" s="34">
        <f t="shared" si="1"/>
        <v>0.12780333333333335</v>
      </c>
    </row>
    <row r="13" spans="1:15" ht="15.75" thickTop="1" x14ac:dyDescent="0.25">
      <c r="A13" s="16">
        <v>41953</v>
      </c>
      <c r="B13" s="17">
        <v>0.15461</v>
      </c>
      <c r="C13" s="18">
        <v>0.21002999999999999</v>
      </c>
      <c r="D13" s="17">
        <v>0.10727</v>
      </c>
      <c r="E13" s="18">
        <v>145.80986999999999</v>
      </c>
      <c r="F13" s="17">
        <v>0.17204</v>
      </c>
      <c r="G13" s="18">
        <v>9.1189999999999993E-2</v>
      </c>
      <c r="H13" s="17">
        <v>0.17236000000000001</v>
      </c>
      <c r="I13" s="18">
        <v>8.4640000000000007E-2</v>
      </c>
      <c r="J13" s="18">
        <v>0.1336</v>
      </c>
      <c r="K13" s="17">
        <v>15.304880000000001</v>
      </c>
      <c r="L13" s="19">
        <v>0.13450000000000001</v>
      </c>
      <c r="M13" s="20">
        <v>0.13270000000000001</v>
      </c>
      <c r="N13" s="19">
        <v>0.1555</v>
      </c>
      <c r="O13" s="20">
        <v>0.1537</v>
      </c>
    </row>
    <row r="14" spans="1:15" x14ac:dyDescent="0.25">
      <c r="A14" s="16">
        <v>41954</v>
      </c>
      <c r="B14" s="17">
        <v>0.15465999999999999</v>
      </c>
      <c r="C14" s="18">
        <v>0.21029</v>
      </c>
      <c r="D14" s="17">
        <v>0.10729</v>
      </c>
      <c r="E14" s="18">
        <v>145.37567000000001</v>
      </c>
      <c r="F14" s="17">
        <v>0.17186000000000001</v>
      </c>
      <c r="G14" s="18">
        <v>9.1020000000000004E-2</v>
      </c>
      <c r="H14" s="17">
        <v>0.17236000000000001</v>
      </c>
      <c r="I14" s="18">
        <v>8.4169999999999995E-2</v>
      </c>
      <c r="J14" s="18">
        <v>0.1336</v>
      </c>
      <c r="K14" s="17">
        <v>15.30254</v>
      </c>
      <c r="L14" s="19">
        <v>0.13450000000000001</v>
      </c>
      <c r="M14" s="20">
        <v>0.13270000000000001</v>
      </c>
      <c r="N14" s="19">
        <v>0.15556</v>
      </c>
      <c r="O14" s="20">
        <v>0.15376000000000001</v>
      </c>
    </row>
    <row r="15" spans="1:15" x14ac:dyDescent="0.25">
      <c r="A15" s="16">
        <v>41955</v>
      </c>
      <c r="B15" s="17">
        <v>0.15479000000000001</v>
      </c>
      <c r="C15" s="18">
        <v>0.21018000000000001</v>
      </c>
      <c r="D15" s="17">
        <v>0.10736</v>
      </c>
      <c r="E15" s="18">
        <v>145.69597999999999</v>
      </c>
      <c r="F15" s="17">
        <v>0.17191000000000001</v>
      </c>
      <c r="G15" s="18">
        <v>9.1179999999999997E-2</v>
      </c>
      <c r="H15" s="17">
        <v>0.17258000000000001</v>
      </c>
      <c r="I15" s="18">
        <v>8.4209999999999993E-2</v>
      </c>
      <c r="J15" s="18">
        <v>0.1336</v>
      </c>
      <c r="K15" s="17">
        <v>15.32325</v>
      </c>
      <c r="L15" s="19">
        <v>0.13450000000000001</v>
      </c>
      <c r="M15" s="20">
        <v>0.13270000000000001</v>
      </c>
      <c r="N15" s="19">
        <v>0.15569</v>
      </c>
      <c r="O15" s="20">
        <v>0.15389</v>
      </c>
    </row>
    <row r="16" spans="1:15" x14ac:dyDescent="0.25">
      <c r="A16" s="16">
        <v>41956</v>
      </c>
      <c r="B16" s="17">
        <v>0.15437000000000001</v>
      </c>
      <c r="C16" s="18">
        <v>0.21060999999999999</v>
      </c>
      <c r="D16" s="17">
        <v>0.10747</v>
      </c>
      <c r="E16" s="18">
        <v>146.45965000000001</v>
      </c>
      <c r="F16" s="17">
        <v>0.17133999999999999</v>
      </c>
      <c r="G16" s="18">
        <v>9.1240000000000002E-2</v>
      </c>
      <c r="H16" s="17">
        <v>0.17272999999999999</v>
      </c>
      <c r="I16" s="18">
        <v>8.4360000000000004E-2</v>
      </c>
      <c r="J16" s="18">
        <v>0.1338</v>
      </c>
      <c r="K16" s="17">
        <v>15.396699999999999</v>
      </c>
      <c r="L16" s="19">
        <v>0.13469999999999999</v>
      </c>
      <c r="M16" s="20">
        <v>0.13289999999999999</v>
      </c>
      <c r="N16" s="19">
        <v>0.15526999999999999</v>
      </c>
      <c r="O16" s="20">
        <v>0.15347</v>
      </c>
    </row>
    <row r="17" spans="1:15" ht="15.75" thickBot="1" x14ac:dyDescent="0.3">
      <c r="A17" s="21">
        <v>41957</v>
      </c>
      <c r="B17" s="22">
        <v>0.15425</v>
      </c>
      <c r="C17" s="23">
        <v>0.21054</v>
      </c>
      <c r="D17" s="22">
        <v>0.10747</v>
      </c>
      <c r="E17" s="23">
        <v>146.33421999999999</v>
      </c>
      <c r="F17" s="22">
        <v>0.170899</v>
      </c>
      <c r="G17" s="23">
        <v>9.128E-2</v>
      </c>
      <c r="H17" s="22">
        <v>0.17274999999999999</v>
      </c>
      <c r="I17" s="23">
        <v>8.4767999999999996E-2</v>
      </c>
      <c r="J17" s="23">
        <v>0.1338</v>
      </c>
      <c r="K17" s="22">
        <v>15.4064</v>
      </c>
      <c r="L17" s="24">
        <v>0.13469999999999999</v>
      </c>
      <c r="M17" s="25">
        <v>0.13289999999999999</v>
      </c>
      <c r="N17" s="24">
        <v>0.15515000000000001</v>
      </c>
      <c r="O17" s="25">
        <v>0.15334999999999999</v>
      </c>
    </row>
    <row r="18" spans="1:15" ht="15.75" thickTop="1" x14ac:dyDescent="0.25">
      <c r="A18" s="26" t="s">
        <v>19</v>
      </c>
      <c r="B18" s="27">
        <f t="shared" ref="B18:O18" si="2">SUM(B13:B17)</f>
        <v>0.77268000000000003</v>
      </c>
      <c r="C18" s="28">
        <f t="shared" si="2"/>
        <v>1.05165</v>
      </c>
      <c r="D18" s="27">
        <f t="shared" si="2"/>
        <v>0.53686</v>
      </c>
      <c r="E18" s="28">
        <f t="shared" si="2"/>
        <v>729.67538999999999</v>
      </c>
      <c r="F18" s="27">
        <f t="shared" si="2"/>
        <v>0.85804899999999995</v>
      </c>
      <c r="G18" s="28">
        <f t="shared" si="2"/>
        <v>0.45590999999999993</v>
      </c>
      <c r="H18" s="27">
        <f t="shared" si="2"/>
        <v>0.8627800000000001</v>
      </c>
      <c r="I18" s="28">
        <f t="shared" si="2"/>
        <v>0.42214800000000002</v>
      </c>
      <c r="J18" s="28">
        <f t="shared" si="2"/>
        <v>0.66839999999999999</v>
      </c>
      <c r="K18" s="27">
        <f t="shared" si="2"/>
        <v>76.733770000000007</v>
      </c>
      <c r="L18" s="19">
        <f t="shared" si="2"/>
        <v>0.67290000000000005</v>
      </c>
      <c r="M18" s="20">
        <f t="shared" si="2"/>
        <v>0.66390000000000005</v>
      </c>
      <c r="N18" s="19">
        <f t="shared" si="2"/>
        <v>0.77717000000000003</v>
      </c>
      <c r="O18" s="20">
        <f t="shared" si="2"/>
        <v>0.76817000000000002</v>
      </c>
    </row>
    <row r="19" spans="1:15" ht="15.75" thickBot="1" x14ac:dyDescent="0.3">
      <c r="A19" s="31" t="s">
        <v>20</v>
      </c>
      <c r="B19" s="32">
        <f>B18/5</f>
        <v>0.15453600000000001</v>
      </c>
      <c r="C19" s="33">
        <f>C18/5</f>
        <v>0.21032999999999999</v>
      </c>
      <c r="D19" s="33">
        <f t="shared" ref="D19:K19" si="3">D18/5</f>
        <v>0.107372</v>
      </c>
      <c r="E19" s="33">
        <f t="shared" si="3"/>
        <v>145.935078</v>
      </c>
      <c r="F19" s="33">
        <f t="shared" si="3"/>
        <v>0.17160979999999998</v>
      </c>
      <c r="G19" s="33">
        <f t="shared" si="3"/>
        <v>9.1181999999999985E-2</v>
      </c>
      <c r="H19" s="33">
        <f t="shared" si="3"/>
        <v>0.17255600000000001</v>
      </c>
      <c r="I19" s="33">
        <f t="shared" si="3"/>
        <v>8.4429600000000007E-2</v>
      </c>
      <c r="J19" s="33">
        <f t="shared" si="3"/>
        <v>0.13367999999999999</v>
      </c>
      <c r="K19" s="33">
        <f t="shared" si="3"/>
        <v>15.346754000000001</v>
      </c>
      <c r="L19" s="24">
        <f>L18/5</f>
        <v>0.13458000000000001</v>
      </c>
      <c r="M19" s="25">
        <f>M18/5</f>
        <v>0.13278000000000001</v>
      </c>
      <c r="N19" s="24">
        <f>N18/5</f>
        <v>0.15543400000000002</v>
      </c>
      <c r="O19" s="25">
        <f>O18/5</f>
        <v>0.15363399999999999</v>
      </c>
    </row>
    <row r="20" spans="1:15" ht="15" customHeight="1" thickTop="1" x14ac:dyDescent="0.25">
      <c r="A20" s="16">
        <v>41960</v>
      </c>
      <c r="B20" s="17">
        <v>0.15395</v>
      </c>
      <c r="C20" s="18">
        <v>0.20985000000000001</v>
      </c>
      <c r="D20" s="17">
        <v>0.10723000000000001</v>
      </c>
      <c r="E20" s="18">
        <v>146.6046</v>
      </c>
      <c r="F20" s="17">
        <v>0.17074</v>
      </c>
      <c r="G20" s="18">
        <v>9.1429999999999997E-2</v>
      </c>
      <c r="H20" s="17">
        <v>0.17324999999999999</v>
      </c>
      <c r="I20" s="18">
        <v>8.4879999999999997E-2</v>
      </c>
      <c r="J20" s="18">
        <v>0.13389999999999999</v>
      </c>
      <c r="K20" s="17">
        <v>15.47583</v>
      </c>
      <c r="L20" s="19">
        <v>0.1348</v>
      </c>
      <c r="M20" s="20">
        <v>0.13300000000000001</v>
      </c>
      <c r="N20" s="19">
        <v>0.15484999999999999</v>
      </c>
      <c r="O20" s="20">
        <v>0.15304999999999999</v>
      </c>
    </row>
    <row r="21" spans="1:15" x14ac:dyDescent="0.25">
      <c r="A21" s="16">
        <v>41961</v>
      </c>
      <c r="B21" s="17">
        <v>0.15412999999999999</v>
      </c>
      <c r="C21" s="18">
        <v>0.21054</v>
      </c>
      <c r="D21" s="17">
        <v>0.10732</v>
      </c>
      <c r="E21" s="18">
        <v>146.54033000000001</v>
      </c>
      <c r="F21" s="17">
        <v>0.17055000000000001</v>
      </c>
      <c r="G21" s="18">
        <v>9.1370000000000007E-2</v>
      </c>
      <c r="H21" s="17">
        <v>0.17324000000000001</v>
      </c>
      <c r="I21" s="18">
        <v>8.4900000000000003E-2</v>
      </c>
      <c r="J21" s="18">
        <v>0.13389999999999999</v>
      </c>
      <c r="K21" s="17">
        <v>15.4621</v>
      </c>
      <c r="L21" s="19">
        <v>0.1348</v>
      </c>
      <c r="M21" s="20">
        <v>0.13300000000000001</v>
      </c>
      <c r="N21" s="19">
        <v>0.15503</v>
      </c>
      <c r="O21" s="20">
        <v>0.15323000000000001</v>
      </c>
    </row>
    <row r="22" spans="1:15" x14ac:dyDescent="0.25">
      <c r="A22" s="16">
        <v>41963</v>
      </c>
      <c r="B22" s="17">
        <v>0.15464</v>
      </c>
      <c r="C22" s="18">
        <v>0.20965</v>
      </c>
      <c r="D22" s="17">
        <v>0.10697</v>
      </c>
      <c r="E22" s="18">
        <v>146.64433</v>
      </c>
      <c r="F22" s="17">
        <v>0.17088999999999999</v>
      </c>
      <c r="G22" s="18">
        <v>9.1189999999999993E-2</v>
      </c>
      <c r="H22" s="17">
        <v>0.17333999999999999</v>
      </c>
      <c r="I22" s="18">
        <v>8.4839999999999999E-2</v>
      </c>
      <c r="J22" s="18">
        <v>0.13370000000000001</v>
      </c>
      <c r="K22" s="17">
        <v>15.518890000000001</v>
      </c>
      <c r="L22" s="19">
        <v>0.1346</v>
      </c>
      <c r="M22" s="20">
        <v>0.1328</v>
      </c>
      <c r="N22" s="19">
        <v>0.15554000000000001</v>
      </c>
      <c r="O22" s="20">
        <v>0.15373999999999999</v>
      </c>
    </row>
    <row r="23" spans="1:15" ht="15.75" thickBot="1" x14ac:dyDescent="0.3">
      <c r="A23" s="21">
        <v>41964</v>
      </c>
      <c r="B23" s="22">
        <v>0.15492</v>
      </c>
      <c r="C23" s="23">
        <v>0.20942</v>
      </c>
      <c r="D23" s="22">
        <v>0.10688</v>
      </c>
      <c r="E23" s="23">
        <v>147.10148000000001</v>
      </c>
      <c r="F23" s="22">
        <v>0.17104</v>
      </c>
      <c r="G23" s="23">
        <v>9.1069999999999998E-2</v>
      </c>
      <c r="H23" s="22">
        <v>0.17324999999999999</v>
      </c>
      <c r="I23" s="23">
        <v>8.4629999999999997E-2</v>
      </c>
      <c r="J23" s="23">
        <v>0.13350000000000001</v>
      </c>
      <c r="K23" s="22">
        <v>15.556419999999999</v>
      </c>
      <c r="L23" s="24">
        <v>0.13439999999999999</v>
      </c>
      <c r="M23" s="25">
        <v>0.1326</v>
      </c>
      <c r="N23" s="24">
        <v>0.15581999999999999</v>
      </c>
      <c r="O23" s="25">
        <v>0.15401999999999999</v>
      </c>
    </row>
    <row r="24" spans="1:15" ht="15.75" thickTop="1" x14ac:dyDescent="0.25">
      <c r="A24" s="26" t="s">
        <v>19</v>
      </c>
      <c r="B24" s="27">
        <f t="shared" ref="B24:O24" si="4">SUM(B20:B23)</f>
        <v>0.61763999999999997</v>
      </c>
      <c r="C24" s="28">
        <f t="shared" si="4"/>
        <v>0.83946000000000009</v>
      </c>
      <c r="D24" s="27">
        <f t="shared" si="4"/>
        <v>0.4284</v>
      </c>
      <c r="E24" s="28">
        <f t="shared" si="4"/>
        <v>586.89074000000005</v>
      </c>
      <c r="F24" s="27">
        <f t="shared" si="4"/>
        <v>0.68321999999999994</v>
      </c>
      <c r="G24" s="28">
        <f t="shared" si="4"/>
        <v>0.36506</v>
      </c>
      <c r="H24" s="27">
        <f t="shared" si="4"/>
        <v>0.69308000000000003</v>
      </c>
      <c r="I24" s="28">
        <f t="shared" si="4"/>
        <v>0.33924999999999994</v>
      </c>
      <c r="J24" s="28">
        <f t="shared" si="4"/>
        <v>0.53499999999999992</v>
      </c>
      <c r="K24" s="27">
        <f t="shared" si="4"/>
        <v>62.013239999999996</v>
      </c>
      <c r="L24" s="19">
        <f t="shared" si="4"/>
        <v>0.53859999999999997</v>
      </c>
      <c r="M24" s="20">
        <f t="shared" si="4"/>
        <v>0.53140000000000009</v>
      </c>
      <c r="N24" s="19">
        <f t="shared" si="4"/>
        <v>0.62124000000000001</v>
      </c>
      <c r="O24" s="20">
        <f t="shared" si="4"/>
        <v>0.61403999999999992</v>
      </c>
    </row>
    <row r="25" spans="1:15" ht="15.75" thickBot="1" x14ac:dyDescent="0.3">
      <c r="A25" s="31" t="s">
        <v>20</v>
      </c>
      <c r="B25" s="32">
        <f>B24/5</f>
        <v>0.123528</v>
      </c>
      <c r="C25" s="33">
        <f>C24/5</f>
        <v>0.16789200000000001</v>
      </c>
      <c r="D25" s="33">
        <f t="shared" ref="D25:K25" si="5">D24/5</f>
        <v>8.5680000000000006E-2</v>
      </c>
      <c r="E25" s="33">
        <f t="shared" si="5"/>
        <v>117.37814800000001</v>
      </c>
      <c r="F25" s="33">
        <f t="shared" si="5"/>
        <v>0.13664399999999999</v>
      </c>
      <c r="G25" s="33">
        <f t="shared" si="5"/>
        <v>7.3011999999999994E-2</v>
      </c>
      <c r="H25" s="33">
        <f t="shared" si="5"/>
        <v>0.13861600000000002</v>
      </c>
      <c r="I25" s="33">
        <f t="shared" si="5"/>
        <v>6.7849999999999994E-2</v>
      </c>
      <c r="J25" s="33">
        <f t="shared" si="5"/>
        <v>0.10699999999999998</v>
      </c>
      <c r="K25" s="33">
        <f t="shared" si="5"/>
        <v>12.402647999999999</v>
      </c>
      <c r="L25" s="24">
        <f>L24/5</f>
        <v>0.10772</v>
      </c>
      <c r="M25" s="25">
        <f>M24/5</f>
        <v>0.10628000000000001</v>
      </c>
      <c r="N25" s="24">
        <f>N24/5</f>
        <v>0.124248</v>
      </c>
      <c r="O25" s="25">
        <f>O24/5</f>
        <v>0.12280799999999999</v>
      </c>
    </row>
    <row r="26" spans="1:15" ht="15.75" thickTop="1" x14ac:dyDescent="0.25">
      <c r="A26" s="16">
        <v>41967</v>
      </c>
      <c r="B26" s="17">
        <v>0.15456</v>
      </c>
      <c r="C26" s="18">
        <v>0.21093000000000001</v>
      </c>
      <c r="D26" s="17">
        <v>0.10775999999999999</v>
      </c>
      <c r="E26" s="18">
        <v>147.18314000000001</v>
      </c>
      <c r="F26" s="17">
        <v>0.17091000000000001</v>
      </c>
      <c r="G26" s="18">
        <v>9.1359999999999997E-2</v>
      </c>
      <c r="H26" s="17">
        <v>0.17313999999999999</v>
      </c>
      <c r="I26" s="18">
        <v>8.4870000000000001E-2</v>
      </c>
      <c r="J26" s="18">
        <v>0.13370000000000001</v>
      </c>
      <c r="K26" s="17">
        <v>15.545970000000001</v>
      </c>
      <c r="L26" s="19">
        <v>0.1346</v>
      </c>
      <c r="M26" s="20">
        <v>0.1328</v>
      </c>
      <c r="N26" s="19">
        <v>0.15545999999999999</v>
      </c>
      <c r="O26" s="20">
        <v>0.15365999999999999</v>
      </c>
    </row>
    <row r="27" spans="1:15" x14ac:dyDescent="0.25">
      <c r="A27" s="16">
        <v>41968</v>
      </c>
      <c r="B27" s="17">
        <v>0.15473000000000001</v>
      </c>
      <c r="C27" s="18">
        <v>0.21095</v>
      </c>
      <c r="D27" s="17">
        <v>0.10763</v>
      </c>
      <c r="E27" s="18">
        <v>147.21356</v>
      </c>
      <c r="F27" s="17">
        <v>0.17093</v>
      </c>
      <c r="G27" s="18">
        <v>9.1380000000000003E-2</v>
      </c>
      <c r="H27" s="17">
        <v>0.17330000000000001</v>
      </c>
      <c r="I27" s="18">
        <v>8.4790000000000004E-2</v>
      </c>
      <c r="J27" s="18">
        <v>0.13370000000000001</v>
      </c>
      <c r="K27" s="17">
        <v>15.554320000000001</v>
      </c>
      <c r="L27" s="19">
        <v>0.1346</v>
      </c>
      <c r="M27" s="20">
        <v>0.1328</v>
      </c>
      <c r="N27" s="19">
        <v>0.15562999999999999</v>
      </c>
      <c r="O27" s="20">
        <v>0.15382999999999999</v>
      </c>
    </row>
    <row r="28" spans="1:15" x14ac:dyDescent="0.25">
      <c r="A28" s="16">
        <v>41969</v>
      </c>
      <c r="B28" s="17">
        <v>0.15514</v>
      </c>
      <c r="C28" s="18">
        <v>0.21012</v>
      </c>
      <c r="D28" s="17">
        <v>0.10721</v>
      </c>
      <c r="E28" s="18">
        <v>146.9366</v>
      </c>
      <c r="F28" s="17">
        <v>0.17122999999999999</v>
      </c>
      <c r="G28" s="18">
        <v>9.1139999999999999E-2</v>
      </c>
      <c r="H28" s="17">
        <v>0.17297000000000001</v>
      </c>
      <c r="I28" s="18">
        <v>8.455E-2</v>
      </c>
      <c r="J28" s="18">
        <v>0.13339999999999999</v>
      </c>
      <c r="K28" s="17">
        <v>15.52976</v>
      </c>
      <c r="L28" s="19">
        <v>0.1343</v>
      </c>
      <c r="M28" s="20">
        <v>0.13250000000000001</v>
      </c>
      <c r="N28" s="19">
        <v>0.15604000000000001</v>
      </c>
      <c r="O28" s="20">
        <v>0.15423999999999999</v>
      </c>
    </row>
    <row r="29" spans="1:15" x14ac:dyDescent="0.25">
      <c r="A29" s="16">
        <v>41970</v>
      </c>
      <c r="B29" s="17">
        <v>0.15543000000000001</v>
      </c>
      <c r="C29" s="18">
        <v>0.20960999999999999</v>
      </c>
      <c r="D29" s="17">
        <v>0.10693999999999999</v>
      </c>
      <c r="E29" s="18">
        <v>146.50319999999999</v>
      </c>
      <c r="F29" s="17">
        <v>0.17075000000000001</v>
      </c>
      <c r="G29" s="18">
        <v>9.1009999999999994E-2</v>
      </c>
      <c r="H29" s="17">
        <v>0.17269000000000001</v>
      </c>
      <c r="I29" s="18">
        <v>8.4349999999999994E-2</v>
      </c>
      <c r="J29" s="18">
        <v>0.1333</v>
      </c>
      <c r="K29" s="17">
        <v>15.489789999999999</v>
      </c>
      <c r="L29" s="19">
        <v>0.13420000000000001</v>
      </c>
      <c r="M29" s="20">
        <v>0.13239999999999999</v>
      </c>
      <c r="N29" s="19">
        <v>0.15633</v>
      </c>
      <c r="O29" s="20">
        <v>0.15453</v>
      </c>
    </row>
    <row r="30" spans="1:15" ht="15.75" thickBot="1" x14ac:dyDescent="0.3">
      <c r="A30" s="21">
        <v>41971</v>
      </c>
      <c r="B30" s="22">
        <v>0.15509000000000001</v>
      </c>
      <c r="C30" s="23">
        <v>0.20959</v>
      </c>
      <c r="D30" s="22">
        <v>0.10699</v>
      </c>
      <c r="E30" s="23">
        <v>146.16288</v>
      </c>
      <c r="F30" s="22">
        <v>0.1704</v>
      </c>
      <c r="G30" s="23">
        <v>9.1079999999999994E-2</v>
      </c>
      <c r="H30" s="22">
        <v>0.17269000000000001</v>
      </c>
      <c r="I30" s="23">
        <v>8.4339999999999998E-2</v>
      </c>
      <c r="J30" s="23">
        <v>0.13339999999999999</v>
      </c>
      <c r="K30" s="22">
        <v>15.49141</v>
      </c>
      <c r="L30" s="24">
        <v>0.1343</v>
      </c>
      <c r="M30" s="25">
        <v>0.13250000000000001</v>
      </c>
      <c r="N30" s="24">
        <v>0.15598999999999999</v>
      </c>
      <c r="O30" s="25">
        <v>0.15418999999999999</v>
      </c>
    </row>
    <row r="31" spans="1:15" ht="15.75" thickTop="1" x14ac:dyDescent="0.25">
      <c r="A31" s="26" t="s">
        <v>19</v>
      </c>
      <c r="B31" s="27">
        <f t="shared" ref="B31:O31" si="6">SUM(B26:B30)</f>
        <v>0.77495000000000003</v>
      </c>
      <c r="C31" s="28">
        <f t="shared" si="6"/>
        <v>1.0511999999999999</v>
      </c>
      <c r="D31" s="27">
        <f t="shared" si="6"/>
        <v>0.53652999999999995</v>
      </c>
      <c r="E31" s="28">
        <f t="shared" si="6"/>
        <v>733.99937999999997</v>
      </c>
      <c r="F31" s="27">
        <f t="shared" si="6"/>
        <v>0.85422000000000009</v>
      </c>
      <c r="G31" s="28">
        <f t="shared" si="6"/>
        <v>0.45596999999999999</v>
      </c>
      <c r="H31" s="27">
        <f t="shared" si="6"/>
        <v>0.86478999999999995</v>
      </c>
      <c r="I31" s="28">
        <f t="shared" si="6"/>
        <v>0.42289999999999994</v>
      </c>
      <c r="J31" s="28">
        <f t="shared" si="6"/>
        <v>0.66749999999999998</v>
      </c>
      <c r="K31" s="27">
        <f t="shared" si="6"/>
        <v>77.611249999999998</v>
      </c>
      <c r="L31" s="19">
        <f t="shared" si="6"/>
        <v>0.67199999999999993</v>
      </c>
      <c r="M31" s="20">
        <f t="shared" si="6"/>
        <v>0.66300000000000003</v>
      </c>
      <c r="N31" s="19">
        <f t="shared" si="6"/>
        <v>0.77944999999999998</v>
      </c>
      <c r="O31" s="20">
        <f t="shared" si="6"/>
        <v>0.77045000000000008</v>
      </c>
    </row>
    <row r="32" spans="1:15" ht="15.75" thickBot="1" x14ac:dyDescent="0.3">
      <c r="A32" s="31" t="s">
        <v>20</v>
      </c>
      <c r="B32" s="32">
        <f>B31/5</f>
        <v>0.15499000000000002</v>
      </c>
      <c r="C32" s="33">
        <f>C31/5</f>
        <v>0.21023999999999998</v>
      </c>
      <c r="D32" s="33">
        <f t="shared" ref="D32:K32" si="7">D31/5</f>
        <v>0.10730599999999998</v>
      </c>
      <c r="E32" s="33">
        <f t="shared" si="7"/>
        <v>146.79987599999998</v>
      </c>
      <c r="F32" s="33">
        <f t="shared" si="7"/>
        <v>0.17084400000000002</v>
      </c>
      <c r="G32" s="33">
        <f t="shared" si="7"/>
        <v>9.1193999999999997E-2</v>
      </c>
      <c r="H32" s="33">
        <f t="shared" si="7"/>
        <v>0.172958</v>
      </c>
      <c r="I32" s="33">
        <f t="shared" si="7"/>
        <v>8.4579999999999989E-2</v>
      </c>
      <c r="J32" s="33">
        <f t="shared" si="7"/>
        <v>0.13350000000000001</v>
      </c>
      <c r="K32" s="33">
        <f t="shared" si="7"/>
        <v>15.52225</v>
      </c>
      <c r="L32" s="24">
        <f>L31/5</f>
        <v>0.13439999999999999</v>
      </c>
      <c r="M32" s="25">
        <f>M31/5</f>
        <v>0.1326</v>
      </c>
      <c r="N32" s="24">
        <f>N31/5</f>
        <v>0.15589</v>
      </c>
      <c r="O32" s="25">
        <f>O31/5</f>
        <v>0.15409</v>
      </c>
    </row>
    <row r="33" spans="1:15" ht="15.75" thickTop="1" x14ac:dyDescent="0.25">
      <c r="A33" s="36"/>
      <c r="B33" s="17"/>
      <c r="C33" s="18"/>
      <c r="D33" s="17"/>
      <c r="E33" s="18"/>
      <c r="F33" s="17"/>
      <c r="G33" s="18"/>
      <c r="H33" s="17"/>
      <c r="I33" s="18"/>
      <c r="J33" s="18"/>
      <c r="K33" s="17"/>
      <c r="L33" s="19"/>
      <c r="M33" s="20"/>
      <c r="N33" s="19"/>
      <c r="O33" s="20"/>
    </row>
    <row r="34" spans="1:15" x14ac:dyDescent="0.25">
      <c r="A34" s="36"/>
      <c r="B34" s="17"/>
      <c r="C34" s="18"/>
      <c r="D34" s="17"/>
      <c r="E34" s="18"/>
      <c r="F34" s="17"/>
      <c r="G34" s="18"/>
      <c r="H34" s="17"/>
      <c r="I34" s="18"/>
      <c r="J34" s="18"/>
      <c r="K34" s="17"/>
      <c r="L34" s="19"/>
      <c r="M34" s="20"/>
      <c r="N34" s="19"/>
      <c r="O34" s="20"/>
    </row>
    <row r="35" spans="1:15" ht="20.25" x14ac:dyDescent="0.3">
      <c r="A35" s="36"/>
      <c r="B35" s="17"/>
      <c r="C35" s="52"/>
      <c r="D35" s="17"/>
      <c r="E35" s="38" t="s">
        <v>21</v>
      </c>
      <c r="F35" s="17"/>
      <c r="G35" s="18"/>
      <c r="H35" s="17"/>
      <c r="I35" s="18"/>
      <c r="J35" s="18"/>
      <c r="K35" s="17"/>
      <c r="L35" s="19"/>
      <c r="M35" s="20"/>
      <c r="N35" s="19"/>
      <c r="O35" s="20"/>
    </row>
    <row r="36" spans="1:15" ht="15.75" thickBot="1" x14ac:dyDescent="0.3">
      <c r="A36" s="39"/>
      <c r="B36" s="40"/>
      <c r="C36" s="41"/>
      <c r="D36" s="40"/>
      <c r="E36" s="41"/>
      <c r="F36" s="40"/>
      <c r="G36" s="41"/>
      <c r="H36" s="40"/>
      <c r="I36" s="41"/>
      <c r="J36" s="41"/>
      <c r="K36" s="40"/>
      <c r="L36" s="42"/>
      <c r="M36" s="43"/>
      <c r="N36" s="42"/>
      <c r="O36" s="43"/>
    </row>
    <row r="37" spans="1:15" x14ac:dyDescent="0.25">
      <c r="A37" s="44" t="s">
        <v>22</v>
      </c>
      <c r="B37" s="45">
        <f>SUM(B6:B10,B13:B17,B20:B23,B26:B30)</f>
        <v>2.9365899999999998</v>
      </c>
      <c r="C37" s="58">
        <f t="shared" ref="C37:O37" si="8">SUM(C6:C10,C13:C17,C20:C23,C26:C30)</f>
        <v>3.9931299999999998</v>
      </c>
      <c r="D37" s="45">
        <f t="shared" si="8"/>
        <v>2.0376200000000004</v>
      </c>
      <c r="E37" s="58">
        <f t="shared" si="8"/>
        <v>2772.4112100000002</v>
      </c>
      <c r="F37" s="45">
        <f t="shared" si="8"/>
        <v>3.2599290000000001</v>
      </c>
      <c r="G37" s="58">
        <f t="shared" si="8"/>
        <v>1.72435</v>
      </c>
      <c r="H37" s="45">
        <f t="shared" si="8"/>
        <v>3.2849699999999995</v>
      </c>
      <c r="I37" s="58">
        <f t="shared" si="8"/>
        <v>1.6039179999999997</v>
      </c>
      <c r="J37" s="58">
        <f t="shared" si="8"/>
        <v>2.5405999999999995</v>
      </c>
      <c r="K37" s="45">
        <f t="shared" si="8"/>
        <v>292.51792999999998</v>
      </c>
      <c r="L37" s="88">
        <f t="shared" si="8"/>
        <v>2.5577000000000001</v>
      </c>
      <c r="M37" s="69">
        <f t="shared" si="8"/>
        <v>2.5234999999999999</v>
      </c>
      <c r="N37" s="69">
        <f t="shared" si="8"/>
        <v>2.9536799999999999</v>
      </c>
      <c r="O37" s="69">
        <f t="shared" si="8"/>
        <v>2.9194799999999996</v>
      </c>
    </row>
    <row r="38" spans="1:15" x14ac:dyDescent="0.25">
      <c r="A38" s="44" t="s">
        <v>23</v>
      </c>
      <c r="B38" s="45">
        <f>B37/19</f>
        <v>0.15455736842105261</v>
      </c>
      <c r="C38" s="46">
        <f>C37/19</f>
        <v>0.21016473684210527</v>
      </c>
      <c r="D38" s="46">
        <f t="shared" ref="D38:K38" si="9">D37/19</f>
        <v>0.10724315789473686</v>
      </c>
      <c r="E38" s="46">
        <f t="shared" si="9"/>
        <v>145.91637947368423</v>
      </c>
      <c r="F38" s="46">
        <f t="shared" si="9"/>
        <v>0.1715752105263158</v>
      </c>
      <c r="G38" s="46">
        <f t="shared" si="9"/>
        <v>9.0755263157894742E-2</v>
      </c>
      <c r="H38" s="46">
        <f t="shared" si="9"/>
        <v>0.1728931578947368</v>
      </c>
      <c r="I38" s="46">
        <f t="shared" si="9"/>
        <v>8.4416736842105253E-2</v>
      </c>
      <c r="J38" s="46">
        <f t="shared" si="9"/>
        <v>0.13371578947368418</v>
      </c>
      <c r="K38" s="46">
        <f t="shared" si="9"/>
        <v>15.395680526315788</v>
      </c>
      <c r="L38" s="89">
        <f>L37/19</f>
        <v>0.13461578947368422</v>
      </c>
      <c r="M38" s="89">
        <f t="shared" ref="M38:N38" si="10">M37/19</f>
        <v>0.13281578947368419</v>
      </c>
      <c r="N38" s="89">
        <f t="shared" si="10"/>
        <v>0.15545684210526314</v>
      </c>
      <c r="O38" s="19">
        <f>O37/19</f>
        <v>0.15365684210526315</v>
      </c>
    </row>
    <row r="39" spans="1:15" x14ac:dyDescent="0.25">
      <c r="A39" s="44" t="s">
        <v>24</v>
      </c>
      <c r="B39" s="45">
        <f>1/B38</f>
        <v>6.4700894575000261</v>
      </c>
      <c r="C39" s="46">
        <f>1/C38</f>
        <v>4.7581721606859784</v>
      </c>
      <c r="D39" s="45">
        <f>1/D38</f>
        <v>9.3246041950903482</v>
      </c>
      <c r="E39" s="46">
        <f>1000/E38</f>
        <v>6.8532402161221952</v>
      </c>
      <c r="F39" s="45">
        <f t="shared" ref="F39:J39" si="11">1/F38</f>
        <v>5.8283477953047438</v>
      </c>
      <c r="G39" s="46">
        <f t="shared" si="11"/>
        <v>11.018644706701075</v>
      </c>
      <c r="H39" s="45">
        <f t="shared" si="11"/>
        <v>5.7839188790156388</v>
      </c>
      <c r="I39" s="46">
        <f t="shared" si="11"/>
        <v>11.845992126779549</v>
      </c>
      <c r="J39" s="46">
        <f t="shared" si="11"/>
        <v>7.4785483743997503</v>
      </c>
      <c r="K39" s="45">
        <f>100/K38</f>
        <v>6.4953283376509612</v>
      </c>
      <c r="L39" s="89">
        <f>1/L38</f>
        <v>7.4285490870704143</v>
      </c>
      <c r="M39" s="89">
        <f t="shared" ref="M39:O39" si="12">1/M38</f>
        <v>7.5292252823459487</v>
      </c>
      <c r="N39" s="89">
        <f t="shared" si="12"/>
        <v>6.4326535034262351</v>
      </c>
      <c r="O39" s="19">
        <f t="shared" si="12"/>
        <v>6.5080082754463131</v>
      </c>
    </row>
    <row r="40" spans="1:15" ht="15.75" thickBot="1" x14ac:dyDescent="0.3">
      <c r="A40" s="47"/>
      <c r="B40" s="48"/>
      <c r="C40" s="49"/>
      <c r="D40" s="48"/>
      <c r="E40" s="49"/>
      <c r="F40" s="48"/>
      <c r="G40" s="49"/>
      <c r="H40" s="48"/>
      <c r="I40" s="49"/>
      <c r="J40" s="49"/>
      <c r="K40" s="48"/>
      <c r="L40" s="90"/>
      <c r="M40" s="42"/>
      <c r="N40" s="42"/>
      <c r="O40" s="4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E22" sqref="E22"/>
    </sheetView>
  </sheetViews>
  <sheetFormatPr defaultRowHeight="15" x14ac:dyDescent="0.25"/>
  <cols>
    <col min="1" max="1" width="11.42578125" customWidth="1"/>
    <col min="13" max="13" width="10.7109375" customWidth="1"/>
    <col min="14" max="14" width="11.42578125" customWidth="1"/>
    <col min="15" max="15" width="13.140625" customWidth="1"/>
  </cols>
  <sheetData>
    <row r="1" spans="1:15" ht="23.25" thickBot="1" x14ac:dyDescent="0.35">
      <c r="A1" s="1"/>
      <c r="B1" s="1"/>
      <c r="C1" s="2" t="s">
        <v>35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  <c r="M2" s="5"/>
      <c r="N2" s="5"/>
      <c r="O2" s="6"/>
    </row>
    <row r="3" spans="1:15" ht="15.75" thickBot="1" x14ac:dyDescent="0.3">
      <c r="A3" s="7"/>
      <c r="B3" s="8"/>
      <c r="C3" s="7"/>
      <c r="D3" s="8"/>
      <c r="E3" s="7"/>
      <c r="F3" s="8"/>
      <c r="G3" s="7"/>
      <c r="H3" s="8"/>
      <c r="I3" s="7"/>
      <c r="J3" s="7"/>
      <c r="K3" s="8"/>
      <c r="L3" s="9" t="s">
        <v>2</v>
      </c>
      <c r="M3" s="10"/>
      <c r="N3" s="9" t="s">
        <v>3</v>
      </c>
      <c r="O3" s="11"/>
    </row>
    <row r="4" spans="1:15" ht="15.75" thickBot="1" x14ac:dyDescent="0.3">
      <c r="A4" s="12" t="s">
        <v>4</v>
      </c>
      <c r="B4" s="13" t="s">
        <v>5</v>
      </c>
      <c r="C4" s="12" t="s">
        <v>6</v>
      </c>
      <c r="D4" s="13" t="s">
        <v>7</v>
      </c>
      <c r="E4" s="12" t="s">
        <v>8</v>
      </c>
      <c r="F4" s="13" t="s">
        <v>9</v>
      </c>
      <c r="G4" s="12" t="s">
        <v>10</v>
      </c>
      <c r="H4" s="13" t="s">
        <v>11</v>
      </c>
      <c r="I4" s="12" t="s">
        <v>12</v>
      </c>
      <c r="J4" s="12" t="s">
        <v>13</v>
      </c>
      <c r="K4" s="13" t="s">
        <v>14</v>
      </c>
      <c r="L4" s="14" t="s">
        <v>15</v>
      </c>
      <c r="M4" s="15" t="s">
        <v>16</v>
      </c>
      <c r="N4" s="14" t="s">
        <v>17</v>
      </c>
      <c r="O4" s="15" t="s">
        <v>18</v>
      </c>
    </row>
    <row r="5" spans="1:15" x14ac:dyDescent="0.25">
      <c r="A5" s="82">
        <v>41974</v>
      </c>
      <c r="B5" s="68">
        <v>0.15568000000000001</v>
      </c>
      <c r="C5" s="64">
        <v>0.20941000000000001</v>
      </c>
      <c r="D5" s="68">
        <v>0.10698000000000001</v>
      </c>
      <c r="E5" s="64">
        <v>146.16386</v>
      </c>
      <c r="F5" s="68">
        <v>0.17086999999999999</v>
      </c>
      <c r="G5" s="64">
        <v>9.0950000000000003E-2</v>
      </c>
      <c r="H5" s="68">
        <v>0.17280000000000001</v>
      </c>
      <c r="I5" s="64">
        <v>8.4529999999999994E-2</v>
      </c>
      <c r="J5" s="64">
        <v>0.13320000000000001</v>
      </c>
      <c r="K5" s="68">
        <v>15.545439999999999</v>
      </c>
      <c r="L5" s="69">
        <v>0.1341</v>
      </c>
      <c r="M5" s="70">
        <v>0.1323</v>
      </c>
      <c r="N5" s="69">
        <v>0.15658</v>
      </c>
      <c r="O5" s="70">
        <v>0.15478</v>
      </c>
    </row>
    <row r="6" spans="1:15" x14ac:dyDescent="0.25">
      <c r="A6" s="16">
        <v>41975</v>
      </c>
      <c r="B6" s="17">
        <v>0.15576000000000001</v>
      </c>
      <c r="C6" s="18">
        <v>0.20966000000000001</v>
      </c>
      <c r="D6" s="17">
        <v>0.10697</v>
      </c>
      <c r="E6" s="18">
        <v>146.93708000000001</v>
      </c>
      <c r="F6" s="17">
        <v>0.17066000000000001</v>
      </c>
      <c r="G6" s="18">
        <v>9.0959999999999999E-2</v>
      </c>
      <c r="H6" s="17">
        <v>0.17299</v>
      </c>
      <c r="I6" s="18">
        <v>8.4470000000000003E-2</v>
      </c>
      <c r="J6" s="18">
        <v>0.13320000000000001</v>
      </c>
      <c r="K6" s="17">
        <v>15.53112</v>
      </c>
      <c r="L6" s="19">
        <v>0.13439999999999999</v>
      </c>
      <c r="M6" s="20">
        <v>0.13200000000000001</v>
      </c>
      <c r="N6" s="19">
        <v>0.15665999999999999</v>
      </c>
      <c r="O6" s="20">
        <v>0.15486</v>
      </c>
    </row>
    <row r="7" spans="1:15" x14ac:dyDescent="0.25">
      <c r="A7" s="16">
        <v>41976</v>
      </c>
      <c r="B7" s="17">
        <v>0.15562999999999999</v>
      </c>
      <c r="C7" s="18">
        <v>0.21002000000000001</v>
      </c>
      <c r="D7" s="17">
        <v>0.10713</v>
      </c>
      <c r="E7" s="18">
        <v>146.34899999999999</v>
      </c>
      <c r="F7" s="17">
        <v>0.17127000000000001</v>
      </c>
      <c r="G7" s="18">
        <v>9.1009999999999994E-2</v>
      </c>
      <c r="H7" s="17">
        <v>0.17127000000000001</v>
      </c>
      <c r="I7" s="18">
        <v>8.4440000000000001E-2</v>
      </c>
      <c r="J7" s="18">
        <v>0.13320000000000001</v>
      </c>
      <c r="K7" s="17">
        <v>15.54777</v>
      </c>
      <c r="L7" s="19">
        <v>0.13439999999999999</v>
      </c>
      <c r="M7" s="20">
        <v>0.13200000000000001</v>
      </c>
      <c r="N7" s="19">
        <v>0.15653</v>
      </c>
      <c r="O7" s="20">
        <v>0.15473000000000001</v>
      </c>
    </row>
    <row r="8" spans="1:15" x14ac:dyDescent="0.25">
      <c r="A8" s="16">
        <v>41977</v>
      </c>
      <c r="B8" s="17">
        <v>0.15595999999999999</v>
      </c>
      <c r="C8" s="18">
        <v>0.21035000000000001</v>
      </c>
      <c r="D8" s="17">
        <v>0.10731</v>
      </c>
      <c r="E8" s="18">
        <v>146.65494000000001</v>
      </c>
      <c r="F8" s="17">
        <v>0.17119000000000001</v>
      </c>
      <c r="G8" s="18">
        <v>9.1050000000000006E-2</v>
      </c>
      <c r="H8" s="17">
        <v>0.17304</v>
      </c>
      <c r="I8" s="18">
        <v>8.4360000000000004E-2</v>
      </c>
      <c r="J8" s="18">
        <v>0.13320000000000001</v>
      </c>
      <c r="K8" s="17">
        <v>15.573969999999999</v>
      </c>
      <c r="L8" s="19">
        <v>0.13420000000000001</v>
      </c>
      <c r="M8" s="20">
        <v>0.1318</v>
      </c>
      <c r="N8" s="19">
        <v>0.15684999999999999</v>
      </c>
      <c r="O8" s="20">
        <v>0.15504999999999999</v>
      </c>
    </row>
    <row r="9" spans="1:15" ht="15.75" thickBot="1" x14ac:dyDescent="0.3">
      <c r="A9" s="21">
        <v>41978</v>
      </c>
      <c r="B9" s="22">
        <v>0.15617</v>
      </c>
      <c r="C9" s="23">
        <v>0.21037</v>
      </c>
      <c r="D9" s="22">
        <v>0.10716000000000001</v>
      </c>
      <c r="E9" s="23">
        <v>146.61312000000001</v>
      </c>
      <c r="F9" s="22">
        <v>0.17102000000000001</v>
      </c>
      <c r="G9" s="23">
        <v>9.1009999999999994E-2</v>
      </c>
      <c r="H9" s="22">
        <v>0.17304</v>
      </c>
      <c r="I9" s="23">
        <v>8.4250000000000005E-2</v>
      </c>
      <c r="J9" s="23">
        <v>0.13289999999999999</v>
      </c>
      <c r="K9" s="22">
        <v>15.581860000000001</v>
      </c>
      <c r="L9" s="24">
        <v>0.1341</v>
      </c>
      <c r="M9" s="25">
        <v>0.13170000000000001</v>
      </c>
      <c r="N9" s="24">
        <v>0.15706999999999999</v>
      </c>
      <c r="O9" s="25">
        <v>0.15526999999999999</v>
      </c>
    </row>
    <row r="10" spans="1:15" ht="15.75" thickTop="1" x14ac:dyDescent="0.25">
      <c r="A10" s="26" t="s">
        <v>19</v>
      </c>
      <c r="B10" s="27">
        <f t="shared" ref="B10:O10" si="0">SUM(B5:B9)</f>
        <v>0.7792</v>
      </c>
      <c r="C10" s="28">
        <f t="shared" si="0"/>
        <v>1.0498100000000001</v>
      </c>
      <c r="D10" s="27">
        <f t="shared" si="0"/>
        <v>0.53555000000000008</v>
      </c>
      <c r="E10" s="28">
        <f t="shared" si="0"/>
        <v>732.71800000000007</v>
      </c>
      <c r="F10" s="27">
        <f t="shared" si="0"/>
        <v>0.85501000000000005</v>
      </c>
      <c r="G10" s="28">
        <f t="shared" si="0"/>
        <v>0.45498</v>
      </c>
      <c r="H10" s="27">
        <f t="shared" si="0"/>
        <v>0.86314000000000002</v>
      </c>
      <c r="I10" s="28">
        <f t="shared" si="0"/>
        <v>0.42204999999999998</v>
      </c>
      <c r="J10" s="28">
        <f t="shared" si="0"/>
        <v>0.66570000000000007</v>
      </c>
      <c r="K10" s="27">
        <f t="shared" si="0"/>
        <v>77.780160000000009</v>
      </c>
      <c r="L10" s="19">
        <f t="shared" si="0"/>
        <v>0.67119999999999991</v>
      </c>
      <c r="M10" s="20">
        <f t="shared" si="0"/>
        <v>0.65980000000000005</v>
      </c>
      <c r="N10" s="19">
        <f t="shared" si="0"/>
        <v>0.78369</v>
      </c>
      <c r="O10" s="20">
        <f t="shared" si="0"/>
        <v>0.7746900000000001</v>
      </c>
    </row>
    <row r="11" spans="1:15" ht="15.75" thickBot="1" x14ac:dyDescent="0.3">
      <c r="A11" s="31" t="s">
        <v>20</v>
      </c>
      <c r="B11" s="32">
        <f>B10/5</f>
        <v>0.15584000000000001</v>
      </c>
      <c r="C11" s="33">
        <f>C10/5</f>
        <v>0.20996200000000004</v>
      </c>
      <c r="D11" s="33">
        <f t="shared" ref="D11:K11" si="1">D10/6</f>
        <v>8.9258333333333342E-2</v>
      </c>
      <c r="E11" s="33">
        <f t="shared" si="1"/>
        <v>122.11966666666667</v>
      </c>
      <c r="F11" s="33">
        <f t="shared" si="1"/>
        <v>0.14250166666666667</v>
      </c>
      <c r="G11" s="33">
        <f t="shared" si="1"/>
        <v>7.5829999999999995E-2</v>
      </c>
      <c r="H11" s="33">
        <f t="shared" si="1"/>
        <v>0.14385666666666666</v>
      </c>
      <c r="I11" s="33">
        <f t="shared" si="1"/>
        <v>7.0341666666666663E-2</v>
      </c>
      <c r="J11" s="33">
        <f t="shared" si="1"/>
        <v>0.11095000000000001</v>
      </c>
      <c r="K11" s="33">
        <f t="shared" si="1"/>
        <v>12.963360000000002</v>
      </c>
      <c r="L11" s="34">
        <f>L10/5</f>
        <v>0.13423999999999997</v>
      </c>
      <c r="M11" s="34">
        <f>M10/5</f>
        <v>0.13196000000000002</v>
      </c>
      <c r="N11" s="34">
        <f>N10/5</f>
        <v>0.15673799999999999</v>
      </c>
      <c r="O11" s="34">
        <f>O10/5</f>
        <v>0.15493800000000002</v>
      </c>
    </row>
    <row r="12" spans="1:15" ht="15.75" thickTop="1" x14ac:dyDescent="0.25">
      <c r="A12" s="16">
        <v>41981</v>
      </c>
      <c r="B12" s="17">
        <v>0.15672</v>
      </c>
      <c r="C12" s="18">
        <v>0.20992</v>
      </c>
      <c r="D12" s="17">
        <v>0.10727</v>
      </c>
      <c r="E12" s="18">
        <v>146.08724000000001</v>
      </c>
      <c r="F12" s="17">
        <v>0.17149</v>
      </c>
      <c r="G12" s="18">
        <v>9.0770000000000003E-2</v>
      </c>
      <c r="H12" s="17">
        <v>0.17327000000000001</v>
      </c>
      <c r="I12" s="18">
        <v>8.4339999999999998E-2</v>
      </c>
      <c r="J12" s="18">
        <v>0.1326</v>
      </c>
      <c r="K12" s="17">
        <v>15.663399999999999</v>
      </c>
      <c r="L12" s="19">
        <v>0.1338</v>
      </c>
      <c r="M12" s="20">
        <v>0.13139999999999999</v>
      </c>
      <c r="N12" s="19">
        <v>0.15762000000000001</v>
      </c>
      <c r="O12" s="20">
        <v>0.15581999999999999</v>
      </c>
    </row>
    <row r="13" spans="1:15" x14ac:dyDescent="0.25">
      <c r="A13" s="16">
        <v>41982</v>
      </c>
      <c r="B13" s="17">
        <v>0.15676999999999999</v>
      </c>
      <c r="C13" s="18">
        <v>0.21018000000000001</v>
      </c>
      <c r="D13" s="17">
        <v>0.10721</v>
      </c>
      <c r="E13" s="18">
        <v>146.52051</v>
      </c>
      <c r="F13" s="17">
        <v>0.17185</v>
      </c>
      <c r="G13" s="18">
        <v>9.0910000000000005E-2</v>
      </c>
      <c r="H13" s="17">
        <v>0.17319999999999999</v>
      </c>
      <c r="I13" s="18">
        <v>8.4260000000000002E-2</v>
      </c>
      <c r="J13" s="18">
        <v>0.1326</v>
      </c>
      <c r="K13" s="17">
        <v>15.6286</v>
      </c>
      <c r="L13" s="19">
        <v>0.1338</v>
      </c>
      <c r="M13" s="20">
        <v>0.13139999999999999</v>
      </c>
      <c r="N13" s="19">
        <v>0.15767</v>
      </c>
      <c r="O13" s="20">
        <v>0.15587000000000001</v>
      </c>
    </row>
    <row r="14" spans="1:15" x14ac:dyDescent="0.25">
      <c r="A14" s="16">
        <v>41983</v>
      </c>
      <c r="B14" s="17">
        <v>0.15845999999999999</v>
      </c>
      <c r="C14" s="18">
        <v>0.20899000000000001</v>
      </c>
      <c r="D14" s="17">
        <v>0.10635</v>
      </c>
      <c r="E14" s="18">
        <v>146.03258</v>
      </c>
      <c r="F14" s="17">
        <v>0.17136000000000001</v>
      </c>
      <c r="G14" s="18">
        <v>9.042E-2</v>
      </c>
      <c r="H14" s="17">
        <v>0.17349999999999999</v>
      </c>
      <c r="I14" s="18">
        <v>8.4010000000000001E-2</v>
      </c>
      <c r="J14" s="18">
        <v>0.13170000000000001</v>
      </c>
      <c r="K14" s="17">
        <v>15.7186</v>
      </c>
      <c r="L14" s="19">
        <v>0.13289999999999999</v>
      </c>
      <c r="M14" s="20">
        <v>0.1305</v>
      </c>
      <c r="N14" s="19">
        <v>0.15936</v>
      </c>
      <c r="O14" s="20">
        <v>0.15756000000000001</v>
      </c>
    </row>
    <row r="15" spans="1:15" x14ac:dyDescent="0.25">
      <c r="A15" s="16">
        <v>41984</v>
      </c>
      <c r="B15" s="17">
        <v>0.15855</v>
      </c>
      <c r="C15" s="18">
        <v>0.20813000000000001</v>
      </c>
      <c r="D15" s="17">
        <v>0.10614</v>
      </c>
      <c r="E15" s="18">
        <v>145.40734</v>
      </c>
      <c r="F15" s="17">
        <v>0.17008000000000001</v>
      </c>
      <c r="G15" s="18">
        <v>9.0260000000000007E-2</v>
      </c>
      <c r="H15" s="17">
        <v>0.17299</v>
      </c>
      <c r="I15" s="18">
        <v>8.3960000000000007E-2</v>
      </c>
      <c r="J15" s="18">
        <v>0.13170000000000001</v>
      </c>
      <c r="K15" s="17">
        <v>15.6473</v>
      </c>
      <c r="L15" s="19">
        <v>0.13289999999999999</v>
      </c>
      <c r="M15" s="20">
        <v>0.1305</v>
      </c>
      <c r="N15" s="19">
        <v>0.15945000000000001</v>
      </c>
      <c r="O15" s="20">
        <v>0.15765000000000001</v>
      </c>
    </row>
    <row r="16" spans="1:15" ht="15.75" thickBot="1" x14ac:dyDescent="0.3">
      <c r="A16" s="21">
        <v>41985</v>
      </c>
      <c r="B16" s="22">
        <v>0.15897</v>
      </c>
      <c r="C16" s="23">
        <v>0.20818</v>
      </c>
      <c r="D16" s="22">
        <v>0.10604</v>
      </c>
      <c r="E16" s="23">
        <v>144.84908999999999</v>
      </c>
      <c r="F16" s="22">
        <v>0.16830999999999999</v>
      </c>
      <c r="G16" s="23">
        <v>8.9990000000000001E-2</v>
      </c>
      <c r="H16" s="22">
        <v>0.17288999999999999</v>
      </c>
      <c r="I16" s="23">
        <v>8.387E-2</v>
      </c>
      <c r="J16" s="23">
        <v>0.13170000000000001</v>
      </c>
      <c r="K16" s="22">
        <v>15.6374</v>
      </c>
      <c r="L16" s="24">
        <v>0.13289999999999999</v>
      </c>
      <c r="M16" s="25">
        <v>0.1305</v>
      </c>
      <c r="N16" s="24">
        <v>0.15987000000000001</v>
      </c>
      <c r="O16" s="25">
        <v>0.15806999999999999</v>
      </c>
    </row>
    <row r="17" spans="1:15" ht="15.75" thickTop="1" x14ac:dyDescent="0.25">
      <c r="A17" s="26" t="s">
        <v>19</v>
      </c>
      <c r="B17" s="27">
        <f t="shared" ref="B17:O17" si="2">SUM(B12:B16)</f>
        <v>0.78946999999999989</v>
      </c>
      <c r="C17" s="28">
        <f t="shared" si="2"/>
        <v>1.0454000000000001</v>
      </c>
      <c r="D17" s="27">
        <f t="shared" si="2"/>
        <v>0.53300999999999998</v>
      </c>
      <c r="E17" s="28">
        <f t="shared" si="2"/>
        <v>728.89676000000009</v>
      </c>
      <c r="F17" s="27">
        <f t="shared" si="2"/>
        <v>0.8530899999999999</v>
      </c>
      <c r="G17" s="28">
        <f t="shared" si="2"/>
        <v>0.45235000000000003</v>
      </c>
      <c r="H17" s="27">
        <f t="shared" si="2"/>
        <v>0.86585000000000001</v>
      </c>
      <c r="I17" s="28">
        <f t="shared" si="2"/>
        <v>0.42044000000000004</v>
      </c>
      <c r="J17" s="28">
        <f t="shared" si="2"/>
        <v>0.66030000000000011</v>
      </c>
      <c r="K17" s="27">
        <f t="shared" si="2"/>
        <v>78.295299999999997</v>
      </c>
      <c r="L17" s="19">
        <f t="shared" si="2"/>
        <v>0.6663</v>
      </c>
      <c r="M17" s="20">
        <f t="shared" si="2"/>
        <v>0.6543000000000001</v>
      </c>
      <c r="N17" s="19">
        <f t="shared" si="2"/>
        <v>0.79397000000000006</v>
      </c>
      <c r="O17" s="20">
        <f t="shared" si="2"/>
        <v>0.78496999999999995</v>
      </c>
    </row>
    <row r="18" spans="1:15" ht="15.75" thickBot="1" x14ac:dyDescent="0.3">
      <c r="A18" s="31" t="s">
        <v>20</v>
      </c>
      <c r="B18" s="32">
        <f>B17/5</f>
        <v>0.15789399999999998</v>
      </c>
      <c r="C18" s="33">
        <f>C17/5</f>
        <v>0.20908000000000002</v>
      </c>
      <c r="D18" s="33">
        <f t="shared" ref="D18:K18" si="3">D17/5</f>
        <v>0.106602</v>
      </c>
      <c r="E18" s="33">
        <f t="shared" si="3"/>
        <v>145.77935200000002</v>
      </c>
      <c r="F18" s="33">
        <f t="shared" si="3"/>
        <v>0.17061799999999999</v>
      </c>
      <c r="G18" s="33">
        <f t="shared" si="3"/>
        <v>9.0470000000000009E-2</v>
      </c>
      <c r="H18" s="33">
        <f t="shared" si="3"/>
        <v>0.17316999999999999</v>
      </c>
      <c r="I18" s="33">
        <f t="shared" si="3"/>
        <v>8.408800000000001E-2</v>
      </c>
      <c r="J18" s="33">
        <f t="shared" si="3"/>
        <v>0.13206000000000001</v>
      </c>
      <c r="K18" s="33">
        <f t="shared" si="3"/>
        <v>15.65906</v>
      </c>
      <c r="L18" s="24">
        <f>L17/5</f>
        <v>0.13325999999999999</v>
      </c>
      <c r="M18" s="25">
        <f>M17/5</f>
        <v>0.13086000000000003</v>
      </c>
      <c r="N18" s="24">
        <f>N17/5</f>
        <v>0.15879400000000002</v>
      </c>
      <c r="O18" s="25">
        <f>O17/5</f>
        <v>0.15699399999999999</v>
      </c>
    </row>
    <row r="19" spans="1:15" ht="15.75" thickTop="1" x14ac:dyDescent="0.25">
      <c r="A19" s="16">
        <v>41988</v>
      </c>
      <c r="B19" s="17">
        <v>0.15936</v>
      </c>
      <c r="C19" s="18">
        <v>0.20635999999999999</v>
      </c>
      <c r="D19" s="17">
        <v>0.10542</v>
      </c>
      <c r="E19" s="18">
        <v>145.0137</v>
      </c>
      <c r="F19" s="17">
        <v>0.16916</v>
      </c>
      <c r="G19" s="18">
        <v>8.9770000000000003E-2</v>
      </c>
      <c r="H19" s="17">
        <v>0.17241999999999999</v>
      </c>
      <c r="I19" s="18">
        <v>8.3570000000000005E-2</v>
      </c>
      <c r="J19" s="18">
        <v>0.13139999999999999</v>
      </c>
      <c r="K19" s="17">
        <v>15.6126</v>
      </c>
      <c r="L19" s="19">
        <v>0.1326</v>
      </c>
      <c r="M19" s="20">
        <v>0.13020000000000001</v>
      </c>
      <c r="N19" s="19">
        <v>0.16026000000000001</v>
      </c>
      <c r="O19" s="20">
        <v>0.15845999999999999</v>
      </c>
    </row>
    <row r="20" spans="1:15" x14ac:dyDescent="0.25">
      <c r="A20" s="16">
        <v>41989</v>
      </c>
      <c r="B20" s="17">
        <v>0.15956999999999999</v>
      </c>
      <c r="C20" s="18">
        <v>0.20680000000000001</v>
      </c>
      <c r="D20" s="17">
        <v>0.10553</v>
      </c>
      <c r="E20" s="18">
        <v>144.71016</v>
      </c>
      <c r="F20" s="17">
        <v>0.16919000000000001</v>
      </c>
      <c r="G20" s="18">
        <v>8.9849999999999999E-2</v>
      </c>
      <c r="H20" s="17">
        <v>0.17233000000000001</v>
      </c>
      <c r="I20" s="18">
        <v>8.3849999999999994E-2</v>
      </c>
      <c r="J20" s="18">
        <v>0.1313</v>
      </c>
      <c r="K20" s="17">
        <v>15.5387</v>
      </c>
      <c r="L20" s="19">
        <v>0.13250000000000001</v>
      </c>
      <c r="M20" s="20">
        <v>0.13009999999999999</v>
      </c>
      <c r="N20" s="19">
        <v>0.16047</v>
      </c>
      <c r="O20" s="20">
        <v>0.15867000000000001</v>
      </c>
    </row>
    <row r="21" spans="1:15" x14ac:dyDescent="0.25">
      <c r="A21" s="16">
        <v>41990</v>
      </c>
      <c r="B21" s="17">
        <v>0.15973000000000001</v>
      </c>
      <c r="C21" s="18">
        <v>0.20638000000000001</v>
      </c>
      <c r="D21" s="17">
        <v>0.10509</v>
      </c>
      <c r="E21" s="18">
        <v>143.19627</v>
      </c>
      <c r="F21" s="17">
        <v>0.16879</v>
      </c>
      <c r="G21" s="18">
        <v>8.9399999999999993E-2</v>
      </c>
      <c r="H21" s="17">
        <v>0.17158999999999999</v>
      </c>
      <c r="I21" s="18">
        <v>8.3659999999999998E-2</v>
      </c>
      <c r="J21" s="18">
        <v>0.13139999999999999</v>
      </c>
      <c r="K21" s="17">
        <v>15.3597</v>
      </c>
      <c r="L21" s="19">
        <v>0.1326</v>
      </c>
      <c r="M21" s="20">
        <v>0.13020000000000001</v>
      </c>
      <c r="N21" s="19">
        <v>0.16063</v>
      </c>
      <c r="O21" s="20">
        <v>0.15883</v>
      </c>
    </row>
    <row r="22" spans="1:15" x14ac:dyDescent="0.25">
      <c r="A22" s="16">
        <v>41991</v>
      </c>
      <c r="B22" s="17">
        <v>0.16036</v>
      </c>
      <c r="C22" s="18">
        <v>0.20763999999999999</v>
      </c>
      <c r="D22" s="17">
        <v>0.10539999999999999</v>
      </c>
      <c r="E22" s="18">
        <v>142.74611999999999</v>
      </c>
      <c r="F22" s="17">
        <v>6.9169999999999995E-2</v>
      </c>
      <c r="G22" s="18">
        <v>8.9419999999999999E-2</v>
      </c>
      <c r="H22" s="17">
        <v>0.17119999999999999</v>
      </c>
      <c r="I22" s="18">
        <v>8.3729999999999999E-2</v>
      </c>
      <c r="J22" s="18">
        <v>0.13100000000000001</v>
      </c>
      <c r="K22" s="17">
        <v>15.3994</v>
      </c>
      <c r="L22" s="19">
        <v>0.13220000000000001</v>
      </c>
      <c r="M22" s="20">
        <v>0.1298</v>
      </c>
      <c r="N22" s="19">
        <v>0.16125999999999999</v>
      </c>
      <c r="O22" s="20">
        <v>0.15945999999999999</v>
      </c>
    </row>
    <row r="23" spans="1:15" ht="15.75" thickBot="1" x14ac:dyDescent="0.3">
      <c r="A23" s="21">
        <v>41992</v>
      </c>
      <c r="B23" s="22">
        <v>0.16039999999999999</v>
      </c>
      <c r="C23" s="23">
        <v>0.20863000000000001</v>
      </c>
      <c r="D23" s="22">
        <v>0.10639</v>
      </c>
      <c r="E23" s="23">
        <v>144.22435999999999</v>
      </c>
      <c r="F23" s="22">
        <v>0.16947999999999999</v>
      </c>
      <c r="G23" s="23">
        <v>8.9849999999999999E-2</v>
      </c>
      <c r="H23" s="22">
        <v>0.17196</v>
      </c>
      <c r="I23" s="23">
        <v>8.3799999999999999E-2</v>
      </c>
      <c r="J23" s="23">
        <v>0.13088</v>
      </c>
      <c r="K23" s="22">
        <v>15.5487</v>
      </c>
      <c r="L23" s="24">
        <v>0.13208</v>
      </c>
      <c r="M23" s="25">
        <v>0.12967999999999999</v>
      </c>
      <c r="N23" s="24">
        <v>0.1613</v>
      </c>
      <c r="O23" s="25">
        <v>0.1595</v>
      </c>
    </row>
    <row r="24" spans="1:15" ht="15.75" thickTop="1" x14ac:dyDescent="0.25">
      <c r="A24" s="26" t="s">
        <v>19</v>
      </c>
      <c r="B24" s="27">
        <f t="shared" ref="B24:O24" si="4">SUM(B19:B23)</f>
        <v>0.79941999999999991</v>
      </c>
      <c r="C24" s="28">
        <f t="shared" si="4"/>
        <v>1.0358100000000001</v>
      </c>
      <c r="D24" s="27">
        <f t="shared" si="4"/>
        <v>0.52783000000000002</v>
      </c>
      <c r="E24" s="28">
        <f t="shared" si="4"/>
        <v>719.89060999999992</v>
      </c>
      <c r="F24" s="27">
        <f t="shared" si="4"/>
        <v>0.74578999999999995</v>
      </c>
      <c r="G24" s="28">
        <f t="shared" si="4"/>
        <v>0.44828999999999997</v>
      </c>
      <c r="H24" s="27">
        <f t="shared" si="4"/>
        <v>0.85950000000000004</v>
      </c>
      <c r="I24" s="28">
        <f t="shared" si="4"/>
        <v>0.41861000000000004</v>
      </c>
      <c r="J24" s="28">
        <f t="shared" si="4"/>
        <v>0.65598000000000001</v>
      </c>
      <c r="K24" s="27">
        <f t="shared" si="4"/>
        <v>77.459099999999992</v>
      </c>
      <c r="L24" s="19">
        <f t="shared" si="4"/>
        <v>0.66198000000000001</v>
      </c>
      <c r="M24" s="20">
        <f t="shared" si="4"/>
        <v>0.64998</v>
      </c>
      <c r="N24" s="19">
        <f t="shared" si="4"/>
        <v>0.80391999999999997</v>
      </c>
      <c r="O24" s="20">
        <f t="shared" si="4"/>
        <v>0.79492000000000007</v>
      </c>
    </row>
    <row r="25" spans="1:15" ht="15.75" thickBot="1" x14ac:dyDescent="0.3">
      <c r="A25" s="31" t="s">
        <v>20</v>
      </c>
      <c r="B25" s="32">
        <f>B24/5</f>
        <v>0.15988399999999997</v>
      </c>
      <c r="C25" s="33">
        <f>C24/5</f>
        <v>0.20716200000000001</v>
      </c>
      <c r="D25" s="33">
        <f t="shared" ref="D25:K25" si="5">D24/5</f>
        <v>0.10556600000000001</v>
      </c>
      <c r="E25" s="33">
        <f t="shared" si="5"/>
        <v>143.97812199999998</v>
      </c>
      <c r="F25" s="33">
        <f t="shared" si="5"/>
        <v>0.14915799999999999</v>
      </c>
      <c r="G25" s="33">
        <f t="shared" si="5"/>
        <v>8.9657999999999988E-2</v>
      </c>
      <c r="H25" s="33">
        <f t="shared" si="5"/>
        <v>0.1719</v>
      </c>
      <c r="I25" s="33">
        <f t="shared" si="5"/>
        <v>8.3722000000000005E-2</v>
      </c>
      <c r="J25" s="33">
        <f t="shared" si="5"/>
        <v>0.13119600000000001</v>
      </c>
      <c r="K25" s="33">
        <f t="shared" si="5"/>
        <v>15.491819999999999</v>
      </c>
      <c r="L25" s="24">
        <f>L24/5</f>
        <v>0.13239600000000001</v>
      </c>
      <c r="M25" s="25">
        <f>M24/5</f>
        <v>0.129996</v>
      </c>
      <c r="N25" s="24">
        <f>N24/5</f>
        <v>0.16078399999999998</v>
      </c>
      <c r="O25" s="25">
        <f>O24/5</f>
        <v>0.15898400000000001</v>
      </c>
    </row>
    <row r="26" spans="1:15" ht="15.75" thickTop="1" x14ac:dyDescent="0.25">
      <c r="A26" s="16">
        <v>41995</v>
      </c>
      <c r="B26" s="17">
        <v>0.16061</v>
      </c>
      <c r="C26" s="18">
        <v>0.20932999999999999</v>
      </c>
      <c r="D26" s="17">
        <v>0.10698000000000001</v>
      </c>
      <c r="E26" s="18">
        <v>143.87824000000001</v>
      </c>
      <c r="F26" s="17">
        <v>0.16905999999999999</v>
      </c>
      <c r="G26" s="18">
        <v>9.0050000000000005E-2</v>
      </c>
      <c r="H26" s="17">
        <v>0.17232</v>
      </c>
      <c r="I26" s="18">
        <v>8.3750000000000005E-2</v>
      </c>
      <c r="J26" s="18">
        <v>0.13089999999999999</v>
      </c>
      <c r="K26" s="17">
        <v>15.6386</v>
      </c>
      <c r="L26" s="19">
        <v>0.1321</v>
      </c>
      <c r="M26" s="20">
        <v>0.12970000000000001</v>
      </c>
      <c r="N26" s="19">
        <v>0.16150999999999999</v>
      </c>
      <c r="O26" s="20">
        <v>0.15970999999999999</v>
      </c>
    </row>
    <row r="27" spans="1:15" x14ac:dyDescent="0.25">
      <c r="A27" s="16">
        <v>41996</v>
      </c>
      <c r="B27" s="17">
        <v>0.16051000000000001</v>
      </c>
      <c r="C27" s="18">
        <v>0.20887</v>
      </c>
      <c r="D27" s="17">
        <v>0.10679</v>
      </c>
      <c r="E27" s="18">
        <v>143.63246000000001</v>
      </c>
      <c r="F27" s="17">
        <v>0.16893</v>
      </c>
      <c r="G27" s="18">
        <v>9.0029999999999999E-2</v>
      </c>
      <c r="H27" s="17">
        <v>0.17238999999999999</v>
      </c>
      <c r="I27" s="18">
        <v>8.3729999999999999E-2</v>
      </c>
      <c r="J27" s="18">
        <v>0.1308</v>
      </c>
      <c r="K27" s="17">
        <v>15.661300000000001</v>
      </c>
      <c r="L27" s="19">
        <v>0.13200000000000001</v>
      </c>
      <c r="M27" s="20">
        <v>0.12959999999999999</v>
      </c>
      <c r="N27" s="19">
        <v>0.16141</v>
      </c>
      <c r="O27" s="20">
        <v>0.15961</v>
      </c>
    </row>
    <row r="28" spans="1:15" ht="15.75" thickBot="1" x14ac:dyDescent="0.3">
      <c r="A28" s="21">
        <v>41997</v>
      </c>
      <c r="B28" s="22">
        <v>0.16092000000000001</v>
      </c>
      <c r="C28" s="23">
        <v>0.20931</v>
      </c>
      <c r="D28" s="22">
        <v>0.10702</v>
      </c>
      <c r="E28" s="23">
        <v>143.84756999999999</v>
      </c>
      <c r="F28" s="22">
        <v>0.16897000000000001</v>
      </c>
      <c r="G28" s="23">
        <v>8.9990000000000001E-2</v>
      </c>
      <c r="H28" s="22">
        <v>0.17261000000000001</v>
      </c>
      <c r="I28" s="23">
        <v>8.4000000000000005E-2</v>
      </c>
      <c r="J28" s="23">
        <v>0.13053999999999999</v>
      </c>
      <c r="K28" s="22">
        <v>15.7263</v>
      </c>
      <c r="L28" s="24">
        <v>0.13174</v>
      </c>
      <c r="M28" s="25">
        <v>0.12934000000000001</v>
      </c>
      <c r="N28" s="24">
        <v>0.16181999999999999</v>
      </c>
      <c r="O28" s="25">
        <v>0.16002</v>
      </c>
    </row>
    <row r="29" spans="1:15" ht="15.75" thickTop="1" x14ac:dyDescent="0.25">
      <c r="A29" s="16" t="s">
        <v>19</v>
      </c>
      <c r="B29" s="45">
        <f t="shared" ref="B29:O29" si="6">SUM(B26:B28)</f>
        <v>0.48204000000000002</v>
      </c>
      <c r="C29" s="46">
        <f t="shared" si="6"/>
        <v>0.62751000000000001</v>
      </c>
      <c r="D29" s="45">
        <f t="shared" si="6"/>
        <v>0.32079000000000002</v>
      </c>
      <c r="E29" s="46">
        <f t="shared" si="6"/>
        <v>431.35827000000006</v>
      </c>
      <c r="F29" s="45">
        <f t="shared" si="6"/>
        <v>0.50696000000000008</v>
      </c>
      <c r="G29" s="46">
        <f t="shared" si="6"/>
        <v>0.27007000000000003</v>
      </c>
      <c r="H29" s="45">
        <f t="shared" si="6"/>
        <v>0.51732</v>
      </c>
      <c r="I29" s="46">
        <f t="shared" si="6"/>
        <v>0.25148000000000004</v>
      </c>
      <c r="J29" s="46">
        <f t="shared" si="6"/>
        <v>0.39223999999999998</v>
      </c>
      <c r="K29" s="45">
        <f t="shared" si="6"/>
        <v>47.026200000000003</v>
      </c>
      <c r="L29" s="19">
        <f t="shared" si="6"/>
        <v>0.39583999999999997</v>
      </c>
      <c r="M29" s="20">
        <f t="shared" si="6"/>
        <v>0.38863999999999999</v>
      </c>
      <c r="N29" s="19">
        <f t="shared" si="6"/>
        <v>0.48473999999999995</v>
      </c>
      <c r="O29" s="20">
        <f t="shared" si="6"/>
        <v>0.47933999999999999</v>
      </c>
    </row>
    <row r="30" spans="1:15" ht="15.75" thickBot="1" x14ac:dyDescent="0.3">
      <c r="A30" s="21" t="s">
        <v>20</v>
      </c>
      <c r="B30" s="91">
        <f>B29/3</f>
        <v>0.16068000000000002</v>
      </c>
      <c r="C30" s="92">
        <f>C29/3</f>
        <v>0.20916999999999999</v>
      </c>
      <c r="D30" s="92">
        <f t="shared" ref="D30:K30" si="7">D29/3</f>
        <v>0.10693000000000001</v>
      </c>
      <c r="E30" s="92">
        <f t="shared" si="7"/>
        <v>143.78609000000003</v>
      </c>
      <c r="F30" s="92">
        <f t="shared" si="7"/>
        <v>0.1689866666666667</v>
      </c>
      <c r="G30" s="92">
        <f t="shared" si="7"/>
        <v>9.0023333333333344E-2</v>
      </c>
      <c r="H30" s="92">
        <f t="shared" si="7"/>
        <v>0.17244000000000001</v>
      </c>
      <c r="I30" s="92">
        <f t="shared" si="7"/>
        <v>8.3826666666666674E-2</v>
      </c>
      <c r="J30" s="92">
        <f t="shared" si="7"/>
        <v>0.13074666666666665</v>
      </c>
      <c r="K30" s="92">
        <f t="shared" si="7"/>
        <v>15.675400000000002</v>
      </c>
      <c r="L30" s="24">
        <f>L29/3</f>
        <v>0.13194666666666666</v>
      </c>
      <c r="M30" s="25">
        <f>M29/3</f>
        <v>0.12954666666666667</v>
      </c>
      <c r="N30" s="24">
        <f>N29/3</f>
        <v>0.16157999999999997</v>
      </c>
      <c r="O30" s="25">
        <f>O29/3</f>
        <v>0.15978000000000001</v>
      </c>
    </row>
    <row r="31" spans="1:15" ht="15.75" thickTop="1" x14ac:dyDescent="0.25">
      <c r="A31" s="16">
        <v>42002</v>
      </c>
      <c r="B31" s="93">
        <v>0.16092999999999999</v>
      </c>
      <c r="C31" s="94">
        <v>0.20973</v>
      </c>
      <c r="D31" s="93">
        <v>0.10723000000000001</v>
      </c>
      <c r="E31" s="94">
        <v>143.91467</v>
      </c>
      <c r="F31" s="93">
        <v>0.16830000000000001</v>
      </c>
      <c r="G31" s="94">
        <v>9.0120000000000006E-2</v>
      </c>
      <c r="H31" s="93">
        <v>0.17291000000000001</v>
      </c>
      <c r="I31" s="94">
        <v>8.3960000000000007E-2</v>
      </c>
      <c r="J31" s="94">
        <v>0.13059999999999999</v>
      </c>
      <c r="K31" s="93">
        <v>15.7311</v>
      </c>
      <c r="L31" s="19">
        <v>0.1318</v>
      </c>
      <c r="M31" s="20">
        <v>0.12939999999999999</v>
      </c>
      <c r="N31" s="19">
        <v>0.16183</v>
      </c>
      <c r="O31" s="20">
        <v>0.16003000000000001</v>
      </c>
    </row>
    <row r="32" spans="1:15" x14ac:dyDescent="0.25">
      <c r="A32" s="16">
        <v>42003</v>
      </c>
      <c r="B32" s="17">
        <v>0.16061</v>
      </c>
      <c r="C32" s="18">
        <v>0.2099</v>
      </c>
      <c r="D32" s="17">
        <v>0.10732</v>
      </c>
      <c r="E32" s="18">
        <v>143.6123</v>
      </c>
      <c r="F32" s="17">
        <v>0.16821</v>
      </c>
      <c r="G32" s="18">
        <v>9.0240000000000001E-2</v>
      </c>
      <c r="H32" s="17">
        <v>0.17288999999999999</v>
      </c>
      <c r="I32" s="18">
        <v>8.4110000000000004E-2</v>
      </c>
      <c r="J32" s="18">
        <v>0.13073000000000001</v>
      </c>
      <c r="K32" s="17">
        <v>15.751200000000001</v>
      </c>
      <c r="L32" s="19">
        <v>0.13192999999999999</v>
      </c>
      <c r="M32" s="20">
        <v>0.12953000000000001</v>
      </c>
      <c r="N32" s="19">
        <v>0.16150999999999999</v>
      </c>
      <c r="O32" s="20">
        <v>0.15970999999999999</v>
      </c>
    </row>
    <row r="33" spans="1:15" ht="15.75" thickBot="1" x14ac:dyDescent="0.3">
      <c r="A33" s="21">
        <v>42004</v>
      </c>
      <c r="B33" s="22">
        <v>0.16028000000000001</v>
      </c>
      <c r="C33" s="23">
        <v>0.21068000000000001</v>
      </c>
      <c r="D33" s="22">
        <v>0.10772</v>
      </c>
      <c r="E33" s="23">
        <v>143.94209000000001</v>
      </c>
      <c r="F33" s="22">
        <v>0.16769999999999999</v>
      </c>
      <c r="G33" s="23">
        <v>9.042E-2</v>
      </c>
      <c r="H33" s="22">
        <v>0.17327999999999999</v>
      </c>
      <c r="I33" s="23">
        <v>8.4260000000000002E-2</v>
      </c>
      <c r="J33" s="23">
        <v>0.13097</v>
      </c>
      <c r="K33" s="22">
        <v>15.6745</v>
      </c>
      <c r="L33" s="24">
        <v>0.13217000000000001</v>
      </c>
      <c r="M33" s="25">
        <v>0.12977</v>
      </c>
      <c r="N33" s="24">
        <v>0.16117999999999999</v>
      </c>
      <c r="O33" s="25">
        <v>0.15937999999999999</v>
      </c>
    </row>
    <row r="34" spans="1:15" ht="15.75" thickTop="1" x14ac:dyDescent="0.25">
      <c r="A34" s="95" t="s">
        <v>19</v>
      </c>
      <c r="B34" s="96">
        <f>SUM(B32:B33)</f>
        <v>0.32089000000000001</v>
      </c>
      <c r="C34" s="96">
        <f t="shared" ref="C34:K34" si="8">SUM(C32:C33)</f>
        <v>0.42058000000000001</v>
      </c>
      <c r="D34" s="96">
        <f t="shared" si="8"/>
        <v>0.21504000000000001</v>
      </c>
      <c r="E34" s="96">
        <f t="shared" si="8"/>
        <v>287.55439000000001</v>
      </c>
      <c r="F34" s="96">
        <f t="shared" si="8"/>
        <v>0.33590999999999999</v>
      </c>
      <c r="G34" s="96">
        <f t="shared" si="8"/>
        <v>0.18065999999999999</v>
      </c>
      <c r="H34" s="96">
        <f t="shared" si="8"/>
        <v>0.34616999999999998</v>
      </c>
      <c r="I34" s="96">
        <f t="shared" si="8"/>
        <v>0.16837000000000002</v>
      </c>
      <c r="J34" s="96">
        <f t="shared" si="8"/>
        <v>0.26170000000000004</v>
      </c>
      <c r="K34" s="27">
        <f t="shared" si="8"/>
        <v>31.425699999999999</v>
      </c>
      <c r="L34" s="19">
        <f>SUM(L32:L33)</f>
        <v>0.2641</v>
      </c>
      <c r="M34" s="19">
        <f t="shared" ref="M34:O34" si="9">SUM(M32:M33)</f>
        <v>0.25929999999999997</v>
      </c>
      <c r="N34" s="19">
        <f t="shared" si="9"/>
        <v>0.32268999999999998</v>
      </c>
      <c r="O34" s="19">
        <f t="shared" si="9"/>
        <v>0.31908999999999998</v>
      </c>
    </row>
    <row r="35" spans="1:15" ht="15.75" thickBot="1" x14ac:dyDescent="0.3">
      <c r="A35" s="97" t="s">
        <v>20</v>
      </c>
      <c r="B35" s="33">
        <f>B34/2</f>
        <v>0.160445</v>
      </c>
      <c r="C35" s="33">
        <f t="shared" ref="C35:K35" si="10">C34/2</f>
        <v>0.21029</v>
      </c>
      <c r="D35" s="33">
        <f t="shared" si="10"/>
        <v>0.10752</v>
      </c>
      <c r="E35" s="33">
        <f t="shared" si="10"/>
        <v>143.77719500000001</v>
      </c>
      <c r="F35" s="33">
        <f t="shared" si="10"/>
        <v>0.16795499999999999</v>
      </c>
      <c r="G35" s="33">
        <f t="shared" si="10"/>
        <v>9.0329999999999994E-2</v>
      </c>
      <c r="H35" s="33">
        <f t="shared" si="10"/>
        <v>0.17308499999999999</v>
      </c>
      <c r="I35" s="33">
        <f t="shared" si="10"/>
        <v>8.418500000000001E-2</v>
      </c>
      <c r="J35" s="33">
        <f t="shared" si="10"/>
        <v>0.13085000000000002</v>
      </c>
      <c r="K35" s="32">
        <f t="shared" si="10"/>
        <v>15.71285</v>
      </c>
      <c r="L35" s="24">
        <f>L34/2</f>
        <v>0.13205</v>
      </c>
      <c r="M35" s="24">
        <f t="shared" ref="M35:O35" si="11">M34/2</f>
        <v>0.12964999999999999</v>
      </c>
      <c r="N35" s="24">
        <f t="shared" si="11"/>
        <v>0.16134499999999999</v>
      </c>
      <c r="O35" s="24">
        <f t="shared" si="11"/>
        <v>0.15954499999999999</v>
      </c>
    </row>
    <row r="36" spans="1:15" ht="15.75" thickTop="1" x14ac:dyDescent="0.25">
      <c r="A36" s="36"/>
      <c r="B36" s="17"/>
      <c r="C36" s="18"/>
      <c r="D36" s="17"/>
      <c r="E36" s="18"/>
      <c r="F36" s="17"/>
      <c r="G36" s="18"/>
      <c r="H36" s="17"/>
      <c r="I36" s="18"/>
      <c r="J36" s="18"/>
      <c r="K36" s="17"/>
      <c r="L36" s="19"/>
      <c r="M36" s="20"/>
      <c r="N36" s="19"/>
      <c r="O36" s="20"/>
    </row>
    <row r="37" spans="1:15" x14ac:dyDescent="0.25">
      <c r="A37" s="36"/>
      <c r="B37" s="17"/>
      <c r="C37" s="18"/>
      <c r="D37" s="17"/>
      <c r="E37" s="18"/>
      <c r="F37" s="17"/>
      <c r="G37" s="18"/>
      <c r="H37" s="17"/>
      <c r="I37" s="18"/>
      <c r="J37" s="18"/>
      <c r="K37" s="17"/>
      <c r="L37" s="19"/>
      <c r="M37" s="20"/>
      <c r="N37" s="19"/>
      <c r="O37" s="20"/>
    </row>
    <row r="38" spans="1:15" ht="20.25" x14ac:dyDescent="0.3">
      <c r="A38" s="36"/>
      <c r="B38" s="17"/>
      <c r="C38" s="52"/>
      <c r="D38" s="17"/>
      <c r="E38" s="38" t="s">
        <v>21</v>
      </c>
      <c r="F38" s="17"/>
      <c r="G38" s="18"/>
      <c r="H38" s="17"/>
      <c r="I38" s="18"/>
      <c r="J38" s="18"/>
      <c r="K38" s="17"/>
      <c r="L38" s="19"/>
      <c r="M38" s="20"/>
      <c r="N38" s="19"/>
      <c r="O38" s="20"/>
    </row>
    <row r="39" spans="1:15" ht="15.75" thickBot="1" x14ac:dyDescent="0.3">
      <c r="A39" s="39"/>
      <c r="B39" s="17"/>
      <c r="C39" s="18"/>
      <c r="D39" s="17"/>
      <c r="E39" s="18"/>
      <c r="F39" s="17"/>
      <c r="G39" s="18"/>
      <c r="H39" s="17"/>
      <c r="I39" s="18"/>
      <c r="J39" s="18"/>
      <c r="K39" s="17"/>
      <c r="L39" s="42"/>
      <c r="M39" s="43"/>
      <c r="N39" s="42"/>
      <c r="O39" s="43"/>
    </row>
    <row r="40" spans="1:15" x14ac:dyDescent="0.25">
      <c r="A40" s="98" t="s">
        <v>22</v>
      </c>
      <c r="B40" s="99">
        <f>SUM(B5:B9,B12:B16,B19:B23,B26:B28,B31:B33)</f>
        <v>3.3319500000000004</v>
      </c>
      <c r="C40" s="99">
        <f>SUM(C5:C9,C12:C16,C19:C23,C26:C28,C31:C33)</f>
        <v>4.3888400000000001</v>
      </c>
      <c r="D40" s="99">
        <f t="shared" ref="D40:K40" si="12">SUM(D5:D9,D12:D16,D19:D23,D26:D28,D31:D33)</f>
        <v>2.2394500000000002</v>
      </c>
      <c r="E40" s="99">
        <f t="shared" si="12"/>
        <v>3044.3327000000004</v>
      </c>
      <c r="F40" s="99">
        <f t="shared" si="12"/>
        <v>3.4650600000000003</v>
      </c>
      <c r="G40" s="99">
        <f t="shared" si="12"/>
        <v>1.8964700000000001</v>
      </c>
      <c r="H40" s="99">
        <f t="shared" si="12"/>
        <v>3.6248899999999997</v>
      </c>
      <c r="I40" s="99">
        <f t="shared" si="12"/>
        <v>1.7649100000000004</v>
      </c>
      <c r="J40" s="99">
        <f t="shared" si="12"/>
        <v>2.7665199999999994</v>
      </c>
      <c r="K40" s="99">
        <f t="shared" si="12"/>
        <v>327.71755999999999</v>
      </c>
      <c r="L40" s="88">
        <f t="shared" ref="L40:O40" si="13">SUM(L5:L9,L12:L16,L19:L23,L26:L28,L32:L33)</f>
        <v>2.6594200000000003</v>
      </c>
      <c r="M40" s="88">
        <f t="shared" si="13"/>
        <v>2.6120200000000002</v>
      </c>
      <c r="N40" s="88">
        <f t="shared" si="13"/>
        <v>3.1890099999999992</v>
      </c>
      <c r="O40" s="69">
        <f t="shared" si="13"/>
        <v>3.1530100000000001</v>
      </c>
    </row>
    <row r="41" spans="1:15" x14ac:dyDescent="0.25">
      <c r="A41" s="98" t="s">
        <v>23</v>
      </c>
      <c r="B41" s="46">
        <f>B40/21</f>
        <v>0.15866428571428573</v>
      </c>
      <c r="C41" s="46">
        <f>C40/21</f>
        <v>0.20899238095238096</v>
      </c>
      <c r="D41" s="46">
        <f t="shared" ref="D41:K41" si="14">D40/21</f>
        <v>0.1066404761904762</v>
      </c>
      <c r="E41" s="46">
        <f t="shared" si="14"/>
        <v>144.96822380952383</v>
      </c>
      <c r="F41" s="46">
        <f t="shared" si="14"/>
        <v>0.16500285714285715</v>
      </c>
      <c r="G41" s="46">
        <f t="shared" si="14"/>
        <v>9.0308095238095243E-2</v>
      </c>
      <c r="H41" s="46">
        <f t="shared" si="14"/>
        <v>0.1726138095238095</v>
      </c>
      <c r="I41" s="46">
        <f t="shared" si="14"/>
        <v>8.4043333333333359E-2</v>
      </c>
      <c r="J41" s="46">
        <f t="shared" si="14"/>
        <v>0.13173904761904759</v>
      </c>
      <c r="K41" s="46">
        <f t="shared" si="14"/>
        <v>15.605598095238095</v>
      </c>
      <c r="L41" s="89">
        <f>L40/21</f>
        <v>0.12663904761904762</v>
      </c>
      <c r="M41" s="89">
        <f t="shared" ref="M41:O41" si="15">M40/21</f>
        <v>0.12438190476190478</v>
      </c>
      <c r="N41" s="89">
        <f t="shared" si="15"/>
        <v>0.15185761904761902</v>
      </c>
      <c r="O41" s="19">
        <f t="shared" si="15"/>
        <v>0.15014333333333335</v>
      </c>
    </row>
    <row r="42" spans="1:15" x14ac:dyDescent="0.25">
      <c r="A42" s="98" t="s">
        <v>24</v>
      </c>
      <c r="B42" s="46">
        <f>1/B41</f>
        <v>6.3026155854679686</v>
      </c>
      <c r="C42" s="46">
        <f>1/C41</f>
        <v>4.7848634263267744</v>
      </c>
      <c r="D42" s="46">
        <f>1/D41</f>
        <v>9.3773024626582409</v>
      </c>
      <c r="E42" s="46">
        <f>1000/E41</f>
        <v>6.8980634081156751</v>
      </c>
      <c r="F42" s="46">
        <f t="shared" ref="F42:J42" si="16">1/F41</f>
        <v>6.0605011168637768</v>
      </c>
      <c r="G42" s="46">
        <f t="shared" si="16"/>
        <v>11.073204427172589</v>
      </c>
      <c r="H42" s="46">
        <f t="shared" si="16"/>
        <v>5.7932792443356913</v>
      </c>
      <c r="I42" s="46">
        <f t="shared" si="16"/>
        <v>11.898623725855705</v>
      </c>
      <c r="J42" s="46">
        <f t="shared" si="16"/>
        <v>7.5907638477220498</v>
      </c>
      <c r="K42" s="100">
        <f>100/K41</f>
        <v>6.4079569004480561</v>
      </c>
      <c r="L42" s="89">
        <f>1/L41</f>
        <v>7.896458626317016</v>
      </c>
      <c r="M42" s="89">
        <f t="shared" ref="M42:O42" si="17">1/M41</f>
        <v>8.0397546726288454</v>
      </c>
      <c r="N42" s="89">
        <f t="shared" si="17"/>
        <v>6.5851157569277001</v>
      </c>
      <c r="O42" s="19">
        <f t="shared" si="17"/>
        <v>6.6603023777279482</v>
      </c>
    </row>
    <row r="43" spans="1:15" ht="15.75" thickBot="1" x14ac:dyDescent="0.3">
      <c r="A43" s="101"/>
      <c r="B43" s="49"/>
      <c r="C43" s="49"/>
      <c r="D43" s="49"/>
      <c r="E43" s="49"/>
      <c r="F43" s="49"/>
      <c r="G43" s="49"/>
      <c r="H43" s="49"/>
      <c r="I43" s="49"/>
      <c r="J43" s="49"/>
      <c r="K43" s="102"/>
      <c r="L43" s="90"/>
      <c r="M43" s="42"/>
      <c r="N43" s="42"/>
      <c r="O43" s="4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 2014</vt:lpstr>
      <vt:lpstr>Feb 2014</vt:lpstr>
      <vt:lpstr>Mar 2014</vt:lpstr>
      <vt:lpstr>Apr 2014</vt:lpstr>
      <vt:lpstr>May 2014</vt:lpstr>
      <vt:lpstr>June 2014</vt:lpstr>
      <vt:lpstr>July 2014</vt:lpstr>
      <vt:lpstr>August 2014</vt:lpstr>
      <vt:lpstr>September 2014</vt:lpstr>
      <vt:lpstr>October 2014</vt:lpstr>
      <vt:lpstr>November 2014</vt:lpstr>
      <vt:lpstr>December 2014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Rago</cp:lastModifiedBy>
  <dcterms:created xsi:type="dcterms:W3CDTF">2015-03-02T23:22:42Z</dcterms:created>
  <dcterms:modified xsi:type="dcterms:W3CDTF">2016-03-02T02:55:54Z</dcterms:modified>
</cp:coreProperties>
</file>